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VP Practitioners"/>
    <sheet r:id="rId2" sheetId="2" name="Zip Code Infrastructure"/>
    <sheet r:id="rId3" sheetId="3" name="Zip Code Example"/>
    <sheet r:id="rId4" sheetId="4" name="Massage Therapists"/>
    <sheet r:id="rId5" sheetId="5" name="worksheet"/>
    <sheet r:id="rId6" sheetId="6" name="Prospects List"/>
  </sheets>
  <definedNames>
    <definedName name="_xlnm._FilterDatabase" localSheetId="3">'Massage Therapists'!$A$3:$R$125</definedName>
    <definedName name="_xlnm._FilterDatabase" localSheetId="5">'Prospects List'!$A$7:$AE$160</definedName>
    <definedName name="_xlnm._FilterDatabase" localSheetId="1">'Zip Code Infrastructure'!$A$1:$E$998</definedName>
    <definedName name="Z_2D114C46_41D7_4FBC_B93A_EDECFD188CDF_.wvu.FilterData" localSheetId="5">'Prospects List'!$A$7:$AE$160</definedName>
    <definedName name="Z_4DADA64F_E99D_4560_8154_F4711FEFCC09_.wvu.FilterData" localSheetId="5">'Prospects List'!$A$1:$AE$160</definedName>
    <definedName name="Z_54CD2F5B_55D9_4191_B81C_1C02D9A49EAE_.wvu.FilterData" localSheetId="5">'Prospects List'!$A$1:$AE$160</definedName>
    <definedName name="Z_5AC41348_2849_431B_9821_2367F222BDE5_.wvu.FilterData" localSheetId="5">'Prospects List'!$A$1:$AE$160</definedName>
    <definedName name="Z_67800E9C_1F6A_43CF_BD73_11AD9F377D14_.wvu.FilterData" localSheetId="5">'Prospects List'!$A$7:$AE$160</definedName>
    <definedName name="Z_6792CC1B_4085_4BCC_B147_CBA2121D3ADE_.wvu.FilterData" localSheetId="5">'Prospects List'!$A$7:$AE$160</definedName>
    <definedName name="Z_6AC71E77_F2B3_49F6_B5B5_6087FD00F176_.wvu.FilterData" localSheetId="5">'Prospects List'!$A$7:$AE$160</definedName>
    <definedName name="Z_7538C4D0_AD8C_438D_B279_4F9B4668ED47_.wvu.FilterData" localSheetId="5">'Prospects List'!$A$7:$AE$160</definedName>
  </definedNames>
  <calcPr fullCalcOnLoad="1"/>
</workbook>
</file>

<file path=xl/sharedStrings.xml><?xml version="1.0" encoding="utf-8"?>
<sst xmlns="http://schemas.openxmlformats.org/spreadsheetml/2006/main" count="2975" uniqueCount="1210">
  <si>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</si>
  <si>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</si>
  <si>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</si>
  <si>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</si>
  <si>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</si>
  <si>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</si>
  <si>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</si>
  <si>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</si>
  <si>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</si>
  <si>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</si>
  <si>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</si>
  <si>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</si>
  <si>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</si>
  <si>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Phone Number</t>
  </si>
  <si>
    <t>Physical Address</t>
  </si>
  <si>
    <t>City</t>
  </si>
  <si>
    <t>State</t>
  </si>
  <si>
    <t>Industry</t>
  </si>
  <si>
    <t>Size</t>
  </si>
  <si>
    <t>Distance from Mickleton (miles)</t>
  </si>
  <si>
    <t>Email Test</t>
  </si>
  <si>
    <t xml:space="preserve">Quality </t>
  </si>
  <si>
    <t>By</t>
  </si>
  <si>
    <t>Date Plotted</t>
  </si>
  <si>
    <t>Researcher's Notes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</si>
  <si>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</si>
  <si>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</si>
  <si>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</si>
  <si>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</si>
  <si>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</si>
  <si>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</si>
  <si>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</si>
  <si>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</si>
  <si>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</si>
  <si>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</si>
  <si>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</si>
  <si>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Alternative Physical Medicine</t>
  </si>
  <si>
    <t>Accident Diagnostic</t>
  </si>
  <si>
    <t>Integrative Health And Rehabilitation</t>
  </si>
  <si>
    <t>Adio Chiropractic of Golden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</si>
  <si>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</si>
  <si>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</si>
  <si>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</si>
  <si>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</si>
  <si>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</si>
  <si>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</si>
  <si>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</si>
  <si>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Campbell Chiropractic</t>
  </si>
  <si>
    <t>Eastridge Chiropractic Co.</t>
  </si>
  <si>
    <t>Vital Energy Chiropractic PC</t>
  </si>
  <si>
    <t>Anodyne Pain and Wellness Solutions - CO</t>
  </si>
  <si>
    <t>Colorado Boulevard Chiropractic at Willow Creek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</si>
  <si>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</si>
  <si>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</si>
  <si>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</si>
  <si>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</si>
  <si>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</si>
  <si>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</si>
  <si>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Care Chiropractic</t>
  </si>
  <si>
    <t>Elevation Chiropractic and Wellness - Denver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</si>
  <si>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</si>
  <si>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</si>
  <si>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</si>
  <si>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</si>
  <si>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</si>
  <si>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</si>
  <si>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</si>
  <si>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</si>
  <si>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</si>
  <si>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</si>
  <si>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</si>
  <si>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</si>
  <si>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</si>
  <si>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</si>
  <si>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</si>
  <si>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</si>
  <si>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</si>
  <si>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Denver Sports Recovery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</si>
  <si>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</si>
  <si>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</si>
  <si>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</si>
  <si>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</si>
  <si>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</si>
  <si>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</si>
  <si>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</si>
  <si>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Advanced Chiropractic Clinic</t>
  </si>
  <si>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</si>
  <si>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</si>
  <si>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</si>
  <si>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</si>
  <si>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</si>
  <si>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</si>
  <si>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</si>
  <si>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</si>
  <si>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Email Address</t>
  </si>
  <si>
    <t>Lauren Hess</t>
  </si>
  <si>
    <t>https://www.coloradoblvdchiropractic.com/</t>
  </si>
  <si>
    <t>NA</t>
  </si>
  <si>
    <t>303-759-8333</t>
  </si>
  <si>
    <t>7772 E Phillips Cir</t>
  </si>
  <si>
    <t>Centennial</t>
  </si>
  <si>
    <t>CO</t>
  </si>
  <si>
    <t>NDP</t>
  </si>
  <si>
    <t>limited info for email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</si>
  <si>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</si>
  <si>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</si>
  <si>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</si>
  <si>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</si>
  <si>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</si>
  <si>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</si>
  <si>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Denver</t>
  </si>
  <si>
    <t>Kristen Lepar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</si>
  <si>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</si>
  <si>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</si>
  <si>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</si>
  <si>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</si>
  <si>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</si>
  <si>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</si>
  <si>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JSY</t>
  </si>
  <si>
    <t>Kimberly Winder</t>
  </si>
  <si>
    <t>Cordie Wilkins</t>
  </si>
  <si>
    <t>Acupuncture Denver</t>
  </si>
  <si>
    <t>Greg Cradick LMT</t>
  </si>
  <si>
    <t>https://acudenver.com/</t>
  </si>
  <si>
    <t>https://acudenver.janeapp.com/#/staff_member/6</t>
  </si>
  <si>
    <t>mally@acudenver.com</t>
  </si>
  <si>
    <t>303-929-9582</t>
  </si>
  <si>
    <t>899 Logan St # 109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</si>
  <si>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</si>
  <si>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</si>
  <si>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</si>
  <si>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</si>
  <si>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</si>
  <si>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</si>
  <si>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</si>
  <si>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</si>
  <si>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</si>
  <si>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</si>
  <si>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</si>
  <si>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</si>
  <si>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</si>
  <si>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</si>
  <si>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</si>
  <si>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</si>
  <si>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</si>
  <si>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</si>
  <si>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</si>
  <si>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</si>
  <si>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</si>
  <si>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</si>
  <si>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</si>
  <si>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</si>
  <si>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</si>
  <si>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</si>
  <si>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</si>
  <si>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</si>
  <si>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</si>
  <si>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</si>
  <si>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</si>
  <si>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</si>
  <si>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</si>
  <si>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</si>
  <si>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</si>
  <si>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</si>
  <si>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</si>
  <si>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</si>
  <si>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</si>
  <si>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</si>
  <si>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</si>
  <si>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</si>
  <si>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Wheat Ridge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</si>
  <si>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</si>
  <si>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</si>
  <si>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</si>
  <si>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</si>
  <si>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</si>
  <si>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</si>
  <si>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</si>
  <si>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</si>
  <si>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</si>
  <si>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</si>
  <si>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</si>
  <si>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</si>
  <si>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</si>
  <si>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</si>
  <si>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</si>
  <si>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</si>
  <si>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</si>
  <si>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</si>
  <si>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</si>
  <si>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</si>
  <si>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</si>
  <si>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</si>
  <si>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</si>
  <si>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</si>
  <si>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</si>
  <si>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</si>
  <si>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</si>
  <si>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</si>
  <si>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</si>
  <si>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</si>
  <si>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</si>
  <si>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</si>
  <si>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</si>
  <si>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</si>
  <si>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</si>
  <si>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</si>
  <si>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</si>
  <si>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</si>
  <si>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</si>
  <si>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</si>
  <si>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</si>
  <si>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</si>
  <si>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</si>
  <si>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</si>
  <si>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</si>
  <si>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</si>
  <si>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</si>
  <si>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Aurora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</si>
  <si>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</si>
  <si>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</si>
  <si>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</si>
  <si>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</si>
  <si>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</si>
  <si>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</si>
  <si>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</si>
  <si>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</si>
  <si>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</si>
  <si>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</si>
  <si>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</si>
  <si>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</si>
  <si>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</si>
  <si>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</si>
  <si>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</si>
  <si>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</si>
  <si>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</si>
  <si>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</si>
  <si>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</si>
  <si>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</si>
  <si>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</si>
  <si>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</si>
  <si>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</si>
  <si>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</si>
  <si>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</si>
  <si>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</si>
  <si>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</si>
  <si>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</si>
  <si>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</si>
  <si>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</si>
  <si>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</si>
  <si>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</si>
  <si>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</si>
  <si>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</si>
  <si>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</si>
  <si>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</si>
  <si>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</si>
  <si>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</si>
  <si>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</si>
  <si>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</si>
  <si>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</si>
  <si>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</si>
  <si>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</si>
  <si>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</si>
  <si>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</si>
  <si>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</si>
  <si>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</si>
  <si>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</si>
  <si>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</si>
  <si>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</si>
  <si>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</si>
  <si>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</si>
  <si>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</si>
  <si>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</si>
  <si>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</si>
  <si>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</si>
  <si>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</si>
  <si>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</si>
  <si>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</si>
  <si>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</si>
  <si>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</si>
  <si>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</si>
  <si>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</si>
  <si>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</si>
  <si>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</si>
  <si>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</si>
  <si>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</si>
  <si>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</si>
  <si>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</si>
  <si>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</si>
  <si>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</si>
  <si>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</si>
  <si>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</si>
  <si>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</si>
  <si>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</si>
  <si>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</si>
  <si>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</si>
  <si>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</si>
  <si>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</si>
  <si>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</si>
  <si>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</si>
  <si>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</si>
  <si>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</si>
  <si>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</si>
  <si>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</si>
  <si>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</si>
  <si>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</si>
  <si>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</si>
  <si>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</si>
  <si>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</si>
  <si>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</si>
  <si>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</si>
  <si>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</si>
  <si>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</si>
  <si>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</si>
  <si>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</si>
  <si>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</si>
  <si>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</si>
  <si>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</si>
  <si>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</si>
  <si>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</si>
  <si>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</si>
  <si>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</si>
  <si>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</si>
  <si>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</si>
  <si>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</si>
  <si>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</si>
  <si>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</si>
  <si>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</si>
  <si>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</si>
  <si>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</si>
  <si>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</si>
  <si>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</si>
  <si>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</si>
  <si>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</si>
  <si>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</si>
  <si>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</si>
  <si>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</si>
  <si>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</si>
  <si>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</si>
  <si>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</si>
  <si>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</si>
  <si>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</si>
  <si>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</si>
  <si>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</si>
  <si>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</si>
  <si>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</si>
  <si>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</si>
  <si>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</si>
  <si>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</si>
  <si>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</si>
  <si>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</si>
  <si>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</si>
  <si>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</si>
  <si>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</si>
  <si>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</si>
  <si>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</si>
  <si>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</si>
  <si>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</si>
  <si>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</si>
  <si>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</si>
  <si>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</si>
  <si>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</si>
  <si>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</si>
  <si>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</si>
  <si>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</si>
  <si>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</si>
  <si>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</si>
  <si>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</si>
  <si>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</si>
  <si>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</si>
  <si>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</si>
  <si>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</si>
  <si>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</si>
  <si>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</si>
  <si>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</si>
  <si>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</si>
  <si>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</si>
  <si>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Commerce City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</si>
  <si>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</si>
  <si>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</si>
  <si>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</si>
  <si>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</si>
  <si>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</si>
  <si>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</si>
  <si>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</si>
  <si>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</si>
  <si>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</si>
  <si>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</si>
  <si>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</si>
  <si>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</si>
  <si>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</si>
  <si>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</si>
  <si>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</si>
  <si>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Thornton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</si>
  <si>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</si>
  <si>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</si>
  <si>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</si>
  <si>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</si>
  <si>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</si>
  <si>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</si>
  <si>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</si>
  <si>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</si>
  <si>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</si>
  <si>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</si>
  <si>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</si>
  <si>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</si>
  <si>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</si>
  <si>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</si>
  <si>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</si>
  <si>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</si>
  <si>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</si>
  <si>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</si>
  <si>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</si>
  <si>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</si>
  <si>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</si>
  <si>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Englewood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</si>
  <si>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</si>
  <si>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</si>
  <si>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</si>
  <si>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</si>
  <si>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</si>
  <si>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</si>
  <si>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</si>
  <si>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</si>
  <si>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</si>
  <si>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</si>
  <si>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</si>
  <si>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</si>
  <si>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</si>
  <si>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</si>
  <si>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</si>
  <si>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</si>
  <si>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</si>
  <si>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</si>
  <si>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</si>
  <si>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</si>
  <si>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</si>
  <si>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</si>
  <si>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</si>
  <si>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</si>
  <si>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</si>
  <si>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</si>
  <si>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</si>
  <si>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</si>
  <si>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</si>
  <si>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</si>
  <si>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</si>
  <si>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</si>
  <si>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</si>
  <si>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</si>
  <si>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</si>
  <si>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</si>
  <si>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</si>
  <si>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</si>
  <si>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</si>
  <si>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</si>
  <si>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</si>
  <si>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</si>
  <si>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</si>
  <si>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</si>
  <si>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</si>
  <si>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</si>
  <si>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</si>
  <si>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</si>
  <si>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</si>
  <si>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</si>
  <si>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</si>
  <si>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</si>
  <si>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</si>
  <si>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</si>
  <si>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</si>
  <si>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</si>
  <si>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</si>
  <si>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</si>
  <si>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</si>
  <si>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</si>
  <si>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</si>
  <si>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</si>
  <si>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</si>
  <si>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</si>
  <si>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</si>
  <si>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</si>
  <si>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</si>
  <si>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</si>
  <si>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</si>
  <si>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</si>
  <si>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</si>
  <si>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</si>
  <si>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</si>
  <si>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</si>
  <si>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</si>
  <si>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</si>
  <si>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</si>
  <si>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</si>
  <si>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</si>
  <si>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</si>
  <si>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</si>
  <si>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</si>
  <si>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</si>
  <si>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</si>
  <si>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</si>
  <si>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</si>
  <si>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</si>
  <si>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</si>
  <si>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</si>
  <si>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</si>
  <si>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</si>
  <si>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</si>
  <si>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</si>
  <si>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</si>
  <si>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</si>
  <si>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</si>
  <si>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</si>
  <si>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</si>
  <si>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</si>
  <si>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</si>
  <si>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Arvada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</si>
  <si>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</si>
  <si>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</si>
  <si>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</si>
  <si>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</si>
  <si>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</si>
  <si>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</si>
  <si>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</si>
  <si>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</si>
  <si>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</si>
  <si>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</si>
  <si>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</si>
  <si>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</si>
  <si>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</si>
  <si>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</si>
  <si>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Littleton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</si>
  <si>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</si>
  <si>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</si>
  <si>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</si>
  <si>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</si>
  <si>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</si>
  <si>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</si>
  <si>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</si>
  <si>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Westminster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</si>
  <si>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</si>
  <si>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</si>
  <si>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</si>
  <si>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</si>
  <si>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</si>
  <si>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</si>
  <si>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</si>
  <si>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</si>
  <si>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</si>
  <si>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</si>
  <si>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</si>
  <si>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</si>
  <si>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</si>
  <si>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</si>
  <si>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</si>
  <si>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</si>
  <si>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</si>
  <si>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</si>
  <si>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</si>
  <si>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>Golden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</si>
  <si>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</si>
  <si>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</si>
  <si>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</si>
  <si>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</si>
  <si>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</si>
  <si>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</si>
  <si>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</si>
  <si>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</si>
  <si>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</si>
  <si>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</si>
  <si>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</si>
  <si>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</si>
  <si>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</si>
  <si>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</si>
  <si>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</si>
  <si>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</si>
  <si>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</si>
  <si>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</si>
  <si>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</si>
  <si>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</si>
  <si>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</si>
  <si>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</si>
  <si>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</si>
  <si>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</si>
  <si>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</si>
  <si>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</si>
  <si>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</si>
  <si>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</si>
  <si>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</si>
  <si>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</si>
  <si>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</si>
  <si>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</si>
  <si>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</si>
  <si>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</si>
  <si>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</si>
  <si>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</si>
  <si>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</si>
  <si>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</si>
  <si>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</si>
  <si>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</si>
  <si>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</si>
  <si>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</si>
  <si>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</si>
  <si>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</si>
  <si>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</si>
  <si>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</si>
  <si>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</si>
  <si>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</si>
  <si>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</si>
  <si>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</si>
  <si>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</si>
  <si>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</si>
  <si>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</si>
  <si>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</si>
  <si>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</si>
  <si>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</si>
  <si>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</si>
  <si>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</si>
  <si>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</si>
  <si>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</si>
  <si>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</si>
  <si>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</si>
  <si>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</si>
  <si>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</si>
  <si>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</si>
  <si>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</si>
  <si>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</si>
  <si>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</si>
  <si>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</si>
  <si>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</si>
  <si>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</si>
  <si>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</si>
  <si>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</si>
  <si>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</si>
  <si>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</si>
  <si>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</si>
  <si>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</si>
  <si>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Morrison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</si>
  <si>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</si>
  <si>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</si>
  <si>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</si>
  <si>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</si>
  <si>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</si>
  <si>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</si>
  <si>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</si>
  <si>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</si>
  <si>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</si>
  <si>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</si>
  <si>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</si>
  <si>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</si>
  <si>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</si>
  <si>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</si>
  <si>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</si>
  <si>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</si>
  <si>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</si>
  <si>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</si>
  <si>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</si>
  <si>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</si>
  <si>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</si>
  <si>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</si>
  <si>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Lakewood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</si>
  <si>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</si>
  <si>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</si>
  <si>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</si>
  <si>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</si>
  <si>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</si>
  <si>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</si>
  <si>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</si>
  <si>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</si>
  <si>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</si>
  <si>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</si>
  <si>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</si>
  <si>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</si>
  <si>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</si>
  <si>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</si>
  <si>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</si>
  <si>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</si>
  <si>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</si>
  <si>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</si>
  <si>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</si>
  <si>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</si>
  <si>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</si>
  <si>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</si>
  <si>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</si>
  <si>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</si>
  <si>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</si>
  <si>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</si>
  <si>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</si>
  <si>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</si>
  <si>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</si>
  <si>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</si>
  <si>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</si>
  <si>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</si>
  <si>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</si>
  <si>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</si>
  <si>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</si>
  <si>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</si>
  <si>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</si>
  <si>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</si>
  <si>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</si>
  <si>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</si>
  <si>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</si>
  <si>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</si>
  <si>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</si>
  <si>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</si>
  <si>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</si>
  <si>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</si>
  <si>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</si>
  <si>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</si>
  <si>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</si>
  <si>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</si>
  <si>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</si>
  <si>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</si>
  <si>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</si>
  <si>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</si>
  <si>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</si>
  <si>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</si>
  <si>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</si>
  <si>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</si>
  <si>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</si>
  <si>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</si>
  <si>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</si>
  <si>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</si>
  <si>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</si>
  <si>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</si>
  <si>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</si>
  <si>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</si>
  <si>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</si>
  <si>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</si>
  <si>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</si>
  <si>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</si>
  <si>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</si>
  <si>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</si>
  <si>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</si>
  <si>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</si>
  <si>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</si>
  <si>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</si>
  <si>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</si>
  <si>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Person</t>
  </si>
  <si>
    <t>Zip Code</t>
  </si>
  <si>
    <t>Focus Area</t>
  </si>
  <si>
    <t>Latitude</t>
  </si>
  <si>
    <t>Longitude</t>
  </si>
  <si>
    <t>Doctor</t>
  </si>
  <si>
    <t>Jack</t>
  </si>
  <si>
    <t>Digestive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</si>
  <si>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</si>
  <si>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</si>
  <si>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</si>
  <si>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</si>
  <si>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</si>
  <si>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</si>
  <si>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</si>
  <si>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</si>
  <si>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</si>
  <si>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</si>
  <si>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</si>
  <si>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</si>
  <si>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</si>
  <si>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</si>
  <si>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</si>
  <si>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</si>
  <si>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</si>
  <si>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</si>
  <si>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</si>
  <si>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</si>
  <si>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Cognitive</t>
  </si>
  <si>
    <t>Step 3: Determine best match for person</t>
  </si>
  <si>
    <t>Total Count</t>
  </si>
  <si>
    <t>Best match for Jack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</si>
  <si>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</si>
  <si>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</si>
  <si>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</si>
  <si>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</si>
  <si>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</si>
  <si>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</si>
  <si>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</si>
  <si>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</si>
  <si>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</si>
  <si>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</si>
  <si>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</si>
  <si>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</si>
  <si>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</si>
  <si>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</si>
  <si>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</si>
  <si>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</si>
  <si>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</si>
  <si>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</si>
  <si>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</si>
  <si>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</si>
  <si>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</si>
  <si>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</si>
  <si>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</si>
  <si>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</si>
  <si>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</si>
  <si>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</si>
  <si>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</si>
  <si>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</si>
  <si>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</si>
  <si>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</si>
  <si>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</si>
  <si>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</si>
  <si>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</si>
  <si>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</si>
  <si>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</si>
  <si>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</si>
  <si>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</si>
  <si>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</si>
  <si>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</si>
  <si>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</si>
  <si>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</si>
  <si>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</si>
  <si>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</si>
  <si>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</si>
  <si>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</si>
  <si>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</si>
  <si>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</si>
  <si>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</si>
  <si>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</si>
  <si>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</si>
  <si>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</si>
  <si>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</si>
  <si>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</si>
  <si>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</si>
  <si>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</si>
  <si>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</si>
  <si>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</si>
  <si>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</si>
  <si>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</si>
  <si>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</si>
  <si>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</si>
  <si>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</si>
  <si>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</si>
  <si>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</si>
  <si>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</si>
  <si>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</si>
  <si>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</si>
  <si>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</si>
  <si>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</si>
  <si>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</si>
  <si>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</si>
  <si>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</si>
  <si>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Longmont</t>
  </si>
  <si>
    <t>Northglenn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</si>
  <si>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</si>
  <si>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</si>
  <si>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</si>
  <si>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</si>
  <si>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</si>
  <si>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</si>
  <si>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</si>
  <si>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</si>
  <si>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</si>
  <si>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</si>
  <si>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</si>
  <si>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</si>
  <si>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</si>
  <si>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</si>
  <si>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</si>
  <si>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</si>
  <si>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</si>
  <si>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</si>
  <si>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</si>
  <si>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</si>
  <si>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</si>
  <si>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</si>
  <si>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</si>
  <si>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</si>
  <si>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</si>
  <si>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</si>
  <si>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</si>
  <si>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</si>
  <si>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</si>
  <si>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</si>
  <si>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</si>
  <si>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</si>
  <si>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</si>
  <si>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</si>
  <si>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</si>
  <si>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</si>
  <si>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</si>
  <si>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</si>
  <si>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</si>
  <si>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</si>
  <si>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</si>
  <si>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</si>
  <si>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</si>
  <si>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</si>
  <si>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</si>
  <si>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</si>
  <si>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</si>
  <si>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</si>
  <si>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</si>
  <si>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</si>
  <si>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</si>
  <si>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</si>
  <si>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</si>
  <si>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</si>
  <si>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</si>
  <si>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</si>
  <si>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</si>
  <si>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</si>
  <si>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</si>
  <si>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</si>
  <si>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</si>
  <si>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</si>
  <si>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</si>
  <si>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</si>
  <si>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</si>
  <si>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</si>
  <si>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</si>
  <si>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</si>
  <si>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</si>
  <si>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</si>
  <si>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</si>
  <si>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</si>
  <si>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</si>
  <si>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</si>
  <si>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</si>
  <si>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</si>
  <si>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</si>
  <si>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</si>
  <si>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</si>
  <si>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</si>
  <si>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</si>
  <si>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</si>
  <si>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</si>
  <si>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</si>
  <si>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</si>
  <si>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</si>
  <si>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</si>
  <si>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</si>
  <si>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</si>
  <si>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</si>
  <si>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</si>
  <si>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</si>
  <si>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</si>
  <si>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</si>
  <si>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</si>
  <si>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</si>
  <si>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</si>
  <si>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</si>
  <si>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</si>
  <si>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</si>
  <si>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</si>
  <si>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</si>
  <si>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</si>
  <si>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</si>
  <si>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</si>
  <si>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</si>
  <si>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</si>
  <si>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</si>
  <si>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</si>
  <si>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</si>
  <si>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</si>
  <si>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</si>
  <si>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</si>
  <si>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</si>
  <si>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</si>
  <si>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</si>
  <si>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</si>
  <si>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</si>
  <si>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</si>
  <si>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</si>
  <si>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</si>
  <si>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</si>
  <si>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</si>
  <si>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</si>
  <si>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</si>
  <si>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</si>
  <si>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</si>
  <si>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</si>
  <si>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</si>
  <si>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</si>
  <si>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</si>
  <si>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</si>
  <si>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</si>
  <si>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</si>
  <si>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</si>
  <si>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</si>
  <si>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</si>
  <si>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</si>
  <si>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</si>
  <si>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</si>
  <si>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</si>
  <si>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</si>
  <si>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</si>
  <si>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</si>
  <si>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</si>
  <si>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</si>
  <si>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</si>
  <si>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</si>
  <si>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</si>
  <si>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</si>
  <si>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</si>
  <si>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</si>
  <si>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</si>
  <si>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</si>
  <si>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</si>
  <si>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</si>
  <si>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</si>
  <si>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</si>
  <si>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</si>
  <si>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</si>
  <si>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</si>
  <si>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</si>
  <si>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</si>
  <si>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</si>
  <si>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</si>
  <si>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</si>
  <si>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</si>
  <si>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</si>
  <si>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</si>
  <si>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</si>
  <si>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</si>
  <si>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</si>
  <si>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</si>
  <si>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</si>
  <si>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</si>
  <si>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</si>
  <si>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</si>
  <si>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</si>
  <si>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</si>
  <si>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</si>
  <si>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</si>
  <si>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</si>
  <si>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</si>
  <si>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</si>
  <si>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</si>
  <si>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</si>
  <si>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</si>
  <si>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</si>
  <si>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</si>
  <si>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</si>
  <si>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</si>
  <si>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</si>
  <si>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</si>
  <si>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</si>
  <si>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</si>
  <si>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</si>
  <si>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</si>
  <si>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</si>
  <si>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</si>
  <si>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</si>
  <si>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</si>
  <si>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</si>
  <si>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</si>
  <si>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</si>
  <si>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</si>
  <si>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</si>
  <si>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</si>
  <si>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</si>
  <si>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</si>
  <si>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</si>
  <si>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</si>
  <si>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</si>
  <si>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</si>
  <si>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</si>
  <si>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</si>
  <si>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</si>
  <si>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</si>
  <si>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</si>
  <si>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</si>
  <si>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</si>
  <si>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</si>
  <si>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</si>
  <si>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</si>
  <si>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</si>
  <si>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</si>
  <si>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</si>
  <si>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</si>
  <si>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</si>
  <si>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</si>
  <si>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</si>
  <si>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</si>
  <si>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</si>
  <si>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</si>
  <si>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</si>
  <si>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</si>
  <si>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</si>
  <si>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</si>
  <si>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</si>
  <si>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</si>
  <si>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</si>
  <si>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</si>
  <si>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</si>
  <si>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</si>
  <si>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</si>
  <si>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</si>
  <si>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</si>
  <si>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</si>
  <si>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</si>
  <si>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Specialty</t>
  </si>
  <si>
    <t>Focus Areas 1</t>
  </si>
  <si>
    <t>Focus Areas 2</t>
  </si>
  <si>
    <t>Focus Areas 3</t>
  </si>
  <si>
    <t>Dr. Steven Visentin, D.C.</t>
  </si>
  <si>
    <t>Chiropractors</t>
  </si>
  <si>
    <t>https://www.carechiropractic.com/us/</t>
  </si>
  <si>
    <t>https://www.carechiropractic.com/special/</t>
  </si>
  <si>
    <t>Movement</t>
  </si>
  <si>
    <t>303-394-2273</t>
  </si>
  <si>
    <t>1411 Krameria St</t>
  </si>
  <si>
    <t>Dr. Weston Nemitz, DC</t>
  </si>
  <si>
    <t>https://getadio.com/</t>
  </si>
  <si>
    <t>https://getadio.com/book-an-appointment/</t>
  </si>
  <si>
    <t>Allergies</t>
  </si>
  <si>
    <t>ca@getadio.com</t>
  </si>
  <si>
    <t>720-708-4925</t>
  </si>
  <si>
    <t>17120 W Colfax Ave #118</t>
  </si>
  <si>
    <t>Dr. Michael Viscarelli, DC</t>
  </si>
  <si>
    <t>drmichael@getadio.com</t>
  </si>
  <si>
    <t>Dr. Allison Beardsley, DC</t>
  </si>
  <si>
    <t>drallison@getadio.com</t>
  </si>
  <si>
    <t>Dr. Paul Jeffrey, DC</t>
  </si>
  <si>
    <t>https://elevationcw.com/chiropractic/</t>
  </si>
  <si>
    <t>https://elevationcw.com/chiropractic/#chiro-apt</t>
  </si>
  <si>
    <t>Mpvement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</si>
  <si>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</si>
  <si>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</si>
  <si>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</si>
  <si>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</si>
  <si>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</si>
  <si>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</si>
  <si>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</si>
  <si>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</si>
  <si>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</si>
  <si>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</si>
  <si>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</si>
  <si>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</si>
  <si>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Dr. Ashley Campbell, DC</t>
  </si>
  <si>
    <t>ashleyc@centennialfamilychiro.com</t>
  </si>
  <si>
    <t>The Wellness Center</t>
  </si>
  <si>
    <t>Dr. Paris Prestridge, ND</t>
  </si>
  <si>
    <t>Naturopathic Doctors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</si>
  <si>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</si>
  <si>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</si>
  <si>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</si>
  <si>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</si>
  <si>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</si>
  <si>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</si>
  <si>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PrimeHealth Denver - Functional Medicine Denver, Colorado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</si>
  <si>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</si>
  <si>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</si>
  <si>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</si>
  <si>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</si>
  <si>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</si>
  <si>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</si>
  <si>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</si>
  <si>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</si>
  <si>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</si>
  <si>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</si>
  <si>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</si>
  <si>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</si>
  <si>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</si>
  <si>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</si>
  <si>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</si>
  <si>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</si>
  <si>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</si>
  <si>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</si>
  <si>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</si>
  <si>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</si>
  <si>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</si>
  <si>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</si>
  <si>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</si>
  <si>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</si>
  <si>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</si>
  <si>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</si>
  <si>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</si>
  <si>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</si>
  <si>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</si>
  <si>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</si>
  <si>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</si>
  <si>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</si>
  <si>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</si>
  <si>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</si>
  <si>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</si>
  <si>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</si>
  <si>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</si>
  <si>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</si>
  <si>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</si>
  <si>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</si>
  <si>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</si>
  <si>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</si>
  <si>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</si>
  <si>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</si>
  <si>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</si>
  <si>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</si>
  <si>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</si>
  <si>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</si>
  <si>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</si>
  <si>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</si>
  <si>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Acupuncturists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</si>
  <si>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</si>
  <si>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</si>
  <si>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</si>
  <si>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</si>
  <si>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</si>
  <si>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</si>
  <si>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</si>
  <si>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</si>
  <si>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</si>
  <si>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Michael Harman</t>
  </si>
  <si>
    <t>Becky Manders</t>
  </si>
  <si>
    <t>Jane Gregorie M.S., L.Ac. FABORM</t>
  </si>
  <si>
    <t>https://acudenver.janeapp.com/</t>
  </si>
  <si>
    <t>jane@acudenver.com</t>
  </si>
  <si>
    <t>Merry Reasons, M.S., L.Ac., Dipl, Ac., FABORM</t>
  </si>
  <si>
    <t>https://acudenver.janeapp.com/#/staff_member/3</t>
  </si>
  <si>
    <t>merry@acudenver.com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</si>
</sst>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/yy"/>
    <numFmt numFmtId="165" formatCode="m/d/yy"/>
  </numFmts>
  <fonts count="43" x14ac:knownFonts="1">
    <font>
      <sz val="11"/>
      <color theme="1"/>
      <name val="Calibri"/>
      <family val="2"/>
      <scheme val="minor"/>
    </font>
    <font>
      <sz val="8"/>
      <color rgb="FF263238"/>
      <name val="Roboto"/>
      <family val="2"/>
    </font>
    <font>
      <sz val="9"/>
      <color rgb="FF000000"/>
      <name val="Roboto"/>
      <family val="2"/>
    </font>
    <font>
      <b/>
      <sz val="8"/>
      <color rgb="FF000000"/>
      <name val="Roboto"/>
      <family val="2"/>
    </font>
    <font>
      <sz val="8"/>
      <color rgb="FF000000"/>
      <name val="Roboto"/>
      <family val="2"/>
    </font>
    <font>
      <sz val="8"/>
      <color rgb="FF4a86e8"/>
      <name val="Roboto Condensed"/>
      <family val="2"/>
    </font>
    <font>
      <sz val="8"/>
      <color rgb="FF4a86e8"/>
      <name val="Roboto"/>
      <family val="2"/>
    </font>
    <font>
      <sz val="8"/>
      <color rgb="FFff00ff"/>
      <name val="Roboto"/>
      <family val="2"/>
    </font>
    <font>
      <sz val="8"/>
      <color rgb="FFff00ff"/>
      <name val="Roboto Condensed"/>
      <family val="2"/>
    </font>
    <font>
      <b/>
      <sz val="8"/>
      <color rgb="FFff9900"/>
      <name val="Roboto Condensed"/>
      <family val="2"/>
    </font>
    <font>
      <sz val="8"/>
      <color rgb="FF6aa84f"/>
      <name val="Roboto Condensed"/>
      <family val="2"/>
    </font>
    <font>
      <sz val="8"/>
      <color rgb="FF000000"/>
      <name val="Roboto Condensed"/>
      <family val="2"/>
    </font>
    <font>
      <b/>
      <sz val="9"/>
      <color rgb="FF000000"/>
      <name val="Roboto"/>
      <family val="2"/>
    </font>
    <font>
      <sz val="7"/>
      <color rgb="FF666666"/>
      <name val="Roboto"/>
      <family val="2"/>
    </font>
    <font>
      <sz val="7"/>
      <color rgb="FF666666"/>
      <name val="Roboto Condensed"/>
      <family val="2"/>
    </font>
    <font>
      <sz val="9"/>
      <color rgb="FFff9900"/>
      <name val="Roboto Condensed"/>
      <family val="2"/>
    </font>
    <font>
      <b/>
      <sz val="9"/>
      <color rgb="FFff9900"/>
      <name val="Roboto Condensed"/>
      <family val="2"/>
    </font>
    <font>
      <sz val="8"/>
      <color rgb="FFfbab2e"/>
      <name val="Roboto Condensed"/>
      <family val="2"/>
    </font>
    <font>
      <b/>
      <sz val="8"/>
      <color rgb="FFffffff"/>
      <name val="Roboto Condensed"/>
      <family val="2"/>
    </font>
    <font>
      <u/>
      <sz val="8"/>
      <color rgb="FF0000ff"/>
      <name val="Roboto Condensed"/>
      <family val="2"/>
    </font>
    <font>
      <sz val="9"/>
      <color rgb="FF000000"/>
      <name val="Roboto Condensed"/>
      <family val="2"/>
    </font>
    <font>
      <b/>
      <sz val="9"/>
      <color rgb="FF000000"/>
      <name val="Roboto Condensed"/>
      <family val="2"/>
    </font>
    <font>
      <b/>
      <sz val="9"/>
      <color rgb="FF4a86e8"/>
      <name val="Roboto Condensed"/>
      <family val="2"/>
    </font>
    <font>
      <u/>
      <sz val="9"/>
      <color rgb="FF000000"/>
      <name val="Roboto Condensed"/>
      <family val="2"/>
    </font>
    <font>
      <sz val="10"/>
      <color rgb="FF000000"/>
      <name val="Arial"/>
      <family val="2"/>
    </font>
    <font>
      <sz val="9"/>
      <color rgb="FF000000"/>
      <name val="&quot;docs-Roboto Condensed&quot;"/>
      <family val="2"/>
    </font>
    <font>
      <b/>
      <sz val="9"/>
      <color rgb="FF000000"/>
      <name val="&quot;Roboto Condensed&quot;"/>
      <family val="2"/>
    </font>
    <font>
      <sz val="9"/>
      <color rgb="FF000000"/>
      <name val="&quot;Roboto Condensed&quot;"/>
      <family val="2"/>
    </font>
    <font>
      <b/>
      <sz val="9"/>
      <color rgb="FF4a86e8"/>
      <name val="&quot;Roboto Condensed&quot;"/>
      <family val="2"/>
    </font>
    <font>
      <u/>
      <sz val="9"/>
      <color rgb="FF000000"/>
      <name val="&quot;Roboto Condensed&quot;"/>
      <family val="2"/>
    </font>
    <font>
      <sz val="8"/>
      <color rgb="FF000000"/>
      <name val="&quot;Roboto Condensed&quot;"/>
      <family val="2"/>
    </font>
    <font>
      <sz val="9"/>
      <color rgb="FF999999"/>
      <name val="Roboto Condensed"/>
      <family val="2"/>
    </font>
    <font>
      <sz val="9"/>
      <color rgb="FFd9d9d9"/>
      <name val="Roboto"/>
      <family val="2"/>
    </font>
    <font>
      <sz val="9"/>
      <color rgb="FFd9d9d9"/>
      <name val="Roboto Condensed"/>
      <family val="2"/>
    </font>
    <font>
      <b/>
      <sz val="9"/>
      <color rgb="FFffffff"/>
      <name val="Roboto Condensed"/>
      <family val="2"/>
    </font>
    <font>
      <u/>
      <sz val="9"/>
      <color rgb="FF0000ff"/>
      <name val="Roboto Condensed"/>
      <family val="2"/>
    </font>
    <font>
      <u/>
      <sz val="9"/>
      <color rgb="FF1155cc"/>
      <name val="Roboto Condensed"/>
      <family val="2"/>
    </font>
    <font>
      <sz val="9"/>
      <color rgb="FFb7b7b7"/>
      <name val="Roboto Condensed"/>
      <family val="2"/>
    </font>
    <font>
      <sz val="11"/>
      <color rgb="FF000000"/>
      <name val="Calibri"/>
      <family val="2"/>
    </font>
    <font>
      <sz val="9"/>
      <color rgb="FF000000"/>
      <name val="&quot;Google Sans Mono&quot;"/>
      <family val="2"/>
    </font>
    <font>
      <u/>
      <sz val="9"/>
      <color rgb="FF1155cc"/>
      <name val="&quot;Roboto Condensed&quot;"/>
      <family val="2"/>
    </font>
    <font>
      <sz val="9"/>
      <color rgb="FF999999"/>
      <name val="&quot;Roboto Condensed&quot;"/>
      <family val="2"/>
    </font>
    <font>
      <sz val="9"/>
      <color rgb="FFb7b7b7"/>
      <name val="&quot;Roboto Condensed&quot;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2cc"/>
      </patternFill>
    </fill>
    <fill>
      <patternFill patternType="solid">
        <fgColor rgb="FFd9d9d9"/>
      </patternFill>
    </fill>
    <fill>
      <patternFill patternType="solid">
        <fgColor rgb="FF000000"/>
      </patternFill>
    </fill>
    <fill>
      <patternFill patternType="solid">
        <fgColor rgb="FFfbab2e"/>
      </patternFill>
    </fill>
    <fill>
      <patternFill patternType="solid">
        <fgColor rgb="FFffff00"/>
      </patternFill>
    </fill>
    <fill>
      <patternFill patternType="solid">
        <fgColor rgb="FFe69138"/>
      </patternFill>
    </fill>
    <fill>
      <patternFill patternType="solid">
        <fgColor rgb="FFb7b7b7"/>
      </patternFill>
    </fill>
    <fill>
      <patternFill patternType="solid">
        <fgColor rgb="FF6aa84f"/>
      </patternFill>
    </fill>
    <fill>
      <patternFill patternType="solid">
        <fgColor rgb="FFe06666"/>
      </patternFill>
    </fill>
    <fill>
      <patternFill patternType="solid">
        <fgColor rgb="FFc9daf8"/>
      </patternFill>
    </fill>
    <fill>
      <patternFill patternType="solid">
        <fgColor rgb="FFf4cccc"/>
      </patternFill>
    </fill>
    <fill>
      <patternFill patternType="solid">
        <fgColor rgb="FF3c78d8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94">
    <xf xfId="0" numFmtId="0" borderId="0" fontId="0" fillId="0"/>
    <xf xfId="0" numFmtId="0" borderId="1" applyBorder="1" fontId="1" applyFont="1" fillId="2" applyFill="1" applyAlignment="1">
      <alignment horizontal="right"/>
    </xf>
    <xf xfId="0" numFmtId="3" applyNumberFormat="1" borderId="1" applyBorder="1" fontId="2" applyFont="1" fillId="2" applyFill="1" applyAlignment="1">
      <alignment horizontal="left" wrapText="1"/>
    </xf>
    <xf xfId="0" numFmtId="3" applyNumberFormat="1" borderId="1" applyBorder="1" fontId="3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left"/>
    </xf>
    <xf xfId="0" numFmtId="165" applyNumberFormat="1" borderId="1" applyBorder="1" fontId="5" applyFont="1" fillId="2" applyFill="1" applyAlignment="1">
      <alignment horizontal="left"/>
    </xf>
    <xf xfId="0" numFmtId="165" applyNumberFormat="1" borderId="1" applyBorder="1" fontId="6" applyFont="1" fillId="2" applyFill="1" applyAlignment="1">
      <alignment horizontal="left"/>
    </xf>
    <xf xfId="0" numFmtId="165" applyNumberFormat="1" borderId="1" applyBorder="1" fontId="7" applyFont="1" fillId="2" applyFill="1" applyAlignment="1">
      <alignment horizontal="left"/>
    </xf>
    <xf xfId="0" numFmtId="164" applyNumberFormat="1" borderId="1" applyBorder="1" fontId="8" applyFont="1" fillId="2" applyFill="1" applyAlignment="1">
      <alignment horizontal="left"/>
    </xf>
    <xf xfId="0" numFmtId="164" applyNumberFormat="1" borderId="1" applyBorder="1" fontId="9" applyFont="1" fillId="2" applyFill="1" applyAlignment="1">
      <alignment horizontal="left" wrapText="1"/>
    </xf>
    <xf xfId="0" numFmtId="164" applyNumberFormat="1" borderId="1" applyBorder="1" fontId="10" applyFont="1" fillId="2" applyFill="1" applyAlignment="1">
      <alignment horizontal="left"/>
    </xf>
    <xf xfId="0" numFmtId="3" applyNumberFormat="1" borderId="1" applyBorder="1" fontId="11" applyFont="1" fillId="2" applyFill="1" applyAlignment="1">
      <alignment horizontal="left"/>
    </xf>
    <xf xfId="0" numFmtId="164" applyNumberFormat="1" borderId="1" applyBorder="1" fontId="11" applyFont="1" fillId="2" applyFill="1" applyAlignment="1">
      <alignment horizontal="left"/>
    </xf>
    <xf xfId="0" numFmtId="165" applyNumberFormat="1" borderId="1" applyBorder="1" fontId="11" applyFont="1" fillId="2" applyFill="1" applyAlignment="1">
      <alignment horizontal="left"/>
    </xf>
    <xf xfId="0" numFmtId="165" applyNumberFormat="1" borderId="1" applyBorder="1" fontId="11" applyFont="1" fillId="2" applyFill="1" applyAlignment="1">
      <alignment horizontal="left" wrapText="1"/>
    </xf>
    <xf xfId="0" numFmtId="0" borderId="1" applyBorder="1" fontId="4" applyFont="1" fillId="2" applyFill="1" applyAlignment="1">
      <alignment horizontal="right"/>
    </xf>
    <xf xfId="0" numFmtId="3" applyNumberFormat="1" borderId="1" applyBorder="1" fontId="3" applyFont="1" fillId="3" applyFill="1" applyAlignment="1">
      <alignment horizontal="right"/>
    </xf>
    <xf xfId="0" numFmtId="3" applyNumberFormat="1" borderId="1" applyBorder="1" fontId="4" applyFont="1" fillId="3" applyFill="1" applyAlignment="1">
      <alignment horizontal="left"/>
    </xf>
    <xf xfId="0" numFmtId="3" applyNumberFormat="1" borderId="1" applyBorder="1" fontId="12" applyFont="1" fillId="2" applyFill="1" applyAlignment="1">
      <alignment horizontal="center"/>
    </xf>
    <xf xfId="0" numFmtId="3" applyNumberFormat="1" borderId="1" applyBorder="1" fontId="3" applyFont="1" fillId="4" applyFill="1" applyAlignment="1">
      <alignment horizontal="right"/>
    </xf>
    <xf xfId="0" numFmtId="3" applyNumberFormat="1" borderId="1" applyBorder="1" fontId="4" applyFont="1" fillId="4" applyFill="1" applyAlignment="1">
      <alignment horizontal="left"/>
    </xf>
    <xf xfId="0" numFmtId="3" applyNumberFormat="1" borderId="1" applyBorder="1" fontId="3" applyFont="1" fillId="5" applyFill="1" applyAlignment="1">
      <alignment horizontal="right"/>
    </xf>
    <xf xfId="0" numFmtId="3" applyNumberFormat="1" borderId="1" applyBorder="1" fontId="4" applyFont="1" fillId="5" applyFill="1" applyAlignment="1">
      <alignment horizontal="left"/>
    </xf>
    <xf xfId="0" numFmtId="3" applyNumberFormat="1" borderId="1" applyBorder="1" fontId="3" applyFont="1" fillId="2" applyFill="1" applyAlignment="1">
      <alignment horizontal="right"/>
    </xf>
    <xf xfId="0" numFmtId="0" borderId="1" applyBorder="1" fontId="13" applyFont="1" fillId="2" applyFill="1" applyAlignment="1">
      <alignment horizontal="right"/>
    </xf>
    <xf xfId="0" numFmtId="3" applyNumberFormat="1" borderId="1" applyBorder="1" fontId="13" applyFont="1" fillId="2" applyFill="1" applyAlignment="1">
      <alignment horizontal="left" wrapText="1"/>
    </xf>
    <xf xfId="0" numFmtId="3" applyNumberFormat="1" borderId="1" applyBorder="1" fontId="13" applyFont="1" fillId="2" applyFill="1" applyAlignment="1">
      <alignment horizontal="left"/>
    </xf>
    <xf xfId="0" numFmtId="165" applyNumberFormat="1" borderId="1" applyBorder="1" fontId="14" applyFont="1" fillId="2" applyFill="1" applyAlignment="1">
      <alignment horizontal="left"/>
    </xf>
    <xf xfId="0" numFmtId="3" applyNumberFormat="1" borderId="1" applyBorder="1" fontId="14" applyFont="1" fillId="2" applyFill="1" applyAlignment="1">
      <alignment horizontal="left"/>
    </xf>
    <xf xfId="0" numFmtId="3" applyNumberFormat="1" borderId="1" applyBorder="1" fontId="14" applyFont="1" fillId="2" applyFill="1" applyAlignment="1">
      <alignment horizontal="left" wrapText="1"/>
    </xf>
    <xf xfId="0" numFmtId="0" borderId="1" applyBorder="1" fontId="15" applyFont="1" fillId="6" applyFill="1" applyAlignment="1">
      <alignment horizontal="right" wrapText="1"/>
    </xf>
    <xf xfId="0" numFmtId="3" applyNumberFormat="1" borderId="1" applyBorder="1" fontId="16" applyFont="1" fillId="6" applyFill="1" applyAlignment="1">
      <alignment horizontal="left" wrapText="1"/>
    </xf>
    <xf xfId="0" numFmtId="3" applyNumberFormat="1" borderId="1" applyBorder="1" fontId="15" applyFont="1" fillId="6" applyFill="1" applyAlignment="1">
      <alignment horizontal="left" wrapText="1"/>
    </xf>
    <xf xfId="0" numFmtId="3" applyNumberFormat="1" borderId="1" applyBorder="1" fontId="16" applyFont="1" fillId="6" applyFill="1" applyAlignment="1">
      <alignment horizontal="left"/>
    </xf>
    <xf xfId="0" numFmtId="3" applyNumberFormat="1" borderId="1" applyBorder="1" fontId="17" applyFont="1" fillId="6" applyFill="1" applyAlignment="1">
      <alignment horizontal="left" wrapText="1"/>
    </xf>
    <xf xfId="0" numFmtId="165" applyNumberFormat="1" borderId="1" applyBorder="1" fontId="9" applyFont="1" fillId="6" applyFill="1" applyAlignment="1">
      <alignment horizontal="left"/>
    </xf>
    <xf xfId="0" numFmtId="3" applyNumberFormat="1" borderId="1" applyBorder="1" fontId="9" applyFont="1" fillId="6" applyFill="1" applyAlignment="1">
      <alignment horizontal="left" wrapText="1"/>
    </xf>
    <xf xfId="0" numFmtId="3" applyNumberFormat="1" borderId="1" applyBorder="1" fontId="18" applyFont="1" fillId="7" applyFill="1" applyAlignment="1">
      <alignment horizontal="left" wrapText="1"/>
    </xf>
    <xf xfId="0" numFmtId="165" applyNumberFormat="1" borderId="1" applyBorder="1" fontId="18" applyFont="1" fillId="7" applyFill="1" applyAlignment="1">
      <alignment horizontal="left" wrapText="1"/>
    </xf>
    <xf xfId="0" numFmtId="3" applyNumberFormat="1" borderId="1" applyBorder="1" fontId="9" applyFont="1" fillId="8" applyFill="1" applyAlignment="1">
      <alignment horizontal="left" wrapText="1"/>
    </xf>
    <xf xfId="0" numFmtId="3" applyNumberFormat="1" borderId="1" applyBorder="1" fontId="19" applyFont="1" fillId="8" applyFill="1" applyAlignment="1">
      <alignment horizontal="left"/>
    </xf>
    <xf xfId="0" numFmtId="3" applyNumberFormat="1" borderId="1" applyBorder="1" fontId="18" applyFont="1" fillId="6" applyFill="1" applyAlignment="1">
      <alignment horizontal="left" wrapText="1"/>
    </xf>
    <xf xfId="0" numFmtId="0" borderId="2" applyBorder="1" fontId="20" applyFont="1" fillId="2" applyFill="1" applyAlignment="1">
      <alignment horizontal="right"/>
    </xf>
    <xf xfId="0" numFmtId="3" applyNumberFormat="1" borderId="2" applyBorder="1" fontId="21" applyFont="1" fillId="2" applyFill="1" applyAlignment="1">
      <alignment horizontal="left"/>
    </xf>
    <xf xfId="0" numFmtId="3" applyNumberFormat="1" borderId="2" applyBorder="1" fontId="20" applyFont="1" fillId="2" applyFill="1" applyAlignment="1">
      <alignment horizontal="left"/>
    </xf>
    <xf xfId="0" numFmtId="3" applyNumberFormat="1" borderId="2" applyBorder="1" fontId="22" applyFont="1" fillId="2" applyFill="1" applyAlignment="1">
      <alignment horizontal="left"/>
    </xf>
    <xf xfId="0" numFmtId="3" applyNumberFormat="1" borderId="2" applyBorder="1" fontId="23" applyFont="1" fillId="2" applyFill="1" applyAlignment="1">
      <alignment horizontal="left"/>
    </xf>
    <xf xfId="0" numFmtId="3" applyNumberFormat="1" borderId="3" applyBorder="1" fontId="11" applyFont="1" fillId="2" applyFill="1" applyAlignment="1">
      <alignment horizontal="left"/>
    </xf>
    <xf xfId="0" numFmtId="165" applyNumberFormat="1" borderId="1" applyBorder="1" fontId="11" applyFont="1" fillId="6" applyFill="1" applyAlignment="1">
      <alignment horizontal="left"/>
    </xf>
    <xf xfId="0" numFmtId="3" applyNumberFormat="1" borderId="4" applyBorder="1" fontId="11" applyFont="1" fillId="2" applyFill="1" applyAlignment="1">
      <alignment horizontal="left"/>
    </xf>
    <xf xfId="0" numFmtId="3" applyNumberFormat="1" borderId="2" applyBorder="1" fontId="11" applyFont="1" fillId="2" applyFill="1" applyAlignment="1">
      <alignment horizontal="left"/>
    </xf>
    <xf xfId="0" numFmtId="14" applyNumberFormat="1" borderId="2" applyBorder="1" fontId="11" applyFont="1" fillId="2" applyFill="1" applyAlignment="1">
      <alignment horizontal="left"/>
    </xf>
    <xf xfId="0" numFmtId="164" applyNumberFormat="1" borderId="2" applyBorder="1" fontId="11" applyFont="1" fillId="2" applyFill="1" applyAlignment="1">
      <alignment horizontal="left"/>
    </xf>
    <xf xfId="0" numFmtId="164" applyNumberFormat="1" borderId="3" applyBorder="1" fontId="11" applyFont="1" fillId="2" applyFill="1" applyAlignment="1">
      <alignment horizontal="left"/>
    </xf>
    <xf xfId="0" numFmtId="14" applyNumberFormat="1" borderId="1" applyBorder="1" fontId="11" applyFont="1" fillId="7" applyFill="1" applyAlignment="1">
      <alignment horizontal="left"/>
    </xf>
    <xf xfId="0" numFmtId="3" applyNumberFormat="1" borderId="2" applyBorder="1" fontId="11" applyFont="1" fillId="0" applyAlignment="1">
      <alignment horizontal="left"/>
    </xf>
    <xf xfId="0" numFmtId="164" applyNumberFormat="1" borderId="2" applyBorder="1" fontId="11" applyFont="1" fillId="0" applyAlignment="1">
      <alignment horizontal="left"/>
    </xf>
    <xf xfId="0" numFmtId="3" applyNumberFormat="1" borderId="2" applyBorder="1" fontId="11" applyFont="1" fillId="2" applyFill="1" applyAlignment="1">
      <alignment horizontal="left" wrapText="1"/>
    </xf>
    <xf xfId="0" numFmtId="3" applyNumberFormat="1" borderId="2" applyBorder="1" fontId="20" applyFont="1" fillId="0" applyAlignment="1">
      <alignment horizontal="left"/>
    </xf>
    <xf xfId="0" numFmtId="0" borderId="2" applyBorder="1" fontId="24" applyFont="1" fillId="0" applyAlignment="1">
      <alignment horizontal="right"/>
    </xf>
    <xf xfId="0" numFmtId="0" borderId="2" applyBorder="1" fontId="20" applyFont="1" fillId="0" applyAlignment="1">
      <alignment horizontal="right"/>
    </xf>
    <xf xfId="0" numFmtId="3" applyNumberFormat="1" borderId="2" applyBorder="1" fontId="21" applyFont="1" fillId="0" applyAlignment="1">
      <alignment horizontal="left"/>
    </xf>
    <xf xfId="0" numFmtId="3" applyNumberFormat="1" borderId="2" applyBorder="1" fontId="22" applyFont="1" fillId="0" applyAlignment="1">
      <alignment horizontal="left"/>
    </xf>
    <xf xfId="0" numFmtId="3" applyNumberFormat="1" borderId="2" applyBorder="1" fontId="23" applyFont="1" fillId="0" applyAlignment="1">
      <alignment horizontal="left"/>
    </xf>
    <xf xfId="0" numFmtId="3" applyNumberFormat="1" borderId="5" applyBorder="1" fontId="11" applyFont="1" fillId="0" applyAlignment="1">
      <alignment horizontal="left"/>
    </xf>
    <xf xfId="0" numFmtId="3" applyNumberFormat="1" borderId="6" applyBorder="1" fontId="11" applyFont="1" fillId="0" applyAlignment="1">
      <alignment horizontal="left"/>
    </xf>
    <xf xfId="0" numFmtId="14" applyNumberFormat="1" borderId="2" applyBorder="1" fontId="11" applyFont="1" fillId="0" applyAlignment="1">
      <alignment horizontal="left"/>
    </xf>
    <xf xfId="0" numFmtId="3" applyNumberFormat="1" borderId="2" applyBorder="1" fontId="11" applyFont="1" fillId="0" applyAlignment="1">
      <alignment horizontal="left" wrapText="1"/>
    </xf>
    <xf xfId="0" numFmtId="165" applyNumberFormat="1" borderId="1" applyBorder="1" fontId="24" applyFont="1" fillId="6" applyFill="1" applyAlignment="1">
      <alignment horizontal="left"/>
    </xf>
    <xf xfId="0" numFmtId="3" applyNumberFormat="1" borderId="2" applyBorder="1" fontId="24" applyFont="1" fillId="2" applyFill="1" applyAlignment="1">
      <alignment horizontal="left"/>
    </xf>
    <xf xfId="0" numFmtId="165" applyNumberFormat="1" borderId="1" applyBorder="1" fontId="11" applyFont="1" fillId="7" applyFill="1" applyAlignment="1">
      <alignment horizontal="left"/>
    </xf>
    <xf xfId="0" numFmtId="3" applyNumberFormat="1" borderId="3" applyBorder="1" fontId="20" applyFont="1" fillId="2" applyFill="1" applyAlignment="1">
      <alignment horizontal="left"/>
    </xf>
    <xf xfId="0" numFmtId="164" applyNumberFormat="1" borderId="5" applyBorder="1" fontId="11" applyFont="1" fillId="0" applyAlignment="1">
      <alignment horizontal="left"/>
    </xf>
    <xf xfId="0" numFmtId="3" applyNumberFormat="1" borderId="7" applyBorder="1" fontId="25" applyFont="1" fillId="0" applyAlignment="1">
      <alignment horizontal="left"/>
    </xf>
    <xf xfId="0" numFmtId="3" applyNumberFormat="1" borderId="6" applyBorder="1" fontId="26" applyFont="1" fillId="0" applyAlignment="1">
      <alignment horizontal="left"/>
    </xf>
    <xf xfId="0" numFmtId="3" applyNumberFormat="1" borderId="6" applyBorder="1" fontId="27" applyFont="1" fillId="0" applyAlignment="1">
      <alignment horizontal="left"/>
    </xf>
    <xf xfId="0" numFmtId="3" applyNumberFormat="1" borderId="6" applyBorder="1" fontId="28" applyFont="1" fillId="0" applyAlignment="1">
      <alignment horizontal="left"/>
    </xf>
    <xf xfId="0" numFmtId="3" applyNumberFormat="1" borderId="6" applyBorder="1" fontId="29" applyFont="1" fillId="0" applyAlignment="1">
      <alignment horizontal="left"/>
    </xf>
    <xf xfId="0" numFmtId="3" applyNumberFormat="1" borderId="8" applyBorder="1" fontId="30" applyFont="1" fillId="0" applyAlignment="1">
      <alignment horizontal="left"/>
    </xf>
    <xf xfId="0" numFmtId="3" applyNumberFormat="1" borderId="6" applyBorder="1" fontId="30" applyFont="1" fillId="0" applyAlignment="1">
      <alignment horizontal="left"/>
    </xf>
    <xf xfId="0" numFmtId="14" applyNumberFormat="1" borderId="6" applyBorder="1" fontId="30" applyFont="1" fillId="0" applyAlignment="1">
      <alignment horizontal="left"/>
    </xf>
    <xf xfId="0" numFmtId="3" applyNumberFormat="1" borderId="6" applyBorder="1" fontId="24" applyFont="1" fillId="0" applyAlignment="1">
      <alignment horizontal="left"/>
    </xf>
    <xf xfId="0" numFmtId="164" applyNumberFormat="1" borderId="6" applyBorder="1" fontId="24" applyFont="1" fillId="0" applyAlignment="1">
      <alignment horizontal="left"/>
    </xf>
    <xf xfId="0" numFmtId="164" applyNumberFormat="1" borderId="8" applyBorder="1" fontId="24" applyFont="1" fillId="0" applyAlignment="1">
      <alignment horizontal="left"/>
    </xf>
    <xf xfId="0" numFmtId="14" applyNumberFormat="1" borderId="1" applyBorder="1" fontId="24" applyFont="1" fillId="7" applyFill="1" applyAlignment="1">
      <alignment horizontal="left"/>
    </xf>
    <xf xfId="0" numFmtId="3" applyNumberFormat="1" borderId="9" applyBorder="1" fontId="26" applyFont="1" fillId="0" applyAlignment="1">
      <alignment horizontal="left"/>
    </xf>
    <xf xfId="0" numFmtId="3" applyNumberFormat="1" borderId="9" applyBorder="1" fontId="27" applyFont="1" fillId="0" applyAlignment="1">
      <alignment horizontal="left"/>
    </xf>
    <xf xfId="0" numFmtId="3" applyNumberFormat="1" borderId="9" applyBorder="1" fontId="28" applyFont="1" fillId="0" applyAlignment="1">
      <alignment horizontal="left"/>
    </xf>
    <xf xfId="0" numFmtId="3" applyNumberFormat="1" borderId="9" applyBorder="1" fontId="29" applyFont="1" fillId="0" applyAlignment="1">
      <alignment horizontal="left"/>
    </xf>
    <xf xfId="0" numFmtId="3" applyNumberFormat="1" borderId="10" applyBorder="1" fontId="30" applyFont="1" fillId="0" applyAlignment="1">
      <alignment horizontal="left"/>
    </xf>
    <xf xfId="0" numFmtId="3" applyNumberFormat="1" borderId="9" applyBorder="1" fontId="30" applyFont="1" fillId="0" applyAlignment="1">
      <alignment horizontal="left"/>
    </xf>
    <xf xfId="0" numFmtId="3" applyNumberFormat="1" borderId="9" applyBorder="1" fontId="24" applyFont="1" fillId="0" applyAlignment="1">
      <alignment horizontal="left"/>
    </xf>
    <xf xfId="0" numFmtId="164" applyNumberFormat="1" borderId="9" applyBorder="1" fontId="24" applyFont="1" fillId="0" applyAlignment="1">
      <alignment horizontal="left"/>
    </xf>
    <xf xfId="0" numFmtId="164" applyNumberFormat="1" borderId="10" applyBorder="1" fontId="24" applyFont="1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7" applyBorder="1" fontId="24" applyFont="1" fillId="0" applyAlignment="1">
      <alignment horizontal="right"/>
    </xf>
    <xf xfId="0" numFmtId="0" borderId="1" applyBorder="1" fontId="24" applyFont="1" fillId="6" applyFill="1" applyAlignment="1">
      <alignment horizontal="left"/>
    </xf>
    <xf xfId="0" numFmtId="3" applyNumberFormat="1" borderId="1" applyBorder="1" fontId="24" applyFont="1" fillId="6" applyFill="1" applyAlignment="1">
      <alignment horizontal="left"/>
    </xf>
    <xf xfId="0" numFmtId="0" borderId="7" applyBorder="1" fontId="24" applyFont="1" fillId="0" applyAlignment="1">
      <alignment horizontal="left"/>
    </xf>
    <xf xfId="0" numFmtId="3" applyNumberFormat="1" borderId="7" applyBorder="1" fontId="24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1" applyBorder="1" fontId="20" applyFont="1" fillId="0" applyAlignment="1">
      <alignment horizontal="left"/>
    </xf>
    <xf xfId="0" numFmtId="3" applyNumberFormat="1" borderId="11" applyBorder="1" fontId="31" applyFont="1" fillId="0" applyAlignment="1">
      <alignment horizontal="left"/>
    </xf>
    <xf xfId="0" numFmtId="3" applyNumberFormat="1" borderId="11" applyBorder="1" fontId="20" applyFont="1" fillId="0" applyAlignment="1">
      <alignment horizontal="left"/>
    </xf>
    <xf xfId="0" numFmtId="4" applyNumberFormat="1" borderId="11" applyBorder="1" fontId="20" applyFont="1" fillId="0" applyAlignment="1">
      <alignment horizontal="left"/>
    </xf>
    <xf xfId="0" numFmtId="14" applyNumberFormat="1" borderId="11" applyBorder="1" fontId="20" applyFont="1" fillId="0" applyAlignment="1">
      <alignment horizontal="left"/>
    </xf>
    <xf xfId="0" numFmtId="0" borderId="11" applyBorder="1" fontId="32" applyFont="1" fillId="2" applyFill="1" applyAlignment="1">
      <alignment horizontal="left"/>
    </xf>
    <xf xfId="0" numFmtId="3" applyNumberFormat="1" borderId="11" applyBorder="1" fontId="32" applyFont="1" fillId="2" applyFill="1" applyAlignment="1">
      <alignment horizontal="left"/>
    </xf>
    <xf xfId="0" numFmtId="0" borderId="11" applyBorder="1" fontId="33" applyFont="1" fillId="0" applyAlignment="1">
      <alignment horizontal="left"/>
    </xf>
    <xf xfId="0" numFmtId="0" borderId="1" applyBorder="1" fontId="20" applyFont="1" fillId="6" applyFill="1" applyAlignment="1">
      <alignment horizontal="left"/>
    </xf>
    <xf xfId="0" numFmtId="4" applyNumberFormat="1" borderId="1" applyBorder="1" fontId="16" applyFont="1" fillId="6" applyFill="1" applyAlignment="1">
      <alignment horizontal="left" wrapText="1"/>
    </xf>
    <xf xfId="0" numFmtId="3" applyNumberFormat="1" borderId="1" applyBorder="1" fontId="34" applyFont="1" fillId="9" applyFill="1" applyAlignment="1">
      <alignment horizontal="left" wrapText="1"/>
    </xf>
    <xf xfId="0" numFmtId="3" applyNumberFormat="1" borderId="1" applyBorder="1" fontId="34" applyFont="1" fillId="9" applyFill="1" applyAlignment="1">
      <alignment horizontal="left"/>
    </xf>
    <xf xfId="0" numFmtId="14" applyNumberFormat="1" borderId="1" applyBorder="1" fontId="34" applyFont="1" fillId="9" applyFill="1" applyAlignment="1">
      <alignment horizontal="left" wrapText="1"/>
    </xf>
    <xf xfId="0" numFmtId="0" borderId="1" applyBorder="1" fontId="20" applyFont="1" fillId="9" applyFill="1" applyAlignment="1">
      <alignment horizontal="left"/>
    </xf>
    <xf xfId="0" numFmtId="0" borderId="7" applyBorder="1" fontId="20" applyFont="1" fillId="0" applyAlignment="1">
      <alignment horizontal="left"/>
    </xf>
    <xf xfId="0" numFmtId="3" applyNumberFormat="1" borderId="7" applyBorder="1" fontId="21" applyFont="1" fillId="0" applyAlignment="1">
      <alignment horizontal="left"/>
    </xf>
    <xf xfId="0" numFmtId="3" applyNumberFormat="1" borderId="7" applyBorder="1" fontId="20" applyFont="1" fillId="0" applyAlignment="1">
      <alignment horizontal="left"/>
    </xf>
    <xf xfId="0" numFmtId="3" applyNumberFormat="1" borderId="7" applyBorder="1" fontId="35" applyFont="1" fillId="0" applyAlignment="1">
      <alignment horizontal="left"/>
    </xf>
    <xf xfId="0" numFmtId="3" applyNumberFormat="1" borderId="7" applyBorder="1" fontId="31" applyFont="1" fillId="0" applyAlignment="1">
      <alignment horizontal="left"/>
    </xf>
    <xf xfId="0" numFmtId="164" applyNumberFormat="1" borderId="7" applyBorder="1" fontId="20" applyFont="1" fillId="0" applyAlignment="1">
      <alignment horizontal="left"/>
    </xf>
    <xf xfId="0" numFmtId="4" applyNumberFormat="1" borderId="7" applyBorder="1" fontId="20" applyFont="1" fillId="0" applyAlignment="1">
      <alignment horizontal="left"/>
    </xf>
    <xf xfId="0" numFmtId="3" applyNumberFormat="1" borderId="7" applyBorder="1" fontId="22" applyFont="1" fillId="0" applyAlignment="1">
      <alignment horizontal="left"/>
    </xf>
    <xf xfId="0" numFmtId="14" applyNumberFormat="1" borderId="7" applyBorder="1" fontId="20" applyFont="1" fillId="0" applyAlignment="1">
      <alignment horizontal="left"/>
    </xf>
    <xf xfId="0" numFmtId="3" applyNumberFormat="1" borderId="7" applyBorder="1" fontId="36" applyFont="1" fillId="0" applyAlignment="1">
      <alignment horizontal="left"/>
    </xf>
    <xf xfId="0" numFmtId="3" applyNumberFormat="1" borderId="7" applyBorder="1" fontId="37" applyFont="1" fillId="0" applyAlignment="1">
      <alignment horizontal="left"/>
    </xf>
    <xf xfId="0" numFmtId="3" applyNumberFormat="1" borderId="1" applyBorder="1" fontId="21" applyFont="1" fillId="6" applyFill="1" applyAlignment="1">
      <alignment horizontal="left"/>
    </xf>
    <xf xfId="0" numFmtId="3" applyNumberFormat="1" borderId="1" applyBorder="1" fontId="20" applyFont="1" fillId="6" applyFill="1" applyAlignment="1">
      <alignment horizontal="left"/>
    </xf>
    <xf xfId="0" numFmtId="4" applyNumberFormat="1" borderId="1" applyBorder="1" fontId="20" applyFont="1" fillId="6" applyFill="1" applyAlignment="1">
      <alignment horizontal="left"/>
    </xf>
    <xf xfId="0" numFmtId="3" applyNumberFormat="1" borderId="1" applyBorder="1" fontId="31" applyFont="1" fillId="6" applyFill="1" applyAlignment="1">
      <alignment horizontal="left"/>
    </xf>
    <xf xfId="0" numFmtId="14" applyNumberFormat="1" borderId="1" applyBorder="1" fontId="20" applyFont="1" fillId="6" applyFill="1" applyAlignment="1">
      <alignment horizontal="left"/>
    </xf>
    <xf xfId="0" numFmtId="0" borderId="1" applyBorder="1" fontId="20" applyFont="1" fillId="5" applyFill="1" applyAlignment="1">
      <alignment horizontal="left"/>
    </xf>
    <xf xfId="0" numFmtId="3" applyNumberFormat="1" borderId="1" applyBorder="1" fontId="21" applyFont="1" fillId="5" applyFill="1" applyAlignment="1">
      <alignment horizontal="left"/>
    </xf>
    <xf xfId="0" numFmtId="3" applyNumberFormat="1" borderId="1" applyBorder="1" fontId="20" applyFont="1" fillId="5" applyFill="1" applyAlignment="1">
      <alignment horizontal="left"/>
    </xf>
    <xf xfId="0" numFmtId="3" applyNumberFormat="1" borderId="1" applyBorder="1" fontId="35" applyFont="1" fillId="5" applyFill="1" applyAlignment="1">
      <alignment horizontal="left"/>
    </xf>
    <xf xfId="0" numFmtId="4" applyNumberFormat="1" borderId="1" applyBorder="1" fontId="20" applyFont="1" fillId="5" applyFill="1" applyAlignment="1">
      <alignment horizontal="left"/>
    </xf>
    <xf xfId="0" numFmtId="3" applyNumberFormat="1" borderId="1" applyBorder="1" fontId="31" applyFont="1" fillId="5" applyFill="1" applyAlignment="1">
      <alignment horizontal="left"/>
    </xf>
    <xf xfId="0" numFmtId="14" applyNumberFormat="1" borderId="1" applyBorder="1" fontId="20" applyFont="1" fillId="5" applyFill="1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4" applyNumberFormat="1" borderId="7" applyBorder="1" fontId="24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7" applyBorder="1" fontId="38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24" applyFont="1" fillId="10" applyFill="1" applyAlignment="1">
      <alignment horizontal="left"/>
    </xf>
    <xf xfId="0" numFmtId="3" applyNumberFormat="1" borderId="1" applyBorder="1" fontId="24" applyFont="1" fillId="10" applyFill="1" applyAlignment="1">
      <alignment horizontal="left"/>
    </xf>
    <xf xfId="0" numFmtId="4" applyNumberFormat="1" borderId="1" applyBorder="1" fontId="24" applyFont="1" fillId="10" applyFill="1" applyAlignment="1">
      <alignment horizontal="left"/>
    </xf>
    <xf xfId="0" numFmtId="0" borderId="7" applyBorder="1" fontId="24" applyFont="1" fillId="0" applyAlignment="1">
      <alignment horizontal="left" wrapText="1"/>
    </xf>
    <xf xfId="0" numFmtId="3" applyNumberFormat="1" borderId="1" applyBorder="1" fontId="24" applyFont="1" fillId="11" applyFill="1" applyAlignment="1">
      <alignment horizontal="right"/>
    </xf>
    <xf xfId="0" numFmtId="3" applyNumberFormat="1" borderId="1" applyBorder="1" fontId="24" applyFont="1" fillId="12" applyFill="1" applyAlignment="1">
      <alignment horizontal="right"/>
    </xf>
    <xf xfId="0" numFmtId="3" applyNumberFormat="1" borderId="7" applyBorder="1" fontId="24" applyFont="1" fillId="0" applyAlignment="1">
      <alignment horizontal="center"/>
    </xf>
    <xf xfId="0" numFmtId="4" applyNumberFormat="1" borderId="7" applyBorder="1" fontId="24" applyFont="1" fillId="0" applyAlignment="1">
      <alignment horizontal="center"/>
    </xf>
    <xf xfId="0" numFmtId="4" applyNumberFormat="1" borderId="1" applyBorder="1" fontId="24" applyFont="1" fillId="8" applyFill="1" applyAlignment="1">
      <alignment horizontal="right"/>
    </xf>
    <xf xfId="0" numFmtId="4" applyNumberFormat="1" borderId="1" applyBorder="1" fontId="39" applyFont="1" fillId="8" applyFill="1" applyAlignment="1">
      <alignment horizontal="right"/>
    </xf>
    <xf xfId="0" numFmtId="4" applyNumberFormat="1" borderId="1" applyBorder="1" fontId="24" applyFont="1" fillId="13" applyFill="1" applyAlignment="1">
      <alignment horizontal="right"/>
    </xf>
    <xf xfId="0" numFmtId="4" applyNumberFormat="1" borderId="1" applyBorder="1" fontId="39" applyFont="1" fillId="13" applyFill="1" applyAlignment="1">
      <alignment horizontal="right"/>
    </xf>
    <xf xfId="0" numFmtId="4" applyNumberFormat="1" borderId="1" applyBorder="1" fontId="24" applyFont="1" fillId="12" applyFill="1" applyAlignment="1">
      <alignment horizontal="right"/>
    </xf>
    <xf xfId="0" numFmtId="4" applyNumberFormat="1" borderId="1" applyBorder="1" fontId="24" applyFont="1" fillId="11" applyFill="1" applyAlignment="1">
      <alignment horizontal="right"/>
    </xf>
    <xf xfId="0" numFmtId="0" borderId="1" applyBorder="1" fontId="24" applyFont="1" fillId="11" applyFill="1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38" applyFont="1" fillId="13" applyFill="1" applyAlignment="1">
      <alignment horizontal="left"/>
    </xf>
    <xf xfId="0" numFmtId="0" borderId="1" applyBorder="1" fontId="38" applyFont="1" fillId="13" applyFill="1" applyAlignment="1">
      <alignment horizontal="left"/>
    </xf>
    <xf xfId="0" numFmtId="4" applyNumberFormat="1" borderId="1" applyBorder="1" fontId="38" applyFont="1" fillId="13" applyFill="1" applyAlignment="1">
      <alignment horizontal="left"/>
    </xf>
    <xf xfId="0" numFmtId="3" applyNumberFormat="1" borderId="7" applyBorder="1" fontId="38" applyFont="1" fillId="0" applyAlignment="1">
      <alignment horizontal="right"/>
    </xf>
    <xf xfId="0" numFmtId="0" borderId="7" applyBorder="1" fontId="38" applyFont="1" fillId="0" applyAlignment="1">
      <alignment horizontal="left"/>
    </xf>
    <xf xfId="0" numFmtId="3" applyNumberFormat="1" borderId="1" applyBorder="1" fontId="38" applyFont="1" fillId="14" applyFill="1" applyAlignment="1">
      <alignment horizontal="right"/>
    </xf>
    <xf xfId="0" numFmtId="0" borderId="1" applyBorder="1" fontId="38" applyFont="1" fillId="14" applyFill="1" applyAlignment="1">
      <alignment horizontal="left"/>
    </xf>
    <xf xfId="0" numFmtId="4" applyNumberFormat="1" borderId="1" applyBorder="1" fontId="38" applyFont="1" fillId="14" applyFill="1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34" applyFont="1" fillId="15" applyFill="1" applyAlignment="1">
      <alignment horizontal="left" wrapText="1"/>
    </xf>
    <xf xfId="0" numFmtId="0" borderId="1" applyBorder="1" fontId="34" applyFont="1" fillId="15" applyFill="1" applyAlignment="1">
      <alignment horizontal="left"/>
    </xf>
    <xf xfId="0" numFmtId="4" applyNumberFormat="1" borderId="1" applyBorder="1" fontId="34" applyFont="1" fillId="15" applyFill="1" applyAlignment="1">
      <alignment horizontal="left" wrapText="1"/>
    </xf>
    <xf xfId="0" numFmtId="3" applyNumberFormat="1" borderId="1" applyBorder="1" fontId="34" applyFont="1" fillId="15" applyFill="1" applyAlignment="1">
      <alignment horizontal="left" wrapText="1"/>
    </xf>
    <xf xfId="0" numFmtId="0" borderId="7" applyBorder="1" fontId="26" applyFont="1" fillId="0" applyAlignment="1">
      <alignment horizontal="left"/>
    </xf>
    <xf xfId="0" numFmtId="0" borderId="7" applyBorder="1" fontId="27" applyFont="1" fillId="0" applyAlignment="1">
      <alignment horizontal="left"/>
    </xf>
    <xf xfId="0" numFmtId="0" borderId="7" applyBorder="1" fontId="40" applyFont="1" fillId="0" applyAlignment="1">
      <alignment horizontal="left"/>
    </xf>
    <xf xfId="0" numFmtId="4" applyNumberFormat="1" borderId="7" applyBorder="1" fontId="27" applyFont="1" fillId="0" applyAlignment="1">
      <alignment horizontal="right"/>
    </xf>
    <xf xfId="0" numFmtId="3" applyNumberFormat="1" borderId="7" applyBorder="1" fontId="27" applyFont="1" fillId="0" applyAlignment="1">
      <alignment horizontal="right"/>
    </xf>
    <xf xfId="0" numFmtId="4" applyNumberFormat="1" borderId="7" applyBorder="1" fontId="41" applyFont="1" fillId="0" applyAlignment="1">
      <alignment horizontal="left"/>
    </xf>
    <xf xfId="0" numFmtId="3" applyNumberFormat="1" borderId="7" applyBorder="1" fontId="41" applyFont="1" fillId="0" applyAlignment="1">
      <alignment horizontal="left"/>
    </xf>
    <xf xfId="0" numFmtId="0" borderId="7" applyBorder="1" fontId="41" applyFont="1" fillId="0" applyAlignment="1">
      <alignment horizontal="left"/>
    </xf>
    <xf xfId="0" numFmtId="164" applyNumberFormat="1" borderId="7" applyBorder="1" fontId="27" applyFont="1" fillId="0" applyAlignment="1">
      <alignment horizontal="left"/>
    </xf>
    <xf xfId="0" numFmtId="0" borderId="7" applyBorder="1" fontId="28" applyFont="1" fillId="0" applyAlignment="1">
      <alignment horizontal="left"/>
    </xf>
    <xf xfId="0" numFmtId="0" borderId="7" applyBorder="1" fontId="4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3"/>
  <sheetViews>
    <sheetView workbookViewId="0" tabSelected="1"/>
  </sheetViews>
  <sheetFormatPr defaultRowHeight="15" x14ac:dyDescent="0.25"/>
  <cols>
    <col min="1" max="1" style="107" width="27.862142857142857" customWidth="1" bestFit="1"/>
    <col min="2" max="2" style="107" width="12.43357142857143" customWidth="1" bestFit="1"/>
    <col min="3" max="3" style="107" width="12.43357142857143" customWidth="1" bestFit="1"/>
    <col min="4" max="4" style="107" width="12.43357142857143" customWidth="1" bestFit="1"/>
    <col min="5" max="5" style="177" width="11.147857142857141" customWidth="1" bestFit="1"/>
    <col min="6" max="6" style="167" width="9.147857142857141" customWidth="1" bestFit="1"/>
    <col min="7" max="7" style="168" width="11.576428571428572" customWidth="1" bestFit="1"/>
    <col min="8" max="8" style="97" width="12.43357142857143" customWidth="1" bestFit="1"/>
    <col min="9" max="9" style="107" width="12.43357142857143" customWidth="1" bestFit="1"/>
    <col min="10" max="10" style="145" width="12.43357142857143" customWidth="1" bestFit="1"/>
    <col min="11" max="11" style="145" width="12.43357142857143" customWidth="1" bestFit="1"/>
    <col min="12" max="12" style="107" width="12.43357142857143" customWidth="1" bestFit="1"/>
    <col min="13" max="13" style="107" width="12.43357142857143" customWidth="1" bestFit="1"/>
    <col min="14" max="14" style="107" width="12.43357142857143" customWidth="1" bestFit="1"/>
    <col min="15" max="15" style="107" width="12.43357142857143" customWidth="1" bestFit="1"/>
    <col min="16" max="16" style="107" width="12.43357142857143" customWidth="1" bestFit="1"/>
    <col min="17" max="17" style="107" width="12.43357142857143" customWidth="1" bestFit="1"/>
    <col min="18" max="18" style="167" width="12.43357142857143" customWidth="1" bestFit="1"/>
    <col min="19" max="19" style="107" width="12.43357142857143" customWidth="1" bestFit="1"/>
    <col min="20" max="20" style="107" width="12.43357142857143" customWidth="1" bestFit="1"/>
    <col min="21" max="21" style="107" width="12.43357142857143" customWidth="1" bestFit="1"/>
  </cols>
  <sheetData>
    <row x14ac:dyDescent="0.25" r="1" customHeight="1" ht="37.5">
      <c r="A1" s="178" t="s">
        <v>86</v>
      </c>
      <c r="B1" s="178" t="s">
        <v>87</v>
      </c>
      <c r="C1" s="178" t="s">
        <v>1092</v>
      </c>
      <c r="D1" s="179" t="s">
        <v>88</v>
      </c>
      <c r="E1" s="180" t="s">
        <v>89</v>
      </c>
      <c r="F1" s="181" t="s">
        <v>90</v>
      </c>
      <c r="G1" s="180" t="s">
        <v>91</v>
      </c>
      <c r="H1" s="181" t="s">
        <v>92</v>
      </c>
      <c r="I1" s="178" t="s">
        <v>93</v>
      </c>
      <c r="J1" s="178" t="s">
        <v>1093</v>
      </c>
      <c r="K1" s="178" t="s">
        <v>1094</v>
      </c>
      <c r="L1" s="178" t="s">
        <v>1095</v>
      </c>
      <c r="M1" s="178" t="s">
        <v>94</v>
      </c>
      <c r="N1" s="178" t="s">
        <v>13</v>
      </c>
      <c r="O1" s="179" t="s">
        <v>14</v>
      </c>
      <c r="P1" s="178" t="s">
        <v>15</v>
      </c>
      <c r="Q1" s="178" t="s">
        <v>16</v>
      </c>
      <c r="R1" s="181" t="s">
        <v>739</v>
      </c>
      <c r="S1" s="100"/>
      <c r="T1" s="100"/>
      <c r="U1" s="100"/>
    </row>
    <row x14ac:dyDescent="0.25" r="2" customHeight="1" ht="17.25">
      <c r="A2" s="182" t="s">
        <v>58</v>
      </c>
      <c r="B2" s="183" t="s">
        <v>1096</v>
      </c>
      <c r="C2" s="183" t="s">
        <v>1097</v>
      </c>
      <c r="D2" s="184" t="s">
        <v>1098</v>
      </c>
      <c r="E2" s="185">
        <v>4.9</v>
      </c>
      <c r="F2" s="186">
        <v>408</v>
      </c>
      <c r="G2" s="187" t="s">
        <v>97</v>
      </c>
      <c r="H2" s="188" t="s">
        <v>97</v>
      </c>
      <c r="I2" s="184" t="s">
        <v>1099</v>
      </c>
      <c r="J2" s="122" t="s">
        <v>1100</v>
      </c>
      <c r="K2" s="122"/>
      <c r="L2" s="122"/>
      <c r="M2" s="189" t="s">
        <v>97</v>
      </c>
      <c r="N2" s="183" t="s">
        <v>1101</v>
      </c>
      <c r="O2" s="183" t="s">
        <v>1102</v>
      </c>
      <c r="P2" s="183" t="s">
        <v>110</v>
      </c>
      <c r="Q2" s="183" t="s">
        <v>101</v>
      </c>
      <c r="R2" s="186">
        <v>80220</v>
      </c>
      <c r="S2" s="183"/>
      <c r="T2" s="190"/>
      <c r="U2" s="183"/>
    </row>
    <row x14ac:dyDescent="0.25" r="3" customHeight="1" ht="17.25">
      <c r="A3" s="182" t="s">
        <v>39</v>
      </c>
      <c r="B3" s="183" t="s">
        <v>1103</v>
      </c>
      <c r="C3" s="183" t="s">
        <v>1097</v>
      </c>
      <c r="D3" s="184" t="s">
        <v>1104</v>
      </c>
      <c r="E3" s="185">
        <v>4.8</v>
      </c>
      <c r="F3" s="186">
        <v>401</v>
      </c>
      <c r="G3" s="185">
        <v>4.9</v>
      </c>
      <c r="H3" s="186">
        <v>39</v>
      </c>
      <c r="I3" s="184" t="s">
        <v>1105</v>
      </c>
      <c r="J3" s="122" t="s">
        <v>1100</v>
      </c>
      <c r="K3" s="122" t="s">
        <v>766</v>
      </c>
      <c r="L3" s="122" t="s">
        <v>1106</v>
      </c>
      <c r="M3" s="191" t="s">
        <v>1107</v>
      </c>
      <c r="N3" s="183" t="s">
        <v>1108</v>
      </c>
      <c r="O3" s="183" t="s">
        <v>1109</v>
      </c>
      <c r="P3" s="183" t="s">
        <v>559</v>
      </c>
      <c r="Q3" s="183" t="s">
        <v>101</v>
      </c>
      <c r="R3" s="186">
        <v>80401</v>
      </c>
      <c r="S3" s="183"/>
      <c r="T3" s="190"/>
      <c r="U3" s="104"/>
    </row>
    <row x14ac:dyDescent="0.25" r="4" customHeight="1" ht="17.25">
      <c r="A4" s="182" t="s">
        <v>39</v>
      </c>
      <c r="B4" s="183" t="s">
        <v>1110</v>
      </c>
      <c r="C4" s="183" t="s">
        <v>1097</v>
      </c>
      <c r="D4" s="184" t="s">
        <v>1104</v>
      </c>
      <c r="E4" s="185">
        <v>4.8</v>
      </c>
      <c r="F4" s="186">
        <v>401</v>
      </c>
      <c r="G4" s="185">
        <v>4.6</v>
      </c>
      <c r="H4" s="186">
        <v>12</v>
      </c>
      <c r="I4" s="184" t="s">
        <v>1105</v>
      </c>
      <c r="J4" s="122" t="s">
        <v>1100</v>
      </c>
      <c r="K4" s="122" t="s">
        <v>766</v>
      </c>
      <c r="L4" s="122" t="s">
        <v>1106</v>
      </c>
      <c r="M4" s="191" t="s">
        <v>1111</v>
      </c>
      <c r="N4" s="183" t="s">
        <v>1108</v>
      </c>
      <c r="O4" s="183" t="s">
        <v>1109</v>
      </c>
      <c r="P4" s="183" t="s">
        <v>559</v>
      </c>
      <c r="Q4" s="183" t="s">
        <v>101</v>
      </c>
      <c r="R4" s="186">
        <v>80401</v>
      </c>
      <c r="S4" s="183"/>
      <c r="T4" s="190"/>
      <c r="U4" s="104"/>
    </row>
    <row x14ac:dyDescent="0.25" r="5" customHeight="1" ht="17.25">
      <c r="A5" s="182" t="s">
        <v>39</v>
      </c>
      <c r="B5" s="183" t="s">
        <v>1112</v>
      </c>
      <c r="C5" s="183" t="s">
        <v>1097</v>
      </c>
      <c r="D5" s="184" t="s">
        <v>1104</v>
      </c>
      <c r="E5" s="185">
        <v>4.8</v>
      </c>
      <c r="F5" s="186">
        <v>401</v>
      </c>
      <c r="G5" s="185">
        <v>4.6</v>
      </c>
      <c r="H5" s="186">
        <v>35</v>
      </c>
      <c r="I5" s="184" t="s">
        <v>1105</v>
      </c>
      <c r="J5" s="122" t="s">
        <v>1100</v>
      </c>
      <c r="K5" s="122" t="s">
        <v>766</v>
      </c>
      <c r="L5" s="122" t="s">
        <v>1106</v>
      </c>
      <c r="M5" s="191" t="s">
        <v>1113</v>
      </c>
      <c r="N5" s="183" t="s">
        <v>1108</v>
      </c>
      <c r="O5" s="183" t="s">
        <v>1109</v>
      </c>
      <c r="P5" s="183" t="s">
        <v>559</v>
      </c>
      <c r="Q5" s="183" t="s">
        <v>101</v>
      </c>
      <c r="R5" s="186">
        <v>80401</v>
      </c>
      <c r="S5" s="183"/>
      <c r="T5" s="190"/>
      <c r="U5" s="104"/>
    </row>
    <row x14ac:dyDescent="0.25" r="6" customHeight="1" ht="17.25">
      <c r="A6" s="182" t="s">
        <v>59</v>
      </c>
      <c r="B6" s="183" t="s">
        <v>1114</v>
      </c>
      <c r="C6" s="183" t="s">
        <v>1097</v>
      </c>
      <c r="D6" s="184" t="s">
        <v>1115</v>
      </c>
      <c r="E6" s="185">
        <v>4.9</v>
      </c>
      <c r="F6" s="186">
        <v>374</v>
      </c>
      <c r="G6" s="187" t="s">
        <v>97</v>
      </c>
      <c r="H6" s="188" t="s">
        <v>97</v>
      </c>
      <c r="I6" s="184" t="s">
        <v>1116</v>
      </c>
      <c r="J6" s="122" t="s">
        <v>1117</v>
      </c>
      <c r="K6" s="122" t="s">
        <v>745</v>
      </c>
      <c r="L6" s="122"/>
      <c r="M6" s="191" t="s">
        <v>1118</v>
      </c>
      <c r="N6" s="183" t="s">
        <v>1119</v>
      </c>
      <c r="O6" s="183" t="s">
        <v>1120</v>
      </c>
      <c r="P6" s="183" t="s">
        <v>110</v>
      </c>
      <c r="Q6" s="183" t="s">
        <v>101</v>
      </c>
      <c r="R6" s="186">
        <v>80246</v>
      </c>
      <c r="S6" s="183"/>
      <c r="T6" s="190"/>
      <c r="U6" s="104"/>
    </row>
    <row x14ac:dyDescent="0.25" r="7" customHeight="1" ht="17.25">
      <c r="A7" s="182" t="s">
        <v>59</v>
      </c>
      <c r="B7" s="183" t="s">
        <v>1121</v>
      </c>
      <c r="C7" s="183" t="s">
        <v>1097</v>
      </c>
      <c r="D7" s="184" t="s">
        <v>1115</v>
      </c>
      <c r="E7" s="185">
        <v>4.9</v>
      </c>
      <c r="F7" s="186">
        <v>374</v>
      </c>
      <c r="G7" s="187" t="s">
        <v>97</v>
      </c>
      <c r="H7" s="188" t="s">
        <v>97</v>
      </c>
      <c r="I7" s="184" t="s">
        <v>1116</v>
      </c>
      <c r="J7" s="122" t="s">
        <v>1100</v>
      </c>
      <c r="K7" s="122" t="s">
        <v>745</v>
      </c>
      <c r="L7" s="122"/>
      <c r="M7" s="191" t="s">
        <v>1122</v>
      </c>
      <c r="N7" s="183" t="s">
        <v>1119</v>
      </c>
      <c r="O7" s="183" t="s">
        <v>1120</v>
      </c>
      <c r="P7" s="183" t="s">
        <v>110</v>
      </c>
      <c r="Q7" s="183" t="s">
        <v>101</v>
      </c>
      <c r="R7" s="186">
        <v>80246</v>
      </c>
      <c r="S7" s="183"/>
      <c r="T7" s="190"/>
      <c r="U7" s="104"/>
    </row>
    <row x14ac:dyDescent="0.25" r="8" customHeight="1" ht="17.25">
      <c r="A8" s="182" t="s">
        <v>47</v>
      </c>
      <c r="B8" s="183" t="s">
        <v>1123</v>
      </c>
      <c r="C8" s="183" t="s">
        <v>1097</v>
      </c>
      <c r="D8" s="184" t="s">
        <v>1124</v>
      </c>
      <c r="E8" s="186">
        <v>5</v>
      </c>
      <c r="F8" s="186">
        <v>353</v>
      </c>
      <c r="G8" s="185">
        <v>4.6</v>
      </c>
      <c r="H8" s="186">
        <v>12</v>
      </c>
      <c r="I8" s="184" t="s">
        <v>1125</v>
      </c>
      <c r="J8" s="122" t="s">
        <v>1126</v>
      </c>
      <c r="K8" s="122" t="s">
        <v>1100</v>
      </c>
      <c r="L8" s="122"/>
      <c r="M8" s="191" t="s">
        <v>1127</v>
      </c>
      <c r="N8" s="183" t="s">
        <v>1128</v>
      </c>
      <c r="O8" s="183" t="s">
        <v>1129</v>
      </c>
      <c r="P8" s="183" t="s">
        <v>100</v>
      </c>
      <c r="Q8" s="183" t="s">
        <v>101</v>
      </c>
      <c r="R8" s="186">
        <v>80111</v>
      </c>
      <c r="S8" s="183"/>
      <c r="T8" s="190"/>
      <c r="U8" s="104"/>
    </row>
    <row x14ac:dyDescent="0.25" r="9" customHeight="1" ht="17.25">
      <c r="A9" s="182" t="s">
        <v>47</v>
      </c>
      <c r="B9" s="183" t="s">
        <v>1130</v>
      </c>
      <c r="C9" s="183" t="s">
        <v>1097</v>
      </c>
      <c r="D9" s="184" t="s">
        <v>1124</v>
      </c>
      <c r="E9" s="186">
        <v>5</v>
      </c>
      <c r="F9" s="186">
        <v>353</v>
      </c>
      <c r="G9" s="185">
        <v>4.8</v>
      </c>
      <c r="H9" s="186">
        <v>12</v>
      </c>
      <c r="I9" s="184" t="s">
        <v>1125</v>
      </c>
      <c r="J9" s="122" t="s">
        <v>1126</v>
      </c>
      <c r="K9" s="122" t="s">
        <v>1100</v>
      </c>
      <c r="L9" s="122"/>
      <c r="M9" s="191" t="s">
        <v>1131</v>
      </c>
      <c r="N9" s="183" t="s">
        <v>1128</v>
      </c>
      <c r="O9" s="183" t="s">
        <v>1129</v>
      </c>
      <c r="P9" s="183" t="s">
        <v>100</v>
      </c>
      <c r="Q9" s="183" t="s">
        <v>101</v>
      </c>
      <c r="R9" s="186">
        <v>80111</v>
      </c>
      <c r="S9" s="183"/>
      <c r="T9" s="190"/>
      <c r="U9" s="183"/>
    </row>
    <row x14ac:dyDescent="0.25" r="10" customHeight="1" ht="17.25">
      <c r="A10" s="182" t="s">
        <v>1132</v>
      </c>
      <c r="B10" s="183" t="s">
        <v>1133</v>
      </c>
      <c r="C10" s="183" t="s">
        <v>1134</v>
      </c>
      <c r="D10" s="184" t="s">
        <v>1135</v>
      </c>
      <c r="E10" s="185">
        <v>4.8</v>
      </c>
      <c r="F10" s="186">
        <v>165</v>
      </c>
      <c r="G10" s="187" t="s">
        <v>97</v>
      </c>
      <c r="H10" s="188" t="s">
        <v>97</v>
      </c>
      <c r="I10" s="184" t="s">
        <v>1136</v>
      </c>
      <c r="J10" s="122" t="s">
        <v>745</v>
      </c>
      <c r="K10" s="122" t="s">
        <v>1137</v>
      </c>
      <c r="L10" s="122"/>
      <c r="M10" s="191" t="s">
        <v>1138</v>
      </c>
      <c r="N10" s="183" t="s">
        <v>1139</v>
      </c>
      <c r="O10" s="183" t="s">
        <v>1140</v>
      </c>
      <c r="P10" s="183" t="s">
        <v>110</v>
      </c>
      <c r="Q10" s="183" t="s">
        <v>101</v>
      </c>
      <c r="R10" s="186">
        <v>80246</v>
      </c>
      <c r="S10" s="100"/>
      <c r="T10" s="100"/>
      <c r="U10" s="100"/>
    </row>
    <row x14ac:dyDescent="0.25" r="11" customHeight="1" ht="17.25">
      <c r="A11" s="182" t="s">
        <v>1141</v>
      </c>
      <c r="B11" s="183" t="s">
        <v>1142</v>
      </c>
      <c r="C11" s="183" t="s">
        <v>1134</v>
      </c>
      <c r="D11" s="184" t="s">
        <v>1143</v>
      </c>
      <c r="E11" s="186">
        <v>5</v>
      </c>
      <c r="F11" s="186">
        <v>153</v>
      </c>
      <c r="G11" s="187" t="s">
        <v>97</v>
      </c>
      <c r="H11" s="188" t="s">
        <v>97</v>
      </c>
      <c r="I11" s="184" t="s">
        <v>1144</v>
      </c>
      <c r="J11" s="122" t="s">
        <v>1137</v>
      </c>
      <c r="K11" s="122" t="s">
        <v>766</v>
      </c>
      <c r="L11" s="122" t="s">
        <v>745</v>
      </c>
      <c r="M11" s="191" t="s">
        <v>1145</v>
      </c>
      <c r="N11" s="183" t="s">
        <v>1146</v>
      </c>
      <c r="O11" s="183" t="s">
        <v>1147</v>
      </c>
      <c r="P11" s="183" t="s">
        <v>660</v>
      </c>
      <c r="Q11" s="183" t="s">
        <v>101</v>
      </c>
      <c r="R11" s="186">
        <v>80214</v>
      </c>
      <c r="S11" s="100"/>
      <c r="T11" s="100"/>
      <c r="U11" s="100"/>
    </row>
    <row x14ac:dyDescent="0.25" r="12" customHeight="1" ht="17.25">
      <c r="A12" s="182" t="s">
        <v>1148</v>
      </c>
      <c r="B12" s="183" t="s">
        <v>1149</v>
      </c>
      <c r="C12" s="183" t="s">
        <v>1134</v>
      </c>
      <c r="D12" s="184" t="s">
        <v>1150</v>
      </c>
      <c r="E12" s="185">
        <v>4.9</v>
      </c>
      <c r="F12" s="186">
        <v>72</v>
      </c>
      <c r="G12" s="187" t="s">
        <v>97</v>
      </c>
      <c r="H12" s="188" t="s">
        <v>97</v>
      </c>
      <c r="I12" s="184" t="s">
        <v>1151</v>
      </c>
      <c r="J12" s="122" t="s">
        <v>745</v>
      </c>
      <c r="K12" s="122" t="s">
        <v>1100</v>
      </c>
      <c r="L12" s="122" t="s">
        <v>1137</v>
      </c>
      <c r="M12" s="191" t="s">
        <v>1152</v>
      </c>
      <c r="N12" s="183" t="s">
        <v>1153</v>
      </c>
      <c r="O12" s="183" t="s">
        <v>1154</v>
      </c>
      <c r="P12" s="183" t="s">
        <v>516</v>
      </c>
      <c r="Q12" s="183" t="s">
        <v>101</v>
      </c>
      <c r="R12" s="186">
        <v>80003</v>
      </c>
      <c r="S12" s="100"/>
      <c r="T12" s="100"/>
      <c r="U12" s="100"/>
    </row>
    <row x14ac:dyDescent="0.25" r="13" customHeight="1" ht="17.25">
      <c r="A13" s="182" t="s">
        <v>1155</v>
      </c>
      <c r="B13" s="183" t="s">
        <v>1156</v>
      </c>
      <c r="C13" s="183" t="s">
        <v>1134</v>
      </c>
      <c r="D13" s="184" t="s">
        <v>1157</v>
      </c>
      <c r="E13" s="185">
        <v>4.9</v>
      </c>
      <c r="F13" s="186">
        <v>59</v>
      </c>
      <c r="G13" s="187" t="s">
        <v>97</v>
      </c>
      <c r="H13" s="188" t="s">
        <v>97</v>
      </c>
      <c r="I13" s="184" t="s">
        <v>1158</v>
      </c>
      <c r="J13" s="122" t="s">
        <v>745</v>
      </c>
      <c r="K13" s="122" t="s">
        <v>1100</v>
      </c>
      <c r="L13" s="122"/>
      <c r="M13" s="191" t="s">
        <v>1159</v>
      </c>
      <c r="N13" s="183" t="s">
        <v>1160</v>
      </c>
      <c r="O13" s="183" t="s">
        <v>1161</v>
      </c>
      <c r="P13" s="183" t="s">
        <v>110</v>
      </c>
      <c r="Q13" s="183" t="s">
        <v>101</v>
      </c>
      <c r="R13" s="186">
        <v>80209</v>
      </c>
      <c r="S13" s="100"/>
      <c r="T13" s="100"/>
      <c r="U13" s="100"/>
    </row>
    <row x14ac:dyDescent="0.25" r="14" customHeight="1" ht="17.25">
      <c r="A14" s="182" t="s">
        <v>1162</v>
      </c>
      <c r="B14" s="183" t="s">
        <v>1163</v>
      </c>
      <c r="C14" s="183" t="s">
        <v>1134</v>
      </c>
      <c r="D14" s="184" t="s">
        <v>1164</v>
      </c>
      <c r="E14" s="186">
        <v>5</v>
      </c>
      <c r="F14" s="186">
        <v>27</v>
      </c>
      <c r="G14" s="187" t="s">
        <v>97</v>
      </c>
      <c r="H14" s="188" t="s">
        <v>97</v>
      </c>
      <c r="I14" s="184" t="s">
        <v>1165</v>
      </c>
      <c r="J14" s="122" t="s">
        <v>745</v>
      </c>
      <c r="K14" s="122" t="s">
        <v>1137</v>
      </c>
      <c r="L14" s="122" t="s">
        <v>1100</v>
      </c>
      <c r="M14" s="191" t="s">
        <v>1166</v>
      </c>
      <c r="N14" s="183" t="s">
        <v>1167</v>
      </c>
      <c r="O14" s="183" t="s">
        <v>1168</v>
      </c>
      <c r="P14" s="183" t="s">
        <v>660</v>
      </c>
      <c r="Q14" s="183" t="s">
        <v>101</v>
      </c>
      <c r="R14" s="186">
        <v>80215</v>
      </c>
      <c r="S14" s="100"/>
      <c r="T14" s="100"/>
      <c r="U14" s="100"/>
    </row>
    <row x14ac:dyDescent="0.25" r="15" customHeight="1" ht="17.25">
      <c r="A15" s="182" t="s">
        <v>1169</v>
      </c>
      <c r="B15" s="183" t="s">
        <v>1170</v>
      </c>
      <c r="C15" s="183" t="s">
        <v>1134</v>
      </c>
      <c r="D15" s="184" t="s">
        <v>1171</v>
      </c>
      <c r="E15" s="186">
        <v>5</v>
      </c>
      <c r="F15" s="186">
        <v>26</v>
      </c>
      <c r="G15" s="187" t="s">
        <v>97</v>
      </c>
      <c r="H15" s="188" t="s">
        <v>97</v>
      </c>
      <c r="I15" s="184" t="s">
        <v>1172</v>
      </c>
      <c r="J15" s="122" t="s">
        <v>745</v>
      </c>
      <c r="K15" s="122" t="s">
        <v>1100</v>
      </c>
      <c r="L15" s="100"/>
      <c r="M15" s="191" t="s">
        <v>1173</v>
      </c>
      <c r="N15" s="183" t="s">
        <v>1174</v>
      </c>
      <c r="O15" s="183" t="s">
        <v>1175</v>
      </c>
      <c r="P15" s="183" t="s">
        <v>170</v>
      </c>
      <c r="Q15" s="183" t="s">
        <v>101</v>
      </c>
      <c r="R15" s="186">
        <v>80033</v>
      </c>
      <c r="S15" s="100"/>
      <c r="T15" s="100"/>
      <c r="U15" s="100"/>
    </row>
    <row x14ac:dyDescent="0.25" r="16" customHeight="1" ht="15.75">
      <c r="A16" s="182" t="s">
        <v>1176</v>
      </c>
      <c r="B16" s="183" t="s">
        <v>1177</v>
      </c>
      <c r="C16" s="183" t="s">
        <v>1134</v>
      </c>
      <c r="D16" s="184" t="s">
        <v>1178</v>
      </c>
      <c r="E16" s="186">
        <v>5</v>
      </c>
      <c r="F16" s="186">
        <v>13</v>
      </c>
      <c r="G16" s="187" t="s">
        <v>97</v>
      </c>
      <c r="H16" s="188" t="s">
        <v>97</v>
      </c>
      <c r="I16" s="184" t="s">
        <v>1179</v>
      </c>
      <c r="J16" s="122" t="s">
        <v>1126</v>
      </c>
      <c r="K16" s="122" t="s">
        <v>745</v>
      </c>
      <c r="L16" s="122" t="s">
        <v>1100</v>
      </c>
      <c r="M16" s="191" t="s">
        <v>1180</v>
      </c>
      <c r="N16" s="183" t="s">
        <v>1181</v>
      </c>
      <c r="O16" s="183" t="s">
        <v>1182</v>
      </c>
      <c r="P16" s="183" t="s">
        <v>170</v>
      </c>
      <c r="Q16" s="183" t="s">
        <v>101</v>
      </c>
      <c r="R16" s="186">
        <v>80033</v>
      </c>
      <c r="S16" s="100"/>
      <c r="T16" s="100"/>
      <c r="U16" s="100"/>
    </row>
    <row x14ac:dyDescent="0.25" r="17" customHeight="1" ht="15.75">
      <c r="A17" s="182" t="s">
        <v>1183</v>
      </c>
      <c r="B17" s="183" t="s">
        <v>1184</v>
      </c>
      <c r="C17" s="183" t="s">
        <v>1134</v>
      </c>
      <c r="D17" s="184" t="s">
        <v>1185</v>
      </c>
      <c r="E17" s="186">
        <v>6</v>
      </c>
      <c r="F17" s="186">
        <v>21</v>
      </c>
      <c r="G17" s="187" t="s">
        <v>97</v>
      </c>
      <c r="H17" s="188" t="s">
        <v>97</v>
      </c>
      <c r="I17" s="184" t="s">
        <v>1186</v>
      </c>
      <c r="J17" s="122" t="s">
        <v>745</v>
      </c>
      <c r="K17" s="122" t="s">
        <v>1187</v>
      </c>
      <c r="L17" s="122" t="s">
        <v>1187</v>
      </c>
      <c r="M17" s="192" t="s">
        <v>97</v>
      </c>
      <c r="N17" s="183" t="s">
        <v>1188</v>
      </c>
      <c r="O17" s="183" t="s">
        <v>1189</v>
      </c>
      <c r="P17" s="183" t="s">
        <v>660</v>
      </c>
      <c r="Q17" s="183" t="s">
        <v>101</v>
      </c>
      <c r="R17" s="186">
        <v>80214</v>
      </c>
      <c r="S17" s="100"/>
      <c r="T17" s="100"/>
      <c r="U17" s="100"/>
    </row>
    <row x14ac:dyDescent="0.25" r="18" customHeight="1" ht="15.75">
      <c r="A18" s="182" t="s">
        <v>1190</v>
      </c>
      <c r="B18" s="183" t="s">
        <v>1191</v>
      </c>
      <c r="C18" s="183" t="s">
        <v>1192</v>
      </c>
      <c r="D18" s="184" t="s">
        <v>1193</v>
      </c>
      <c r="E18" s="185">
        <v>4.9</v>
      </c>
      <c r="F18" s="186">
        <v>866</v>
      </c>
      <c r="G18" s="148"/>
      <c r="H18" s="105"/>
      <c r="I18" s="184" t="s">
        <v>1194</v>
      </c>
      <c r="J18" s="122" t="s">
        <v>1100</v>
      </c>
      <c r="K18" s="193"/>
      <c r="L18" s="100"/>
      <c r="M18" s="189" t="s">
        <v>97</v>
      </c>
      <c r="N18" s="104"/>
      <c r="O18" s="104"/>
      <c r="P18" s="104"/>
      <c r="Q18" s="104"/>
      <c r="R18" s="105"/>
      <c r="S18" s="183"/>
      <c r="T18" s="104"/>
      <c r="U18" s="100"/>
    </row>
    <row x14ac:dyDescent="0.25" r="19" customHeight="1" ht="15.75">
      <c r="A19" s="182" t="s">
        <v>1195</v>
      </c>
      <c r="B19" s="183" t="s">
        <v>1196</v>
      </c>
      <c r="C19" s="183" t="s">
        <v>1192</v>
      </c>
      <c r="D19" s="184" t="s">
        <v>1197</v>
      </c>
      <c r="E19" s="185">
        <v>4.9</v>
      </c>
      <c r="F19" s="186">
        <v>331</v>
      </c>
      <c r="G19" s="187" t="s">
        <v>97</v>
      </c>
      <c r="H19" s="188" t="s">
        <v>97</v>
      </c>
      <c r="I19" s="184" t="s">
        <v>1198</v>
      </c>
      <c r="J19" s="122" t="s">
        <v>1100</v>
      </c>
      <c r="K19" s="193"/>
      <c r="L19" s="100"/>
      <c r="M19" s="191" t="s">
        <v>1199</v>
      </c>
      <c r="N19" s="183" t="s">
        <v>1200</v>
      </c>
      <c r="O19" s="183" t="s">
        <v>1201</v>
      </c>
      <c r="P19" s="183" t="s">
        <v>516</v>
      </c>
      <c r="Q19" s="183" t="s">
        <v>101</v>
      </c>
      <c r="R19" s="186">
        <v>80004</v>
      </c>
      <c r="S19" s="104"/>
      <c r="T19" s="104"/>
      <c r="U19" s="100"/>
    </row>
    <row x14ac:dyDescent="0.25" r="20" customHeight="1" ht="15.75">
      <c r="A20" s="182" t="s">
        <v>85</v>
      </c>
      <c r="B20" s="183" t="s">
        <v>1202</v>
      </c>
      <c r="C20" s="183" t="s">
        <v>1192</v>
      </c>
      <c r="D20" s="184" t="s">
        <v>112</v>
      </c>
      <c r="E20" s="186">
        <v>5</v>
      </c>
      <c r="F20" s="186">
        <v>262</v>
      </c>
      <c r="G20" s="187" t="s">
        <v>97</v>
      </c>
      <c r="H20" s="188" t="s">
        <v>97</v>
      </c>
      <c r="I20" s="184" t="s">
        <v>113</v>
      </c>
      <c r="J20" s="122" t="s">
        <v>1100</v>
      </c>
      <c r="K20" s="122" t="s">
        <v>745</v>
      </c>
      <c r="L20" s="100"/>
      <c r="M20" s="191" t="s">
        <v>114</v>
      </c>
      <c r="N20" s="183" t="s">
        <v>115</v>
      </c>
      <c r="O20" s="183" t="s">
        <v>116</v>
      </c>
      <c r="P20" s="183" t="s">
        <v>117</v>
      </c>
      <c r="Q20" s="183" t="s">
        <v>101</v>
      </c>
      <c r="R20" s="186">
        <v>80138</v>
      </c>
      <c r="S20" s="104"/>
      <c r="T20" s="104"/>
      <c r="U20" s="100"/>
    </row>
    <row x14ac:dyDescent="0.25" r="21" customHeight="1" ht="15.75">
      <c r="A21" s="182" t="s">
        <v>85</v>
      </c>
      <c r="B21" s="183" t="s">
        <v>1203</v>
      </c>
      <c r="C21" s="183" t="s">
        <v>1192</v>
      </c>
      <c r="D21" s="184" t="s">
        <v>112</v>
      </c>
      <c r="E21" s="186">
        <v>5</v>
      </c>
      <c r="F21" s="186">
        <v>262</v>
      </c>
      <c r="G21" s="187" t="s">
        <v>97</v>
      </c>
      <c r="H21" s="188" t="s">
        <v>97</v>
      </c>
      <c r="I21" s="184" t="s">
        <v>113</v>
      </c>
      <c r="J21" s="122" t="s">
        <v>1100</v>
      </c>
      <c r="K21" s="122" t="s">
        <v>745</v>
      </c>
      <c r="L21" s="100"/>
      <c r="M21" s="189" t="s">
        <v>97</v>
      </c>
      <c r="N21" s="183" t="s">
        <v>115</v>
      </c>
      <c r="O21" s="183" t="s">
        <v>116</v>
      </c>
      <c r="P21" s="183" t="s">
        <v>117</v>
      </c>
      <c r="Q21" s="183" t="s">
        <v>101</v>
      </c>
      <c r="R21" s="186">
        <v>80138</v>
      </c>
      <c r="S21" s="104"/>
      <c r="T21" s="104"/>
      <c r="U21" s="100"/>
    </row>
    <row x14ac:dyDescent="0.25" r="22" customHeight="1" ht="15.75">
      <c r="A22" s="182" t="s">
        <v>121</v>
      </c>
      <c r="B22" s="183" t="s">
        <v>1204</v>
      </c>
      <c r="C22" s="183" t="s">
        <v>1192</v>
      </c>
      <c r="D22" s="184" t="s">
        <v>123</v>
      </c>
      <c r="E22" s="185">
        <v>4.8</v>
      </c>
      <c r="F22" s="186">
        <v>178</v>
      </c>
      <c r="G22" s="187" t="s">
        <v>97</v>
      </c>
      <c r="H22" s="188" t="s">
        <v>97</v>
      </c>
      <c r="I22" s="184" t="s">
        <v>1205</v>
      </c>
      <c r="J22" s="122" t="s">
        <v>1126</v>
      </c>
      <c r="K22" s="122" t="s">
        <v>745</v>
      </c>
      <c r="L22" s="100"/>
      <c r="M22" s="191" t="s">
        <v>1206</v>
      </c>
      <c r="N22" s="183" t="s">
        <v>126</v>
      </c>
      <c r="O22" s="183" t="s">
        <v>127</v>
      </c>
      <c r="P22" s="183" t="s">
        <v>110</v>
      </c>
      <c r="Q22" s="183" t="s">
        <v>101</v>
      </c>
      <c r="R22" s="186">
        <v>80203</v>
      </c>
      <c r="S22" s="104"/>
      <c r="T22" s="104"/>
      <c r="U22" s="100"/>
    </row>
    <row x14ac:dyDescent="0.25" r="23" customHeight="1" ht="15.75">
      <c r="A23" s="182" t="s">
        <v>121</v>
      </c>
      <c r="B23" s="183" t="s">
        <v>1207</v>
      </c>
      <c r="C23" s="183" t="s">
        <v>1192</v>
      </c>
      <c r="D23" s="184" t="s">
        <v>123</v>
      </c>
      <c r="E23" s="185">
        <v>4.8</v>
      </c>
      <c r="F23" s="186">
        <v>178</v>
      </c>
      <c r="G23" s="187" t="s">
        <v>97</v>
      </c>
      <c r="H23" s="188" t="s">
        <v>97</v>
      </c>
      <c r="I23" s="184" t="s">
        <v>1208</v>
      </c>
      <c r="J23" s="122" t="s">
        <v>1126</v>
      </c>
      <c r="K23" s="122" t="s">
        <v>745</v>
      </c>
      <c r="L23" s="100"/>
      <c r="M23" s="191" t="s">
        <v>1209</v>
      </c>
      <c r="N23" s="183" t="s">
        <v>126</v>
      </c>
      <c r="O23" s="183" t="s">
        <v>127</v>
      </c>
      <c r="P23" s="183" t="s">
        <v>110</v>
      </c>
      <c r="Q23" s="183" t="s">
        <v>101</v>
      </c>
      <c r="R23" s="186">
        <v>80203</v>
      </c>
      <c r="S23" s="104"/>
      <c r="T23" s="104"/>
      <c r="U23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9"/>
  <sheetViews>
    <sheetView workbookViewId="0"/>
  </sheetViews>
  <sheetFormatPr defaultRowHeight="15" x14ac:dyDescent="0.25"/>
  <cols>
    <col min="1" max="1" style="97" width="5.147857142857143" customWidth="1" bestFit="1"/>
    <col min="2" max="2" style="107" width="12.43357142857143" customWidth="1" bestFit="1"/>
    <col min="3" max="3" style="107" width="14.290714285714287" customWidth="1" bestFit="1"/>
    <col min="4" max="4" style="168" width="12.43357142857143" customWidth="1" bestFit="1"/>
    <col min="5" max="5" style="168" width="12.43357142857143" customWidth="1" bestFit="1"/>
    <col min="6" max="6" style="107" width="12.43357142857143" customWidth="1" bestFit="1"/>
    <col min="7" max="7" style="107" width="12.43357142857143" customWidth="1" bestFit="1"/>
    <col min="8" max="8" style="167" width="12.43357142857143" customWidth="1" bestFit="1"/>
    <col min="9" max="9" style="107" width="12.43357142857143" customWidth="1" bestFit="1"/>
    <col min="10" max="10" style="107" width="12.43357142857143" customWidth="1" bestFit="1"/>
    <col min="11" max="11" style="177" width="12.43357142857143" customWidth="1" bestFit="1"/>
    <col min="12" max="12" style="177" width="12.43357142857143" customWidth="1" bestFit="1"/>
  </cols>
  <sheetData>
    <row x14ac:dyDescent="0.25" r="1" customHeight="1" ht="17.25">
      <c r="A1" s="169" t="s">
        <v>770</v>
      </c>
      <c r="B1" s="170" t="s">
        <v>771</v>
      </c>
      <c r="C1" s="170" t="s">
        <v>772</v>
      </c>
      <c r="D1" s="171" t="s">
        <v>773</v>
      </c>
      <c r="E1" s="171" t="s">
        <v>774</v>
      </c>
      <c r="F1" s="100"/>
      <c r="G1" s="100"/>
      <c r="H1" s="169" t="s">
        <v>770</v>
      </c>
      <c r="I1" s="170" t="s">
        <v>771</v>
      </c>
      <c r="J1" s="170" t="s">
        <v>772</v>
      </c>
      <c r="K1" s="171" t="s">
        <v>773</v>
      </c>
      <c r="L1" s="171" t="s">
        <v>774</v>
      </c>
    </row>
    <row x14ac:dyDescent="0.25" r="2" customHeight="1" ht="17.25">
      <c r="A2" s="172">
        <v>80002</v>
      </c>
      <c r="B2" s="173" t="s">
        <v>101</v>
      </c>
      <c r="C2" s="173" t="s">
        <v>516</v>
      </c>
      <c r="D2" s="150">
        <v>39.79453</v>
      </c>
      <c r="E2" s="150">
        <v>-105.098</v>
      </c>
      <c r="F2" s="100"/>
      <c r="G2" s="100"/>
      <c r="H2" s="174">
        <v>80101</v>
      </c>
      <c r="I2" s="175" t="s">
        <v>101</v>
      </c>
      <c r="J2" s="175" t="s">
        <v>775</v>
      </c>
      <c r="K2" s="176">
        <v>39.42026</v>
      </c>
      <c r="L2" s="176">
        <v>-103.985</v>
      </c>
    </row>
    <row x14ac:dyDescent="0.25" r="3" customHeight="1" ht="17.25">
      <c r="A3" s="172">
        <v>80003</v>
      </c>
      <c r="B3" s="173" t="s">
        <v>101</v>
      </c>
      <c r="C3" s="173" t="s">
        <v>516</v>
      </c>
      <c r="D3" s="150">
        <v>39.82857</v>
      </c>
      <c r="E3" s="150">
        <v>-105.066</v>
      </c>
      <c r="F3" s="100"/>
      <c r="G3" s="100"/>
      <c r="H3" s="174">
        <v>81020</v>
      </c>
      <c r="I3" s="175" t="s">
        <v>101</v>
      </c>
      <c r="J3" s="175" t="s">
        <v>776</v>
      </c>
      <c r="K3" s="176">
        <v>37.3933</v>
      </c>
      <c r="L3" s="176">
        <v>-104.677</v>
      </c>
    </row>
    <row x14ac:dyDescent="0.25" r="4" customHeight="1" ht="17.25">
      <c r="A4" s="172">
        <v>80004</v>
      </c>
      <c r="B4" s="173" t="s">
        <v>101</v>
      </c>
      <c r="C4" s="173" t="s">
        <v>516</v>
      </c>
      <c r="D4" s="150">
        <v>39.81407</v>
      </c>
      <c r="E4" s="150">
        <v>-105.118</v>
      </c>
      <c r="F4" s="100"/>
      <c r="G4" s="100"/>
      <c r="H4" s="174">
        <v>80720</v>
      </c>
      <c r="I4" s="175" t="s">
        <v>101</v>
      </c>
      <c r="J4" s="175" t="s">
        <v>777</v>
      </c>
      <c r="K4" s="176">
        <v>40.18032</v>
      </c>
      <c r="L4" s="176">
        <v>-103.226</v>
      </c>
    </row>
    <row x14ac:dyDescent="0.25" r="5" customHeight="1" ht="17.25">
      <c r="A5" s="172">
        <v>80005</v>
      </c>
      <c r="B5" s="173" t="s">
        <v>101</v>
      </c>
      <c r="C5" s="173" t="s">
        <v>516</v>
      </c>
      <c r="D5" s="150">
        <v>39.84219</v>
      </c>
      <c r="E5" s="150">
        <v>-105.11</v>
      </c>
      <c r="F5" s="100"/>
      <c r="G5" s="100"/>
      <c r="H5" s="174">
        <v>81101</v>
      </c>
      <c r="I5" s="175" t="s">
        <v>101</v>
      </c>
      <c r="J5" s="175" t="s">
        <v>778</v>
      </c>
      <c r="K5" s="176">
        <v>37.47027</v>
      </c>
      <c r="L5" s="176">
        <v>-105.879</v>
      </c>
    </row>
    <row x14ac:dyDescent="0.25" r="6" customHeight="1" ht="17.25">
      <c r="A6" s="172">
        <v>80010</v>
      </c>
      <c r="B6" s="173" t="s">
        <v>101</v>
      </c>
      <c r="C6" s="173" t="s">
        <v>218</v>
      </c>
      <c r="D6" s="150">
        <v>39.73679</v>
      </c>
      <c r="E6" s="150">
        <v>-104.865</v>
      </c>
      <c r="F6" s="100"/>
      <c r="G6" s="100"/>
      <c r="H6" s="174">
        <v>80510</v>
      </c>
      <c r="I6" s="175" t="s">
        <v>101</v>
      </c>
      <c r="J6" s="175" t="s">
        <v>779</v>
      </c>
      <c r="K6" s="176">
        <v>40.22678</v>
      </c>
      <c r="L6" s="176">
        <v>-105.52</v>
      </c>
    </row>
    <row x14ac:dyDescent="0.25" r="7" customHeight="1" ht="17.25">
      <c r="A7" s="172">
        <v>80011</v>
      </c>
      <c r="B7" s="173" t="s">
        <v>101</v>
      </c>
      <c r="C7" s="173" t="s">
        <v>218</v>
      </c>
      <c r="D7" s="150">
        <v>39.73781</v>
      </c>
      <c r="E7" s="150">
        <v>-104.815</v>
      </c>
      <c r="F7" s="100"/>
      <c r="G7" s="100"/>
      <c r="H7" s="174">
        <v>81210</v>
      </c>
      <c r="I7" s="175" t="s">
        <v>101</v>
      </c>
      <c r="J7" s="175" t="s">
        <v>780</v>
      </c>
      <c r="K7" s="176">
        <v>38.64997</v>
      </c>
      <c r="L7" s="176">
        <v>-106.627</v>
      </c>
    </row>
    <row x14ac:dyDescent="0.25" r="8" customHeight="1" ht="17.25">
      <c r="A8" s="172">
        <v>80012</v>
      </c>
      <c r="B8" s="173" t="s">
        <v>101</v>
      </c>
      <c r="C8" s="173" t="s">
        <v>218</v>
      </c>
      <c r="D8" s="150">
        <v>39.69867</v>
      </c>
      <c r="E8" s="150">
        <v>-104.838</v>
      </c>
      <c r="F8" s="100"/>
      <c r="G8" s="100"/>
      <c r="H8" s="174">
        <v>80721</v>
      </c>
      <c r="I8" s="175" t="s">
        <v>101</v>
      </c>
      <c r="J8" s="175" t="s">
        <v>781</v>
      </c>
      <c r="K8" s="176">
        <v>40.68239</v>
      </c>
      <c r="L8" s="176">
        <v>-102.171</v>
      </c>
    </row>
    <row x14ac:dyDescent="0.25" r="9" customHeight="1" ht="17.25">
      <c r="A9" s="172">
        <v>80013</v>
      </c>
      <c r="B9" s="173" t="s">
        <v>101</v>
      </c>
      <c r="C9" s="173" t="s">
        <v>218</v>
      </c>
      <c r="D9" s="150">
        <v>39.65746</v>
      </c>
      <c r="E9" s="150">
        <v>-104.785</v>
      </c>
      <c r="F9" s="100"/>
      <c r="G9" s="100"/>
      <c r="H9" s="174">
        <v>80801</v>
      </c>
      <c r="I9" s="175" t="s">
        <v>101</v>
      </c>
      <c r="J9" s="175" t="s">
        <v>782</v>
      </c>
      <c r="K9" s="176">
        <v>39.68653</v>
      </c>
      <c r="L9" s="176">
        <v>-103.434</v>
      </c>
    </row>
    <row x14ac:dyDescent="0.25" r="10" customHeight="1" ht="17.25">
      <c r="A10" s="172">
        <v>80014</v>
      </c>
      <c r="B10" s="173" t="s">
        <v>101</v>
      </c>
      <c r="C10" s="173" t="s">
        <v>218</v>
      </c>
      <c r="D10" s="150">
        <v>39.66617</v>
      </c>
      <c r="E10" s="150">
        <v>-104.835</v>
      </c>
      <c r="F10" s="100"/>
      <c r="G10" s="100"/>
      <c r="H10" s="174">
        <v>81120</v>
      </c>
      <c r="I10" s="175" t="s">
        <v>101</v>
      </c>
      <c r="J10" s="175" t="s">
        <v>783</v>
      </c>
      <c r="K10" s="176">
        <v>37.08547</v>
      </c>
      <c r="L10" s="176">
        <v>-106.038</v>
      </c>
    </row>
    <row x14ac:dyDescent="0.25" r="11" customHeight="1" ht="17.25">
      <c r="A11" s="172">
        <v>80015</v>
      </c>
      <c r="B11" s="173" t="s">
        <v>101</v>
      </c>
      <c r="C11" s="173" t="s">
        <v>218</v>
      </c>
      <c r="D11" s="150">
        <v>39.62552</v>
      </c>
      <c r="E11" s="150">
        <v>-104.787</v>
      </c>
      <c r="F11" s="100"/>
      <c r="G11" s="100"/>
      <c r="H11" s="174">
        <v>80802</v>
      </c>
      <c r="I11" s="175" t="s">
        <v>101</v>
      </c>
      <c r="J11" s="175" t="s">
        <v>784</v>
      </c>
      <c r="K11" s="176">
        <v>38.84172</v>
      </c>
      <c r="L11" s="176">
        <v>-102.194</v>
      </c>
    </row>
    <row x14ac:dyDescent="0.25" r="12" customHeight="1" ht="17.25">
      <c r="A12" s="172">
        <v>80016</v>
      </c>
      <c r="B12" s="173" t="s">
        <v>101</v>
      </c>
      <c r="C12" s="173" t="s">
        <v>218</v>
      </c>
      <c r="D12" s="150">
        <v>39.61871</v>
      </c>
      <c r="E12" s="150">
        <v>-104.742</v>
      </c>
      <c r="F12" s="100"/>
      <c r="G12" s="100"/>
      <c r="H12" s="174">
        <v>81121</v>
      </c>
      <c r="I12" s="175" t="s">
        <v>101</v>
      </c>
      <c r="J12" s="175" t="s">
        <v>785</v>
      </c>
      <c r="K12" s="176">
        <v>37.10163</v>
      </c>
      <c r="L12" s="176">
        <v>-107.391</v>
      </c>
    </row>
    <row x14ac:dyDescent="0.25" r="13" customHeight="1" ht="17.25">
      <c r="A13" s="172">
        <v>80017</v>
      </c>
      <c r="B13" s="173" t="s">
        <v>101</v>
      </c>
      <c r="C13" s="173" t="s">
        <v>218</v>
      </c>
      <c r="D13" s="150">
        <v>39.69483</v>
      </c>
      <c r="E13" s="150">
        <v>-104.788</v>
      </c>
      <c r="F13" s="100"/>
      <c r="G13" s="100"/>
      <c r="H13" s="174">
        <v>81021</v>
      </c>
      <c r="I13" s="175" t="s">
        <v>101</v>
      </c>
      <c r="J13" s="175" t="s">
        <v>786</v>
      </c>
      <c r="K13" s="176">
        <v>38.40677</v>
      </c>
      <c r="L13" s="176">
        <v>-103.37</v>
      </c>
    </row>
    <row x14ac:dyDescent="0.25" r="14" customHeight="1" ht="17.25">
      <c r="A14" s="172">
        <v>80018</v>
      </c>
      <c r="B14" s="173" t="s">
        <v>101</v>
      </c>
      <c r="C14" s="173" t="s">
        <v>218</v>
      </c>
      <c r="D14" s="150">
        <v>39.71018</v>
      </c>
      <c r="E14" s="150">
        <v>-104.707</v>
      </c>
      <c r="F14" s="100"/>
      <c r="G14" s="100"/>
      <c r="H14" s="174">
        <v>80804</v>
      </c>
      <c r="I14" s="175" t="s">
        <v>101</v>
      </c>
      <c r="J14" s="175" t="s">
        <v>787</v>
      </c>
      <c r="K14" s="176">
        <v>39.30253</v>
      </c>
      <c r="L14" s="176">
        <v>-103.271</v>
      </c>
    </row>
    <row x14ac:dyDescent="0.25" r="15" customHeight="1" ht="17.25">
      <c r="A15" s="172">
        <v>80019</v>
      </c>
      <c r="B15" s="173" t="s">
        <v>101</v>
      </c>
      <c r="C15" s="173" t="s">
        <v>218</v>
      </c>
      <c r="D15" s="150">
        <v>39.76561</v>
      </c>
      <c r="E15" s="150">
        <v>-104.707</v>
      </c>
      <c r="F15" s="100"/>
      <c r="G15" s="100"/>
      <c r="H15" s="174">
        <v>81611</v>
      </c>
      <c r="I15" s="175" t="s">
        <v>101</v>
      </c>
      <c r="J15" s="175" t="s">
        <v>788</v>
      </c>
      <c r="K15" s="176">
        <v>39.19514</v>
      </c>
      <c r="L15" s="176">
        <v>-106.824</v>
      </c>
    </row>
    <row x14ac:dyDescent="0.25" r="16" customHeight="1" ht="17.25">
      <c r="A16" s="172">
        <v>80045</v>
      </c>
      <c r="B16" s="173" t="s">
        <v>101</v>
      </c>
      <c r="C16" s="173" t="s">
        <v>218</v>
      </c>
      <c r="D16" s="150">
        <v>39.74801</v>
      </c>
      <c r="E16" s="150">
        <v>-104.838</v>
      </c>
      <c r="F16" s="100"/>
      <c r="G16" s="100"/>
      <c r="H16" s="174">
        <v>80722</v>
      </c>
      <c r="I16" s="175" t="s">
        <v>101</v>
      </c>
      <c r="J16" s="175" t="s">
        <v>789</v>
      </c>
      <c r="K16" s="176">
        <v>40.51743</v>
      </c>
      <c r="L16" s="176">
        <v>-103.039</v>
      </c>
    </row>
    <row x14ac:dyDescent="0.25" r="17" customHeight="1" ht="17.25">
      <c r="A17" s="172">
        <v>80301</v>
      </c>
      <c r="B17" s="173" t="s">
        <v>101</v>
      </c>
      <c r="C17" s="173" t="s">
        <v>790</v>
      </c>
      <c r="D17" s="150">
        <v>40.04973</v>
      </c>
      <c r="E17" s="150">
        <v>-105.214</v>
      </c>
      <c r="F17" s="100"/>
      <c r="G17" s="100"/>
      <c r="H17" s="174">
        <v>80610</v>
      </c>
      <c r="I17" s="175" t="s">
        <v>101</v>
      </c>
      <c r="J17" s="175" t="s">
        <v>791</v>
      </c>
      <c r="K17" s="176">
        <v>40.59377</v>
      </c>
      <c r="L17" s="176">
        <v>-104.736</v>
      </c>
    </row>
    <row x14ac:dyDescent="0.25" r="18" customHeight="1" ht="17.25">
      <c r="A18" s="172">
        <v>80302</v>
      </c>
      <c r="B18" s="173" t="s">
        <v>101</v>
      </c>
      <c r="C18" s="173" t="s">
        <v>790</v>
      </c>
      <c r="D18" s="150">
        <v>40.01724</v>
      </c>
      <c r="E18" s="150">
        <v>-105.285</v>
      </c>
      <c r="F18" s="100"/>
      <c r="G18" s="100"/>
      <c r="H18" s="174">
        <v>81410</v>
      </c>
      <c r="I18" s="175" t="s">
        <v>101</v>
      </c>
      <c r="J18" s="175" t="s">
        <v>792</v>
      </c>
      <c r="K18" s="176">
        <v>38.79754</v>
      </c>
      <c r="L18" s="176">
        <v>-107.974</v>
      </c>
    </row>
    <row x14ac:dyDescent="0.25" r="19" customHeight="1" ht="17.25">
      <c r="A19" s="172">
        <v>80303</v>
      </c>
      <c r="B19" s="173" t="s">
        <v>101</v>
      </c>
      <c r="C19" s="173" t="s">
        <v>790</v>
      </c>
      <c r="D19" s="150">
        <v>39.99138</v>
      </c>
      <c r="E19" s="150">
        <v>-105.239</v>
      </c>
      <c r="F19" s="100"/>
      <c r="G19" s="100"/>
      <c r="H19" s="174">
        <v>80421</v>
      </c>
      <c r="I19" s="175" t="s">
        <v>101</v>
      </c>
      <c r="J19" s="175" t="s">
        <v>793</v>
      </c>
      <c r="K19" s="176">
        <v>39.44823</v>
      </c>
      <c r="L19" s="176">
        <v>-105.469</v>
      </c>
    </row>
    <row x14ac:dyDescent="0.25" r="20" customHeight="1" ht="17.25">
      <c r="A20" s="172">
        <v>80304</v>
      </c>
      <c r="B20" s="173" t="s">
        <v>101</v>
      </c>
      <c r="C20" s="173" t="s">
        <v>790</v>
      </c>
      <c r="D20" s="150">
        <v>40.03748</v>
      </c>
      <c r="E20" s="150">
        <v>-105.277</v>
      </c>
      <c r="F20" s="100"/>
      <c r="G20" s="100"/>
      <c r="H20" s="174">
        <v>81621</v>
      </c>
      <c r="I20" s="175" t="s">
        <v>101</v>
      </c>
      <c r="J20" s="175" t="s">
        <v>794</v>
      </c>
      <c r="K20" s="176">
        <v>39.35347</v>
      </c>
      <c r="L20" s="176">
        <v>-106.999</v>
      </c>
    </row>
    <row x14ac:dyDescent="0.25" r="21" customHeight="1" ht="17.25">
      <c r="A21" s="172">
        <v>80123</v>
      </c>
      <c r="B21" s="173" t="s">
        <v>101</v>
      </c>
      <c r="C21" s="173" t="s">
        <v>795</v>
      </c>
      <c r="D21" s="150">
        <v>39.59685</v>
      </c>
      <c r="E21" s="150">
        <v>-105.078</v>
      </c>
      <c r="F21" s="100"/>
      <c r="G21" s="100"/>
      <c r="H21" s="174">
        <v>81635</v>
      </c>
      <c r="I21" s="175" t="s">
        <v>101</v>
      </c>
      <c r="J21" s="175" t="s">
        <v>796</v>
      </c>
      <c r="K21" s="176">
        <v>39.44073</v>
      </c>
      <c r="L21" s="176">
        <v>-108.038</v>
      </c>
    </row>
    <row x14ac:dyDescent="0.25" r="22" customHeight="1" ht="17.25">
      <c r="A22" s="172">
        <v>80020</v>
      </c>
      <c r="B22" s="173" t="s">
        <v>101</v>
      </c>
      <c r="C22" s="173" t="s">
        <v>797</v>
      </c>
      <c r="D22" s="150">
        <v>39.92451</v>
      </c>
      <c r="E22" s="150">
        <v>-105.061</v>
      </c>
      <c r="F22" s="100"/>
      <c r="G22" s="100"/>
      <c r="H22" s="174">
        <v>81122</v>
      </c>
      <c r="I22" s="175" t="s">
        <v>101</v>
      </c>
      <c r="J22" s="175" t="s">
        <v>798</v>
      </c>
      <c r="K22" s="176">
        <v>37.26033</v>
      </c>
      <c r="L22" s="176">
        <v>-107.614</v>
      </c>
    </row>
    <row x14ac:dyDescent="0.25" r="23" customHeight="1" ht="17.25">
      <c r="A23" s="172">
        <v>80104</v>
      </c>
      <c r="B23" s="173" t="s">
        <v>101</v>
      </c>
      <c r="C23" s="173" t="s">
        <v>799</v>
      </c>
      <c r="D23" s="150">
        <v>39.39256</v>
      </c>
      <c r="E23" s="150">
        <v>-104.86</v>
      </c>
      <c r="F23" s="100"/>
      <c r="G23" s="100"/>
      <c r="H23" s="174">
        <v>81411</v>
      </c>
      <c r="I23" s="175" t="s">
        <v>101</v>
      </c>
      <c r="J23" s="175" t="s">
        <v>800</v>
      </c>
      <c r="K23" s="176">
        <v>38.38435</v>
      </c>
      <c r="L23" s="176">
        <v>-108.953</v>
      </c>
    </row>
    <row x14ac:dyDescent="0.25" r="24" customHeight="1" ht="17.25">
      <c r="A24" s="172">
        <v>80110</v>
      </c>
      <c r="B24" s="173" t="s">
        <v>101</v>
      </c>
      <c r="C24" s="173" t="s">
        <v>801</v>
      </c>
      <c r="D24" s="150">
        <v>39.64603</v>
      </c>
      <c r="E24" s="150">
        <v>-104.99</v>
      </c>
      <c r="F24" s="100"/>
      <c r="G24" s="100"/>
      <c r="H24" s="174">
        <v>80512</v>
      </c>
      <c r="I24" s="175" t="s">
        <v>101</v>
      </c>
      <c r="J24" s="175" t="s">
        <v>802</v>
      </c>
      <c r="K24" s="176">
        <v>40.62653</v>
      </c>
      <c r="L24" s="176">
        <v>-105.261</v>
      </c>
    </row>
    <row x14ac:dyDescent="0.25" r="25" customHeight="1" ht="17.25">
      <c r="A25" s="172">
        <v>80111</v>
      </c>
      <c r="B25" s="173" t="s">
        <v>101</v>
      </c>
      <c r="C25" s="173" t="s">
        <v>801</v>
      </c>
      <c r="D25" s="150">
        <v>39.61033</v>
      </c>
      <c r="E25" s="150">
        <v>-104.883</v>
      </c>
      <c r="F25" s="100"/>
      <c r="G25" s="100"/>
      <c r="H25" s="174">
        <v>80102</v>
      </c>
      <c r="I25" s="175" t="s">
        <v>101</v>
      </c>
      <c r="J25" s="175" t="s">
        <v>803</v>
      </c>
      <c r="K25" s="176">
        <v>39.7254</v>
      </c>
      <c r="L25" s="176">
        <v>-104.427</v>
      </c>
    </row>
    <row x14ac:dyDescent="0.25" r="26" customHeight="1" ht="17.25">
      <c r="A26" s="172">
        <v>81036</v>
      </c>
      <c r="B26" s="173" t="s">
        <v>101</v>
      </c>
      <c r="C26" s="173" t="s">
        <v>804</v>
      </c>
      <c r="D26" s="150">
        <v>38.44414</v>
      </c>
      <c r="E26" s="150">
        <v>-102.505</v>
      </c>
      <c r="F26" s="100"/>
      <c r="G26" s="100"/>
      <c r="H26" s="174">
        <v>80513</v>
      </c>
      <c r="I26" s="175" t="s">
        <v>101</v>
      </c>
      <c r="J26" s="175" t="s">
        <v>805</v>
      </c>
      <c r="K26" s="176">
        <v>40.29933</v>
      </c>
      <c r="L26" s="176">
        <v>-105.105</v>
      </c>
    </row>
    <row x14ac:dyDescent="0.25" r="27" customHeight="1" ht="17.25">
      <c r="A27" s="172">
        <v>80202</v>
      </c>
      <c r="B27" s="173" t="s">
        <v>101</v>
      </c>
      <c r="C27" s="173" t="s">
        <v>110</v>
      </c>
      <c r="D27" s="150">
        <v>39.74911</v>
      </c>
      <c r="E27" s="150">
        <v>-104.995</v>
      </c>
      <c r="F27" s="100"/>
      <c r="G27" s="100"/>
      <c r="H27" s="174">
        <v>80805</v>
      </c>
      <c r="I27" s="175" t="s">
        <v>101</v>
      </c>
      <c r="J27" s="175" t="s">
        <v>806</v>
      </c>
      <c r="K27" s="176">
        <v>39.34477</v>
      </c>
      <c r="L27" s="176">
        <v>-102.428</v>
      </c>
    </row>
    <row x14ac:dyDescent="0.25" r="28" customHeight="1" ht="17.25">
      <c r="A28" s="172">
        <v>80203</v>
      </c>
      <c r="B28" s="173" t="s">
        <v>101</v>
      </c>
      <c r="C28" s="173" t="s">
        <v>110</v>
      </c>
      <c r="D28" s="150">
        <v>39.73129</v>
      </c>
      <c r="E28" s="150">
        <v>-104.981</v>
      </c>
      <c r="F28" s="100"/>
      <c r="G28" s="100"/>
      <c r="H28" s="174">
        <v>81023</v>
      </c>
      <c r="I28" s="175" t="s">
        <v>101</v>
      </c>
      <c r="J28" s="175" t="s">
        <v>807</v>
      </c>
      <c r="K28" s="176">
        <v>38.08371</v>
      </c>
      <c r="L28" s="176">
        <v>-104.972</v>
      </c>
    </row>
    <row x14ac:dyDescent="0.25" r="29" customHeight="1" ht="17.25">
      <c r="A29" s="172">
        <v>80204</v>
      </c>
      <c r="B29" s="173" t="s">
        <v>101</v>
      </c>
      <c r="C29" s="173" t="s">
        <v>110</v>
      </c>
      <c r="D29" s="150">
        <v>39.73402</v>
      </c>
      <c r="E29" s="150">
        <v>-105.026</v>
      </c>
      <c r="F29" s="100"/>
      <c r="G29" s="100"/>
      <c r="H29" s="174">
        <v>80422</v>
      </c>
      <c r="I29" s="175" t="s">
        <v>101</v>
      </c>
      <c r="J29" s="175" t="s">
        <v>808</v>
      </c>
      <c r="K29" s="176">
        <v>39.80111</v>
      </c>
      <c r="L29" s="176">
        <v>-105.504</v>
      </c>
    </row>
    <row x14ac:dyDescent="0.25" r="30" customHeight="1" ht="17.25">
      <c r="A30" s="172">
        <v>80205</v>
      </c>
      <c r="B30" s="173" t="s">
        <v>101</v>
      </c>
      <c r="C30" s="173" t="s">
        <v>110</v>
      </c>
      <c r="D30" s="150">
        <v>39.75899</v>
      </c>
      <c r="E30" s="150">
        <v>-104.966</v>
      </c>
      <c r="F30" s="100"/>
      <c r="G30" s="100"/>
      <c r="H30" s="174">
        <v>81123</v>
      </c>
      <c r="I30" s="175" t="s">
        <v>101</v>
      </c>
      <c r="J30" s="175" t="s">
        <v>809</v>
      </c>
      <c r="K30" s="176">
        <v>37.4317</v>
      </c>
      <c r="L30" s="176">
        <v>-105.518</v>
      </c>
    </row>
    <row x14ac:dyDescent="0.25" r="31" customHeight="1" ht="17.25">
      <c r="A31" s="172">
        <v>80206</v>
      </c>
      <c r="B31" s="173" t="s">
        <v>101</v>
      </c>
      <c r="C31" s="173" t="s">
        <v>110</v>
      </c>
      <c r="D31" s="150">
        <v>39.73311</v>
      </c>
      <c r="E31" s="150">
        <v>-104.952</v>
      </c>
      <c r="F31" s="100"/>
      <c r="G31" s="100"/>
      <c r="H31" s="174">
        <v>80423</v>
      </c>
      <c r="I31" s="175" t="s">
        <v>101</v>
      </c>
      <c r="J31" s="175" t="s">
        <v>810</v>
      </c>
      <c r="K31" s="176">
        <v>39.86912</v>
      </c>
      <c r="L31" s="176">
        <v>-106.676</v>
      </c>
    </row>
    <row x14ac:dyDescent="0.25" r="32" customHeight="1" ht="17.25">
      <c r="A32" s="172">
        <v>80207</v>
      </c>
      <c r="B32" s="173" t="s">
        <v>101</v>
      </c>
      <c r="C32" s="173" t="s">
        <v>110</v>
      </c>
      <c r="D32" s="150">
        <v>39.75843</v>
      </c>
      <c r="E32" s="150">
        <v>-104.918</v>
      </c>
      <c r="F32" s="100"/>
      <c r="G32" s="100"/>
      <c r="H32" s="174">
        <v>81025</v>
      </c>
      <c r="I32" s="175" t="s">
        <v>101</v>
      </c>
      <c r="J32" s="175" t="s">
        <v>811</v>
      </c>
      <c r="K32" s="176">
        <v>38.26461</v>
      </c>
      <c r="L32" s="176">
        <v>-104.259</v>
      </c>
    </row>
    <row x14ac:dyDescent="0.25" r="33" customHeight="1" ht="17.25">
      <c r="A33" s="172">
        <v>80209</v>
      </c>
      <c r="B33" s="173" t="s">
        <v>101</v>
      </c>
      <c r="C33" s="173" t="s">
        <v>110</v>
      </c>
      <c r="D33" s="150">
        <v>39.70744</v>
      </c>
      <c r="E33" s="150">
        <v>-104.969</v>
      </c>
      <c r="F33" s="100"/>
      <c r="G33" s="100"/>
      <c r="H33" s="174">
        <v>81026</v>
      </c>
      <c r="I33" s="175" t="s">
        <v>101</v>
      </c>
      <c r="J33" s="175" t="s">
        <v>812</v>
      </c>
      <c r="K33" s="176">
        <v>38.48513</v>
      </c>
      <c r="L33" s="176">
        <v>-102.782</v>
      </c>
    </row>
    <row x14ac:dyDescent="0.25" r="34" customHeight="1" ht="17.25">
      <c r="A34" s="172">
        <v>80210</v>
      </c>
      <c r="B34" s="173" t="s">
        <v>101</v>
      </c>
      <c r="C34" s="173" t="s">
        <v>110</v>
      </c>
      <c r="D34" s="150">
        <v>39.679</v>
      </c>
      <c r="E34" s="150">
        <v>-104.963</v>
      </c>
      <c r="F34" s="100"/>
      <c r="G34" s="100"/>
      <c r="H34" s="174">
        <v>81027</v>
      </c>
      <c r="I34" s="175" t="s">
        <v>101</v>
      </c>
      <c r="J34" s="175" t="s">
        <v>813</v>
      </c>
      <c r="K34" s="176">
        <v>37.05178</v>
      </c>
      <c r="L34" s="176">
        <v>-103.874</v>
      </c>
    </row>
    <row x14ac:dyDescent="0.25" r="35" customHeight="1" ht="17.25">
      <c r="A35" s="172">
        <v>80211</v>
      </c>
      <c r="B35" s="173" t="s">
        <v>101</v>
      </c>
      <c r="C35" s="173" t="s">
        <v>110</v>
      </c>
      <c r="D35" s="150">
        <v>39.76652</v>
      </c>
      <c r="E35" s="150">
        <v>-105.02</v>
      </c>
      <c r="F35" s="100"/>
      <c r="G35" s="100"/>
      <c r="H35" s="174">
        <v>80611</v>
      </c>
      <c r="I35" s="175" t="s">
        <v>101</v>
      </c>
      <c r="J35" s="175" t="s">
        <v>814</v>
      </c>
      <c r="K35" s="176">
        <v>40.63919</v>
      </c>
      <c r="L35" s="176">
        <v>-104.287</v>
      </c>
    </row>
    <row x14ac:dyDescent="0.25" r="36" customHeight="1" ht="17.25">
      <c r="A36" s="172">
        <v>80216</v>
      </c>
      <c r="B36" s="173" t="s">
        <v>101</v>
      </c>
      <c r="C36" s="173" t="s">
        <v>110</v>
      </c>
      <c r="D36" s="150">
        <v>39.78347</v>
      </c>
      <c r="E36" s="150">
        <v>-104.967</v>
      </c>
      <c r="F36" s="100"/>
      <c r="G36" s="100"/>
      <c r="H36" s="174">
        <v>81028</v>
      </c>
      <c r="I36" s="175" t="s">
        <v>101</v>
      </c>
      <c r="J36" s="175" t="s">
        <v>815</v>
      </c>
      <c r="K36" s="176">
        <v>38.13318</v>
      </c>
      <c r="L36" s="176">
        <v>-102.343</v>
      </c>
    </row>
    <row x14ac:dyDescent="0.25" r="37" customHeight="1" ht="17.25">
      <c r="A37" s="172">
        <v>80218</v>
      </c>
      <c r="B37" s="173" t="s">
        <v>101</v>
      </c>
      <c r="C37" s="173" t="s">
        <v>110</v>
      </c>
      <c r="D37" s="150">
        <v>39.73275</v>
      </c>
      <c r="E37" s="150">
        <v>-104.972</v>
      </c>
      <c r="F37" s="100"/>
      <c r="G37" s="100"/>
      <c r="H37" s="174">
        <v>80723</v>
      </c>
      <c r="I37" s="175" t="s">
        <v>101</v>
      </c>
      <c r="J37" s="175" t="s">
        <v>816</v>
      </c>
      <c r="K37" s="176">
        <v>40.26026</v>
      </c>
      <c r="L37" s="176">
        <v>-103.628</v>
      </c>
    </row>
    <row x14ac:dyDescent="0.25" r="38" customHeight="1" ht="17.25">
      <c r="A38" s="172">
        <v>80219</v>
      </c>
      <c r="B38" s="173" t="s">
        <v>101</v>
      </c>
      <c r="C38" s="173" t="s">
        <v>110</v>
      </c>
      <c r="D38" s="150">
        <v>39.69562</v>
      </c>
      <c r="E38" s="150">
        <v>-105.034</v>
      </c>
      <c r="F38" s="100"/>
      <c r="G38" s="100"/>
      <c r="H38" s="174">
        <v>81211</v>
      </c>
      <c r="I38" s="175" t="s">
        <v>101</v>
      </c>
      <c r="J38" s="175" t="s">
        <v>817</v>
      </c>
      <c r="K38" s="176">
        <v>38.838</v>
      </c>
      <c r="L38" s="176">
        <v>-106.147</v>
      </c>
    </row>
    <row x14ac:dyDescent="0.25" r="39" customHeight="1" ht="17.25">
      <c r="A39" s="172">
        <v>80220</v>
      </c>
      <c r="B39" s="173" t="s">
        <v>101</v>
      </c>
      <c r="C39" s="173" t="s">
        <v>110</v>
      </c>
      <c r="D39" s="150">
        <v>39.7312</v>
      </c>
      <c r="E39" s="150">
        <v>-104.913</v>
      </c>
      <c r="F39" s="100"/>
      <c r="G39" s="100"/>
      <c r="H39" s="174">
        <v>80807</v>
      </c>
      <c r="I39" s="175" t="s">
        <v>101</v>
      </c>
      <c r="J39" s="175" t="s">
        <v>818</v>
      </c>
      <c r="K39" s="176">
        <v>39.31065</v>
      </c>
      <c r="L39" s="176">
        <v>-102.258</v>
      </c>
    </row>
    <row x14ac:dyDescent="0.25" r="40" customHeight="1" ht="17.25">
      <c r="A40" s="172">
        <v>80223</v>
      </c>
      <c r="B40" s="173" t="s">
        <v>101</v>
      </c>
      <c r="C40" s="173" t="s">
        <v>110</v>
      </c>
      <c r="D40" s="150">
        <v>39.70024</v>
      </c>
      <c r="E40" s="150">
        <v>-105.003</v>
      </c>
      <c r="F40" s="100"/>
      <c r="G40" s="100"/>
      <c r="H40" s="174">
        <v>80103</v>
      </c>
      <c r="I40" s="175" t="s">
        <v>101</v>
      </c>
      <c r="J40" s="175" t="s">
        <v>819</v>
      </c>
      <c r="K40" s="176">
        <v>39.69845</v>
      </c>
      <c r="L40" s="176">
        <v>-104.202</v>
      </c>
    </row>
    <row x14ac:dyDescent="0.25" r="41" customHeight="1" ht="17.25">
      <c r="A41" s="172">
        <v>80224</v>
      </c>
      <c r="B41" s="173" t="s">
        <v>101</v>
      </c>
      <c r="C41" s="173" t="s">
        <v>110</v>
      </c>
      <c r="D41" s="150">
        <v>39.688</v>
      </c>
      <c r="E41" s="150">
        <v>-104.911</v>
      </c>
      <c r="F41" s="100"/>
      <c r="G41" s="100"/>
      <c r="H41" s="174">
        <v>81044</v>
      </c>
      <c r="I41" s="175" t="s">
        <v>101</v>
      </c>
      <c r="J41" s="175" t="s">
        <v>820</v>
      </c>
      <c r="K41" s="176">
        <v>38.10735</v>
      </c>
      <c r="L41" s="176">
        <v>-102.933</v>
      </c>
    </row>
    <row x14ac:dyDescent="0.25" r="42" customHeight="1" ht="17.25">
      <c r="A42" s="172">
        <v>80227</v>
      </c>
      <c r="B42" s="173" t="s">
        <v>101</v>
      </c>
      <c r="C42" s="173" t="s">
        <v>110</v>
      </c>
      <c r="D42" s="150">
        <v>39.66675</v>
      </c>
      <c r="E42" s="150">
        <v>-105.085</v>
      </c>
      <c r="F42" s="100"/>
      <c r="G42" s="100"/>
      <c r="H42" s="174">
        <v>81320</v>
      </c>
      <c r="I42" s="175" t="s">
        <v>101</v>
      </c>
      <c r="J42" s="175" t="s">
        <v>821</v>
      </c>
      <c r="K42" s="176">
        <v>37.69163</v>
      </c>
      <c r="L42" s="176">
        <v>-108.579</v>
      </c>
    </row>
    <row x14ac:dyDescent="0.25" r="43" customHeight="1" ht="17.25">
      <c r="A43" s="172">
        <v>80231</v>
      </c>
      <c r="B43" s="173" t="s">
        <v>101</v>
      </c>
      <c r="C43" s="173" t="s">
        <v>110</v>
      </c>
      <c r="D43" s="150">
        <v>39.67932</v>
      </c>
      <c r="E43" s="150">
        <v>-104.884</v>
      </c>
      <c r="F43" s="100"/>
      <c r="G43" s="100"/>
      <c r="H43" s="174">
        <v>80808</v>
      </c>
      <c r="I43" s="175" t="s">
        <v>101</v>
      </c>
      <c r="J43" s="175" t="s">
        <v>822</v>
      </c>
      <c r="K43" s="176">
        <v>38.96477</v>
      </c>
      <c r="L43" s="176">
        <v>-104.355</v>
      </c>
    </row>
    <row x14ac:dyDescent="0.25" r="44" customHeight="1" ht="17.25">
      <c r="A44" s="172">
        <v>80235</v>
      </c>
      <c r="B44" s="173" t="s">
        <v>101</v>
      </c>
      <c r="C44" s="173" t="s">
        <v>110</v>
      </c>
      <c r="D44" s="150">
        <v>39.64718</v>
      </c>
      <c r="E44" s="150">
        <v>-105.079</v>
      </c>
      <c r="F44" s="100"/>
      <c r="G44" s="100"/>
      <c r="H44" s="174">
        <v>81029</v>
      </c>
      <c r="I44" s="175" t="s">
        <v>101</v>
      </c>
      <c r="J44" s="175" t="s">
        <v>823</v>
      </c>
      <c r="K44" s="176">
        <v>37.11955</v>
      </c>
      <c r="L44" s="176">
        <v>-102.546</v>
      </c>
    </row>
    <row x14ac:dyDescent="0.25" r="45" customHeight="1" ht="17.25">
      <c r="A45" s="172">
        <v>80236</v>
      </c>
      <c r="B45" s="173" t="s">
        <v>101</v>
      </c>
      <c r="C45" s="173" t="s">
        <v>110</v>
      </c>
      <c r="D45" s="150">
        <v>39.65354</v>
      </c>
      <c r="E45" s="150">
        <v>-105.038</v>
      </c>
      <c r="F45" s="100"/>
      <c r="G45" s="100"/>
      <c r="H45" s="174">
        <v>81212</v>
      </c>
      <c r="I45" s="175" t="s">
        <v>101</v>
      </c>
      <c r="J45" s="175" t="s">
        <v>824</v>
      </c>
      <c r="K45" s="176">
        <v>38.44507</v>
      </c>
      <c r="L45" s="176">
        <v>-105.218</v>
      </c>
    </row>
    <row x14ac:dyDescent="0.25" r="46" customHeight="1" ht="17.25">
      <c r="A46" s="172">
        <v>80237</v>
      </c>
      <c r="B46" s="173" t="s">
        <v>101</v>
      </c>
      <c r="C46" s="173" t="s">
        <v>110</v>
      </c>
      <c r="D46" s="150">
        <v>39.64314</v>
      </c>
      <c r="E46" s="150">
        <v>-104.899</v>
      </c>
      <c r="F46" s="100"/>
      <c r="G46" s="100"/>
      <c r="H46" s="174">
        <v>80612</v>
      </c>
      <c r="I46" s="175" t="s">
        <v>101</v>
      </c>
      <c r="J46" s="175" t="s">
        <v>825</v>
      </c>
      <c r="K46" s="176">
        <v>40.86655</v>
      </c>
      <c r="L46" s="176">
        <v>-104.886</v>
      </c>
    </row>
    <row x14ac:dyDescent="0.25" r="47" customHeight="1" ht="17.25">
      <c r="A47" s="172">
        <v>80239</v>
      </c>
      <c r="B47" s="173" t="s">
        <v>101</v>
      </c>
      <c r="C47" s="173" t="s">
        <v>110</v>
      </c>
      <c r="D47" s="150">
        <v>39.78776</v>
      </c>
      <c r="E47" s="150">
        <v>-104.829</v>
      </c>
      <c r="F47" s="100"/>
      <c r="G47" s="100"/>
      <c r="H47" s="174">
        <v>81413</v>
      </c>
      <c r="I47" s="175" t="s">
        <v>101</v>
      </c>
      <c r="J47" s="175" t="s">
        <v>826</v>
      </c>
      <c r="K47" s="176">
        <v>38.91188</v>
      </c>
      <c r="L47" s="176">
        <v>-107.927</v>
      </c>
    </row>
    <row x14ac:dyDescent="0.25" r="48" customHeight="1" ht="17.25">
      <c r="A48" s="172">
        <v>80249</v>
      </c>
      <c r="B48" s="173" t="s">
        <v>101</v>
      </c>
      <c r="C48" s="173" t="s">
        <v>110</v>
      </c>
      <c r="D48" s="150">
        <v>39.77826</v>
      </c>
      <c r="E48" s="150">
        <v>-104.756</v>
      </c>
      <c r="F48" s="100"/>
      <c r="G48" s="100"/>
      <c r="H48" s="174">
        <v>81125</v>
      </c>
      <c r="I48" s="175" t="s">
        <v>101</v>
      </c>
      <c r="J48" s="175" t="s">
        <v>827</v>
      </c>
      <c r="K48" s="176">
        <v>37.7343</v>
      </c>
      <c r="L48" s="176">
        <v>-106.091</v>
      </c>
    </row>
    <row x14ac:dyDescent="0.25" r="49" customHeight="1" ht="17.25">
      <c r="A49" s="172">
        <v>80214</v>
      </c>
      <c r="B49" s="173" t="s">
        <v>101</v>
      </c>
      <c r="C49" s="173" t="s">
        <v>828</v>
      </c>
      <c r="D49" s="150">
        <v>39.74693</v>
      </c>
      <c r="E49" s="150">
        <v>-105.062</v>
      </c>
      <c r="F49" s="100"/>
      <c r="G49" s="100"/>
      <c r="H49" s="174">
        <v>80914</v>
      </c>
      <c r="I49" s="175" t="s">
        <v>101</v>
      </c>
      <c r="J49" s="175" t="s">
        <v>829</v>
      </c>
      <c r="K49" s="176">
        <v>38.78424</v>
      </c>
      <c r="L49" s="176">
        <v>-104.719</v>
      </c>
    </row>
    <row x14ac:dyDescent="0.25" r="50" customHeight="1" ht="17.25">
      <c r="A50" s="172">
        <v>80112</v>
      </c>
      <c r="B50" s="173" t="s">
        <v>101</v>
      </c>
      <c r="C50" s="173" t="s">
        <v>415</v>
      </c>
      <c r="D50" s="150">
        <v>39.58051</v>
      </c>
      <c r="E50" s="150">
        <v>-104.901</v>
      </c>
      <c r="F50" s="100"/>
      <c r="G50" s="100"/>
      <c r="H50" s="174">
        <v>80810</v>
      </c>
      <c r="I50" s="175" t="s">
        <v>101</v>
      </c>
      <c r="J50" s="175" t="s">
        <v>830</v>
      </c>
      <c r="K50" s="176">
        <v>38.81976</v>
      </c>
      <c r="L50" s="176">
        <v>-102.358</v>
      </c>
    </row>
    <row x14ac:dyDescent="0.25" r="51" customHeight="1" ht="17.25">
      <c r="A51" s="172">
        <v>80221</v>
      </c>
      <c r="B51" s="173" t="s">
        <v>101</v>
      </c>
      <c r="C51" s="173" t="s">
        <v>831</v>
      </c>
      <c r="D51" s="150">
        <v>39.84056</v>
      </c>
      <c r="E51" s="150">
        <v>-105.008</v>
      </c>
      <c r="F51" s="100"/>
      <c r="G51" s="100"/>
      <c r="H51" s="174">
        <v>81220</v>
      </c>
      <c r="I51" s="175" t="s">
        <v>101</v>
      </c>
      <c r="J51" s="175" t="s">
        <v>832</v>
      </c>
      <c r="K51" s="176">
        <v>38.38763</v>
      </c>
      <c r="L51" s="176">
        <v>-107.482</v>
      </c>
    </row>
    <row x14ac:dyDescent="0.25" r="52" customHeight="1" ht="17.25">
      <c r="A52" s="172">
        <v>80222</v>
      </c>
      <c r="B52" s="173" t="s">
        <v>101</v>
      </c>
      <c r="C52" s="173" t="s">
        <v>833</v>
      </c>
      <c r="D52" s="150">
        <v>39.6828</v>
      </c>
      <c r="E52" s="150">
        <v>-104.928</v>
      </c>
      <c r="F52" s="100"/>
      <c r="G52" s="100"/>
      <c r="H52" s="174">
        <v>80428</v>
      </c>
      <c r="I52" s="175" t="s">
        <v>101</v>
      </c>
      <c r="J52" s="175" t="s">
        <v>834</v>
      </c>
      <c r="K52" s="176">
        <v>40.72678</v>
      </c>
      <c r="L52" s="176">
        <v>-106.921</v>
      </c>
    </row>
    <row x14ac:dyDescent="0.25" r="53" customHeight="1" ht="17.25">
      <c r="A53" s="172">
        <v>80401</v>
      </c>
      <c r="B53" s="173" t="s">
        <v>101</v>
      </c>
      <c r="C53" s="173" t="s">
        <v>559</v>
      </c>
      <c r="D53" s="150">
        <v>39.73055</v>
      </c>
      <c r="E53" s="150">
        <v>-105.192</v>
      </c>
      <c r="F53" s="100"/>
      <c r="G53" s="100"/>
      <c r="H53" s="174">
        <v>81520</v>
      </c>
      <c r="I53" s="175" t="s">
        <v>101</v>
      </c>
      <c r="J53" s="175" t="s">
        <v>835</v>
      </c>
      <c r="K53" s="176">
        <v>39.0805</v>
      </c>
      <c r="L53" s="176">
        <v>-108.45</v>
      </c>
    </row>
    <row x14ac:dyDescent="0.25" r="54" customHeight="1" ht="17.25">
      <c r="A54" s="172">
        <v>80403</v>
      </c>
      <c r="B54" s="173" t="s">
        <v>101</v>
      </c>
      <c r="C54" s="173" t="s">
        <v>559</v>
      </c>
      <c r="D54" s="150">
        <v>39.82322</v>
      </c>
      <c r="E54" s="150">
        <v>-105.283</v>
      </c>
      <c r="F54" s="100"/>
      <c r="G54" s="100"/>
      <c r="H54" s="174">
        <v>80429</v>
      </c>
      <c r="I54" s="175" t="s">
        <v>101</v>
      </c>
      <c r="J54" s="175" t="s">
        <v>836</v>
      </c>
      <c r="K54" s="176">
        <v>39.2988</v>
      </c>
      <c r="L54" s="176">
        <v>-106.258</v>
      </c>
    </row>
    <row x14ac:dyDescent="0.25" r="55" customHeight="1" ht="17.25">
      <c r="A55" s="172">
        <v>80121</v>
      </c>
      <c r="B55" s="173" t="s">
        <v>101</v>
      </c>
      <c r="C55" s="173" t="s">
        <v>837</v>
      </c>
      <c r="D55" s="150">
        <v>39.60584</v>
      </c>
      <c r="E55" s="150">
        <v>-104.957</v>
      </c>
      <c r="F55" s="100"/>
      <c r="G55" s="100"/>
      <c r="H55" s="174">
        <v>80430</v>
      </c>
      <c r="I55" s="175" t="s">
        <v>101</v>
      </c>
      <c r="J55" s="175" t="s">
        <v>838</v>
      </c>
      <c r="K55" s="176">
        <v>40.53825</v>
      </c>
      <c r="L55" s="176">
        <v>-106.532</v>
      </c>
    </row>
    <row x14ac:dyDescent="0.25" r="56" customHeight="1" ht="17.25">
      <c r="A56" s="172">
        <v>80126</v>
      </c>
      <c r="B56" s="173" t="s">
        <v>101</v>
      </c>
      <c r="C56" s="173" t="s">
        <v>839</v>
      </c>
      <c r="D56" s="150">
        <v>39.55134</v>
      </c>
      <c r="E56" s="150">
        <v>-104.964</v>
      </c>
      <c r="F56" s="100"/>
      <c r="G56" s="100"/>
      <c r="H56" s="174">
        <v>81624</v>
      </c>
      <c r="I56" s="175" t="s">
        <v>101</v>
      </c>
      <c r="J56" s="175" t="s">
        <v>840</v>
      </c>
      <c r="K56" s="176">
        <v>39.24527</v>
      </c>
      <c r="L56" s="176">
        <v>-107.925</v>
      </c>
    </row>
    <row x14ac:dyDescent="0.25" r="57" customHeight="1" ht="17.25">
      <c r="A57" s="172">
        <v>80215</v>
      </c>
      <c r="B57" s="173" t="s">
        <v>101</v>
      </c>
      <c r="C57" s="173" t="s">
        <v>660</v>
      </c>
      <c r="D57" s="150">
        <v>39.74403</v>
      </c>
      <c r="E57" s="150">
        <v>-105.102</v>
      </c>
      <c r="F57" s="100"/>
      <c r="G57" s="100"/>
      <c r="H57" s="174">
        <v>80903</v>
      </c>
      <c r="I57" s="175" t="s">
        <v>101</v>
      </c>
      <c r="J57" s="175" t="s">
        <v>841</v>
      </c>
      <c r="K57" s="176">
        <v>38.83883</v>
      </c>
      <c r="L57" s="176">
        <v>-104.814</v>
      </c>
    </row>
    <row x14ac:dyDescent="0.25" r="58" customHeight="1" ht="17.25">
      <c r="A58" s="172">
        <v>80226</v>
      </c>
      <c r="B58" s="173" t="s">
        <v>101</v>
      </c>
      <c r="C58" s="173" t="s">
        <v>660</v>
      </c>
      <c r="D58" s="150">
        <v>39.71219</v>
      </c>
      <c r="E58" s="150">
        <v>-105.067</v>
      </c>
      <c r="F58" s="100"/>
      <c r="G58" s="100"/>
      <c r="H58" s="174">
        <v>80904</v>
      </c>
      <c r="I58" s="175" t="s">
        <v>101</v>
      </c>
      <c r="J58" s="175" t="s">
        <v>841</v>
      </c>
      <c r="K58" s="176">
        <v>38.85332</v>
      </c>
      <c r="L58" s="176">
        <v>-104.86</v>
      </c>
    </row>
    <row x14ac:dyDescent="0.25" r="59" customHeight="1" ht="17.25">
      <c r="A59" s="172">
        <v>80228</v>
      </c>
      <c r="B59" s="173" t="s">
        <v>101</v>
      </c>
      <c r="C59" s="173" t="s">
        <v>660</v>
      </c>
      <c r="D59" s="150">
        <v>39.6969</v>
      </c>
      <c r="E59" s="150">
        <v>-105.143</v>
      </c>
      <c r="F59" s="100"/>
      <c r="G59" s="100"/>
      <c r="H59" s="174">
        <v>80905</v>
      </c>
      <c r="I59" s="175" t="s">
        <v>101</v>
      </c>
      <c r="J59" s="175" t="s">
        <v>841</v>
      </c>
      <c r="K59" s="176">
        <v>38.83769</v>
      </c>
      <c r="L59" s="176">
        <v>-104.837</v>
      </c>
    </row>
    <row x14ac:dyDescent="0.25" r="60" customHeight="1" ht="17.25">
      <c r="A60" s="172">
        <v>80232</v>
      </c>
      <c r="B60" s="173" t="s">
        <v>101</v>
      </c>
      <c r="C60" s="173" t="s">
        <v>660</v>
      </c>
      <c r="D60" s="150">
        <v>39.69728</v>
      </c>
      <c r="E60" s="150">
        <v>-105.095</v>
      </c>
      <c r="F60" s="100"/>
      <c r="G60" s="100"/>
      <c r="H60" s="174">
        <v>80906</v>
      </c>
      <c r="I60" s="175" t="s">
        <v>101</v>
      </c>
      <c r="J60" s="175" t="s">
        <v>841</v>
      </c>
      <c r="K60" s="176">
        <v>38.79016</v>
      </c>
      <c r="L60" s="176">
        <v>-104.82</v>
      </c>
    </row>
    <row x14ac:dyDescent="0.25" r="61" customHeight="1" ht="17.25">
      <c r="A61" s="172">
        <v>80120</v>
      </c>
      <c r="B61" s="173" t="s">
        <v>101</v>
      </c>
      <c r="C61" s="173" t="s">
        <v>531</v>
      </c>
      <c r="D61" s="150">
        <v>39.59943</v>
      </c>
      <c r="E61" s="150">
        <v>-105.004</v>
      </c>
      <c r="F61" s="100"/>
      <c r="G61" s="100"/>
      <c r="H61" s="174">
        <v>80907</v>
      </c>
      <c r="I61" s="175" t="s">
        <v>101</v>
      </c>
      <c r="J61" s="175" t="s">
        <v>841</v>
      </c>
      <c r="K61" s="176">
        <v>38.876</v>
      </c>
      <c r="L61" s="176">
        <v>-104.817</v>
      </c>
    </row>
    <row x14ac:dyDescent="0.25" r="62" customHeight="1" ht="17.25">
      <c r="A62" s="172">
        <v>80122</v>
      </c>
      <c r="B62" s="173" t="s">
        <v>101</v>
      </c>
      <c r="C62" s="173" t="s">
        <v>531</v>
      </c>
      <c r="D62" s="150">
        <v>39.58142</v>
      </c>
      <c r="E62" s="150">
        <v>-104.956</v>
      </c>
      <c r="F62" s="100"/>
      <c r="G62" s="100"/>
      <c r="H62" s="174">
        <v>80908</v>
      </c>
      <c r="I62" s="175" t="s">
        <v>101</v>
      </c>
      <c r="J62" s="175" t="s">
        <v>841</v>
      </c>
      <c r="K62" s="176">
        <v>39.02375</v>
      </c>
      <c r="L62" s="176">
        <v>-104.693</v>
      </c>
    </row>
    <row x14ac:dyDescent="0.25" r="63" customHeight="1" ht="17.25">
      <c r="A63" s="172">
        <v>80124</v>
      </c>
      <c r="B63" s="173" t="s">
        <v>101</v>
      </c>
      <c r="C63" s="173" t="s">
        <v>531</v>
      </c>
      <c r="D63" s="150">
        <v>39.55061</v>
      </c>
      <c r="E63" s="150">
        <v>-104.897</v>
      </c>
      <c r="F63" s="100"/>
      <c r="G63" s="100"/>
      <c r="H63" s="174">
        <v>80909</v>
      </c>
      <c r="I63" s="175" t="s">
        <v>101</v>
      </c>
      <c r="J63" s="175" t="s">
        <v>841</v>
      </c>
      <c r="K63" s="176">
        <v>38.85204</v>
      </c>
      <c r="L63" s="176">
        <v>-104.773</v>
      </c>
    </row>
    <row x14ac:dyDescent="0.25" r="64" customHeight="1" ht="17.25">
      <c r="A64" s="172">
        <v>80125</v>
      </c>
      <c r="B64" s="173" t="s">
        <v>101</v>
      </c>
      <c r="C64" s="173" t="s">
        <v>531</v>
      </c>
      <c r="D64" s="150">
        <v>39.48447</v>
      </c>
      <c r="E64" s="150">
        <v>-105.056</v>
      </c>
      <c r="F64" s="100"/>
      <c r="G64" s="100"/>
      <c r="H64" s="174">
        <v>80910</v>
      </c>
      <c r="I64" s="175" t="s">
        <v>101</v>
      </c>
      <c r="J64" s="175" t="s">
        <v>841</v>
      </c>
      <c r="K64" s="176">
        <v>38.81516</v>
      </c>
      <c r="L64" s="176">
        <v>-104.77</v>
      </c>
    </row>
    <row x14ac:dyDescent="0.25" r="65" customHeight="1" ht="17.25">
      <c r="A65" s="172">
        <v>80127</v>
      </c>
      <c r="B65" s="173" t="s">
        <v>101</v>
      </c>
      <c r="C65" s="173" t="s">
        <v>531</v>
      </c>
      <c r="D65" s="150">
        <v>39.59197</v>
      </c>
      <c r="E65" s="150">
        <v>-105.133</v>
      </c>
      <c r="F65" s="100"/>
      <c r="G65" s="100"/>
      <c r="H65" s="174">
        <v>80911</v>
      </c>
      <c r="I65" s="175" t="s">
        <v>101</v>
      </c>
      <c r="J65" s="175" t="s">
        <v>841</v>
      </c>
      <c r="K65" s="176">
        <v>38.74567</v>
      </c>
      <c r="L65" s="176">
        <v>-104.722</v>
      </c>
    </row>
    <row x14ac:dyDescent="0.25" r="66" customHeight="1" ht="17.25">
      <c r="A66" s="172">
        <v>80501</v>
      </c>
      <c r="B66" s="173" t="s">
        <v>101</v>
      </c>
      <c r="C66" s="173" t="s">
        <v>842</v>
      </c>
      <c r="D66" s="150">
        <v>40.17792</v>
      </c>
      <c r="E66" s="150">
        <v>-105.101</v>
      </c>
      <c r="F66" s="100"/>
      <c r="G66" s="100"/>
      <c r="H66" s="174">
        <v>80915</v>
      </c>
      <c r="I66" s="175" t="s">
        <v>101</v>
      </c>
      <c r="J66" s="175" t="s">
        <v>841</v>
      </c>
      <c r="K66" s="176">
        <v>38.85585</v>
      </c>
      <c r="L66" s="176">
        <v>-104.713</v>
      </c>
    </row>
    <row x14ac:dyDescent="0.25" r="67" customHeight="1" ht="17.25">
      <c r="A67" s="172">
        <v>80503</v>
      </c>
      <c r="B67" s="173" t="s">
        <v>101</v>
      </c>
      <c r="C67" s="173" t="s">
        <v>842</v>
      </c>
      <c r="D67" s="150">
        <v>40.15588</v>
      </c>
      <c r="E67" s="150">
        <v>-105.162</v>
      </c>
      <c r="F67" s="100"/>
      <c r="G67" s="100"/>
      <c r="H67" s="174">
        <v>80916</v>
      </c>
      <c r="I67" s="175" t="s">
        <v>101</v>
      </c>
      <c r="J67" s="175" t="s">
        <v>841</v>
      </c>
      <c r="K67" s="176">
        <v>38.80762</v>
      </c>
      <c r="L67" s="176">
        <v>-104.74</v>
      </c>
    </row>
    <row x14ac:dyDescent="0.25" r="68" customHeight="1" ht="17.25">
      <c r="A68" s="172">
        <v>80504</v>
      </c>
      <c r="B68" s="173" t="s">
        <v>101</v>
      </c>
      <c r="C68" s="173" t="s">
        <v>842</v>
      </c>
      <c r="D68" s="150">
        <v>40.13062</v>
      </c>
      <c r="E68" s="150">
        <v>-104.95</v>
      </c>
      <c r="F68" s="100"/>
      <c r="G68" s="100"/>
      <c r="H68" s="174">
        <v>80917</v>
      </c>
      <c r="I68" s="175" t="s">
        <v>101</v>
      </c>
      <c r="J68" s="175" t="s">
        <v>841</v>
      </c>
      <c r="K68" s="176">
        <v>38.88603</v>
      </c>
      <c r="L68" s="176">
        <v>-104.74</v>
      </c>
    </row>
    <row x14ac:dyDescent="0.25" r="69" customHeight="1" ht="17.25">
      <c r="A69" s="172">
        <v>80465</v>
      </c>
      <c r="B69" s="173" t="s">
        <v>101</v>
      </c>
      <c r="C69" s="173" t="s">
        <v>637</v>
      </c>
      <c r="D69" s="150">
        <v>39.61245</v>
      </c>
      <c r="E69" s="150">
        <v>-105.175</v>
      </c>
      <c r="F69" s="100"/>
      <c r="G69" s="100"/>
      <c r="H69" s="174">
        <v>80918</v>
      </c>
      <c r="I69" s="175" t="s">
        <v>101</v>
      </c>
      <c r="J69" s="175" t="s">
        <v>841</v>
      </c>
      <c r="K69" s="176">
        <v>38.91292</v>
      </c>
      <c r="L69" s="176">
        <v>-104.773</v>
      </c>
    </row>
    <row x14ac:dyDescent="0.25" r="70" customHeight="1" ht="17.25">
      <c r="A70" s="172">
        <v>80233</v>
      </c>
      <c r="B70" s="173" t="s">
        <v>101</v>
      </c>
      <c r="C70" s="173" t="s">
        <v>843</v>
      </c>
      <c r="D70" s="150">
        <v>39.90122</v>
      </c>
      <c r="E70" s="150">
        <v>-104.958</v>
      </c>
      <c r="F70" s="100"/>
      <c r="G70" s="100"/>
      <c r="H70" s="174">
        <v>80919</v>
      </c>
      <c r="I70" s="175" t="s">
        <v>101</v>
      </c>
      <c r="J70" s="175" t="s">
        <v>841</v>
      </c>
      <c r="K70" s="176">
        <v>38.9268</v>
      </c>
      <c r="L70" s="176">
        <v>-104.846</v>
      </c>
    </row>
    <row x14ac:dyDescent="0.25" r="71" customHeight="1" ht="17.25">
      <c r="A71" s="172">
        <v>80234</v>
      </c>
      <c r="B71" s="173" t="s">
        <v>101</v>
      </c>
      <c r="C71" s="173" t="s">
        <v>843</v>
      </c>
      <c r="D71" s="150">
        <v>39.90548</v>
      </c>
      <c r="E71" s="150">
        <v>-105.004</v>
      </c>
      <c r="F71" s="100"/>
      <c r="G71" s="100"/>
      <c r="H71" s="174">
        <v>80920</v>
      </c>
      <c r="I71" s="175" t="s">
        <v>101</v>
      </c>
      <c r="J71" s="175" t="s">
        <v>841</v>
      </c>
      <c r="K71" s="176">
        <v>38.94973</v>
      </c>
      <c r="L71" s="176">
        <v>-104.767</v>
      </c>
    </row>
    <row x14ac:dyDescent="0.25" r="72" customHeight="1" ht="17.25">
      <c r="A72" s="172">
        <v>80241</v>
      </c>
      <c r="B72" s="173" t="s">
        <v>101</v>
      </c>
      <c r="C72" s="173" t="s">
        <v>843</v>
      </c>
      <c r="D72" s="150">
        <v>39.92779</v>
      </c>
      <c r="E72" s="150">
        <v>-104.942</v>
      </c>
      <c r="F72" s="100"/>
      <c r="G72" s="100"/>
      <c r="H72" s="174">
        <v>80921</v>
      </c>
      <c r="I72" s="175" t="s">
        <v>101</v>
      </c>
      <c r="J72" s="175" t="s">
        <v>841</v>
      </c>
      <c r="K72" s="176">
        <v>39.04867</v>
      </c>
      <c r="L72" s="176">
        <v>-104.814</v>
      </c>
    </row>
    <row x14ac:dyDescent="0.25" r="73" customHeight="1" ht="17.25">
      <c r="A73" s="172">
        <v>80134</v>
      </c>
      <c r="B73" s="173" t="s">
        <v>101</v>
      </c>
      <c r="C73" s="173" t="s">
        <v>117</v>
      </c>
      <c r="D73" s="150">
        <v>39.50547</v>
      </c>
      <c r="E73" s="150">
        <v>-104.735</v>
      </c>
      <c r="F73" s="100"/>
      <c r="G73" s="100"/>
      <c r="H73" s="174">
        <v>80922</v>
      </c>
      <c r="I73" s="175" t="s">
        <v>101</v>
      </c>
      <c r="J73" s="175" t="s">
        <v>841</v>
      </c>
      <c r="K73" s="176">
        <v>38.90503</v>
      </c>
      <c r="L73" s="176">
        <v>-104.698</v>
      </c>
    </row>
    <row x14ac:dyDescent="0.25" r="74" customHeight="1" ht="17.25">
      <c r="A74" s="172">
        <v>80229</v>
      </c>
      <c r="B74" s="173" t="s">
        <v>101</v>
      </c>
      <c r="C74" s="173" t="s">
        <v>393</v>
      </c>
      <c r="D74" s="150">
        <v>39.861</v>
      </c>
      <c r="E74" s="150">
        <v>-104.962</v>
      </c>
      <c r="F74" s="100"/>
      <c r="G74" s="100"/>
      <c r="H74" s="174">
        <v>80925</v>
      </c>
      <c r="I74" s="175" t="s">
        <v>101</v>
      </c>
      <c r="J74" s="175" t="s">
        <v>841</v>
      </c>
      <c r="K74" s="176">
        <v>38.73133</v>
      </c>
      <c r="L74" s="176">
        <v>-104.66</v>
      </c>
    </row>
    <row x14ac:dyDescent="0.25" r="75" customHeight="1" ht="17.25">
      <c r="A75" s="172">
        <v>80021</v>
      </c>
      <c r="B75" s="173" t="s">
        <v>101</v>
      </c>
      <c r="C75" s="173" t="s">
        <v>539</v>
      </c>
      <c r="D75" s="150">
        <v>39.876</v>
      </c>
      <c r="E75" s="150">
        <v>-105.103</v>
      </c>
      <c r="F75" s="100"/>
      <c r="G75" s="100"/>
      <c r="H75" s="174">
        <v>80926</v>
      </c>
      <c r="I75" s="175" t="s">
        <v>101</v>
      </c>
      <c r="J75" s="175" t="s">
        <v>841</v>
      </c>
      <c r="K75" s="176">
        <v>38.69807</v>
      </c>
      <c r="L75" s="176">
        <v>-104.851</v>
      </c>
    </row>
    <row x14ac:dyDescent="0.25" r="76" customHeight="1" ht="17.25">
      <c r="A76" s="172">
        <v>80030</v>
      </c>
      <c r="B76" s="173" t="s">
        <v>101</v>
      </c>
      <c r="C76" s="173" t="s">
        <v>539</v>
      </c>
      <c r="D76" s="150">
        <v>39.85424</v>
      </c>
      <c r="E76" s="150">
        <v>-105.037</v>
      </c>
      <c r="F76" s="100"/>
      <c r="G76" s="100"/>
      <c r="H76" s="174">
        <v>80928</v>
      </c>
      <c r="I76" s="175" t="s">
        <v>101</v>
      </c>
      <c r="J76" s="175" t="s">
        <v>841</v>
      </c>
      <c r="K76" s="176">
        <v>38.62326</v>
      </c>
      <c r="L76" s="176">
        <v>-104.457</v>
      </c>
    </row>
    <row x14ac:dyDescent="0.25" r="77" customHeight="1" ht="17.25">
      <c r="A77" s="172">
        <v>80033</v>
      </c>
      <c r="B77" s="173" t="s">
        <v>101</v>
      </c>
      <c r="C77" s="173" t="s">
        <v>170</v>
      </c>
      <c r="D77" s="150">
        <v>39.77404</v>
      </c>
      <c r="E77" s="150">
        <v>-105.096</v>
      </c>
      <c r="F77" s="100"/>
      <c r="G77" s="100"/>
      <c r="H77" s="174">
        <v>80929</v>
      </c>
      <c r="I77" s="175" t="s">
        <v>101</v>
      </c>
      <c r="J77" s="175" t="s">
        <v>841</v>
      </c>
      <c r="K77" s="176">
        <v>38.79684</v>
      </c>
      <c r="L77" s="176">
        <v>-104.608</v>
      </c>
    </row>
    <row x14ac:dyDescent="0.25" r="78" customHeight="1" ht="17.25">
      <c r="A78" s="106"/>
      <c r="B78" s="100"/>
      <c r="C78" s="100"/>
      <c r="D78" s="149"/>
      <c r="E78" s="149"/>
      <c r="F78" s="100"/>
      <c r="G78" s="100"/>
      <c r="H78" s="174">
        <v>80930</v>
      </c>
      <c r="I78" s="175" t="s">
        <v>101</v>
      </c>
      <c r="J78" s="175" t="s">
        <v>841</v>
      </c>
      <c r="K78" s="176">
        <v>38.82893</v>
      </c>
      <c r="L78" s="176">
        <v>-104.527</v>
      </c>
    </row>
    <row x14ac:dyDescent="0.25" r="79" customHeight="1" ht="17.25">
      <c r="A79" s="106"/>
      <c r="B79" s="100"/>
      <c r="C79" s="100"/>
      <c r="D79" s="149"/>
      <c r="E79" s="149"/>
      <c r="F79" s="100"/>
      <c r="G79" s="100"/>
      <c r="H79" s="174">
        <v>80022</v>
      </c>
      <c r="I79" s="175" t="s">
        <v>101</v>
      </c>
      <c r="J79" s="175" t="s">
        <v>377</v>
      </c>
      <c r="K79" s="176">
        <v>39.82588</v>
      </c>
      <c r="L79" s="176">
        <v>-104.911</v>
      </c>
    </row>
    <row x14ac:dyDescent="0.25" r="80" customHeight="1" ht="17.25">
      <c r="A80" s="106"/>
      <c r="B80" s="100"/>
      <c r="C80" s="100"/>
      <c r="D80" s="149"/>
      <c r="E80" s="149"/>
      <c r="F80" s="100"/>
      <c r="G80" s="100"/>
      <c r="H80" s="174">
        <v>80433</v>
      </c>
      <c r="I80" s="175" t="s">
        <v>101</v>
      </c>
      <c r="J80" s="175" t="s">
        <v>844</v>
      </c>
      <c r="K80" s="176">
        <v>39.51974</v>
      </c>
      <c r="L80" s="176">
        <v>-105.317</v>
      </c>
    </row>
    <row x14ac:dyDescent="0.25" r="81" customHeight="1" ht="17.25">
      <c r="A81" s="106"/>
      <c r="B81" s="100"/>
      <c r="C81" s="100"/>
      <c r="D81" s="149"/>
      <c r="E81" s="149"/>
      <c r="F81" s="100"/>
      <c r="G81" s="100"/>
      <c r="H81" s="174">
        <v>80812</v>
      </c>
      <c r="I81" s="175" t="s">
        <v>101</v>
      </c>
      <c r="J81" s="175" t="s">
        <v>845</v>
      </c>
      <c r="K81" s="176">
        <v>39.74623</v>
      </c>
      <c r="L81" s="176">
        <v>-102.988</v>
      </c>
    </row>
    <row x14ac:dyDescent="0.25" r="82" customHeight="1" ht="17.25">
      <c r="A82" s="106"/>
      <c r="B82" s="100"/>
      <c r="C82" s="100"/>
      <c r="D82" s="149"/>
      <c r="E82" s="149"/>
      <c r="F82" s="100"/>
      <c r="G82" s="100"/>
      <c r="H82" s="174">
        <v>81321</v>
      </c>
      <c r="I82" s="175" t="s">
        <v>101</v>
      </c>
      <c r="J82" s="175" t="s">
        <v>846</v>
      </c>
      <c r="K82" s="176">
        <v>37.35495</v>
      </c>
      <c r="L82" s="176">
        <v>-108.584</v>
      </c>
    </row>
    <row x14ac:dyDescent="0.25" r="83" customHeight="1" ht="17.25">
      <c r="A83" s="106"/>
      <c r="B83" s="100"/>
      <c r="C83" s="100"/>
      <c r="D83" s="149"/>
      <c r="E83" s="149"/>
      <c r="F83" s="100"/>
      <c r="G83" s="100"/>
      <c r="H83" s="174">
        <v>81625</v>
      </c>
      <c r="I83" s="175" t="s">
        <v>101</v>
      </c>
      <c r="J83" s="175" t="s">
        <v>847</v>
      </c>
      <c r="K83" s="176">
        <v>40.52235</v>
      </c>
      <c r="L83" s="176">
        <v>-107.561</v>
      </c>
    </row>
    <row x14ac:dyDescent="0.25" r="84" customHeight="1" ht="17.25">
      <c r="A84" s="106"/>
      <c r="B84" s="100"/>
      <c r="C84" s="100"/>
      <c r="D84" s="149"/>
      <c r="E84" s="149"/>
      <c r="F84" s="100"/>
      <c r="G84" s="100"/>
      <c r="H84" s="174">
        <v>81415</v>
      </c>
      <c r="I84" s="175" t="s">
        <v>101</v>
      </c>
      <c r="J84" s="175" t="s">
        <v>848</v>
      </c>
      <c r="K84" s="176">
        <v>38.69408</v>
      </c>
      <c r="L84" s="176">
        <v>-107.615</v>
      </c>
    </row>
    <row x14ac:dyDescent="0.25" r="85" customHeight="1" ht="17.25">
      <c r="A85" s="106"/>
      <c r="B85" s="100"/>
      <c r="C85" s="100"/>
      <c r="D85" s="149"/>
      <c r="E85" s="149"/>
      <c r="F85" s="100"/>
      <c r="G85" s="100"/>
      <c r="H85" s="174">
        <v>81130</v>
      </c>
      <c r="I85" s="175" t="s">
        <v>101</v>
      </c>
      <c r="J85" s="175" t="s">
        <v>849</v>
      </c>
      <c r="K85" s="176">
        <v>37.81637</v>
      </c>
      <c r="L85" s="176">
        <v>-106.928</v>
      </c>
    </row>
    <row x14ac:dyDescent="0.25" r="86" customHeight="1" ht="17.25">
      <c r="A86" s="106"/>
      <c r="B86" s="100"/>
      <c r="C86" s="100"/>
      <c r="D86" s="149"/>
      <c r="E86" s="149"/>
      <c r="F86" s="100"/>
      <c r="G86" s="100"/>
      <c r="H86" s="174">
        <v>81224</v>
      </c>
      <c r="I86" s="175" t="s">
        <v>101</v>
      </c>
      <c r="J86" s="175" t="s">
        <v>850</v>
      </c>
      <c r="K86" s="176">
        <v>38.86908</v>
      </c>
      <c r="L86" s="176">
        <v>-106.962</v>
      </c>
    </row>
    <row x14ac:dyDescent="0.25" r="87" customHeight="1" ht="17.25">
      <c r="A87" s="106"/>
      <c r="B87" s="100"/>
      <c r="C87" s="100"/>
      <c r="D87" s="149"/>
      <c r="E87" s="149"/>
      <c r="F87" s="100"/>
      <c r="G87" s="100"/>
      <c r="H87" s="174">
        <v>80726</v>
      </c>
      <c r="I87" s="175" t="s">
        <v>101</v>
      </c>
      <c r="J87" s="175" t="s">
        <v>851</v>
      </c>
      <c r="K87" s="176">
        <v>40.87474</v>
      </c>
      <c r="L87" s="176">
        <v>-102.847</v>
      </c>
    </row>
    <row x14ac:dyDescent="0.25" r="88" customHeight="1" ht="17.25">
      <c r="A88" s="106"/>
      <c r="B88" s="100"/>
      <c r="C88" s="100"/>
      <c r="D88" s="149"/>
      <c r="E88" s="149"/>
      <c r="F88" s="100"/>
      <c r="G88" s="100"/>
      <c r="H88" s="174">
        <v>81055</v>
      </c>
      <c r="I88" s="175" t="s">
        <v>101</v>
      </c>
      <c r="J88" s="175" t="s">
        <v>852</v>
      </c>
      <c r="K88" s="176">
        <v>37.49829</v>
      </c>
      <c r="L88" s="176">
        <v>-105.013</v>
      </c>
    </row>
    <row x14ac:dyDescent="0.25" r="89" customHeight="1" ht="17.25">
      <c r="A89" s="106"/>
      <c r="B89" s="100"/>
      <c r="C89" s="100"/>
      <c r="D89" s="149"/>
      <c r="E89" s="149"/>
      <c r="F89" s="100"/>
      <c r="G89" s="100"/>
      <c r="H89" s="174">
        <v>80514</v>
      </c>
      <c r="I89" s="175" t="s">
        <v>101</v>
      </c>
      <c r="J89" s="175" t="s">
        <v>853</v>
      </c>
      <c r="K89" s="176">
        <v>40.08361</v>
      </c>
      <c r="L89" s="176">
        <v>-104.93</v>
      </c>
    </row>
    <row x14ac:dyDescent="0.25" r="90" customHeight="1" ht="17.25">
      <c r="A90" s="106"/>
      <c r="B90" s="100"/>
      <c r="C90" s="100"/>
      <c r="D90" s="149"/>
      <c r="E90" s="149"/>
      <c r="F90" s="100"/>
      <c r="G90" s="100"/>
      <c r="H90" s="174">
        <v>81630</v>
      </c>
      <c r="I90" s="175" t="s">
        <v>101</v>
      </c>
      <c r="J90" s="175" t="s">
        <v>854</v>
      </c>
      <c r="K90" s="176">
        <v>39.31176</v>
      </c>
      <c r="L90" s="176">
        <v>-108.23</v>
      </c>
    </row>
    <row x14ac:dyDescent="0.25" r="91" customHeight="1" ht="17.25">
      <c r="A91" s="106"/>
      <c r="B91" s="100"/>
      <c r="C91" s="100"/>
      <c r="D91" s="149"/>
      <c r="E91" s="149"/>
      <c r="F91" s="100"/>
      <c r="G91" s="100"/>
      <c r="H91" s="174">
        <v>80135</v>
      </c>
      <c r="I91" s="175" t="s">
        <v>101</v>
      </c>
      <c r="J91" s="175" t="s">
        <v>855</v>
      </c>
      <c r="K91" s="176">
        <v>39.33011</v>
      </c>
      <c r="L91" s="176">
        <v>-105.008</v>
      </c>
    </row>
    <row x14ac:dyDescent="0.25" r="92" customHeight="1" ht="17.25">
      <c r="A92" s="106"/>
      <c r="B92" s="100"/>
      <c r="C92" s="100"/>
      <c r="D92" s="149"/>
      <c r="E92" s="149"/>
      <c r="F92" s="100"/>
      <c r="G92" s="100"/>
      <c r="H92" s="174">
        <v>80105</v>
      </c>
      <c r="I92" s="175" t="s">
        <v>101</v>
      </c>
      <c r="J92" s="175" t="s">
        <v>856</v>
      </c>
      <c r="K92" s="176">
        <v>39.59312</v>
      </c>
      <c r="L92" s="176">
        <v>-104.068</v>
      </c>
    </row>
    <row x14ac:dyDescent="0.25" r="93" customHeight="1" ht="17.25">
      <c r="A93" s="106"/>
      <c r="B93" s="100"/>
      <c r="C93" s="100"/>
      <c r="D93" s="149"/>
      <c r="E93" s="149"/>
      <c r="F93" s="100"/>
      <c r="G93" s="100"/>
      <c r="H93" s="174">
        <v>81059</v>
      </c>
      <c r="I93" s="175" t="s">
        <v>101</v>
      </c>
      <c r="J93" s="175" t="s">
        <v>857</v>
      </c>
      <c r="K93" s="176">
        <v>37.47853</v>
      </c>
      <c r="L93" s="176">
        <v>-104.131</v>
      </c>
    </row>
    <row x14ac:dyDescent="0.25" r="94" customHeight="1" ht="17.25">
      <c r="A94" s="106"/>
      <c r="B94" s="100"/>
      <c r="C94" s="100"/>
      <c r="D94" s="149"/>
      <c r="E94" s="149"/>
      <c r="F94" s="100"/>
      <c r="G94" s="100"/>
      <c r="H94" s="174">
        <v>81416</v>
      </c>
      <c r="I94" s="175" t="s">
        <v>101</v>
      </c>
      <c r="J94" s="175" t="s">
        <v>858</v>
      </c>
      <c r="K94" s="176">
        <v>38.73489</v>
      </c>
      <c r="L94" s="176">
        <v>-108.06</v>
      </c>
    </row>
    <row x14ac:dyDescent="0.25" r="95" customHeight="1" ht="17.25">
      <c r="A95" s="106"/>
      <c r="B95" s="100"/>
      <c r="C95" s="100"/>
      <c r="D95" s="149"/>
      <c r="E95" s="149"/>
      <c r="F95" s="100"/>
      <c r="G95" s="100"/>
      <c r="H95" s="174">
        <v>81054</v>
      </c>
      <c r="I95" s="175" t="s">
        <v>101</v>
      </c>
      <c r="J95" s="175" t="s">
        <v>859</v>
      </c>
      <c r="K95" s="176">
        <v>38.06551</v>
      </c>
      <c r="L95" s="176">
        <v>-103.208</v>
      </c>
    </row>
    <row x14ac:dyDescent="0.25" r="96" customHeight="1" ht="17.25">
      <c r="A96" s="106"/>
      <c r="B96" s="100"/>
      <c r="C96" s="100"/>
      <c r="D96" s="149"/>
      <c r="E96" s="149"/>
      <c r="F96" s="100"/>
      <c r="G96" s="100"/>
      <c r="H96" s="174">
        <v>81610</v>
      </c>
      <c r="I96" s="175" t="s">
        <v>101</v>
      </c>
      <c r="J96" s="175" t="s">
        <v>860</v>
      </c>
      <c r="K96" s="176">
        <v>40.25661</v>
      </c>
      <c r="L96" s="176">
        <v>-108.965</v>
      </c>
    </row>
    <row x14ac:dyDescent="0.25" r="97" customHeight="1" ht="17.25">
      <c r="A97" s="106"/>
      <c r="B97" s="100"/>
      <c r="C97" s="100"/>
      <c r="D97" s="149"/>
      <c r="E97" s="149"/>
      <c r="F97" s="100"/>
      <c r="G97" s="100"/>
      <c r="H97" s="174">
        <v>80814</v>
      </c>
      <c r="I97" s="175" t="s">
        <v>101</v>
      </c>
      <c r="J97" s="175" t="s">
        <v>861</v>
      </c>
      <c r="K97" s="176">
        <v>38.95762</v>
      </c>
      <c r="L97" s="176">
        <v>-105.199</v>
      </c>
    </row>
    <row x14ac:dyDescent="0.25" r="98" customHeight="1" ht="17.25">
      <c r="A98" s="106"/>
      <c r="B98" s="100"/>
      <c r="C98" s="100"/>
      <c r="D98" s="149"/>
      <c r="E98" s="149"/>
      <c r="F98" s="100"/>
      <c r="G98" s="100"/>
      <c r="H98" s="174">
        <v>81323</v>
      </c>
      <c r="I98" s="175" t="s">
        <v>101</v>
      </c>
      <c r="J98" s="175" t="s">
        <v>862</v>
      </c>
      <c r="K98" s="176">
        <v>37.46657</v>
      </c>
      <c r="L98" s="176">
        <v>-108.472</v>
      </c>
    </row>
    <row x14ac:dyDescent="0.25" r="99" customHeight="1" ht="17.25">
      <c r="A99" s="106"/>
      <c r="B99" s="100"/>
      <c r="C99" s="100"/>
      <c r="D99" s="149"/>
      <c r="E99" s="149"/>
      <c r="F99" s="100"/>
      <c r="G99" s="100"/>
      <c r="H99" s="174">
        <v>81324</v>
      </c>
      <c r="I99" s="175" t="s">
        <v>101</v>
      </c>
      <c r="J99" s="175" t="s">
        <v>863</v>
      </c>
      <c r="K99" s="176">
        <v>37.7632</v>
      </c>
      <c r="L99" s="176">
        <v>-108.918</v>
      </c>
    </row>
    <row x14ac:dyDescent="0.25" r="100" customHeight="1" ht="17.25">
      <c r="A100" s="106"/>
      <c r="B100" s="100"/>
      <c r="C100" s="100"/>
      <c r="D100" s="149"/>
      <c r="E100" s="149"/>
      <c r="F100" s="100"/>
      <c r="G100" s="100"/>
      <c r="H100" s="174">
        <v>80515</v>
      </c>
      <c r="I100" s="175" t="s">
        <v>101</v>
      </c>
      <c r="J100" s="175" t="s">
        <v>864</v>
      </c>
      <c r="K100" s="176">
        <v>40.44326</v>
      </c>
      <c r="L100" s="176">
        <v>-105.297</v>
      </c>
    </row>
    <row x14ac:dyDescent="0.25" r="101" customHeight="1" ht="17.25">
      <c r="A101" s="106"/>
      <c r="B101" s="100"/>
      <c r="C101" s="100"/>
      <c r="D101" s="149"/>
      <c r="E101" s="149"/>
      <c r="F101" s="100"/>
      <c r="G101" s="100"/>
      <c r="H101" s="174">
        <v>81301</v>
      </c>
      <c r="I101" s="175" t="s">
        <v>101</v>
      </c>
      <c r="J101" s="175" t="s">
        <v>865</v>
      </c>
      <c r="K101" s="176">
        <v>37.28739</v>
      </c>
      <c r="L101" s="176">
        <v>-107.862</v>
      </c>
    </row>
    <row x14ac:dyDescent="0.25" r="102" customHeight="1" ht="17.25">
      <c r="A102" s="106"/>
      <c r="B102" s="100"/>
      <c r="C102" s="100"/>
      <c r="D102" s="149"/>
      <c r="E102" s="149"/>
      <c r="F102" s="100"/>
      <c r="G102" s="100"/>
      <c r="H102" s="174">
        <v>81631</v>
      </c>
      <c r="I102" s="175" t="s">
        <v>101</v>
      </c>
      <c r="J102" s="175" t="s">
        <v>866</v>
      </c>
      <c r="K102" s="176">
        <v>39.63414</v>
      </c>
      <c r="L102" s="176">
        <v>-106.759</v>
      </c>
    </row>
    <row x14ac:dyDescent="0.25" r="103" customHeight="1" ht="17.25">
      <c r="A103" s="106"/>
      <c r="B103" s="100"/>
      <c r="C103" s="100"/>
      <c r="D103" s="149"/>
      <c r="E103" s="149"/>
      <c r="F103" s="100"/>
      <c r="G103" s="100"/>
      <c r="H103" s="174">
        <v>80615</v>
      </c>
      <c r="I103" s="175" t="s">
        <v>101</v>
      </c>
      <c r="J103" s="175" t="s">
        <v>867</v>
      </c>
      <c r="K103" s="176">
        <v>40.52727</v>
      </c>
      <c r="L103" s="176">
        <v>-104.715</v>
      </c>
    </row>
    <row x14ac:dyDescent="0.25" r="104" customHeight="1" ht="17.25">
      <c r="A104" s="106"/>
      <c r="B104" s="100"/>
      <c r="C104" s="100"/>
      <c r="D104" s="149"/>
      <c r="E104" s="149"/>
      <c r="F104" s="100"/>
      <c r="G104" s="100"/>
      <c r="H104" s="174">
        <v>81418</v>
      </c>
      <c r="I104" s="175" t="s">
        <v>101</v>
      </c>
      <c r="J104" s="175" t="s">
        <v>868</v>
      </c>
      <c r="K104" s="176">
        <v>38.84498</v>
      </c>
      <c r="L104" s="176">
        <v>-107.962</v>
      </c>
    </row>
    <row x14ac:dyDescent="0.25" r="105" customHeight="1" ht="17.25">
      <c r="A105" s="106"/>
      <c r="B105" s="100"/>
      <c r="C105" s="100"/>
      <c r="D105" s="149"/>
      <c r="E105" s="149"/>
      <c r="F105" s="100"/>
      <c r="G105" s="100"/>
      <c r="H105" s="174">
        <v>80727</v>
      </c>
      <c r="I105" s="175" t="s">
        <v>101</v>
      </c>
      <c r="J105" s="175" t="s">
        <v>869</v>
      </c>
      <c r="K105" s="176">
        <v>40.11378</v>
      </c>
      <c r="L105" s="176">
        <v>-102.483</v>
      </c>
    </row>
    <row x14ac:dyDescent="0.25" r="106" customHeight="1" ht="17.25">
      <c r="A106" s="106"/>
      <c r="B106" s="100"/>
      <c r="C106" s="100"/>
      <c r="D106" s="149"/>
      <c r="E106" s="149"/>
      <c r="F106" s="100"/>
      <c r="G106" s="100"/>
      <c r="H106" s="174">
        <v>81325</v>
      </c>
      <c r="I106" s="175" t="s">
        <v>101</v>
      </c>
      <c r="J106" s="175" t="s">
        <v>870</v>
      </c>
      <c r="K106" s="176">
        <v>37.93445</v>
      </c>
      <c r="L106" s="176">
        <v>-108.93</v>
      </c>
    </row>
    <row x14ac:dyDescent="0.25" r="107" customHeight="1" ht="17.25">
      <c r="A107" s="106"/>
      <c r="B107" s="100"/>
      <c r="C107" s="100"/>
      <c r="D107" s="149"/>
      <c r="E107" s="149"/>
      <c r="F107" s="100"/>
      <c r="G107" s="100"/>
      <c r="H107" s="174">
        <v>80106</v>
      </c>
      <c r="I107" s="175" t="s">
        <v>101</v>
      </c>
      <c r="J107" s="175" t="s">
        <v>871</v>
      </c>
      <c r="K107" s="176">
        <v>39.09689</v>
      </c>
      <c r="L107" s="176">
        <v>-104.575</v>
      </c>
    </row>
    <row x14ac:dyDescent="0.25" r="108" customHeight="1" ht="17.25">
      <c r="A108" s="106"/>
      <c r="B108" s="100"/>
      <c r="C108" s="100"/>
      <c r="D108" s="149"/>
      <c r="E108" s="149"/>
      <c r="F108" s="100"/>
      <c r="G108" s="100"/>
      <c r="H108" s="174">
        <v>80107</v>
      </c>
      <c r="I108" s="175" t="s">
        <v>101</v>
      </c>
      <c r="J108" s="175" t="s">
        <v>872</v>
      </c>
      <c r="K108" s="176">
        <v>39.38362</v>
      </c>
      <c r="L108" s="176">
        <v>-104.592</v>
      </c>
    </row>
    <row x14ac:dyDescent="0.25" r="109" customHeight="1" ht="17.25">
      <c r="A109" s="106"/>
      <c r="B109" s="100"/>
      <c r="C109" s="100"/>
      <c r="D109" s="149"/>
      <c r="E109" s="149"/>
      <c r="F109" s="100"/>
      <c r="G109" s="100"/>
      <c r="H109" s="174">
        <v>81633</v>
      </c>
      <c r="I109" s="175" t="s">
        <v>101</v>
      </c>
      <c r="J109" s="175" t="s">
        <v>873</v>
      </c>
      <c r="K109" s="176">
        <v>40.41459</v>
      </c>
      <c r="L109" s="176">
        <v>-108.42</v>
      </c>
    </row>
    <row x14ac:dyDescent="0.25" r="110" customHeight="1" ht="17.25">
      <c r="A110" s="106"/>
      <c r="B110" s="100"/>
      <c r="C110" s="100"/>
      <c r="D110" s="149"/>
      <c r="E110" s="149"/>
      <c r="F110" s="100"/>
      <c r="G110" s="100"/>
      <c r="H110" s="174">
        <v>80516</v>
      </c>
      <c r="I110" s="175" t="s">
        <v>101</v>
      </c>
      <c r="J110" s="175" t="s">
        <v>874</v>
      </c>
      <c r="K110" s="176">
        <v>40.05975</v>
      </c>
      <c r="L110" s="176">
        <v>-105.069</v>
      </c>
    </row>
    <row x14ac:dyDescent="0.25" r="111" customHeight="1" ht="17.25">
      <c r="A111" s="106"/>
      <c r="B111" s="100"/>
      <c r="C111" s="100"/>
      <c r="D111" s="149"/>
      <c r="E111" s="149"/>
      <c r="F111" s="100"/>
      <c r="G111" s="100"/>
      <c r="H111" s="174">
        <v>80517</v>
      </c>
      <c r="I111" s="175" t="s">
        <v>101</v>
      </c>
      <c r="J111" s="175" t="s">
        <v>875</v>
      </c>
      <c r="K111" s="176">
        <v>40.36576</v>
      </c>
      <c r="L111" s="176">
        <v>-105.514</v>
      </c>
    </row>
    <row x14ac:dyDescent="0.25" r="112" customHeight="1" ht="17.25">
      <c r="A112" s="106"/>
      <c r="B112" s="100"/>
      <c r="C112" s="100"/>
      <c r="D112" s="149"/>
      <c r="E112" s="149"/>
      <c r="F112" s="100"/>
      <c r="G112" s="100"/>
      <c r="H112" s="174">
        <v>80620</v>
      </c>
      <c r="I112" s="175" t="s">
        <v>101</v>
      </c>
      <c r="J112" s="175" t="s">
        <v>876</v>
      </c>
      <c r="K112" s="176">
        <v>40.38026</v>
      </c>
      <c r="L112" s="176">
        <v>-104.697</v>
      </c>
    </row>
    <row x14ac:dyDescent="0.25" r="113" customHeight="1" ht="17.25">
      <c r="A113" s="106"/>
      <c r="B113" s="100"/>
      <c r="C113" s="100"/>
      <c r="D113" s="149"/>
      <c r="E113" s="149"/>
      <c r="F113" s="100"/>
      <c r="G113" s="100"/>
      <c r="H113" s="174">
        <v>80439</v>
      </c>
      <c r="I113" s="175" t="s">
        <v>101</v>
      </c>
      <c r="J113" s="175" t="s">
        <v>877</v>
      </c>
      <c r="K113" s="176">
        <v>39.63741</v>
      </c>
      <c r="L113" s="176">
        <v>-105.34</v>
      </c>
    </row>
    <row x14ac:dyDescent="0.25" r="114" customHeight="1" ht="17.25">
      <c r="A114" s="106"/>
      <c r="B114" s="100"/>
      <c r="C114" s="100"/>
      <c r="D114" s="149"/>
      <c r="E114" s="149"/>
      <c r="F114" s="100"/>
      <c r="G114" s="100"/>
      <c r="H114" s="174">
        <v>80440</v>
      </c>
      <c r="I114" s="175" t="s">
        <v>101</v>
      </c>
      <c r="J114" s="175" t="s">
        <v>878</v>
      </c>
      <c r="K114" s="176">
        <v>39.22562</v>
      </c>
      <c r="L114" s="176">
        <v>-105.999</v>
      </c>
    </row>
    <row x14ac:dyDescent="0.25" r="115" customHeight="1" ht="17.25">
      <c r="A115" s="106"/>
      <c r="B115" s="100"/>
      <c r="C115" s="100"/>
      <c r="D115" s="149"/>
      <c r="E115" s="149"/>
      <c r="F115" s="100"/>
      <c r="G115" s="100"/>
      <c r="H115" s="174">
        <v>81040</v>
      </c>
      <c r="I115" s="175" t="s">
        <v>101</v>
      </c>
      <c r="J115" s="175" t="s">
        <v>879</v>
      </c>
      <c r="K115" s="176">
        <v>37.76375</v>
      </c>
      <c r="L115" s="176">
        <v>-105.237</v>
      </c>
    </row>
    <row x14ac:dyDescent="0.25" r="116" customHeight="1" ht="17.25">
      <c r="A116" s="106"/>
      <c r="B116" s="100"/>
      <c r="C116" s="100"/>
      <c r="D116" s="149"/>
      <c r="E116" s="149"/>
      <c r="F116" s="100"/>
      <c r="G116" s="100"/>
      <c r="H116" s="174">
        <v>81089</v>
      </c>
      <c r="I116" s="175" t="s">
        <v>101</v>
      </c>
      <c r="J116" s="175" t="s">
        <v>880</v>
      </c>
      <c r="K116" s="176">
        <v>37.63816</v>
      </c>
      <c r="L116" s="176">
        <v>-104.804</v>
      </c>
    </row>
    <row x14ac:dyDescent="0.25" r="117" customHeight="1" ht="17.25">
      <c r="A117" s="106"/>
      <c r="B117" s="100"/>
      <c r="C117" s="100"/>
      <c r="D117" s="149"/>
      <c r="E117" s="149"/>
      <c r="F117" s="100"/>
      <c r="G117" s="100"/>
      <c r="H117" s="174">
        <v>80815</v>
      </c>
      <c r="I117" s="175" t="s">
        <v>101</v>
      </c>
      <c r="J117" s="175" t="s">
        <v>881</v>
      </c>
      <c r="K117" s="176">
        <v>39.31265</v>
      </c>
      <c r="L117" s="176">
        <v>-103.062</v>
      </c>
    </row>
    <row x14ac:dyDescent="0.25" r="118" customHeight="1" ht="17.25">
      <c r="A118" s="106"/>
      <c r="B118" s="100"/>
      <c r="C118" s="100"/>
      <c r="D118" s="149"/>
      <c r="E118" s="149"/>
      <c r="F118" s="100"/>
      <c r="G118" s="100"/>
      <c r="H118" s="174">
        <v>80728</v>
      </c>
      <c r="I118" s="175" t="s">
        <v>101</v>
      </c>
      <c r="J118" s="175" t="s">
        <v>882</v>
      </c>
      <c r="K118" s="176">
        <v>40.63702</v>
      </c>
      <c r="L118" s="176">
        <v>-102.869</v>
      </c>
    </row>
    <row x14ac:dyDescent="0.25" r="119" customHeight="1" ht="17.25">
      <c r="A119" s="106"/>
      <c r="B119" s="100"/>
      <c r="C119" s="100"/>
      <c r="D119" s="149"/>
      <c r="E119" s="149"/>
      <c r="F119" s="100"/>
      <c r="G119" s="100"/>
      <c r="H119" s="174">
        <v>81226</v>
      </c>
      <c r="I119" s="175" t="s">
        <v>101</v>
      </c>
      <c r="J119" s="175" t="s">
        <v>883</v>
      </c>
      <c r="K119" s="176">
        <v>38.38502</v>
      </c>
      <c r="L119" s="176">
        <v>-105.123</v>
      </c>
    </row>
    <row x14ac:dyDescent="0.25" r="120" customHeight="1" ht="17.25">
      <c r="A120" s="106"/>
      <c r="B120" s="100"/>
      <c r="C120" s="100"/>
      <c r="D120" s="149"/>
      <c r="E120" s="149"/>
      <c r="F120" s="100"/>
      <c r="G120" s="100"/>
      <c r="H120" s="174">
        <v>80816</v>
      </c>
      <c r="I120" s="175" t="s">
        <v>101</v>
      </c>
      <c r="J120" s="175" t="s">
        <v>884</v>
      </c>
      <c r="K120" s="176">
        <v>38.82767</v>
      </c>
      <c r="L120" s="176">
        <v>-105.226</v>
      </c>
    </row>
    <row x14ac:dyDescent="0.25" r="121" customHeight="1" ht="17.25">
      <c r="A121" s="106"/>
      <c r="B121" s="100"/>
      <c r="C121" s="100"/>
      <c r="D121" s="149"/>
      <c r="E121" s="149"/>
      <c r="F121" s="100"/>
      <c r="G121" s="100"/>
      <c r="H121" s="174">
        <v>80913</v>
      </c>
      <c r="I121" s="175" t="s">
        <v>101</v>
      </c>
      <c r="J121" s="175" t="s">
        <v>885</v>
      </c>
      <c r="K121" s="176">
        <v>38.74197</v>
      </c>
      <c r="L121" s="176">
        <v>-104.782</v>
      </c>
    </row>
    <row x14ac:dyDescent="0.25" r="122" customHeight="1" ht="17.25">
      <c r="A122" s="106"/>
      <c r="B122" s="100"/>
      <c r="C122" s="100"/>
      <c r="D122" s="149"/>
      <c r="E122" s="149"/>
      <c r="F122" s="100"/>
      <c r="G122" s="100"/>
      <c r="H122" s="174">
        <v>80521</v>
      </c>
      <c r="I122" s="175" t="s">
        <v>101</v>
      </c>
      <c r="J122" s="175" t="s">
        <v>886</v>
      </c>
      <c r="K122" s="176">
        <v>40.58129</v>
      </c>
      <c r="L122" s="176">
        <v>-105.104</v>
      </c>
    </row>
    <row x14ac:dyDescent="0.25" r="123" customHeight="1" ht="17.25">
      <c r="A123" s="106"/>
      <c r="B123" s="100"/>
      <c r="C123" s="100"/>
      <c r="D123" s="149"/>
      <c r="E123" s="149"/>
      <c r="F123" s="100"/>
      <c r="G123" s="100"/>
      <c r="H123" s="174">
        <v>80524</v>
      </c>
      <c r="I123" s="175" t="s">
        <v>101</v>
      </c>
      <c r="J123" s="175" t="s">
        <v>886</v>
      </c>
      <c r="K123" s="176">
        <v>40.59865</v>
      </c>
      <c r="L123" s="176">
        <v>-105.058</v>
      </c>
    </row>
    <row x14ac:dyDescent="0.25" r="124" customHeight="1" ht="17.25">
      <c r="A124" s="106"/>
      <c r="B124" s="100"/>
      <c r="C124" s="100"/>
      <c r="D124" s="149"/>
      <c r="E124" s="149"/>
      <c r="F124" s="100"/>
      <c r="G124" s="100"/>
      <c r="H124" s="174">
        <v>80525</v>
      </c>
      <c r="I124" s="175" t="s">
        <v>101</v>
      </c>
      <c r="J124" s="175" t="s">
        <v>886</v>
      </c>
      <c r="K124" s="176">
        <v>40.53835</v>
      </c>
      <c r="L124" s="176">
        <v>-105.055</v>
      </c>
    </row>
    <row x14ac:dyDescent="0.25" r="125" customHeight="1" ht="17.25">
      <c r="A125" s="106"/>
      <c r="B125" s="100"/>
      <c r="C125" s="100"/>
      <c r="D125" s="149"/>
      <c r="E125" s="149"/>
      <c r="F125" s="100"/>
      <c r="G125" s="100"/>
      <c r="H125" s="174">
        <v>80526</v>
      </c>
      <c r="I125" s="175" t="s">
        <v>101</v>
      </c>
      <c r="J125" s="175" t="s">
        <v>886</v>
      </c>
      <c r="K125" s="176">
        <v>40.54729</v>
      </c>
      <c r="L125" s="176">
        <v>-105.108</v>
      </c>
    </row>
    <row x14ac:dyDescent="0.25" r="126" customHeight="1" ht="17.25">
      <c r="A126" s="106"/>
      <c r="B126" s="100"/>
      <c r="C126" s="100"/>
      <c r="D126" s="149"/>
      <c r="E126" s="149"/>
      <c r="F126" s="100"/>
      <c r="G126" s="100"/>
      <c r="H126" s="174">
        <v>81133</v>
      </c>
      <c r="I126" s="175" t="s">
        <v>101</v>
      </c>
      <c r="J126" s="175" t="s">
        <v>887</v>
      </c>
      <c r="K126" s="176">
        <v>37.42698</v>
      </c>
      <c r="L126" s="176">
        <v>-105.405</v>
      </c>
    </row>
    <row x14ac:dyDescent="0.25" r="127" customHeight="1" ht="17.25">
      <c r="A127" s="106"/>
      <c r="B127" s="100"/>
      <c r="C127" s="100"/>
      <c r="D127" s="149"/>
      <c r="E127" s="149"/>
      <c r="F127" s="100"/>
      <c r="G127" s="100"/>
      <c r="H127" s="174">
        <v>80701</v>
      </c>
      <c r="I127" s="175" t="s">
        <v>101</v>
      </c>
      <c r="J127" s="175" t="s">
        <v>888</v>
      </c>
      <c r="K127" s="176">
        <v>40.25408</v>
      </c>
      <c r="L127" s="176">
        <v>-103.803</v>
      </c>
    </row>
    <row x14ac:dyDescent="0.25" r="128" customHeight="1" ht="17.25">
      <c r="A128" s="106"/>
      <c r="B128" s="100"/>
      <c r="C128" s="100"/>
      <c r="D128" s="149"/>
      <c r="E128" s="149"/>
      <c r="F128" s="100"/>
      <c r="G128" s="100"/>
      <c r="H128" s="174">
        <v>80817</v>
      </c>
      <c r="I128" s="175" t="s">
        <v>101</v>
      </c>
      <c r="J128" s="175" t="s">
        <v>889</v>
      </c>
      <c r="K128" s="176">
        <v>38.69956</v>
      </c>
      <c r="L128" s="176">
        <v>-104.7</v>
      </c>
    </row>
    <row x14ac:dyDescent="0.25" r="129" customHeight="1" ht="17.25">
      <c r="A129" s="106"/>
      <c r="B129" s="100"/>
      <c r="C129" s="100"/>
      <c r="D129" s="149"/>
      <c r="E129" s="149"/>
      <c r="F129" s="100"/>
      <c r="G129" s="100"/>
      <c r="H129" s="174">
        <v>81039</v>
      </c>
      <c r="I129" s="175" t="s">
        <v>101</v>
      </c>
      <c r="J129" s="175" t="s">
        <v>890</v>
      </c>
      <c r="K129" s="176">
        <v>38.12307</v>
      </c>
      <c r="L129" s="176">
        <v>-104.03</v>
      </c>
    </row>
    <row x14ac:dyDescent="0.25" r="130" customHeight="1" ht="17.25">
      <c r="A130" s="106"/>
      <c r="B130" s="100"/>
      <c r="C130" s="100"/>
      <c r="D130" s="149"/>
      <c r="E130" s="149"/>
      <c r="F130" s="100"/>
      <c r="G130" s="100"/>
      <c r="H130" s="174">
        <v>80441</v>
      </c>
      <c r="I130" s="175" t="s">
        <v>101</v>
      </c>
      <c r="J130" s="175" t="s">
        <v>891</v>
      </c>
      <c r="K130" s="176">
        <v>39.37206</v>
      </c>
      <c r="L130" s="176">
        <v>-105.248</v>
      </c>
    </row>
    <row x14ac:dyDescent="0.25" r="131" customHeight="1" ht="17.25">
      <c r="A131" s="106"/>
      <c r="B131" s="100"/>
      <c r="C131" s="100"/>
      <c r="D131" s="149"/>
      <c r="E131" s="149"/>
      <c r="F131" s="100"/>
      <c r="G131" s="100"/>
      <c r="H131" s="174">
        <v>80116</v>
      </c>
      <c r="I131" s="175" t="s">
        <v>101</v>
      </c>
      <c r="J131" s="175" t="s">
        <v>892</v>
      </c>
      <c r="K131" s="176">
        <v>39.37284</v>
      </c>
      <c r="L131" s="176">
        <v>-104.726</v>
      </c>
    </row>
    <row x14ac:dyDescent="0.25" r="132" customHeight="1" ht="17.25">
      <c r="A132" s="106"/>
      <c r="B132" s="100"/>
      <c r="C132" s="100"/>
      <c r="D132" s="149"/>
      <c r="E132" s="149"/>
      <c r="F132" s="100"/>
      <c r="G132" s="100"/>
      <c r="H132" s="174">
        <v>81521</v>
      </c>
      <c r="I132" s="175" t="s">
        <v>101</v>
      </c>
      <c r="J132" s="175" t="s">
        <v>893</v>
      </c>
      <c r="K132" s="176">
        <v>39.16366</v>
      </c>
      <c r="L132" s="176">
        <v>-108.722</v>
      </c>
    </row>
    <row x14ac:dyDescent="0.25" r="133" customHeight="1" ht="17.25">
      <c r="A133" s="106"/>
      <c r="B133" s="100"/>
      <c r="C133" s="100"/>
      <c r="D133" s="149"/>
      <c r="E133" s="149"/>
      <c r="F133" s="100"/>
      <c r="G133" s="100"/>
      <c r="H133" s="174">
        <v>81504</v>
      </c>
      <c r="I133" s="175" t="s">
        <v>101</v>
      </c>
      <c r="J133" s="175" t="s">
        <v>894</v>
      </c>
      <c r="K133" s="176">
        <v>39.08314</v>
      </c>
      <c r="L133" s="176">
        <v>-108.489</v>
      </c>
    </row>
    <row x14ac:dyDescent="0.25" r="134" customHeight="1" ht="17.25">
      <c r="A134" s="106"/>
      <c r="B134" s="100"/>
      <c r="C134" s="100"/>
      <c r="D134" s="149"/>
      <c r="E134" s="149"/>
      <c r="F134" s="100"/>
      <c r="G134" s="100"/>
      <c r="H134" s="174">
        <v>80622</v>
      </c>
      <c r="I134" s="175" t="s">
        <v>101</v>
      </c>
      <c r="J134" s="175" t="s">
        <v>895</v>
      </c>
      <c r="K134" s="176">
        <v>40.51503</v>
      </c>
      <c r="L134" s="176">
        <v>-104.597</v>
      </c>
    </row>
    <row x14ac:dyDescent="0.25" r="135" customHeight="1" ht="17.25">
      <c r="A135" s="106"/>
      <c r="B135" s="100"/>
      <c r="C135" s="100"/>
      <c r="D135" s="149"/>
      <c r="E135" s="149"/>
      <c r="F135" s="100"/>
      <c r="G135" s="100"/>
      <c r="H135" s="174">
        <v>80631</v>
      </c>
      <c r="I135" s="175" t="s">
        <v>101</v>
      </c>
      <c r="J135" s="175" t="s">
        <v>896</v>
      </c>
      <c r="K135" s="176">
        <v>40.41397</v>
      </c>
      <c r="L135" s="176">
        <v>-104.705</v>
      </c>
    </row>
    <row x14ac:dyDescent="0.25" r="136" customHeight="1" ht="17.25">
      <c r="A136" s="106"/>
      <c r="B136" s="100"/>
      <c r="C136" s="100"/>
      <c r="D136" s="149"/>
      <c r="E136" s="149"/>
      <c r="F136" s="100"/>
      <c r="G136" s="100"/>
      <c r="H136" s="174">
        <v>81522</v>
      </c>
      <c r="I136" s="175" t="s">
        <v>101</v>
      </c>
      <c r="J136" s="175" t="s">
        <v>897</v>
      </c>
      <c r="K136" s="176">
        <v>38.91514</v>
      </c>
      <c r="L136" s="176">
        <v>-108.791</v>
      </c>
    </row>
    <row x14ac:dyDescent="0.25" r="137" customHeight="1" ht="17.25">
      <c r="A137" s="106"/>
      <c r="B137" s="100"/>
      <c r="C137" s="100"/>
      <c r="D137" s="149"/>
      <c r="E137" s="149"/>
      <c r="F137" s="100"/>
      <c r="G137" s="100"/>
      <c r="H137" s="174">
        <v>80818</v>
      </c>
      <c r="I137" s="175" t="s">
        <v>101</v>
      </c>
      <c r="J137" s="175" t="s">
        <v>898</v>
      </c>
      <c r="K137" s="176">
        <v>39.33833</v>
      </c>
      <c r="L137" s="176">
        <v>-103.461</v>
      </c>
    </row>
    <row x14ac:dyDescent="0.25" r="138" customHeight="1" ht="17.25">
      <c r="A138" s="106"/>
      <c r="B138" s="100"/>
      <c r="C138" s="100"/>
      <c r="D138" s="149"/>
      <c r="E138" s="149"/>
      <c r="F138" s="100"/>
      <c r="G138" s="100"/>
      <c r="H138" s="174">
        <v>80624</v>
      </c>
      <c r="I138" s="175" t="s">
        <v>101</v>
      </c>
      <c r="J138" s="175" t="s">
        <v>899</v>
      </c>
      <c r="K138" s="176">
        <v>40.46959</v>
      </c>
      <c r="L138" s="176">
        <v>-104.5</v>
      </c>
    </row>
    <row x14ac:dyDescent="0.25" r="139" customHeight="1" ht="17.25">
      <c r="A139" s="106"/>
      <c r="B139" s="100"/>
      <c r="C139" s="100"/>
      <c r="D139" s="149"/>
      <c r="E139" s="149"/>
      <c r="F139" s="100"/>
      <c r="G139" s="100"/>
      <c r="H139" s="174">
        <v>81601</v>
      </c>
      <c r="I139" s="175" t="s">
        <v>101</v>
      </c>
      <c r="J139" s="175" t="s">
        <v>900</v>
      </c>
      <c r="K139" s="176">
        <v>39.52961</v>
      </c>
      <c r="L139" s="176">
        <v>-107.325</v>
      </c>
    </row>
    <row x14ac:dyDescent="0.25" r="140" customHeight="1" ht="17.25">
      <c r="A140" s="106"/>
      <c r="B140" s="100"/>
      <c r="C140" s="100"/>
      <c r="D140" s="149"/>
      <c r="E140" s="149"/>
      <c r="F140" s="100"/>
      <c r="G140" s="100"/>
      <c r="H140" s="174">
        <v>81041</v>
      </c>
      <c r="I140" s="175" t="s">
        <v>101</v>
      </c>
      <c r="J140" s="175" t="s">
        <v>901</v>
      </c>
      <c r="K140" s="176">
        <v>38.05449</v>
      </c>
      <c r="L140" s="176">
        <v>-102.327</v>
      </c>
    </row>
    <row x14ac:dyDescent="0.25" r="141" customHeight="1" ht="17.25">
      <c r="A141" s="106"/>
      <c r="B141" s="100"/>
      <c r="C141" s="100"/>
      <c r="D141" s="149"/>
      <c r="E141" s="149"/>
      <c r="F141" s="100"/>
      <c r="G141" s="100"/>
      <c r="H141" s="174">
        <v>80446</v>
      </c>
      <c r="I141" s="175" t="s">
        <v>101</v>
      </c>
      <c r="J141" s="175" t="s">
        <v>902</v>
      </c>
      <c r="K141" s="176">
        <v>40.01283</v>
      </c>
      <c r="L141" s="176">
        <v>-105.89</v>
      </c>
    </row>
    <row x14ac:dyDescent="0.25" r="142" customHeight="1" ht="17.25">
      <c r="A142" s="106"/>
      <c r="B142" s="100"/>
      <c r="C142" s="100"/>
      <c r="D142" s="149"/>
      <c r="E142" s="149"/>
      <c r="F142" s="100"/>
      <c r="G142" s="100"/>
      <c r="H142" s="174">
        <v>81501</v>
      </c>
      <c r="I142" s="175" t="s">
        <v>101</v>
      </c>
      <c r="J142" s="175" t="s">
        <v>903</v>
      </c>
      <c r="K142" s="176">
        <v>39.07833</v>
      </c>
      <c r="L142" s="176">
        <v>-108.546</v>
      </c>
    </row>
    <row x14ac:dyDescent="0.25" r="143" customHeight="1" ht="17.25">
      <c r="A143" s="106"/>
      <c r="B143" s="100"/>
      <c r="C143" s="100"/>
      <c r="D143" s="149"/>
      <c r="E143" s="149"/>
      <c r="F143" s="100"/>
      <c r="G143" s="100"/>
      <c r="H143" s="174">
        <v>81503</v>
      </c>
      <c r="I143" s="175" t="s">
        <v>101</v>
      </c>
      <c r="J143" s="175" t="s">
        <v>903</v>
      </c>
      <c r="K143" s="176">
        <v>39.05678</v>
      </c>
      <c r="L143" s="176">
        <v>-108.576</v>
      </c>
    </row>
    <row x14ac:dyDescent="0.25" r="144" customHeight="1" ht="17.25">
      <c r="A144" s="106"/>
      <c r="B144" s="100"/>
      <c r="C144" s="100"/>
      <c r="D144" s="149"/>
      <c r="E144" s="149"/>
      <c r="F144" s="100"/>
      <c r="G144" s="100"/>
      <c r="H144" s="174">
        <v>81505</v>
      </c>
      <c r="I144" s="175" t="s">
        <v>101</v>
      </c>
      <c r="J144" s="175" t="s">
        <v>903</v>
      </c>
      <c r="K144" s="176">
        <v>39.1071</v>
      </c>
      <c r="L144" s="176">
        <v>-108.597</v>
      </c>
    </row>
    <row x14ac:dyDescent="0.25" r="145" customHeight="1" ht="17.25">
      <c r="A145" s="106"/>
      <c r="B145" s="100"/>
      <c r="C145" s="100"/>
      <c r="D145" s="149"/>
      <c r="E145" s="149"/>
      <c r="F145" s="100"/>
      <c r="G145" s="100"/>
      <c r="H145" s="174">
        <v>81506</v>
      </c>
      <c r="I145" s="175" t="s">
        <v>101</v>
      </c>
      <c r="J145" s="175" t="s">
        <v>903</v>
      </c>
      <c r="K145" s="176">
        <v>39.10321</v>
      </c>
      <c r="L145" s="176">
        <v>-108.549</v>
      </c>
    </row>
    <row x14ac:dyDescent="0.25" r="146" customHeight="1" ht="17.25">
      <c r="A146" s="106"/>
      <c r="B146" s="100"/>
      <c r="C146" s="100"/>
      <c r="D146" s="149"/>
      <c r="E146" s="149"/>
      <c r="F146" s="100"/>
      <c r="G146" s="100"/>
      <c r="H146" s="174">
        <v>80447</v>
      </c>
      <c r="I146" s="175" t="s">
        <v>101</v>
      </c>
      <c r="J146" s="175" t="s">
        <v>904</v>
      </c>
      <c r="K146" s="176">
        <v>40.22886</v>
      </c>
      <c r="L146" s="176">
        <v>-105.86</v>
      </c>
    </row>
    <row x14ac:dyDescent="0.25" r="147" customHeight="1" ht="17.25">
      <c r="A147" s="106"/>
      <c r="B147" s="100"/>
      <c r="C147" s="100"/>
      <c r="D147" s="149"/>
      <c r="E147" s="149"/>
      <c r="F147" s="100"/>
      <c r="G147" s="100"/>
      <c r="H147" s="174">
        <v>81228</v>
      </c>
      <c r="I147" s="175" t="s">
        <v>101</v>
      </c>
      <c r="J147" s="175" t="s">
        <v>905</v>
      </c>
      <c r="K147" s="176">
        <v>39.09529</v>
      </c>
      <c r="L147" s="176">
        <v>-106.311</v>
      </c>
    </row>
    <row x14ac:dyDescent="0.25" r="148" customHeight="1" ht="17.25">
      <c r="A148" s="106"/>
      <c r="B148" s="100"/>
      <c r="C148" s="100"/>
      <c r="D148" s="149"/>
      <c r="E148" s="149"/>
      <c r="F148" s="100"/>
      <c r="G148" s="100"/>
      <c r="H148" s="174">
        <v>80634</v>
      </c>
      <c r="I148" s="175" t="s">
        <v>101</v>
      </c>
      <c r="J148" s="175" t="s">
        <v>906</v>
      </c>
      <c r="K148" s="176">
        <v>40.41095</v>
      </c>
      <c r="L148" s="176">
        <v>-104.754</v>
      </c>
    </row>
    <row x14ac:dyDescent="0.25" r="149" customHeight="1" ht="17.25">
      <c r="A149" s="106"/>
      <c r="B149" s="100"/>
      <c r="C149" s="100"/>
      <c r="D149" s="149"/>
      <c r="E149" s="149"/>
      <c r="F149" s="100"/>
      <c r="G149" s="100"/>
      <c r="H149" s="174">
        <v>80729</v>
      </c>
      <c r="I149" s="175" t="s">
        <v>101</v>
      </c>
      <c r="J149" s="175" t="s">
        <v>907</v>
      </c>
      <c r="K149" s="176">
        <v>40.87164</v>
      </c>
      <c r="L149" s="176">
        <v>-104.235</v>
      </c>
    </row>
    <row x14ac:dyDescent="0.25" r="150" customHeight="1" ht="17.25">
      <c r="A150" s="106"/>
      <c r="B150" s="100"/>
      <c r="C150" s="100"/>
      <c r="D150" s="149"/>
      <c r="E150" s="149"/>
      <c r="F150" s="100"/>
      <c r="G150" s="100"/>
      <c r="H150" s="174">
        <v>80820</v>
      </c>
      <c r="I150" s="175" t="s">
        <v>101</v>
      </c>
      <c r="J150" s="175" t="s">
        <v>908</v>
      </c>
      <c r="K150" s="176">
        <v>38.81458</v>
      </c>
      <c r="L150" s="176">
        <v>-105.578</v>
      </c>
    </row>
    <row x14ac:dyDescent="0.25" r="151" customHeight="1" ht="17.25">
      <c r="A151" s="106"/>
      <c r="B151" s="100"/>
      <c r="C151" s="100"/>
      <c r="D151" s="149"/>
      <c r="E151" s="149"/>
      <c r="F151" s="100"/>
      <c r="G151" s="100"/>
      <c r="H151" s="174">
        <v>81230</v>
      </c>
      <c r="I151" s="175" t="s">
        <v>101</v>
      </c>
      <c r="J151" s="175" t="s">
        <v>909</v>
      </c>
      <c r="K151" s="176">
        <v>38.55106</v>
      </c>
      <c r="L151" s="176">
        <v>-106.931</v>
      </c>
    </row>
    <row x14ac:dyDescent="0.25" r="152" customHeight="1" ht="17.25">
      <c r="A152" s="106"/>
      <c r="B152" s="100"/>
      <c r="C152" s="100"/>
      <c r="D152" s="149"/>
      <c r="E152" s="149"/>
      <c r="F152" s="100"/>
      <c r="G152" s="100"/>
      <c r="H152" s="174">
        <v>81637</v>
      </c>
      <c r="I152" s="175" t="s">
        <v>101</v>
      </c>
      <c r="J152" s="175" t="s">
        <v>910</v>
      </c>
      <c r="K152" s="176">
        <v>39.66185</v>
      </c>
      <c r="L152" s="176">
        <v>-106.967</v>
      </c>
    </row>
    <row x14ac:dyDescent="0.25" r="153" customHeight="1" ht="17.25">
      <c r="A153" s="106"/>
      <c r="B153" s="100"/>
      <c r="C153" s="100"/>
      <c r="D153" s="149"/>
      <c r="E153" s="149"/>
      <c r="F153" s="100"/>
      <c r="G153" s="100"/>
      <c r="H153" s="174">
        <v>80735</v>
      </c>
      <c r="I153" s="175" t="s">
        <v>101</v>
      </c>
      <c r="J153" s="175" t="s">
        <v>911</v>
      </c>
      <c r="K153" s="176">
        <v>39.73315</v>
      </c>
      <c r="L153" s="176">
        <v>-102.212</v>
      </c>
    </row>
    <row x14ac:dyDescent="0.25" r="154" customHeight="1" ht="17.25">
      <c r="A154" s="106"/>
      <c r="B154" s="100"/>
      <c r="C154" s="100"/>
      <c r="D154" s="149"/>
      <c r="E154" s="149"/>
      <c r="F154" s="100"/>
      <c r="G154" s="100"/>
      <c r="H154" s="174">
        <v>81638</v>
      </c>
      <c r="I154" s="175" t="s">
        <v>101</v>
      </c>
      <c r="J154" s="175" t="s">
        <v>912</v>
      </c>
      <c r="K154" s="176">
        <v>40.32504</v>
      </c>
      <c r="L154" s="176">
        <v>-107.584</v>
      </c>
    </row>
    <row x14ac:dyDescent="0.25" r="155" customHeight="1" ht="17.25">
      <c r="A155" s="106"/>
      <c r="B155" s="100"/>
      <c r="C155" s="100"/>
      <c r="D155" s="149"/>
      <c r="E155" s="149"/>
      <c r="F155" s="100"/>
      <c r="G155" s="100"/>
      <c r="H155" s="174">
        <v>81043</v>
      </c>
      <c r="I155" s="175" t="s">
        <v>101</v>
      </c>
      <c r="J155" s="175" t="s">
        <v>913</v>
      </c>
      <c r="K155" s="176">
        <v>38.14529</v>
      </c>
      <c r="L155" s="176">
        <v>-102.187</v>
      </c>
    </row>
    <row x14ac:dyDescent="0.25" r="156" customHeight="1" ht="17.25">
      <c r="A156" s="106"/>
      <c r="B156" s="100"/>
      <c r="C156" s="100"/>
      <c r="D156" s="149"/>
      <c r="E156" s="149"/>
      <c r="F156" s="100"/>
      <c r="G156" s="100"/>
      <c r="H156" s="174">
        <v>81045</v>
      </c>
      <c r="I156" s="175" t="s">
        <v>101</v>
      </c>
      <c r="J156" s="175" t="s">
        <v>914</v>
      </c>
      <c r="K156" s="176">
        <v>38.44743</v>
      </c>
      <c r="L156" s="176">
        <v>-103.151</v>
      </c>
    </row>
    <row x14ac:dyDescent="0.25" r="157" customHeight="1" ht="17.25">
      <c r="A157" s="106"/>
      <c r="B157" s="100"/>
      <c r="C157" s="100"/>
      <c r="D157" s="149"/>
      <c r="E157" s="149"/>
      <c r="F157" s="100"/>
      <c r="G157" s="100"/>
      <c r="H157" s="174">
        <v>80731</v>
      </c>
      <c r="I157" s="175" t="s">
        <v>101</v>
      </c>
      <c r="J157" s="175" t="s">
        <v>915</v>
      </c>
      <c r="K157" s="176">
        <v>40.64059</v>
      </c>
      <c r="L157" s="176">
        <v>-102.605</v>
      </c>
    </row>
    <row x14ac:dyDescent="0.25" r="158" customHeight="1" ht="17.25">
      <c r="A158" s="106"/>
      <c r="B158" s="100"/>
      <c r="C158" s="100"/>
      <c r="D158" s="149"/>
      <c r="E158" s="149"/>
      <c r="F158" s="100"/>
      <c r="G158" s="100"/>
      <c r="H158" s="174">
        <v>81639</v>
      </c>
      <c r="I158" s="175" t="s">
        <v>101</v>
      </c>
      <c r="J158" s="175" t="s">
        <v>916</v>
      </c>
      <c r="K158" s="176">
        <v>40.49449</v>
      </c>
      <c r="L158" s="176">
        <v>-107.257</v>
      </c>
    </row>
    <row x14ac:dyDescent="0.25" r="159" customHeight="1" ht="17.25">
      <c r="A159" s="106"/>
      <c r="B159" s="100"/>
      <c r="C159" s="100"/>
      <c r="D159" s="149"/>
      <c r="E159" s="149"/>
      <c r="F159" s="100"/>
      <c r="G159" s="100"/>
      <c r="H159" s="174">
        <v>80640</v>
      </c>
      <c r="I159" s="175" t="s">
        <v>101</v>
      </c>
      <c r="J159" s="175" t="s">
        <v>917</v>
      </c>
      <c r="K159" s="176">
        <v>39.8983</v>
      </c>
      <c r="L159" s="176">
        <v>-104.872</v>
      </c>
    </row>
    <row x14ac:dyDescent="0.25" r="160" customHeight="1" ht="17.25">
      <c r="A160" s="106"/>
      <c r="B160" s="100"/>
      <c r="C160" s="100"/>
      <c r="D160" s="149"/>
      <c r="E160" s="149"/>
      <c r="F160" s="100"/>
      <c r="G160" s="100"/>
      <c r="H160" s="174">
        <v>81326</v>
      </c>
      <c r="I160" s="175" t="s">
        <v>101</v>
      </c>
      <c r="J160" s="175" t="s">
        <v>918</v>
      </c>
      <c r="K160" s="176">
        <v>37.16537</v>
      </c>
      <c r="L160" s="176">
        <v>-108.122</v>
      </c>
    </row>
    <row x14ac:dyDescent="0.25" r="161" customHeight="1" ht="17.25">
      <c r="A161" s="106"/>
      <c r="B161" s="100"/>
      <c r="C161" s="100"/>
      <c r="D161" s="149"/>
      <c r="E161" s="149"/>
      <c r="F161" s="100"/>
      <c r="G161" s="100"/>
      <c r="H161" s="174">
        <v>80733</v>
      </c>
      <c r="I161" s="175" t="s">
        <v>101</v>
      </c>
      <c r="J161" s="175" t="s">
        <v>919</v>
      </c>
      <c r="K161" s="176">
        <v>40.30719</v>
      </c>
      <c r="L161" s="176">
        <v>-103.542</v>
      </c>
    </row>
    <row x14ac:dyDescent="0.25" r="162" customHeight="1" ht="17.25">
      <c r="A162" s="106"/>
      <c r="B162" s="100"/>
      <c r="C162" s="100"/>
      <c r="D162" s="149"/>
      <c r="E162" s="149"/>
      <c r="F162" s="100"/>
      <c r="G162" s="100"/>
      <c r="H162" s="174">
        <v>81047</v>
      </c>
      <c r="I162" s="175" t="s">
        <v>101</v>
      </c>
      <c r="J162" s="175" t="s">
        <v>920</v>
      </c>
      <c r="K162" s="176">
        <v>38.0205</v>
      </c>
      <c r="L162" s="176">
        <v>-102.141</v>
      </c>
    </row>
    <row x14ac:dyDescent="0.25" r="163" customHeight="1" ht="17.25">
      <c r="A163" s="106"/>
      <c r="B163" s="100"/>
      <c r="C163" s="100"/>
      <c r="D163" s="149"/>
      <c r="E163" s="149"/>
      <c r="F163" s="100"/>
      <c r="G163" s="100"/>
      <c r="H163" s="174">
        <v>80734</v>
      </c>
      <c r="I163" s="175" t="s">
        <v>101</v>
      </c>
      <c r="J163" s="175" t="s">
        <v>921</v>
      </c>
      <c r="K163" s="176">
        <v>40.58254</v>
      </c>
      <c r="L163" s="176">
        <v>-102.283</v>
      </c>
    </row>
    <row x14ac:dyDescent="0.25" r="164" customHeight="1" ht="17.25">
      <c r="A164" s="106"/>
      <c r="B164" s="100"/>
      <c r="C164" s="100"/>
      <c r="D164" s="149"/>
      <c r="E164" s="149"/>
      <c r="F164" s="100"/>
      <c r="G164" s="100"/>
      <c r="H164" s="174">
        <v>81136</v>
      </c>
      <c r="I164" s="175" t="s">
        <v>101</v>
      </c>
      <c r="J164" s="175" t="s">
        <v>922</v>
      </c>
      <c r="K164" s="176">
        <v>37.7232</v>
      </c>
      <c r="L164" s="176">
        <v>-105.871</v>
      </c>
    </row>
    <row x14ac:dyDescent="0.25" r="165" customHeight="1" ht="17.25">
      <c r="A165" s="106"/>
      <c r="B165" s="100"/>
      <c r="C165" s="100"/>
      <c r="D165" s="149"/>
      <c r="E165" s="149"/>
      <c r="F165" s="100"/>
      <c r="G165" s="100"/>
      <c r="H165" s="174">
        <v>81419</v>
      </c>
      <c r="I165" s="175" t="s">
        <v>101</v>
      </c>
      <c r="J165" s="175" t="s">
        <v>923</v>
      </c>
      <c r="K165" s="176">
        <v>38.81242</v>
      </c>
      <c r="L165" s="176">
        <v>-107.747</v>
      </c>
    </row>
    <row x14ac:dyDescent="0.25" r="166" customHeight="1" ht="17.25">
      <c r="A166" s="106"/>
      <c r="B166" s="100"/>
      <c r="C166" s="100"/>
      <c r="D166" s="149"/>
      <c r="E166" s="149"/>
      <c r="F166" s="100"/>
      <c r="G166" s="100"/>
      <c r="H166" s="174">
        <v>81233</v>
      </c>
      <c r="I166" s="175" t="s">
        <v>101</v>
      </c>
      <c r="J166" s="175" t="s">
        <v>924</v>
      </c>
      <c r="K166" s="176">
        <v>38.38852</v>
      </c>
      <c r="L166" s="176">
        <v>-105.747</v>
      </c>
    </row>
    <row x14ac:dyDescent="0.25" r="167" customHeight="1" ht="17.25">
      <c r="A167" s="106"/>
      <c r="B167" s="100"/>
      <c r="C167" s="100"/>
      <c r="D167" s="149"/>
      <c r="E167" s="149"/>
      <c r="F167" s="100"/>
      <c r="G167" s="100"/>
      <c r="H167" s="174">
        <v>80654</v>
      </c>
      <c r="I167" s="175" t="s">
        <v>101</v>
      </c>
      <c r="J167" s="175" t="s">
        <v>925</v>
      </c>
      <c r="K167" s="176">
        <v>40.20565</v>
      </c>
      <c r="L167" s="176">
        <v>-104.053</v>
      </c>
    </row>
    <row x14ac:dyDescent="0.25" r="168" customHeight="1" ht="17.25">
      <c r="A168" s="106"/>
      <c r="B168" s="100"/>
      <c r="C168" s="100"/>
      <c r="D168" s="149"/>
      <c r="E168" s="149"/>
      <c r="F168" s="100"/>
      <c r="G168" s="100"/>
      <c r="H168" s="174">
        <v>80642</v>
      </c>
      <c r="I168" s="175" t="s">
        <v>101</v>
      </c>
      <c r="J168" s="175" t="s">
        <v>926</v>
      </c>
      <c r="K168" s="176">
        <v>40.06056</v>
      </c>
      <c r="L168" s="176">
        <v>-104.653</v>
      </c>
    </row>
    <row x14ac:dyDescent="0.25" r="169" customHeight="1" ht="17.25">
      <c r="A169" s="106"/>
      <c r="B169" s="100"/>
      <c r="C169" s="100"/>
      <c r="D169" s="149"/>
      <c r="E169" s="149"/>
      <c r="F169" s="100"/>
      <c r="G169" s="100"/>
      <c r="H169" s="174">
        <v>80821</v>
      </c>
      <c r="I169" s="175" t="s">
        <v>101</v>
      </c>
      <c r="J169" s="175" t="s">
        <v>927</v>
      </c>
      <c r="K169" s="176">
        <v>39.08432</v>
      </c>
      <c r="L169" s="176">
        <v>-103.499</v>
      </c>
    </row>
    <row x14ac:dyDescent="0.25" r="170" customHeight="1" ht="17.25">
      <c r="A170" s="106"/>
      <c r="B170" s="100"/>
      <c r="C170" s="100"/>
      <c r="D170" s="149"/>
      <c r="E170" s="149"/>
      <c r="F170" s="100"/>
      <c r="G170" s="100"/>
      <c r="H170" s="174">
        <v>80452</v>
      </c>
      <c r="I170" s="175" t="s">
        <v>101</v>
      </c>
      <c r="J170" s="175" t="s">
        <v>928</v>
      </c>
      <c r="K170" s="176">
        <v>39.74019</v>
      </c>
      <c r="L170" s="176">
        <v>-105.598</v>
      </c>
    </row>
    <row x14ac:dyDescent="0.25" r="171" customHeight="1" ht="17.25">
      <c r="A171" s="106"/>
      <c r="B171" s="100"/>
      <c r="C171" s="100"/>
      <c r="D171" s="149"/>
      <c r="E171" s="149"/>
      <c r="F171" s="100"/>
      <c r="G171" s="100"/>
      <c r="H171" s="174">
        <v>81137</v>
      </c>
      <c r="I171" s="175" t="s">
        <v>101</v>
      </c>
      <c r="J171" s="175" t="s">
        <v>929</v>
      </c>
      <c r="K171" s="176">
        <v>37.12641</v>
      </c>
      <c r="L171" s="176">
        <v>-107.639</v>
      </c>
    </row>
    <row x14ac:dyDescent="0.25" r="172" customHeight="1" ht="17.25">
      <c r="A172" s="106"/>
      <c r="B172" s="100"/>
      <c r="C172" s="100"/>
      <c r="D172" s="149"/>
      <c r="E172" s="149"/>
      <c r="F172" s="100"/>
      <c r="G172" s="100"/>
      <c r="H172" s="174">
        <v>80736</v>
      </c>
      <c r="I172" s="175" t="s">
        <v>101</v>
      </c>
      <c r="J172" s="175" t="s">
        <v>930</v>
      </c>
      <c r="K172" s="176">
        <v>40.76917</v>
      </c>
      <c r="L172" s="176">
        <v>-103.097</v>
      </c>
    </row>
    <row x14ac:dyDescent="0.25" r="173" customHeight="1" ht="17.25">
      <c r="A173" s="106"/>
      <c r="B173" s="100"/>
      <c r="C173" s="100"/>
      <c r="D173" s="149"/>
      <c r="E173" s="149"/>
      <c r="F173" s="100"/>
      <c r="G173" s="100"/>
      <c r="H173" s="174">
        <v>80455</v>
      </c>
      <c r="I173" s="175" t="s">
        <v>101</v>
      </c>
      <c r="J173" s="175" t="s">
        <v>931</v>
      </c>
      <c r="K173" s="176">
        <v>40.10056</v>
      </c>
      <c r="L173" s="176">
        <v>-105.419</v>
      </c>
    </row>
    <row x14ac:dyDescent="0.25" r="174" customHeight="1" ht="17.25">
      <c r="A174" s="106"/>
      <c r="B174" s="100"/>
      <c r="C174" s="100"/>
      <c r="D174" s="149"/>
      <c r="E174" s="149"/>
      <c r="F174" s="100"/>
      <c r="G174" s="100"/>
      <c r="H174" s="174">
        <v>81082</v>
      </c>
      <c r="I174" s="175" t="s">
        <v>101</v>
      </c>
      <c r="J174" s="175" t="s">
        <v>932</v>
      </c>
      <c r="K174" s="176">
        <v>37.17548</v>
      </c>
      <c r="L174" s="176">
        <v>-104.501</v>
      </c>
    </row>
    <row x14ac:dyDescent="0.25" r="175" customHeight="1" ht="17.25">
      <c r="A175" s="106"/>
      <c r="B175" s="100"/>
      <c r="C175" s="100"/>
      <c r="D175" s="149"/>
      <c r="E175" s="149"/>
      <c r="F175" s="100"/>
      <c r="G175" s="100"/>
      <c r="H175" s="174">
        <v>80456</v>
      </c>
      <c r="I175" s="175" t="s">
        <v>101</v>
      </c>
      <c r="J175" s="175" t="s">
        <v>933</v>
      </c>
      <c r="K175" s="176">
        <v>39.30093</v>
      </c>
      <c r="L175" s="176">
        <v>-105.786</v>
      </c>
    </row>
    <row x14ac:dyDescent="0.25" r="176" customHeight="1" ht="17.25">
      <c r="A176" s="106"/>
      <c r="B176" s="100"/>
      <c r="C176" s="100"/>
      <c r="D176" s="149"/>
      <c r="E176" s="149"/>
      <c r="F176" s="100"/>
      <c r="G176" s="100"/>
      <c r="H176" s="174">
        <v>80822</v>
      </c>
      <c r="I176" s="175" t="s">
        <v>101</v>
      </c>
      <c r="J176" s="175" t="s">
        <v>934</v>
      </c>
      <c r="K176" s="176">
        <v>39.67277</v>
      </c>
      <c r="L176" s="176">
        <v>-102.615</v>
      </c>
    </row>
    <row x14ac:dyDescent="0.25" r="177" customHeight="1" ht="17.25">
      <c r="A177" s="106"/>
      <c r="B177" s="100"/>
      <c r="C177" s="100"/>
      <c r="D177" s="149"/>
      <c r="E177" s="149"/>
      <c r="F177" s="100"/>
      <c r="G177" s="100"/>
      <c r="H177" s="174">
        <v>80534</v>
      </c>
      <c r="I177" s="175" t="s">
        <v>101</v>
      </c>
      <c r="J177" s="175" t="s">
        <v>935</v>
      </c>
      <c r="K177" s="176">
        <v>40.33553</v>
      </c>
      <c r="L177" s="176">
        <v>-104.924</v>
      </c>
    </row>
    <row x14ac:dyDescent="0.25" r="178" customHeight="1" ht="17.25">
      <c r="A178" s="106"/>
      <c r="B178" s="100"/>
      <c r="C178" s="100"/>
      <c r="D178" s="149"/>
      <c r="E178" s="149"/>
      <c r="F178" s="100"/>
      <c r="G178" s="100"/>
      <c r="H178" s="174">
        <v>80737</v>
      </c>
      <c r="I178" s="175" t="s">
        <v>101</v>
      </c>
      <c r="J178" s="175" t="s">
        <v>936</v>
      </c>
      <c r="K178" s="176">
        <v>40.97083</v>
      </c>
      <c r="L178" s="176">
        <v>-102.258</v>
      </c>
    </row>
    <row x14ac:dyDescent="0.25" r="179" customHeight="1" ht="17.25">
      <c r="A179" s="106"/>
      <c r="B179" s="100"/>
      <c r="C179" s="100"/>
      <c r="D179" s="149"/>
      <c r="E179" s="149"/>
      <c r="F179" s="100"/>
      <c r="G179" s="100"/>
      <c r="H179" s="174">
        <v>80823</v>
      </c>
      <c r="I179" s="175" t="s">
        <v>101</v>
      </c>
      <c r="J179" s="175" t="s">
        <v>937</v>
      </c>
      <c r="K179" s="176">
        <v>38.71194</v>
      </c>
      <c r="L179" s="176">
        <v>-103.501</v>
      </c>
    </row>
    <row x14ac:dyDescent="0.25" r="180" customHeight="1" ht="17.25">
      <c r="A180" s="106"/>
      <c r="B180" s="100"/>
      <c r="C180" s="100"/>
      <c r="D180" s="149"/>
      <c r="E180" s="149"/>
      <c r="F180" s="100"/>
      <c r="G180" s="100"/>
      <c r="H180" s="174">
        <v>80643</v>
      </c>
      <c r="I180" s="175" t="s">
        <v>101</v>
      </c>
      <c r="J180" s="175" t="s">
        <v>938</v>
      </c>
      <c r="K180" s="176">
        <v>40.09585</v>
      </c>
      <c r="L180" s="176">
        <v>-104.446</v>
      </c>
    </row>
    <row x14ac:dyDescent="0.25" r="181" customHeight="1" ht="17.25">
      <c r="A181" s="106"/>
      <c r="B181" s="100"/>
      <c r="C181" s="100"/>
      <c r="D181" s="149"/>
      <c r="E181" s="149"/>
      <c r="F181" s="100"/>
      <c r="G181" s="100"/>
      <c r="H181" s="174">
        <v>80644</v>
      </c>
      <c r="I181" s="175" t="s">
        <v>101</v>
      </c>
      <c r="J181" s="175" t="s">
        <v>939</v>
      </c>
      <c r="K181" s="176">
        <v>40.39631</v>
      </c>
      <c r="L181" s="176">
        <v>-104.529</v>
      </c>
    </row>
    <row x14ac:dyDescent="0.25" r="182" customHeight="1" ht="17.25">
      <c r="A182" s="106"/>
      <c r="B182" s="100"/>
      <c r="C182" s="100"/>
      <c r="D182" s="149"/>
      <c r="E182" s="149"/>
      <c r="F182" s="100"/>
      <c r="G182" s="100"/>
      <c r="H182" s="174">
        <v>80435</v>
      </c>
      <c r="I182" s="175" t="s">
        <v>101</v>
      </c>
      <c r="J182" s="175" t="s">
        <v>940</v>
      </c>
      <c r="K182" s="176">
        <v>39.57483</v>
      </c>
      <c r="L182" s="176">
        <v>-106.057</v>
      </c>
    </row>
    <row x14ac:dyDescent="0.25" r="183" customHeight="1" ht="17.25">
      <c r="A183" s="106"/>
      <c r="B183" s="100"/>
      <c r="C183" s="100"/>
      <c r="D183" s="149"/>
      <c r="E183" s="149"/>
      <c r="F183" s="100"/>
      <c r="G183" s="100"/>
      <c r="H183" s="174">
        <v>80117</v>
      </c>
      <c r="I183" s="175" t="s">
        <v>101</v>
      </c>
      <c r="J183" s="175" t="s">
        <v>941</v>
      </c>
      <c r="K183" s="176">
        <v>39.32397</v>
      </c>
      <c r="L183" s="176">
        <v>-104.452</v>
      </c>
    </row>
    <row x14ac:dyDescent="0.25" r="184" customHeight="1" ht="17.25">
      <c r="A184" s="106"/>
      <c r="B184" s="100"/>
      <c r="C184" s="100"/>
      <c r="D184" s="149"/>
      <c r="E184" s="149"/>
      <c r="F184" s="100"/>
      <c r="G184" s="100"/>
      <c r="H184" s="174">
        <v>80824</v>
      </c>
      <c r="I184" s="175" t="s">
        <v>101</v>
      </c>
      <c r="J184" s="175" t="s">
        <v>942</v>
      </c>
      <c r="K184" s="176">
        <v>39.61707</v>
      </c>
      <c r="L184" s="176">
        <v>-102.478</v>
      </c>
    </row>
    <row x14ac:dyDescent="0.25" r="185" customHeight="1" ht="17.25">
      <c r="A185" s="106"/>
      <c r="B185" s="100"/>
      <c r="C185" s="100"/>
      <c r="D185" s="149"/>
      <c r="E185" s="149"/>
      <c r="F185" s="100"/>
      <c r="G185" s="100"/>
      <c r="H185" s="174">
        <v>80825</v>
      </c>
      <c r="I185" s="175" t="s">
        <v>101</v>
      </c>
      <c r="J185" s="175" t="s">
        <v>943</v>
      </c>
      <c r="K185" s="176">
        <v>38.80398</v>
      </c>
      <c r="L185" s="176">
        <v>-102.82</v>
      </c>
    </row>
    <row x14ac:dyDescent="0.25" r="186" customHeight="1" ht="17.25">
      <c r="A186" s="106"/>
      <c r="B186" s="100"/>
      <c r="C186" s="100"/>
      <c r="D186" s="149"/>
      <c r="E186" s="149"/>
      <c r="F186" s="100"/>
      <c r="G186" s="100"/>
      <c r="H186" s="174">
        <v>80459</v>
      </c>
      <c r="I186" s="175" t="s">
        <v>101</v>
      </c>
      <c r="J186" s="175" t="s">
        <v>944</v>
      </c>
      <c r="K186" s="176">
        <v>40.06322</v>
      </c>
      <c r="L186" s="176">
        <v>-106.395</v>
      </c>
    </row>
    <row x14ac:dyDescent="0.25" r="187" customHeight="1" ht="17.25">
      <c r="A187" s="106"/>
      <c r="B187" s="100"/>
      <c r="C187" s="100"/>
      <c r="D187" s="149"/>
      <c r="E187" s="149"/>
      <c r="F187" s="100"/>
      <c r="G187" s="100"/>
      <c r="H187" s="174">
        <v>81132</v>
      </c>
      <c r="I187" s="175" t="s">
        <v>101</v>
      </c>
      <c r="J187" s="175" t="s">
        <v>945</v>
      </c>
      <c r="K187" s="176">
        <v>37.67135</v>
      </c>
      <c r="L187" s="176">
        <v>-106.351</v>
      </c>
    </row>
    <row x14ac:dyDescent="0.25" r="188" customHeight="1" ht="17.25">
      <c r="A188" s="106"/>
      <c r="B188" s="100"/>
      <c r="C188" s="100"/>
      <c r="D188" s="149"/>
      <c r="E188" s="149"/>
      <c r="F188" s="100"/>
      <c r="G188" s="100"/>
      <c r="H188" s="174">
        <v>81140</v>
      </c>
      <c r="I188" s="175" t="s">
        <v>101</v>
      </c>
      <c r="J188" s="175" t="s">
        <v>946</v>
      </c>
      <c r="K188" s="176">
        <v>37.29073</v>
      </c>
      <c r="L188" s="176">
        <v>-106.005</v>
      </c>
    </row>
    <row x14ac:dyDescent="0.25" r="189" customHeight="1" ht="17.25">
      <c r="A189" s="106"/>
      <c r="B189" s="100"/>
      <c r="C189" s="100"/>
      <c r="D189" s="149"/>
      <c r="E189" s="149"/>
      <c r="F189" s="100"/>
      <c r="G189" s="100"/>
      <c r="H189" s="174">
        <v>80645</v>
      </c>
      <c r="I189" s="175" t="s">
        <v>101</v>
      </c>
      <c r="J189" s="175" t="s">
        <v>947</v>
      </c>
      <c r="K189" s="176">
        <v>40.32114</v>
      </c>
      <c r="L189" s="176">
        <v>-104.727</v>
      </c>
    </row>
    <row x14ac:dyDescent="0.25" r="190" customHeight="1" ht="17.25">
      <c r="A190" s="106"/>
      <c r="B190" s="100"/>
      <c r="C190" s="100"/>
      <c r="D190" s="149"/>
      <c r="E190" s="149"/>
      <c r="F190" s="100"/>
      <c r="G190" s="100"/>
      <c r="H190" s="174">
        <v>80026</v>
      </c>
      <c r="I190" s="175" t="s">
        <v>101</v>
      </c>
      <c r="J190" s="175" t="s">
        <v>948</v>
      </c>
      <c r="K190" s="176">
        <v>39.99796</v>
      </c>
      <c r="L190" s="176">
        <v>-105.096</v>
      </c>
    </row>
    <row x14ac:dyDescent="0.25" r="191" customHeight="1" ht="17.25">
      <c r="A191" s="106"/>
      <c r="B191" s="100"/>
      <c r="C191" s="100"/>
      <c r="D191" s="149"/>
      <c r="E191" s="149"/>
      <c r="F191" s="100"/>
      <c r="G191" s="100"/>
      <c r="H191" s="174">
        <v>80758</v>
      </c>
      <c r="I191" s="175" t="s">
        <v>101</v>
      </c>
      <c r="J191" s="175" t="s">
        <v>949</v>
      </c>
      <c r="K191" s="176">
        <v>40.10492</v>
      </c>
      <c r="L191" s="176">
        <v>-102.234</v>
      </c>
    </row>
    <row x14ac:dyDescent="0.25" r="192" customHeight="1" ht="17.25">
      <c r="A192" s="106"/>
      <c r="B192" s="100"/>
      <c r="C192" s="100"/>
      <c r="D192" s="149"/>
      <c r="E192" s="149"/>
      <c r="F192" s="100"/>
      <c r="G192" s="100"/>
      <c r="H192" s="174">
        <v>81235</v>
      </c>
      <c r="I192" s="175" t="s">
        <v>101</v>
      </c>
      <c r="J192" s="175" t="s">
        <v>950</v>
      </c>
      <c r="K192" s="176">
        <v>37.98677</v>
      </c>
      <c r="L192" s="176">
        <v>-107.302</v>
      </c>
    </row>
    <row x14ac:dyDescent="0.25" r="193" customHeight="1" ht="17.25">
      <c r="A193" s="106"/>
      <c r="B193" s="100"/>
      <c r="C193" s="100"/>
      <c r="D193" s="149"/>
      <c r="E193" s="149"/>
      <c r="F193" s="100"/>
      <c r="G193" s="100"/>
      <c r="H193" s="174">
        <v>80827</v>
      </c>
      <c r="I193" s="175" t="s">
        <v>101</v>
      </c>
      <c r="J193" s="175" t="s">
        <v>951</v>
      </c>
      <c r="K193" s="176">
        <v>39.03423</v>
      </c>
      <c r="L193" s="176">
        <v>-105.435</v>
      </c>
    </row>
    <row x14ac:dyDescent="0.25" r="194" customHeight="1" ht="17.25">
      <c r="A194" s="106"/>
      <c r="B194" s="100"/>
      <c r="C194" s="100"/>
      <c r="D194" s="149"/>
      <c r="E194" s="149"/>
      <c r="F194" s="100"/>
      <c r="G194" s="100"/>
      <c r="H194" s="174">
        <v>81052</v>
      </c>
      <c r="I194" s="175" t="s">
        <v>101</v>
      </c>
      <c r="J194" s="175" t="s">
        <v>952</v>
      </c>
      <c r="K194" s="176">
        <v>38.08414</v>
      </c>
      <c r="L194" s="176">
        <v>-102.619</v>
      </c>
    </row>
    <row x14ac:dyDescent="0.25" r="195" customHeight="1" ht="17.25">
      <c r="A195" s="106"/>
      <c r="B195" s="100"/>
      <c r="C195" s="100"/>
      <c r="D195" s="149"/>
      <c r="E195" s="149"/>
      <c r="F195" s="100"/>
      <c r="G195" s="100"/>
      <c r="H195" s="174">
        <v>80535</v>
      </c>
      <c r="I195" s="175" t="s">
        <v>101</v>
      </c>
      <c r="J195" s="175" t="s">
        <v>953</v>
      </c>
      <c r="K195" s="176">
        <v>40.63468</v>
      </c>
      <c r="L195" s="176">
        <v>-105.149</v>
      </c>
    </row>
    <row x14ac:dyDescent="0.25" r="196" customHeight="1" ht="17.25">
      <c r="A196" s="106"/>
      <c r="B196" s="100"/>
      <c r="C196" s="100"/>
      <c r="D196" s="149"/>
      <c r="E196" s="149"/>
      <c r="F196" s="100"/>
      <c r="G196" s="100"/>
      <c r="H196" s="174">
        <v>80118</v>
      </c>
      <c r="I196" s="175" t="s">
        <v>101</v>
      </c>
      <c r="J196" s="175" t="s">
        <v>954</v>
      </c>
      <c r="K196" s="176">
        <v>39.20108</v>
      </c>
      <c r="L196" s="176">
        <v>-104.855</v>
      </c>
    </row>
    <row x14ac:dyDescent="0.25" r="197" customHeight="1" ht="17.25">
      <c r="A197" s="106"/>
      <c r="B197" s="100"/>
      <c r="C197" s="100"/>
      <c r="D197" s="149"/>
      <c r="E197" s="149"/>
      <c r="F197" s="100"/>
      <c r="G197" s="100"/>
      <c r="H197" s="174">
        <v>80757</v>
      </c>
      <c r="I197" s="175" t="s">
        <v>101</v>
      </c>
      <c r="J197" s="175" t="s">
        <v>955</v>
      </c>
      <c r="K197" s="176">
        <v>39.93811</v>
      </c>
      <c r="L197" s="176">
        <v>-103.578</v>
      </c>
    </row>
    <row x14ac:dyDescent="0.25" r="198" customHeight="1" ht="17.25">
      <c r="A198" s="106"/>
      <c r="B198" s="100"/>
      <c r="C198" s="100"/>
      <c r="D198" s="149"/>
      <c r="E198" s="149"/>
      <c r="F198" s="100"/>
      <c r="G198" s="100"/>
      <c r="H198" s="174">
        <v>80461</v>
      </c>
      <c r="I198" s="175" t="s">
        <v>101</v>
      </c>
      <c r="J198" s="175" t="s">
        <v>956</v>
      </c>
      <c r="K198" s="176">
        <v>39.24974</v>
      </c>
      <c r="L198" s="176">
        <v>-106.302</v>
      </c>
    </row>
    <row x14ac:dyDescent="0.25" r="199" customHeight="1" ht="17.25">
      <c r="A199" s="106"/>
      <c r="B199" s="100"/>
      <c r="C199" s="100"/>
      <c r="D199" s="149"/>
      <c r="E199" s="149"/>
      <c r="F199" s="100"/>
      <c r="G199" s="100"/>
      <c r="H199" s="174">
        <v>81327</v>
      </c>
      <c r="I199" s="175" t="s">
        <v>101</v>
      </c>
      <c r="J199" s="175" t="s">
        <v>957</v>
      </c>
      <c r="K199" s="176">
        <v>37.47101</v>
      </c>
      <c r="L199" s="176">
        <v>-108.619</v>
      </c>
    </row>
    <row x14ac:dyDescent="0.25" r="200" customHeight="1" ht="17.25">
      <c r="A200" s="106"/>
      <c r="B200" s="100"/>
      <c r="C200" s="100"/>
      <c r="D200" s="149"/>
      <c r="E200" s="149"/>
      <c r="F200" s="100"/>
      <c r="G200" s="100"/>
      <c r="H200" s="174">
        <v>80828</v>
      </c>
      <c r="I200" s="175" t="s">
        <v>101</v>
      </c>
      <c r="J200" s="175" t="s">
        <v>958</v>
      </c>
      <c r="K200" s="176">
        <v>39.27126</v>
      </c>
      <c r="L200" s="176">
        <v>-103.686</v>
      </c>
    </row>
    <row x14ac:dyDescent="0.25" r="201" customHeight="1" ht="17.25">
      <c r="A201" s="106"/>
      <c r="B201" s="100"/>
      <c r="C201" s="100"/>
      <c r="D201" s="149"/>
      <c r="E201" s="149"/>
      <c r="F201" s="100"/>
      <c r="G201" s="100"/>
      <c r="H201" s="174">
        <v>80740</v>
      </c>
      <c r="I201" s="175" t="s">
        <v>101</v>
      </c>
      <c r="J201" s="175" t="s">
        <v>959</v>
      </c>
      <c r="K201" s="176">
        <v>39.83085</v>
      </c>
      <c r="L201" s="176">
        <v>-103.314</v>
      </c>
    </row>
    <row x14ac:dyDescent="0.25" r="202" customHeight="1" ht="17.25">
      <c r="A202" s="106"/>
      <c r="B202" s="100"/>
      <c r="C202" s="100"/>
      <c r="D202" s="149"/>
      <c r="E202" s="149"/>
      <c r="F202" s="100"/>
      <c r="G202" s="100"/>
      <c r="H202" s="174">
        <v>80601</v>
      </c>
      <c r="I202" s="175" t="s">
        <v>101</v>
      </c>
      <c r="J202" s="175" t="s">
        <v>960</v>
      </c>
      <c r="K202" s="176">
        <v>39.98055</v>
      </c>
      <c r="L202" s="176">
        <v>-104.81</v>
      </c>
    </row>
    <row x14ac:dyDescent="0.25" r="203" customHeight="1" ht="17.25">
      <c r="A203" s="106"/>
      <c r="B203" s="100"/>
      <c r="C203" s="100"/>
      <c r="D203" s="149"/>
      <c r="E203" s="149"/>
      <c r="F203" s="100"/>
      <c r="G203" s="100"/>
      <c r="H203" s="174">
        <v>81524</v>
      </c>
      <c r="I203" s="175" t="s">
        <v>101</v>
      </c>
      <c r="J203" s="175" t="s">
        <v>961</v>
      </c>
      <c r="K203" s="176">
        <v>39.2279</v>
      </c>
      <c r="L203" s="176">
        <v>-108.815</v>
      </c>
    </row>
    <row x14ac:dyDescent="0.25" r="204" customHeight="1" ht="17.25">
      <c r="A204" s="106"/>
      <c r="B204" s="100"/>
      <c r="C204" s="100"/>
      <c r="D204" s="149"/>
      <c r="E204" s="149"/>
      <c r="F204" s="100"/>
      <c r="G204" s="100"/>
      <c r="H204" s="174">
        <v>80027</v>
      </c>
      <c r="I204" s="175" t="s">
        <v>101</v>
      </c>
      <c r="J204" s="175" t="s">
        <v>962</v>
      </c>
      <c r="K204" s="176">
        <v>39.97894</v>
      </c>
      <c r="L204" s="176">
        <v>-105.146</v>
      </c>
    </row>
    <row x14ac:dyDescent="0.25" r="205" customHeight="1" ht="17.25">
      <c r="A205" s="106"/>
      <c r="B205" s="100"/>
      <c r="C205" s="100"/>
      <c r="D205" s="149"/>
      <c r="E205" s="149"/>
      <c r="F205" s="100"/>
      <c r="G205" s="100"/>
      <c r="H205" s="174">
        <v>80537</v>
      </c>
      <c r="I205" s="175" t="s">
        <v>101</v>
      </c>
      <c r="J205" s="175" t="s">
        <v>963</v>
      </c>
      <c r="K205" s="176">
        <v>40.38492</v>
      </c>
      <c r="L205" s="176">
        <v>-105.092</v>
      </c>
    </row>
    <row x14ac:dyDescent="0.25" r="206" customHeight="1" ht="17.25">
      <c r="A206" s="106"/>
      <c r="B206" s="100"/>
      <c r="C206" s="100"/>
      <c r="D206" s="149"/>
      <c r="E206" s="149"/>
      <c r="F206" s="100"/>
      <c r="G206" s="100"/>
      <c r="H206" s="174">
        <v>80538</v>
      </c>
      <c r="I206" s="175" t="s">
        <v>101</v>
      </c>
      <c r="J206" s="175" t="s">
        <v>963</v>
      </c>
      <c r="K206" s="176">
        <v>40.42624</v>
      </c>
      <c r="L206" s="176">
        <v>-105.09</v>
      </c>
    </row>
    <row x14ac:dyDescent="0.25" r="207" customHeight="1" ht="17.25">
      <c r="A207" s="106"/>
      <c r="B207" s="100"/>
      <c r="C207" s="100"/>
      <c r="D207" s="149"/>
      <c r="E207" s="149"/>
      <c r="F207" s="100"/>
      <c r="G207" s="100"/>
      <c r="H207" s="174">
        <v>81084</v>
      </c>
      <c r="I207" s="175" t="s">
        <v>101</v>
      </c>
      <c r="J207" s="175" t="s">
        <v>964</v>
      </c>
      <c r="K207" s="176">
        <v>37.57476</v>
      </c>
      <c r="L207" s="176">
        <v>-102.32</v>
      </c>
    </row>
    <row x14ac:dyDescent="0.25" r="208" customHeight="1" ht="17.25">
      <c r="A208" s="106"/>
      <c r="B208" s="100"/>
      <c r="C208" s="100"/>
      <c r="D208" s="149"/>
      <c r="E208" s="149"/>
      <c r="F208" s="100"/>
      <c r="G208" s="100"/>
      <c r="H208" s="174">
        <v>80540</v>
      </c>
      <c r="I208" s="175" t="s">
        <v>101</v>
      </c>
      <c r="J208" s="175" t="s">
        <v>965</v>
      </c>
      <c r="K208" s="176">
        <v>40.23572</v>
      </c>
      <c r="L208" s="176">
        <v>-105.323</v>
      </c>
    </row>
    <row x14ac:dyDescent="0.25" r="209" customHeight="1" ht="17.25">
      <c r="A209" s="106"/>
      <c r="B209" s="100"/>
      <c r="C209" s="100"/>
      <c r="D209" s="149"/>
      <c r="E209" s="149"/>
      <c r="F209" s="100"/>
      <c r="G209" s="100"/>
      <c r="H209" s="174">
        <v>81525</v>
      </c>
      <c r="I209" s="175" t="s">
        <v>101</v>
      </c>
      <c r="J209" s="175" t="s">
        <v>966</v>
      </c>
      <c r="K209" s="176">
        <v>39.25537</v>
      </c>
      <c r="L209" s="176">
        <v>-108.93</v>
      </c>
    </row>
    <row x14ac:dyDescent="0.25" r="210" customHeight="1" ht="17.25">
      <c r="A210" s="106"/>
      <c r="B210" s="100"/>
      <c r="C210" s="100"/>
      <c r="D210" s="149"/>
      <c r="E210" s="149"/>
      <c r="F210" s="100"/>
      <c r="G210" s="100"/>
      <c r="H210" s="174">
        <v>81328</v>
      </c>
      <c r="I210" s="175" t="s">
        <v>101</v>
      </c>
      <c r="J210" s="175" t="s">
        <v>967</v>
      </c>
      <c r="K210" s="176">
        <v>37.34713</v>
      </c>
      <c r="L210" s="176">
        <v>-108.298</v>
      </c>
    </row>
    <row x14ac:dyDescent="0.25" r="211" customHeight="1" ht="17.25">
      <c r="A211" s="106"/>
      <c r="B211" s="100"/>
      <c r="C211" s="100"/>
      <c r="D211" s="149"/>
      <c r="E211" s="149"/>
      <c r="F211" s="100"/>
      <c r="G211" s="100"/>
      <c r="H211" s="174">
        <v>80829</v>
      </c>
      <c r="I211" s="175" t="s">
        <v>101</v>
      </c>
      <c r="J211" s="175" t="s">
        <v>968</v>
      </c>
      <c r="K211" s="176">
        <v>38.85499</v>
      </c>
      <c r="L211" s="176">
        <v>-104.906</v>
      </c>
    </row>
    <row x14ac:dyDescent="0.25" r="212" customHeight="1" ht="17.25">
      <c r="A212" s="106"/>
      <c r="B212" s="100"/>
      <c r="C212" s="100"/>
      <c r="D212" s="149"/>
      <c r="E212" s="149"/>
      <c r="F212" s="100"/>
      <c r="G212" s="100"/>
      <c r="H212" s="174">
        <v>81058</v>
      </c>
      <c r="I212" s="175" t="s">
        <v>101</v>
      </c>
      <c r="J212" s="175" t="s">
        <v>969</v>
      </c>
      <c r="K212" s="176">
        <v>38.11086</v>
      </c>
      <c r="L212" s="176">
        <v>-103.877</v>
      </c>
    </row>
    <row x14ac:dyDescent="0.25" r="213" customHeight="1" ht="17.25">
      <c r="A213" s="106"/>
      <c r="B213" s="100"/>
      <c r="C213" s="100"/>
      <c r="D213" s="149"/>
      <c r="E213" s="149"/>
      <c r="F213" s="100"/>
      <c r="G213" s="100"/>
      <c r="H213" s="174">
        <v>81623</v>
      </c>
      <c r="I213" s="175" t="s">
        <v>101</v>
      </c>
      <c r="J213" s="175" t="s">
        <v>970</v>
      </c>
      <c r="K213" s="176">
        <v>39.38543</v>
      </c>
      <c r="L213" s="176">
        <v>-107.171</v>
      </c>
    </row>
    <row x14ac:dyDescent="0.25" r="214" customHeight="1" ht="17.25">
      <c r="A214" s="106"/>
      <c r="B214" s="100"/>
      <c r="C214" s="100"/>
      <c r="D214" s="149"/>
      <c r="E214" s="149"/>
      <c r="F214" s="100"/>
      <c r="G214" s="100"/>
      <c r="H214" s="174">
        <v>80830</v>
      </c>
      <c r="I214" s="175" t="s">
        <v>101</v>
      </c>
      <c r="J214" s="175" t="s">
        <v>971</v>
      </c>
      <c r="K214" s="176">
        <v>39.13204</v>
      </c>
      <c r="L214" s="176">
        <v>-103.913</v>
      </c>
    </row>
    <row x14ac:dyDescent="0.25" r="215" customHeight="1" ht="17.25">
      <c r="A215" s="106"/>
      <c r="B215" s="100"/>
      <c r="C215" s="100"/>
      <c r="D215" s="149"/>
      <c r="E215" s="149"/>
      <c r="F215" s="100"/>
      <c r="G215" s="100"/>
      <c r="H215" s="174">
        <v>81640</v>
      </c>
      <c r="I215" s="175" t="s">
        <v>101</v>
      </c>
      <c r="J215" s="175" t="s">
        <v>972</v>
      </c>
      <c r="K215" s="176">
        <v>40.65065</v>
      </c>
      <c r="L215" s="176">
        <v>-108.272</v>
      </c>
    </row>
    <row x14ac:dyDescent="0.25" r="216" customHeight="1" ht="17.25">
      <c r="A216" s="106"/>
      <c r="B216" s="100"/>
      <c r="C216" s="100"/>
      <c r="D216" s="149"/>
      <c r="E216" s="149"/>
      <c r="F216" s="100"/>
      <c r="G216" s="100"/>
      <c r="H216" s="174">
        <v>81057</v>
      </c>
      <c r="I216" s="175" t="s">
        <v>101</v>
      </c>
      <c r="J216" s="175" t="s">
        <v>973</v>
      </c>
      <c r="K216" s="176">
        <v>38.15048</v>
      </c>
      <c r="L216" s="176">
        <v>-102.817</v>
      </c>
    </row>
    <row x14ac:dyDescent="0.25" r="217" customHeight="1" ht="17.25">
      <c r="A217" s="106"/>
      <c r="B217" s="100"/>
      <c r="C217" s="100"/>
      <c r="D217" s="149"/>
      <c r="E217" s="149"/>
      <c r="F217" s="100"/>
      <c r="G217" s="100"/>
      <c r="H217" s="174">
        <v>80463</v>
      </c>
      <c r="I217" s="175" t="s">
        <v>101</v>
      </c>
      <c r="J217" s="175" t="s">
        <v>974</v>
      </c>
      <c r="K217" s="176">
        <v>39.91338</v>
      </c>
      <c r="L217" s="176">
        <v>-106.731</v>
      </c>
    </row>
    <row x14ac:dyDescent="0.25" r="218" customHeight="1" ht="17.25">
      <c r="A218" s="106"/>
      <c r="B218" s="100"/>
      <c r="C218" s="100"/>
      <c r="D218" s="149"/>
      <c r="E218" s="149"/>
      <c r="F218" s="100"/>
      <c r="G218" s="100"/>
      <c r="H218" s="174">
        <v>81641</v>
      </c>
      <c r="I218" s="175" t="s">
        <v>101</v>
      </c>
      <c r="J218" s="175" t="s">
        <v>975</v>
      </c>
      <c r="K218" s="176">
        <v>40.03873</v>
      </c>
      <c r="L218" s="176">
        <v>-107.892</v>
      </c>
    </row>
    <row x14ac:dyDescent="0.25" r="219" customHeight="1" ht="17.25">
      <c r="A219" s="106"/>
      <c r="B219" s="100"/>
      <c r="C219" s="100"/>
      <c r="D219" s="149"/>
      <c r="E219" s="149"/>
      <c r="F219" s="100"/>
      <c r="G219" s="100"/>
      <c r="H219" s="174">
        <v>81642</v>
      </c>
      <c r="I219" s="175" t="s">
        <v>101</v>
      </c>
      <c r="J219" s="175" t="s">
        <v>976</v>
      </c>
      <c r="K219" s="176">
        <v>39.33535</v>
      </c>
      <c r="L219" s="176">
        <v>-106.678</v>
      </c>
    </row>
    <row x14ac:dyDescent="0.25" r="220" customHeight="1" ht="17.25">
      <c r="A220" s="106"/>
      <c r="B220" s="100"/>
      <c r="C220" s="100"/>
      <c r="D220" s="149"/>
      <c r="E220" s="149"/>
      <c r="F220" s="100"/>
      <c r="G220" s="100"/>
      <c r="H220" s="174">
        <v>81643</v>
      </c>
      <c r="I220" s="175" t="s">
        <v>101</v>
      </c>
      <c r="J220" s="175" t="s">
        <v>977</v>
      </c>
      <c r="K220" s="176">
        <v>39.16116</v>
      </c>
      <c r="L220" s="176">
        <v>-108.104</v>
      </c>
    </row>
    <row x14ac:dyDescent="0.25" r="221" customHeight="1" ht="17.25">
      <c r="A221" s="106"/>
      <c r="B221" s="100"/>
      <c r="C221" s="100"/>
      <c r="D221" s="149"/>
      <c r="E221" s="149"/>
      <c r="F221" s="100"/>
      <c r="G221" s="100"/>
      <c r="H221" s="174">
        <v>81152</v>
      </c>
      <c r="I221" s="175" t="s">
        <v>101</v>
      </c>
      <c r="J221" s="175" t="s">
        <v>978</v>
      </c>
      <c r="K221" s="176">
        <v>37.05057</v>
      </c>
      <c r="L221" s="176">
        <v>-105.576</v>
      </c>
    </row>
    <row x14ac:dyDescent="0.25" r="222" customHeight="1" ht="17.25">
      <c r="A222" s="106"/>
      <c r="B222" s="100"/>
      <c r="C222" s="100"/>
      <c r="D222" s="149"/>
      <c r="E222" s="149"/>
      <c r="F222" s="100"/>
      <c r="G222" s="100"/>
      <c r="H222" s="174">
        <v>80543</v>
      </c>
      <c r="I222" s="175" t="s">
        <v>101</v>
      </c>
      <c r="J222" s="175" t="s">
        <v>979</v>
      </c>
      <c r="K222" s="176">
        <v>40.31066</v>
      </c>
      <c r="L222" s="176">
        <v>-104.876</v>
      </c>
    </row>
    <row x14ac:dyDescent="0.25" r="223" customHeight="1" ht="17.25">
      <c r="A223" s="106"/>
      <c r="B223" s="100"/>
      <c r="C223" s="100"/>
      <c r="D223" s="149"/>
      <c r="E223" s="149"/>
      <c r="F223" s="100"/>
      <c r="G223" s="100"/>
      <c r="H223" s="174">
        <v>81143</v>
      </c>
      <c r="I223" s="175" t="s">
        <v>101</v>
      </c>
      <c r="J223" s="175" t="s">
        <v>980</v>
      </c>
      <c r="K223" s="176">
        <v>38.0452</v>
      </c>
      <c r="L223" s="176">
        <v>-105.841</v>
      </c>
    </row>
    <row x14ac:dyDescent="0.25" r="224" customHeight="1" ht="17.25">
      <c r="A224" s="106"/>
      <c r="B224" s="100"/>
      <c r="C224" s="100"/>
      <c r="D224" s="149"/>
      <c r="E224" s="149"/>
      <c r="F224" s="100"/>
      <c r="G224" s="100"/>
      <c r="H224" s="174">
        <v>81144</v>
      </c>
      <c r="I224" s="175" t="s">
        <v>101</v>
      </c>
      <c r="J224" s="175" t="s">
        <v>981</v>
      </c>
      <c r="K224" s="176">
        <v>37.5731</v>
      </c>
      <c r="L224" s="176">
        <v>-106.141</v>
      </c>
    </row>
    <row x14ac:dyDescent="0.25" r="225" customHeight="1" ht="17.25">
      <c r="A225" s="106"/>
      <c r="B225" s="100"/>
      <c r="C225" s="100"/>
      <c r="D225" s="149"/>
      <c r="E225" s="149"/>
      <c r="F225" s="100"/>
      <c r="G225" s="100"/>
      <c r="H225" s="174">
        <v>81401</v>
      </c>
      <c r="I225" s="175" t="s">
        <v>101</v>
      </c>
      <c r="J225" s="175" t="s">
        <v>982</v>
      </c>
      <c r="K225" s="176">
        <v>38.46783</v>
      </c>
      <c r="L225" s="176">
        <v>-107.875</v>
      </c>
    </row>
    <row x14ac:dyDescent="0.25" r="226" customHeight="1" ht="17.25">
      <c r="A226" s="106"/>
      <c r="B226" s="100"/>
      <c r="C226" s="100"/>
      <c r="D226" s="149"/>
      <c r="E226" s="149"/>
      <c r="F226" s="100"/>
      <c r="G226" s="100"/>
      <c r="H226" s="174">
        <v>80132</v>
      </c>
      <c r="I226" s="175" t="s">
        <v>101</v>
      </c>
      <c r="J226" s="175" t="s">
        <v>983</v>
      </c>
      <c r="K226" s="176">
        <v>39.10073</v>
      </c>
      <c r="L226" s="176">
        <v>-104.854</v>
      </c>
    </row>
    <row x14ac:dyDescent="0.25" r="227" customHeight="1" ht="17.25">
      <c r="A227" s="106"/>
      <c r="B227" s="100"/>
      <c r="C227" s="100"/>
      <c r="D227" s="149"/>
      <c r="E227" s="149"/>
      <c r="F227" s="100"/>
      <c r="G227" s="100"/>
      <c r="H227" s="174">
        <v>81146</v>
      </c>
      <c r="I227" s="175" t="s">
        <v>101</v>
      </c>
      <c r="J227" s="175" t="s">
        <v>984</v>
      </c>
      <c r="K227" s="176">
        <v>37.6358</v>
      </c>
      <c r="L227" s="176">
        <v>-105.807</v>
      </c>
    </row>
    <row x14ac:dyDescent="0.25" r="228" customHeight="1" ht="17.25">
      <c r="A228" s="106"/>
      <c r="B228" s="100"/>
      <c r="C228" s="100"/>
      <c r="D228" s="149"/>
      <c r="E228" s="149"/>
      <c r="F228" s="100"/>
      <c r="G228" s="100"/>
      <c r="H228" s="174">
        <v>80212</v>
      </c>
      <c r="I228" s="175" t="s">
        <v>101</v>
      </c>
      <c r="J228" s="175" t="s">
        <v>985</v>
      </c>
      <c r="K228" s="176">
        <v>39.7724</v>
      </c>
      <c r="L228" s="176">
        <v>-105.047</v>
      </c>
    </row>
    <row x14ac:dyDescent="0.25" r="229" customHeight="1" ht="17.25">
      <c r="A229" s="106"/>
      <c r="B229" s="100"/>
      <c r="C229" s="100"/>
      <c r="D229" s="149"/>
      <c r="E229" s="149"/>
      <c r="F229" s="100"/>
      <c r="G229" s="100"/>
      <c r="H229" s="174">
        <v>81236</v>
      </c>
      <c r="I229" s="175" t="s">
        <v>101</v>
      </c>
      <c r="J229" s="175" t="s">
        <v>986</v>
      </c>
      <c r="K229" s="176">
        <v>38.71034</v>
      </c>
      <c r="L229" s="176">
        <v>-106.117</v>
      </c>
    </row>
    <row x14ac:dyDescent="0.25" r="230" customHeight="1" ht="17.25">
      <c r="A230" s="106"/>
      <c r="B230" s="100"/>
      <c r="C230" s="100"/>
      <c r="D230" s="149"/>
      <c r="E230" s="149"/>
      <c r="F230" s="100"/>
      <c r="G230" s="100"/>
      <c r="H230" s="174">
        <v>81422</v>
      </c>
      <c r="I230" s="175" t="s">
        <v>101</v>
      </c>
      <c r="J230" s="175" t="s">
        <v>987</v>
      </c>
      <c r="K230" s="176">
        <v>38.22256</v>
      </c>
      <c r="L230" s="176">
        <v>-108.573</v>
      </c>
    </row>
    <row x14ac:dyDescent="0.25" r="231" customHeight="1" ht="17.25">
      <c r="A231" s="106"/>
      <c r="B231" s="100"/>
      <c r="C231" s="100"/>
      <c r="D231" s="149"/>
      <c r="E231" s="149"/>
      <c r="F231" s="100"/>
      <c r="G231" s="100"/>
      <c r="H231" s="174">
        <v>80466</v>
      </c>
      <c r="I231" s="175" t="s">
        <v>101</v>
      </c>
      <c r="J231" s="175" t="s">
        <v>988</v>
      </c>
      <c r="K231" s="176">
        <v>39.97026</v>
      </c>
      <c r="L231" s="176">
        <v>-105.481</v>
      </c>
    </row>
    <row x14ac:dyDescent="0.25" r="232" customHeight="1" ht="17.25">
      <c r="A232" s="106"/>
      <c r="B232" s="100"/>
      <c r="C232" s="100"/>
      <c r="D232" s="149"/>
      <c r="E232" s="149"/>
      <c r="F232" s="100"/>
      <c r="G232" s="100"/>
      <c r="H232" s="174">
        <v>81647</v>
      </c>
      <c r="I232" s="175" t="s">
        <v>101</v>
      </c>
      <c r="J232" s="175" t="s">
        <v>989</v>
      </c>
      <c r="K232" s="176">
        <v>39.57092</v>
      </c>
      <c r="L232" s="176">
        <v>-107.543</v>
      </c>
    </row>
    <row x14ac:dyDescent="0.25" r="233" customHeight="1" ht="17.25">
      <c r="A233" s="106"/>
      <c r="B233" s="100"/>
      <c r="C233" s="100"/>
      <c r="D233" s="149"/>
      <c r="E233" s="149"/>
      <c r="F233" s="100"/>
      <c r="G233" s="100"/>
      <c r="H233" s="174">
        <v>80742</v>
      </c>
      <c r="I233" s="175" t="s">
        <v>101</v>
      </c>
      <c r="J233" s="175" t="s">
        <v>990</v>
      </c>
      <c r="K233" s="176">
        <v>40.68508</v>
      </c>
      <c r="L233" s="176">
        <v>-103.839</v>
      </c>
    </row>
    <row x14ac:dyDescent="0.25" r="234" customHeight="1" ht="17.25">
      <c r="A234" s="106"/>
      <c r="B234" s="100"/>
      <c r="C234" s="100"/>
      <c r="D234" s="149"/>
      <c r="E234" s="149"/>
      <c r="F234" s="100"/>
      <c r="G234" s="100"/>
      <c r="H234" s="174">
        <v>81022</v>
      </c>
      <c r="I234" s="175" t="s">
        <v>101</v>
      </c>
      <c r="J234" s="175" t="s">
        <v>991</v>
      </c>
      <c r="K234" s="176">
        <v>38.2116</v>
      </c>
      <c r="L234" s="176">
        <v>-104.36</v>
      </c>
    </row>
    <row x14ac:dyDescent="0.25" r="235" customHeight="1" ht="17.25">
      <c r="A235" s="106"/>
      <c r="B235" s="100"/>
      <c r="C235" s="100"/>
      <c r="D235" s="149"/>
      <c r="E235" s="149"/>
      <c r="F235" s="100"/>
      <c r="G235" s="100"/>
      <c r="H235" s="174">
        <v>80809</v>
      </c>
      <c r="I235" s="175" t="s">
        <v>101</v>
      </c>
      <c r="J235" s="175" t="s">
        <v>992</v>
      </c>
      <c r="K235" s="176">
        <v>38.92131</v>
      </c>
      <c r="L235" s="176">
        <v>-104.994</v>
      </c>
    </row>
    <row x14ac:dyDescent="0.25" r="236" customHeight="1" ht="17.25">
      <c r="A236" s="106"/>
      <c r="B236" s="100"/>
      <c r="C236" s="100"/>
      <c r="D236" s="149"/>
      <c r="E236" s="149"/>
      <c r="F236" s="100"/>
      <c r="G236" s="100"/>
      <c r="H236" s="174">
        <v>81423</v>
      </c>
      <c r="I236" s="175" t="s">
        <v>101</v>
      </c>
      <c r="J236" s="175" t="s">
        <v>993</v>
      </c>
      <c r="K236" s="176">
        <v>38.11041</v>
      </c>
      <c r="L236" s="176">
        <v>-108.284</v>
      </c>
    </row>
    <row x14ac:dyDescent="0.25" r="237" customHeight="1" ht="17.25">
      <c r="A237" s="106"/>
      <c r="B237" s="100"/>
      <c r="C237" s="100"/>
      <c r="D237" s="149"/>
      <c r="E237" s="149"/>
      <c r="F237" s="100"/>
      <c r="G237" s="100"/>
      <c r="H237" s="174">
        <v>81424</v>
      </c>
      <c r="I237" s="175" t="s">
        <v>101</v>
      </c>
      <c r="J237" s="175" t="s">
        <v>994</v>
      </c>
      <c r="K237" s="176">
        <v>38.26822</v>
      </c>
      <c r="L237" s="176">
        <v>-108.548</v>
      </c>
    </row>
    <row x14ac:dyDescent="0.25" r="238" customHeight="1" ht="17.25">
      <c r="A238" s="106"/>
      <c r="B238" s="100"/>
      <c r="C238" s="100"/>
      <c r="D238" s="149"/>
      <c r="E238" s="149"/>
      <c r="F238" s="100"/>
      <c r="G238" s="100"/>
      <c r="H238" s="174">
        <v>80648</v>
      </c>
      <c r="I238" s="175" t="s">
        <v>101</v>
      </c>
      <c r="J238" s="175" t="s">
        <v>995</v>
      </c>
      <c r="K238" s="176">
        <v>40.72648</v>
      </c>
      <c r="L238" s="176">
        <v>-104.785</v>
      </c>
    </row>
    <row x14ac:dyDescent="0.25" r="239" customHeight="1" ht="17.25">
      <c r="A239" s="106"/>
      <c r="B239" s="100"/>
      <c r="C239" s="100"/>
      <c r="D239" s="149"/>
      <c r="E239" s="149"/>
      <c r="F239" s="100"/>
      <c r="G239" s="100"/>
      <c r="H239" s="174">
        <v>80467</v>
      </c>
      <c r="I239" s="175" t="s">
        <v>101</v>
      </c>
      <c r="J239" s="175" t="s">
        <v>996</v>
      </c>
      <c r="K239" s="176">
        <v>40.25673</v>
      </c>
      <c r="L239" s="176">
        <v>-106.93</v>
      </c>
    </row>
    <row x14ac:dyDescent="0.25" r="240" customHeight="1" ht="17.25">
      <c r="A240" s="106"/>
      <c r="B240" s="100"/>
      <c r="C240" s="100"/>
      <c r="D240" s="149"/>
      <c r="E240" s="149"/>
      <c r="F240" s="100"/>
      <c r="G240" s="100"/>
      <c r="H240" s="174">
        <v>81425</v>
      </c>
      <c r="I240" s="175" t="s">
        <v>101</v>
      </c>
      <c r="J240" s="175" t="s">
        <v>997</v>
      </c>
      <c r="K240" s="176">
        <v>38.59758</v>
      </c>
      <c r="L240" s="176">
        <v>-107.992</v>
      </c>
    </row>
    <row x14ac:dyDescent="0.25" r="241" customHeight="1" ht="17.25">
      <c r="A241" s="106"/>
      <c r="B241" s="100"/>
      <c r="C241" s="100"/>
      <c r="D241" s="149"/>
      <c r="E241" s="149"/>
      <c r="F241" s="100"/>
      <c r="G241" s="100"/>
      <c r="H241" s="174">
        <v>81062</v>
      </c>
      <c r="I241" s="175" t="s">
        <v>101</v>
      </c>
      <c r="J241" s="175" t="s">
        <v>998</v>
      </c>
      <c r="K241" s="176">
        <v>38.20188</v>
      </c>
      <c r="L241" s="176">
        <v>-103.941</v>
      </c>
    </row>
    <row x14ac:dyDescent="0.25" r="242" customHeight="1" ht="17.25">
      <c r="A242" s="106"/>
      <c r="B242" s="100"/>
      <c r="C242" s="100"/>
      <c r="D242" s="149"/>
      <c r="E242" s="149"/>
      <c r="F242" s="100"/>
      <c r="G242" s="100"/>
      <c r="H242" s="174">
        <v>81426</v>
      </c>
      <c r="I242" s="175" t="s">
        <v>101</v>
      </c>
      <c r="J242" s="175" t="s">
        <v>999</v>
      </c>
      <c r="K242" s="176">
        <v>37.8562</v>
      </c>
      <c r="L242" s="176">
        <v>-107.852</v>
      </c>
    </row>
    <row x14ac:dyDescent="0.25" r="243" customHeight="1" ht="17.25">
      <c r="A243" s="106"/>
      <c r="B243" s="100"/>
      <c r="C243" s="100"/>
      <c r="D243" s="149"/>
      <c r="E243" s="149"/>
      <c r="F243" s="100"/>
      <c r="G243" s="100"/>
      <c r="H243" s="174">
        <v>80649</v>
      </c>
      <c r="I243" s="175" t="s">
        <v>101</v>
      </c>
      <c r="J243" s="175" t="s">
        <v>1000</v>
      </c>
      <c r="K243" s="176">
        <v>40.36395</v>
      </c>
      <c r="L243" s="176">
        <v>-104.097</v>
      </c>
    </row>
    <row x14ac:dyDescent="0.25" r="244" customHeight="1" ht="17.25">
      <c r="A244" s="106"/>
      <c r="B244" s="100"/>
      <c r="C244" s="100"/>
      <c r="D244" s="149"/>
      <c r="E244" s="149"/>
      <c r="F244" s="100"/>
      <c r="G244" s="100"/>
      <c r="H244" s="174">
        <v>81063</v>
      </c>
      <c r="I244" s="175" t="s">
        <v>101</v>
      </c>
      <c r="J244" s="175" t="s">
        <v>1001</v>
      </c>
      <c r="K244" s="176">
        <v>38.20955</v>
      </c>
      <c r="L244" s="176">
        <v>-103.8</v>
      </c>
    </row>
    <row x14ac:dyDescent="0.25" r="245" customHeight="1" ht="17.25">
      <c r="A245" s="106"/>
      <c r="B245" s="100"/>
      <c r="C245" s="100"/>
      <c r="D245" s="149"/>
      <c r="E245" s="149"/>
      <c r="F245" s="100"/>
      <c r="G245" s="100"/>
      <c r="H245" s="174">
        <v>80743</v>
      </c>
      <c r="I245" s="175" t="s">
        <v>101</v>
      </c>
      <c r="J245" s="175" t="s">
        <v>1002</v>
      </c>
      <c r="K245" s="176">
        <v>40.20299</v>
      </c>
      <c r="L245" s="176">
        <v>-102.939</v>
      </c>
    </row>
    <row x14ac:dyDescent="0.25" r="246" customHeight="1" ht="17.25">
      <c r="A246" s="106"/>
      <c r="B246" s="100"/>
      <c r="C246" s="100"/>
      <c r="D246" s="149"/>
      <c r="E246" s="149"/>
      <c r="F246" s="100"/>
      <c r="G246" s="100"/>
      <c r="H246" s="174">
        <v>81427</v>
      </c>
      <c r="I246" s="175" t="s">
        <v>101</v>
      </c>
      <c r="J246" s="175" t="s">
        <v>1003</v>
      </c>
      <c r="K246" s="176">
        <v>38.02576</v>
      </c>
      <c r="L246" s="176">
        <v>-107.673</v>
      </c>
    </row>
    <row x14ac:dyDescent="0.25" r="247" customHeight="1" ht="17.25">
      <c r="A247" s="106"/>
      <c r="B247" s="100"/>
      <c r="C247" s="100"/>
      <c r="D247" s="149"/>
      <c r="E247" s="149"/>
      <c r="F247" s="100"/>
      <c r="G247" s="100"/>
      <c r="H247" s="174">
        <v>80744</v>
      </c>
      <c r="I247" s="175" t="s">
        <v>101</v>
      </c>
      <c r="J247" s="175" t="s">
        <v>1004</v>
      </c>
      <c r="K247" s="176">
        <v>40.94587</v>
      </c>
      <c r="L247" s="176">
        <v>-102.387</v>
      </c>
    </row>
    <row x14ac:dyDescent="0.25" r="248" customHeight="1" ht="17.25">
      <c r="A248" s="106"/>
      <c r="B248" s="100"/>
      <c r="C248" s="100"/>
      <c r="D248" s="149"/>
      <c r="E248" s="149"/>
      <c r="F248" s="100"/>
      <c r="G248" s="100"/>
      <c r="H248" s="174">
        <v>80745</v>
      </c>
      <c r="I248" s="175" t="s">
        <v>101</v>
      </c>
      <c r="J248" s="175" t="s">
        <v>1005</v>
      </c>
      <c r="K248" s="176">
        <v>40.95491</v>
      </c>
      <c r="L248" s="176">
        <v>-103.358</v>
      </c>
    </row>
    <row x14ac:dyDescent="0.25" r="249" customHeight="1" ht="17.25">
      <c r="A249" s="106"/>
      <c r="B249" s="100"/>
      <c r="C249" s="100"/>
      <c r="D249" s="149"/>
      <c r="E249" s="149"/>
      <c r="F249" s="100"/>
      <c r="G249" s="100"/>
      <c r="H249" s="174">
        <v>81147</v>
      </c>
      <c r="I249" s="175" t="s">
        <v>101</v>
      </c>
      <c r="J249" s="175" t="s">
        <v>1006</v>
      </c>
      <c r="K249" s="176">
        <v>37.25235</v>
      </c>
      <c r="L249" s="176">
        <v>-107.038</v>
      </c>
    </row>
    <row x14ac:dyDescent="0.25" r="250" customHeight="1" ht="17.25">
      <c r="A250" s="106"/>
      <c r="B250" s="100"/>
      <c r="C250" s="100"/>
      <c r="D250" s="149"/>
      <c r="E250" s="149"/>
      <c r="F250" s="100"/>
      <c r="G250" s="100"/>
      <c r="H250" s="174">
        <v>81526</v>
      </c>
      <c r="I250" s="175" t="s">
        <v>101</v>
      </c>
      <c r="J250" s="175" t="s">
        <v>1007</v>
      </c>
      <c r="K250" s="176">
        <v>39.10318</v>
      </c>
      <c r="L250" s="176">
        <v>-108.368</v>
      </c>
    </row>
    <row x14ac:dyDescent="0.25" r="251" customHeight="1" ht="17.25">
      <c r="A251" s="106"/>
      <c r="B251" s="100"/>
      <c r="C251" s="100"/>
      <c r="D251" s="149"/>
      <c r="E251" s="149"/>
      <c r="F251" s="100"/>
      <c r="G251" s="100"/>
      <c r="H251" s="174">
        <v>80133</v>
      </c>
      <c r="I251" s="175" t="s">
        <v>101</v>
      </c>
      <c r="J251" s="175" t="s">
        <v>1008</v>
      </c>
      <c r="K251" s="176">
        <v>39.1205</v>
      </c>
      <c r="L251" s="176">
        <v>-104.915</v>
      </c>
    </row>
    <row x14ac:dyDescent="0.25" r="252" customHeight="1" ht="17.25">
      <c r="A252" s="106"/>
      <c r="B252" s="100"/>
      <c r="C252" s="100"/>
      <c r="D252" s="149"/>
      <c r="E252" s="149"/>
      <c r="F252" s="100"/>
      <c r="G252" s="100"/>
      <c r="H252" s="174">
        <v>81428</v>
      </c>
      <c r="I252" s="175" t="s">
        <v>101</v>
      </c>
      <c r="J252" s="175" t="s">
        <v>1009</v>
      </c>
      <c r="K252" s="176">
        <v>38.86498</v>
      </c>
      <c r="L252" s="176">
        <v>-107.598</v>
      </c>
    </row>
    <row x14ac:dyDescent="0.25" r="253" customHeight="1" ht="17.25">
      <c r="A253" s="106"/>
      <c r="B253" s="100"/>
      <c r="C253" s="100"/>
      <c r="D253" s="149"/>
      <c r="E253" s="149"/>
      <c r="F253" s="100"/>
      <c r="G253" s="100"/>
      <c r="H253" s="174">
        <v>81239</v>
      </c>
      <c r="I253" s="175" t="s">
        <v>101</v>
      </c>
      <c r="J253" s="175" t="s">
        <v>1010</v>
      </c>
      <c r="K253" s="176">
        <v>38.50876</v>
      </c>
      <c r="L253" s="176">
        <v>-106.678</v>
      </c>
    </row>
    <row x14ac:dyDescent="0.25" r="254" customHeight="1" ht="17.25">
      <c r="A254" s="106"/>
      <c r="B254" s="100"/>
      <c r="C254" s="100"/>
      <c r="D254" s="149"/>
      <c r="E254" s="149"/>
      <c r="F254" s="100"/>
      <c r="G254" s="100"/>
      <c r="H254" s="174">
        <v>80468</v>
      </c>
      <c r="I254" s="175" t="s">
        <v>101</v>
      </c>
      <c r="J254" s="175" t="s">
        <v>1011</v>
      </c>
      <c r="K254" s="176">
        <v>40.05377</v>
      </c>
      <c r="L254" s="176">
        <v>-106.225</v>
      </c>
    </row>
    <row x14ac:dyDescent="0.25" r="255" customHeight="1" ht="17.25">
      <c r="A255" s="106"/>
      <c r="B255" s="100"/>
      <c r="C255" s="100"/>
      <c r="D255" s="149"/>
      <c r="E255" s="149"/>
      <c r="F255" s="100"/>
      <c r="G255" s="100"/>
      <c r="H255" s="174">
        <v>80747</v>
      </c>
      <c r="I255" s="175" t="s">
        <v>101</v>
      </c>
      <c r="J255" s="175" t="s">
        <v>1012</v>
      </c>
      <c r="K255" s="176">
        <v>40.95195</v>
      </c>
      <c r="L255" s="176">
        <v>-103.117</v>
      </c>
    </row>
    <row x14ac:dyDescent="0.25" r="256" customHeight="1" ht="17.25">
      <c r="A256" s="106"/>
      <c r="B256" s="100"/>
      <c r="C256" s="100"/>
      <c r="D256" s="149"/>
      <c r="E256" s="149"/>
      <c r="F256" s="100"/>
      <c r="G256" s="100"/>
      <c r="H256" s="174">
        <v>81240</v>
      </c>
      <c r="I256" s="175" t="s">
        <v>101</v>
      </c>
      <c r="J256" s="175" t="s">
        <v>1013</v>
      </c>
      <c r="K256" s="176">
        <v>38.43362</v>
      </c>
      <c r="L256" s="176">
        <v>-105.011</v>
      </c>
    </row>
    <row x14ac:dyDescent="0.25" r="257" customHeight="1" ht="17.25">
      <c r="A257" s="106"/>
      <c r="B257" s="100"/>
      <c r="C257" s="100"/>
      <c r="D257" s="149"/>
      <c r="E257" s="149"/>
      <c r="F257" s="100"/>
      <c r="G257" s="100"/>
      <c r="H257" s="174">
        <v>80831</v>
      </c>
      <c r="I257" s="175" t="s">
        <v>101</v>
      </c>
      <c r="J257" s="175" t="s">
        <v>1014</v>
      </c>
      <c r="K257" s="176">
        <v>38.9541</v>
      </c>
      <c r="L257" s="176">
        <v>-104.547</v>
      </c>
    </row>
    <row x14ac:dyDescent="0.25" r="258" customHeight="1" ht="17.25">
      <c r="A258" s="106"/>
      <c r="B258" s="100"/>
      <c r="C258" s="100"/>
      <c r="D258" s="149"/>
      <c r="E258" s="149"/>
      <c r="F258" s="100"/>
      <c r="G258" s="100"/>
      <c r="H258" s="174">
        <v>80650</v>
      </c>
      <c r="I258" s="175" t="s">
        <v>101</v>
      </c>
      <c r="J258" s="175" t="s">
        <v>1015</v>
      </c>
      <c r="K258" s="176">
        <v>40.63591</v>
      </c>
      <c r="L258" s="176">
        <v>-104.764</v>
      </c>
    </row>
    <row x14ac:dyDescent="0.25" r="259" customHeight="1" ht="17.25">
      <c r="A259" s="106"/>
      <c r="B259" s="100"/>
      <c r="C259" s="100"/>
      <c r="D259" s="149"/>
      <c r="E259" s="149"/>
      <c r="F259" s="100"/>
      <c r="G259" s="100"/>
      <c r="H259" s="174">
        <v>80470</v>
      </c>
      <c r="I259" s="175" t="s">
        <v>101</v>
      </c>
      <c r="J259" s="175" t="s">
        <v>1016</v>
      </c>
      <c r="K259" s="176">
        <v>39.46667</v>
      </c>
      <c r="L259" s="176">
        <v>-105.374</v>
      </c>
    </row>
    <row x14ac:dyDescent="0.25" r="260" customHeight="1" ht="17.25">
      <c r="A260" s="106"/>
      <c r="B260" s="100"/>
      <c r="C260" s="100"/>
      <c r="D260" s="149"/>
      <c r="E260" s="149"/>
      <c r="F260" s="100"/>
      <c r="G260" s="100"/>
      <c r="H260" s="174">
        <v>80471</v>
      </c>
      <c r="I260" s="175" t="s">
        <v>101</v>
      </c>
      <c r="J260" s="175" t="s">
        <v>1017</v>
      </c>
      <c r="K260" s="176">
        <v>39.9429</v>
      </c>
      <c r="L260" s="176">
        <v>-105.354</v>
      </c>
    </row>
    <row x14ac:dyDescent="0.25" r="261" customHeight="1" ht="17.25">
      <c r="A261" s="106"/>
      <c r="B261" s="100"/>
      <c r="C261" s="100"/>
      <c r="D261" s="149"/>
      <c r="E261" s="149"/>
      <c r="F261" s="100"/>
      <c r="G261" s="100"/>
      <c r="H261" s="174">
        <v>81241</v>
      </c>
      <c r="I261" s="175" t="s">
        <v>101</v>
      </c>
      <c r="J261" s="175" t="s">
        <v>1018</v>
      </c>
      <c r="K261" s="176">
        <v>38.60854</v>
      </c>
      <c r="L261" s="176">
        <v>-106.517</v>
      </c>
    </row>
    <row x14ac:dyDescent="0.25" r="262" customHeight="1" ht="17.25">
      <c r="A262" s="106"/>
      <c r="B262" s="100"/>
      <c r="C262" s="100"/>
      <c r="D262" s="149"/>
      <c r="E262" s="149"/>
      <c r="F262" s="100"/>
      <c r="G262" s="100"/>
      <c r="H262" s="174">
        <v>81430</v>
      </c>
      <c r="I262" s="175" t="s">
        <v>101</v>
      </c>
      <c r="J262" s="175" t="s">
        <v>1019</v>
      </c>
      <c r="K262" s="176">
        <v>38.00876</v>
      </c>
      <c r="L262" s="176">
        <v>-108.025</v>
      </c>
    </row>
    <row x14ac:dyDescent="0.25" r="263" customHeight="1" ht="17.25">
      <c r="A263" s="106"/>
      <c r="B263" s="100"/>
      <c r="C263" s="100"/>
      <c r="D263" s="149"/>
      <c r="E263" s="149"/>
      <c r="F263" s="100"/>
      <c r="G263" s="100"/>
      <c r="H263" s="174">
        <v>80651</v>
      </c>
      <c r="I263" s="175" t="s">
        <v>101</v>
      </c>
      <c r="J263" s="175" t="s">
        <v>1020</v>
      </c>
      <c r="K263" s="176">
        <v>40.21312</v>
      </c>
      <c r="L263" s="176">
        <v>-104.803</v>
      </c>
    </row>
    <row x14ac:dyDescent="0.25" r="264" customHeight="1" ht="17.25">
      <c r="A264" s="106"/>
      <c r="B264" s="100"/>
      <c r="C264" s="100"/>
      <c r="D264" s="149"/>
      <c r="E264" s="149"/>
      <c r="F264" s="100"/>
      <c r="G264" s="100"/>
      <c r="H264" s="174">
        <v>81331</v>
      </c>
      <c r="I264" s="175" t="s">
        <v>101</v>
      </c>
      <c r="J264" s="175" t="s">
        <v>1021</v>
      </c>
      <c r="K264" s="176">
        <v>37.58876</v>
      </c>
      <c r="L264" s="176">
        <v>-108.809</v>
      </c>
    </row>
    <row x14ac:dyDescent="0.25" r="265" customHeight="1" ht="17.25">
      <c r="A265" s="106"/>
      <c r="B265" s="100"/>
      <c r="C265" s="100"/>
      <c r="D265" s="149"/>
      <c r="E265" s="149"/>
      <c r="F265" s="100"/>
      <c r="G265" s="100"/>
      <c r="H265" s="174">
        <v>81243</v>
      </c>
      <c r="I265" s="175" t="s">
        <v>101</v>
      </c>
      <c r="J265" s="175" t="s">
        <v>1022</v>
      </c>
      <c r="K265" s="176">
        <v>38.28217</v>
      </c>
      <c r="L265" s="176">
        <v>-107.108</v>
      </c>
    </row>
    <row x14ac:dyDescent="0.25" r="266" customHeight="1" ht="17.25">
      <c r="A266" s="106"/>
      <c r="B266" s="100"/>
      <c r="C266" s="100"/>
      <c r="D266" s="149"/>
      <c r="E266" s="149"/>
      <c r="F266" s="100"/>
      <c r="G266" s="100"/>
      <c r="H266" s="174">
        <v>81001</v>
      </c>
      <c r="I266" s="175" t="s">
        <v>101</v>
      </c>
      <c r="J266" s="175" t="s">
        <v>1023</v>
      </c>
      <c r="K266" s="176">
        <v>38.28788</v>
      </c>
      <c r="L266" s="176">
        <v>-104.585</v>
      </c>
    </row>
    <row x14ac:dyDescent="0.25" r="267" customHeight="1" ht="17.25">
      <c r="A267" s="106"/>
      <c r="B267" s="100"/>
      <c r="C267" s="100"/>
      <c r="D267" s="149"/>
      <c r="E267" s="149"/>
      <c r="F267" s="100"/>
      <c r="G267" s="100"/>
      <c r="H267" s="174">
        <v>81003</v>
      </c>
      <c r="I267" s="175" t="s">
        <v>101</v>
      </c>
      <c r="J267" s="175" t="s">
        <v>1023</v>
      </c>
      <c r="K267" s="176">
        <v>38.28428</v>
      </c>
      <c r="L267" s="176">
        <v>-104.623</v>
      </c>
    </row>
    <row x14ac:dyDescent="0.25" r="268" customHeight="1" ht="17.25">
      <c r="A268" s="106"/>
      <c r="B268" s="100"/>
      <c r="C268" s="100"/>
      <c r="D268" s="149"/>
      <c r="E268" s="149"/>
      <c r="F268" s="100"/>
      <c r="G268" s="100"/>
      <c r="H268" s="174">
        <v>81004</v>
      </c>
      <c r="I268" s="175" t="s">
        <v>101</v>
      </c>
      <c r="J268" s="175" t="s">
        <v>1023</v>
      </c>
      <c r="K268" s="176">
        <v>38.24406</v>
      </c>
      <c r="L268" s="176">
        <v>-104.628</v>
      </c>
    </row>
    <row x14ac:dyDescent="0.25" r="269" customHeight="1" ht="17.25">
      <c r="A269" s="106"/>
      <c r="B269" s="100"/>
      <c r="C269" s="100"/>
      <c r="D269" s="149"/>
      <c r="E269" s="149"/>
      <c r="F269" s="100"/>
      <c r="G269" s="100"/>
      <c r="H269" s="174">
        <v>81005</v>
      </c>
      <c r="I269" s="175" t="s">
        <v>101</v>
      </c>
      <c r="J269" s="175" t="s">
        <v>1023</v>
      </c>
      <c r="K269" s="176">
        <v>38.23516</v>
      </c>
      <c r="L269" s="176">
        <v>-104.66</v>
      </c>
    </row>
    <row x14ac:dyDescent="0.25" r="270" customHeight="1" ht="17.25">
      <c r="A270" s="106"/>
      <c r="B270" s="100"/>
      <c r="C270" s="100"/>
      <c r="D270" s="149"/>
      <c r="E270" s="149"/>
      <c r="F270" s="100"/>
      <c r="G270" s="100"/>
      <c r="H270" s="174">
        <v>81006</v>
      </c>
      <c r="I270" s="175" t="s">
        <v>101</v>
      </c>
      <c r="J270" s="175" t="s">
        <v>1023</v>
      </c>
      <c r="K270" s="176">
        <v>38.24465</v>
      </c>
      <c r="L270" s="176">
        <v>-104.532</v>
      </c>
    </row>
    <row x14ac:dyDescent="0.25" r="271" customHeight="1" ht="17.25">
      <c r="A271" s="106"/>
      <c r="B271" s="100"/>
      <c r="C271" s="100"/>
      <c r="D271" s="149"/>
      <c r="E271" s="149"/>
      <c r="F271" s="100"/>
      <c r="G271" s="100"/>
      <c r="H271" s="174">
        <v>81008</v>
      </c>
      <c r="I271" s="175" t="s">
        <v>101</v>
      </c>
      <c r="J271" s="175" t="s">
        <v>1023</v>
      </c>
      <c r="K271" s="176">
        <v>38.31325</v>
      </c>
      <c r="L271" s="176">
        <v>-104.628</v>
      </c>
    </row>
    <row x14ac:dyDescent="0.25" r="272" customHeight="1" ht="17.25">
      <c r="A272" s="106"/>
      <c r="B272" s="100"/>
      <c r="C272" s="100"/>
      <c r="D272" s="149"/>
      <c r="E272" s="149"/>
      <c r="F272" s="100"/>
      <c r="G272" s="100"/>
      <c r="H272" s="174">
        <v>81007</v>
      </c>
      <c r="I272" s="175" t="s">
        <v>101</v>
      </c>
      <c r="J272" s="175" t="s">
        <v>1024</v>
      </c>
      <c r="K272" s="176">
        <v>38.31998</v>
      </c>
      <c r="L272" s="176">
        <v>-104.743</v>
      </c>
    </row>
    <row x14ac:dyDescent="0.25" r="273" customHeight="1" ht="17.25">
      <c r="A273" s="106"/>
      <c r="B273" s="100"/>
      <c r="C273" s="100"/>
      <c r="D273" s="149"/>
      <c r="E273" s="149"/>
      <c r="F273" s="100"/>
      <c r="G273" s="100"/>
      <c r="H273" s="174">
        <v>80832</v>
      </c>
      <c r="I273" s="175" t="s">
        <v>101</v>
      </c>
      <c r="J273" s="175" t="s">
        <v>1025</v>
      </c>
      <c r="K273" s="176">
        <v>39.07357</v>
      </c>
      <c r="L273" s="176">
        <v>-104.125</v>
      </c>
    </row>
    <row x14ac:dyDescent="0.25" r="274" customHeight="1" ht="17.25">
      <c r="A274" s="106"/>
      <c r="B274" s="100"/>
      <c r="C274" s="100"/>
      <c r="D274" s="149"/>
      <c r="E274" s="149"/>
      <c r="F274" s="100"/>
      <c r="G274" s="100"/>
      <c r="H274" s="174">
        <v>81648</v>
      </c>
      <c r="I274" s="175" t="s">
        <v>101</v>
      </c>
      <c r="J274" s="175" t="s">
        <v>1026</v>
      </c>
      <c r="K274" s="176">
        <v>40.08284</v>
      </c>
      <c r="L274" s="176">
        <v>-108.799</v>
      </c>
    </row>
    <row x14ac:dyDescent="0.25" r="275" customHeight="1" ht="17.25">
      <c r="A275" s="106"/>
      <c r="B275" s="100"/>
      <c r="C275" s="100"/>
      <c r="D275" s="149"/>
      <c r="E275" s="149"/>
      <c r="F275" s="100"/>
      <c r="G275" s="100"/>
      <c r="H275" s="174">
        <v>80545</v>
      </c>
      <c r="I275" s="175" t="s">
        <v>101</v>
      </c>
      <c r="J275" s="175" t="s">
        <v>1027</v>
      </c>
      <c r="K275" s="176">
        <v>40.79645</v>
      </c>
      <c r="L275" s="176">
        <v>-105.624</v>
      </c>
    </row>
    <row x14ac:dyDescent="0.25" r="276" customHeight="1" ht="17.25">
      <c r="A276" s="106"/>
      <c r="B276" s="100"/>
      <c r="C276" s="100"/>
      <c r="D276" s="149"/>
      <c r="E276" s="149"/>
      <c r="F276" s="100"/>
      <c r="G276" s="100"/>
      <c r="H276" s="174">
        <v>81431</v>
      </c>
      <c r="I276" s="175" t="s">
        <v>101</v>
      </c>
      <c r="J276" s="175" t="s">
        <v>1028</v>
      </c>
      <c r="K276" s="176">
        <v>38.18645</v>
      </c>
      <c r="L276" s="176">
        <v>-108.39</v>
      </c>
    </row>
    <row x14ac:dyDescent="0.25" r="277" customHeight="1" ht="17.25">
      <c r="A277" s="106"/>
      <c r="B277" s="100"/>
      <c r="C277" s="100"/>
      <c r="D277" s="149"/>
      <c r="E277" s="149"/>
      <c r="F277" s="100"/>
      <c r="G277" s="100"/>
      <c r="H277" s="174">
        <v>81432</v>
      </c>
      <c r="I277" s="175" t="s">
        <v>101</v>
      </c>
      <c r="J277" s="175" t="s">
        <v>1029</v>
      </c>
      <c r="K277" s="176">
        <v>38.13807</v>
      </c>
      <c r="L277" s="176">
        <v>-107.753</v>
      </c>
    </row>
    <row x14ac:dyDescent="0.25" r="278" customHeight="1" ht="17.25">
      <c r="A278" s="106"/>
      <c r="B278" s="100"/>
      <c r="C278" s="100"/>
      <c r="D278" s="149"/>
      <c r="E278" s="149"/>
      <c r="F278" s="100"/>
      <c r="G278" s="100"/>
      <c r="H278" s="174">
        <v>81650</v>
      </c>
      <c r="I278" s="175" t="s">
        <v>101</v>
      </c>
      <c r="J278" s="175" t="s">
        <v>1030</v>
      </c>
      <c r="K278" s="176">
        <v>39.54907</v>
      </c>
      <c r="L278" s="176">
        <v>-107.79</v>
      </c>
    </row>
    <row x14ac:dyDescent="0.25" r="279" customHeight="1" ht="17.25">
      <c r="A279" s="106"/>
      <c r="B279" s="100"/>
      <c r="C279" s="100"/>
      <c r="D279" s="149"/>
      <c r="E279" s="149"/>
      <c r="F279" s="100"/>
      <c r="G279" s="100"/>
      <c r="H279" s="174">
        <v>81067</v>
      </c>
      <c r="I279" s="175" t="s">
        <v>101</v>
      </c>
      <c r="J279" s="175" t="s">
        <v>1031</v>
      </c>
      <c r="K279" s="176">
        <v>38.04902</v>
      </c>
      <c r="L279" s="176">
        <v>-103.725</v>
      </c>
    </row>
    <row x14ac:dyDescent="0.25" r="280" customHeight="1" ht="17.25">
      <c r="A280" s="106"/>
      <c r="B280" s="100"/>
      <c r="C280" s="100"/>
      <c r="D280" s="149"/>
      <c r="E280" s="149"/>
      <c r="F280" s="100"/>
      <c r="G280" s="100"/>
      <c r="H280" s="174">
        <v>80652</v>
      </c>
      <c r="I280" s="175" t="s">
        <v>101</v>
      </c>
      <c r="J280" s="175" t="s">
        <v>1032</v>
      </c>
      <c r="K280" s="176">
        <v>40.20745</v>
      </c>
      <c r="L280" s="176">
        <v>-104.316</v>
      </c>
    </row>
    <row x14ac:dyDescent="0.25" r="281" customHeight="1" ht="17.25">
      <c r="A281" s="106"/>
      <c r="B281" s="100"/>
      <c r="C281" s="100"/>
      <c r="D281" s="149"/>
      <c r="E281" s="149"/>
      <c r="F281" s="100"/>
      <c r="G281" s="100"/>
      <c r="H281" s="174">
        <v>80474</v>
      </c>
      <c r="I281" s="175" t="s">
        <v>101</v>
      </c>
      <c r="J281" s="175" t="s">
        <v>1033</v>
      </c>
      <c r="K281" s="176">
        <v>39.91076</v>
      </c>
      <c r="L281" s="176">
        <v>-105.473</v>
      </c>
    </row>
    <row x14ac:dyDescent="0.25" r="282" customHeight="1" ht="17.25">
      <c r="A282" s="106"/>
      <c r="B282" s="100"/>
      <c r="C282" s="100"/>
      <c r="D282" s="149"/>
      <c r="E282" s="149"/>
      <c r="F282" s="100"/>
      <c r="G282" s="100"/>
      <c r="H282" s="174">
        <v>80833</v>
      </c>
      <c r="I282" s="175" t="s">
        <v>101</v>
      </c>
      <c r="J282" s="175" t="s">
        <v>1034</v>
      </c>
      <c r="K282" s="176">
        <v>38.76425</v>
      </c>
      <c r="L282" s="176">
        <v>-104.024</v>
      </c>
    </row>
    <row x14ac:dyDescent="0.25" r="283" customHeight="1" ht="17.25">
      <c r="A283" s="106"/>
      <c r="B283" s="100"/>
      <c r="C283" s="100"/>
      <c r="D283" s="149"/>
      <c r="E283" s="149"/>
      <c r="F283" s="100"/>
      <c r="G283" s="100"/>
      <c r="H283" s="174">
        <v>81069</v>
      </c>
      <c r="I283" s="175" t="s">
        <v>101</v>
      </c>
      <c r="J283" s="175" t="s">
        <v>1035</v>
      </c>
      <c r="K283" s="176">
        <v>37.93715</v>
      </c>
      <c r="L283" s="176">
        <v>-104.886</v>
      </c>
    </row>
    <row x14ac:dyDescent="0.25" r="284" customHeight="1" ht="17.25">
      <c r="A284" s="106"/>
      <c r="B284" s="100"/>
      <c r="C284" s="100"/>
      <c r="D284" s="149"/>
      <c r="E284" s="149"/>
      <c r="F284" s="100"/>
      <c r="G284" s="100"/>
      <c r="H284" s="174">
        <v>81149</v>
      </c>
      <c r="I284" s="175" t="s">
        <v>101</v>
      </c>
      <c r="J284" s="175" t="s">
        <v>1036</v>
      </c>
      <c r="K284" s="176">
        <v>38.09775</v>
      </c>
      <c r="L284" s="176">
        <v>-106.188</v>
      </c>
    </row>
    <row x14ac:dyDescent="0.25" r="285" customHeight="1" ht="17.25">
      <c r="A285" s="106"/>
      <c r="B285" s="100"/>
      <c r="C285" s="100"/>
      <c r="D285" s="149"/>
      <c r="E285" s="149"/>
      <c r="F285" s="100"/>
      <c r="G285" s="100"/>
      <c r="H285" s="174">
        <v>81201</v>
      </c>
      <c r="I285" s="175" t="s">
        <v>101</v>
      </c>
      <c r="J285" s="175" t="s">
        <v>1037</v>
      </c>
      <c r="K285" s="176">
        <v>38.52591</v>
      </c>
      <c r="L285" s="176">
        <v>-105.998</v>
      </c>
    </row>
    <row x14ac:dyDescent="0.25" r="286" customHeight="1" ht="17.25">
      <c r="A286" s="106"/>
      <c r="B286" s="100"/>
      <c r="C286" s="100"/>
      <c r="D286" s="149"/>
      <c r="E286" s="149"/>
      <c r="F286" s="100"/>
      <c r="G286" s="100"/>
      <c r="H286" s="174">
        <v>81150</v>
      </c>
      <c r="I286" s="175" t="s">
        <v>101</v>
      </c>
      <c r="J286" s="175" t="s">
        <v>1038</v>
      </c>
      <c r="K286" s="176">
        <v>37.20135</v>
      </c>
      <c r="L286" s="176">
        <v>-105.44</v>
      </c>
    </row>
    <row x14ac:dyDescent="0.25" r="287" customHeight="1" ht="17.25">
      <c r="A287" s="106"/>
      <c r="B287" s="100"/>
      <c r="C287" s="100"/>
      <c r="D287" s="149"/>
      <c r="E287" s="149"/>
      <c r="F287" s="100"/>
      <c r="G287" s="100"/>
      <c r="H287" s="174">
        <v>81153</v>
      </c>
      <c r="I287" s="175" t="s">
        <v>101</v>
      </c>
      <c r="J287" s="175" t="s">
        <v>1039</v>
      </c>
      <c r="K287" s="176">
        <v>37.13487</v>
      </c>
      <c r="L287" s="176">
        <v>-105.346</v>
      </c>
    </row>
    <row x14ac:dyDescent="0.25" r="288" customHeight="1" ht="17.25">
      <c r="A288" s="106"/>
      <c r="B288" s="100"/>
      <c r="C288" s="100"/>
      <c r="D288" s="149"/>
      <c r="E288" s="149"/>
      <c r="F288" s="100"/>
      <c r="G288" s="100"/>
      <c r="H288" s="174">
        <v>81151</v>
      </c>
      <c r="I288" s="175" t="s">
        <v>101</v>
      </c>
      <c r="J288" s="175" t="s">
        <v>1040</v>
      </c>
      <c r="K288" s="176">
        <v>37.20872</v>
      </c>
      <c r="L288" s="176">
        <v>-105.929</v>
      </c>
    </row>
    <row x14ac:dyDescent="0.25" r="289" customHeight="1" ht="17.25">
      <c r="A289" s="106"/>
      <c r="B289" s="100"/>
      <c r="C289" s="100"/>
      <c r="D289" s="149"/>
      <c r="E289" s="149"/>
      <c r="F289" s="100"/>
      <c r="G289" s="100"/>
      <c r="H289" s="174">
        <v>80749</v>
      </c>
      <c r="I289" s="175" t="s">
        <v>101</v>
      </c>
      <c r="J289" s="175" t="s">
        <v>1041</v>
      </c>
      <c r="K289" s="176">
        <v>40.91032</v>
      </c>
      <c r="L289" s="176">
        <v>-102.529</v>
      </c>
    </row>
    <row x14ac:dyDescent="0.25" r="290" customHeight="1" ht="17.25">
      <c r="A290" s="106"/>
      <c r="B290" s="100"/>
      <c r="C290" s="100"/>
      <c r="D290" s="149"/>
      <c r="E290" s="149"/>
      <c r="F290" s="100"/>
      <c r="G290" s="100"/>
      <c r="H290" s="174">
        <v>80834</v>
      </c>
      <c r="I290" s="175" t="s">
        <v>101</v>
      </c>
      <c r="J290" s="175" t="s">
        <v>1042</v>
      </c>
      <c r="K290" s="176">
        <v>39.31833</v>
      </c>
      <c r="L290" s="176">
        <v>-102.882</v>
      </c>
    </row>
    <row x14ac:dyDescent="0.25" r="291" customHeight="1" ht="17.25">
      <c r="A291" s="106"/>
      <c r="B291" s="100"/>
      <c r="C291" s="100"/>
      <c r="D291" s="149"/>
      <c r="E291" s="149"/>
      <c r="F291" s="100"/>
      <c r="G291" s="100"/>
      <c r="H291" s="174">
        <v>81652</v>
      </c>
      <c r="I291" s="175" t="s">
        <v>101</v>
      </c>
      <c r="J291" s="175" t="s">
        <v>1043</v>
      </c>
      <c r="K291" s="176">
        <v>39.54146</v>
      </c>
      <c r="L291" s="176">
        <v>-107.657</v>
      </c>
    </row>
    <row x14ac:dyDescent="0.25" r="292" customHeight="1" ht="17.25">
      <c r="A292" s="106"/>
      <c r="B292" s="100"/>
      <c r="C292" s="100"/>
      <c r="D292" s="149"/>
      <c r="E292" s="149"/>
      <c r="F292" s="100"/>
      <c r="G292" s="100"/>
      <c r="H292" s="174">
        <v>81433</v>
      </c>
      <c r="I292" s="175" t="s">
        <v>101</v>
      </c>
      <c r="J292" s="175" t="s">
        <v>1044</v>
      </c>
      <c r="K292" s="176">
        <v>37.809</v>
      </c>
      <c r="L292" s="176">
        <v>-107.667</v>
      </c>
    </row>
    <row x14ac:dyDescent="0.25" r="293" customHeight="1" ht="17.25">
      <c r="A293" s="106"/>
      <c r="B293" s="100"/>
      <c r="C293" s="100"/>
      <c r="D293" s="149"/>
      <c r="E293" s="149"/>
      <c r="F293" s="100"/>
      <c r="G293" s="100"/>
      <c r="H293" s="174">
        <v>80835</v>
      </c>
      <c r="I293" s="175" t="s">
        <v>101</v>
      </c>
      <c r="J293" s="175" t="s">
        <v>1045</v>
      </c>
      <c r="K293" s="176">
        <v>39.14646</v>
      </c>
      <c r="L293" s="176">
        <v>-104.086</v>
      </c>
    </row>
    <row x14ac:dyDescent="0.25" r="294" customHeight="1" ht="17.25">
      <c r="A294" s="106"/>
      <c r="B294" s="100"/>
      <c r="C294" s="100"/>
      <c r="D294" s="149"/>
      <c r="E294" s="149"/>
      <c r="F294" s="100"/>
      <c r="G294" s="100"/>
      <c r="H294" s="174">
        <v>81653</v>
      </c>
      <c r="I294" s="175" t="s">
        <v>101</v>
      </c>
      <c r="J294" s="175" t="s">
        <v>1046</v>
      </c>
      <c r="K294" s="176">
        <v>40.94799</v>
      </c>
      <c r="L294" s="176">
        <v>-107.497</v>
      </c>
    </row>
    <row x14ac:dyDescent="0.25" r="295" customHeight="1" ht="17.25">
      <c r="A295" s="106"/>
      <c r="B295" s="100"/>
      <c r="C295" s="100"/>
      <c r="D295" s="149"/>
      <c r="E295" s="149"/>
      <c r="F295" s="100"/>
      <c r="G295" s="100"/>
      <c r="H295" s="174">
        <v>81654</v>
      </c>
      <c r="I295" s="175" t="s">
        <v>101</v>
      </c>
      <c r="J295" s="175" t="s">
        <v>1047</v>
      </c>
      <c r="K295" s="176">
        <v>39.25006</v>
      </c>
      <c r="L295" s="176">
        <v>-106.951</v>
      </c>
    </row>
    <row x14ac:dyDescent="0.25" r="296" customHeight="1" ht="17.25">
      <c r="A296" s="106"/>
      <c r="B296" s="100"/>
      <c r="C296" s="100"/>
      <c r="D296" s="149"/>
      <c r="E296" s="149"/>
      <c r="F296" s="100"/>
      <c r="G296" s="100"/>
      <c r="H296" s="174">
        <v>80750</v>
      </c>
      <c r="I296" s="175" t="s">
        <v>101</v>
      </c>
      <c r="J296" s="175" t="s">
        <v>1048</v>
      </c>
      <c r="K296" s="176">
        <v>40.33066</v>
      </c>
      <c r="L296" s="176">
        <v>-103.597</v>
      </c>
    </row>
    <row x14ac:dyDescent="0.25" r="297" customHeight="1" ht="17.25">
      <c r="A297" s="106"/>
      <c r="B297" s="100"/>
      <c r="C297" s="100"/>
      <c r="D297" s="149"/>
      <c r="E297" s="149"/>
      <c r="F297" s="100"/>
      <c r="G297" s="100"/>
      <c r="H297" s="174">
        <v>81434</v>
      </c>
      <c r="I297" s="175" t="s">
        <v>101</v>
      </c>
      <c r="J297" s="175" t="s">
        <v>1049</v>
      </c>
      <c r="K297" s="176">
        <v>38.9468</v>
      </c>
      <c r="L297" s="176">
        <v>-107.378</v>
      </c>
    </row>
    <row x14ac:dyDescent="0.25" r="298" customHeight="1" ht="17.25">
      <c r="A298" s="106"/>
      <c r="B298" s="100"/>
      <c r="C298" s="100"/>
      <c r="D298" s="149"/>
      <c r="E298" s="149"/>
      <c r="F298" s="100"/>
      <c r="G298" s="100"/>
      <c r="H298" s="174">
        <v>81154</v>
      </c>
      <c r="I298" s="175" t="s">
        <v>101</v>
      </c>
      <c r="J298" s="175" t="s">
        <v>1050</v>
      </c>
      <c r="K298" s="176">
        <v>37.67248</v>
      </c>
      <c r="L298" s="176">
        <v>-106.612</v>
      </c>
    </row>
    <row x14ac:dyDescent="0.25" r="299" customHeight="1" ht="17.25">
      <c r="A299" s="106"/>
      <c r="B299" s="100"/>
      <c r="C299" s="100"/>
      <c r="D299" s="149"/>
      <c r="E299" s="149"/>
      <c r="F299" s="100"/>
      <c r="G299" s="100"/>
      <c r="H299" s="174">
        <v>81073</v>
      </c>
      <c r="I299" s="175" t="s">
        <v>101</v>
      </c>
      <c r="J299" s="175" t="s">
        <v>1051</v>
      </c>
      <c r="K299" s="176">
        <v>37.40673</v>
      </c>
      <c r="L299" s="176">
        <v>-102.617</v>
      </c>
    </row>
    <row x14ac:dyDescent="0.25" r="300" customHeight="1" ht="17.25">
      <c r="A300" s="106"/>
      <c r="B300" s="100"/>
      <c r="C300" s="100"/>
      <c r="D300" s="149"/>
      <c r="E300" s="149"/>
      <c r="F300" s="100"/>
      <c r="G300" s="100"/>
      <c r="H300" s="174">
        <v>80487</v>
      </c>
      <c r="I300" s="175" t="s">
        <v>101</v>
      </c>
      <c r="J300" s="175" t="s">
        <v>1052</v>
      </c>
      <c r="K300" s="176">
        <v>40.47412</v>
      </c>
      <c r="L300" s="176">
        <v>-106.846</v>
      </c>
    </row>
    <row x14ac:dyDescent="0.25" r="301" customHeight="1" ht="17.25">
      <c r="A301" s="106"/>
      <c r="B301" s="100"/>
      <c r="C301" s="100"/>
      <c r="D301" s="149"/>
      <c r="E301" s="149"/>
      <c r="F301" s="100"/>
      <c r="G301" s="100"/>
      <c r="H301" s="174">
        <v>80751</v>
      </c>
      <c r="I301" s="175" t="s">
        <v>101</v>
      </c>
      <c r="J301" s="175" t="s">
        <v>1053</v>
      </c>
      <c r="K301" s="176">
        <v>40.63062</v>
      </c>
      <c r="L301" s="176">
        <v>-103.221</v>
      </c>
    </row>
    <row x14ac:dyDescent="0.25" r="302" customHeight="1" ht="17.25">
      <c r="A302" s="106"/>
      <c r="B302" s="100"/>
      <c r="C302" s="100"/>
      <c r="D302" s="149"/>
      <c r="E302" s="149"/>
      <c r="F302" s="100"/>
      <c r="G302" s="100"/>
      <c r="H302" s="174">
        <v>80754</v>
      </c>
      <c r="I302" s="175" t="s">
        <v>101</v>
      </c>
      <c r="J302" s="175" t="s">
        <v>1054</v>
      </c>
      <c r="K302" s="176">
        <v>40.68699</v>
      </c>
      <c r="L302" s="176">
        <v>-103.639</v>
      </c>
    </row>
    <row x14ac:dyDescent="0.25" r="303" customHeight="1" ht="17.25">
      <c r="A303" s="106"/>
      <c r="B303" s="100"/>
      <c r="C303" s="100"/>
      <c r="D303" s="149"/>
      <c r="E303" s="149"/>
      <c r="F303" s="100"/>
      <c r="G303" s="100"/>
      <c r="H303" s="174">
        <v>80136</v>
      </c>
      <c r="I303" s="175" t="s">
        <v>101</v>
      </c>
      <c r="J303" s="175" t="s">
        <v>1055</v>
      </c>
      <c r="K303" s="176">
        <v>39.78136</v>
      </c>
      <c r="L303" s="176">
        <v>-104.268</v>
      </c>
    </row>
    <row x14ac:dyDescent="0.25" r="304" customHeight="1" ht="17.25">
      <c r="A304" s="106"/>
      <c r="B304" s="100"/>
      <c r="C304" s="100"/>
      <c r="D304" s="149"/>
      <c r="E304" s="149"/>
      <c r="F304" s="100"/>
      <c r="G304" s="100"/>
      <c r="H304" s="174">
        <v>80836</v>
      </c>
      <c r="I304" s="175" t="s">
        <v>101</v>
      </c>
      <c r="J304" s="175" t="s">
        <v>1056</v>
      </c>
      <c r="K304" s="176">
        <v>39.30873</v>
      </c>
      <c r="L304" s="176">
        <v>-102.598</v>
      </c>
    </row>
    <row x14ac:dyDescent="0.25" r="305" customHeight="1" ht="17.25">
      <c r="A305" s="106"/>
      <c r="B305" s="100"/>
      <c r="C305" s="100"/>
      <c r="D305" s="149"/>
      <c r="E305" s="149"/>
      <c r="F305" s="100"/>
      <c r="G305" s="100"/>
      <c r="H305" s="174">
        <v>81076</v>
      </c>
      <c r="I305" s="175" t="s">
        <v>101</v>
      </c>
      <c r="J305" s="175" t="s">
        <v>1057</v>
      </c>
      <c r="K305" s="176">
        <v>38.24437</v>
      </c>
      <c r="L305" s="176">
        <v>-103.656</v>
      </c>
    </row>
    <row x14ac:dyDescent="0.25" r="306" customHeight="1" ht="17.25">
      <c r="A306" s="106"/>
      <c r="B306" s="100"/>
      <c r="C306" s="100"/>
      <c r="D306" s="149"/>
      <c r="E306" s="149"/>
      <c r="F306" s="100"/>
      <c r="G306" s="100"/>
      <c r="H306" s="174">
        <v>81435</v>
      </c>
      <c r="I306" s="175" t="s">
        <v>101</v>
      </c>
      <c r="J306" s="175" t="s">
        <v>1058</v>
      </c>
      <c r="K306" s="176">
        <v>37.94003</v>
      </c>
      <c r="L306" s="176">
        <v>-107.821</v>
      </c>
    </row>
    <row x14ac:dyDescent="0.25" r="307" customHeight="1" ht="17.25">
      <c r="A307" s="106"/>
      <c r="B307" s="100"/>
      <c r="C307" s="100"/>
      <c r="D307" s="149"/>
      <c r="E307" s="149"/>
      <c r="F307" s="100"/>
      <c r="G307" s="100"/>
      <c r="H307" s="174">
        <v>81050</v>
      </c>
      <c r="I307" s="175" t="s">
        <v>101</v>
      </c>
      <c r="J307" s="175" t="s">
        <v>1059</v>
      </c>
      <c r="K307" s="176">
        <v>37.99155</v>
      </c>
      <c r="L307" s="176">
        <v>-103.549</v>
      </c>
    </row>
    <row x14ac:dyDescent="0.25" r="308" customHeight="1" ht="17.25">
      <c r="A308" s="106"/>
      <c r="B308" s="100"/>
      <c r="C308" s="100"/>
      <c r="D308" s="149"/>
      <c r="E308" s="149"/>
      <c r="F308" s="100"/>
      <c r="G308" s="100"/>
      <c r="H308" s="174">
        <v>80479</v>
      </c>
      <c r="I308" s="175" t="s">
        <v>101</v>
      </c>
      <c r="J308" s="175" t="s">
        <v>1060</v>
      </c>
      <c r="K308" s="176">
        <v>40.1196</v>
      </c>
      <c r="L308" s="176">
        <v>-106.908</v>
      </c>
    </row>
    <row x14ac:dyDescent="0.25" r="309" customHeight="1" ht="17.25">
      <c r="A309" s="106"/>
      <c r="B309" s="100"/>
      <c r="C309" s="100"/>
      <c r="D309" s="149"/>
      <c r="E309" s="149"/>
      <c r="F309" s="100"/>
      <c r="G309" s="100"/>
      <c r="H309" s="174">
        <v>81334</v>
      </c>
      <c r="I309" s="175" t="s">
        <v>101</v>
      </c>
      <c r="J309" s="175" t="s">
        <v>1061</v>
      </c>
      <c r="K309" s="176">
        <v>37.20841</v>
      </c>
      <c r="L309" s="176">
        <v>-108.72</v>
      </c>
    </row>
    <row x14ac:dyDescent="0.25" r="310" customHeight="1" ht="17.25">
      <c r="A310" s="106"/>
      <c r="B310" s="100"/>
      <c r="C310" s="100"/>
      <c r="D310" s="149"/>
      <c r="E310" s="149"/>
      <c r="F310" s="100"/>
      <c r="G310" s="100"/>
      <c r="H310" s="174">
        <v>81071</v>
      </c>
      <c r="I310" s="175" t="s">
        <v>101</v>
      </c>
      <c r="J310" s="175" t="s">
        <v>1062</v>
      </c>
      <c r="K310" s="176">
        <v>38.46217</v>
      </c>
      <c r="L310" s="176">
        <v>-102.295</v>
      </c>
    </row>
    <row x14ac:dyDescent="0.25" r="311" customHeight="1" ht="17.25">
      <c r="A311" s="106"/>
      <c r="B311" s="100"/>
      <c r="C311" s="100"/>
      <c r="D311" s="149"/>
      <c r="E311" s="149"/>
      <c r="F311" s="100"/>
      <c r="G311" s="100"/>
      <c r="H311" s="174">
        <v>81081</v>
      </c>
      <c r="I311" s="175" t="s">
        <v>101</v>
      </c>
      <c r="J311" s="175" t="s">
        <v>1063</v>
      </c>
      <c r="K311" s="176">
        <v>37.07566</v>
      </c>
      <c r="L311" s="176">
        <v>-104.118</v>
      </c>
    </row>
    <row x14ac:dyDescent="0.25" r="312" customHeight="1" ht="17.25">
      <c r="A312" s="106"/>
      <c r="B312" s="100"/>
      <c r="C312" s="100"/>
      <c r="D312" s="149"/>
      <c r="E312" s="149"/>
      <c r="F312" s="100"/>
      <c r="G312" s="100"/>
      <c r="H312" s="174">
        <v>81251</v>
      </c>
      <c r="I312" s="175" t="s">
        <v>101</v>
      </c>
      <c r="J312" s="175" t="s">
        <v>1064</v>
      </c>
      <c r="K312" s="176">
        <v>39.09023</v>
      </c>
      <c r="L312" s="176">
        <v>-106.435</v>
      </c>
    </row>
    <row x14ac:dyDescent="0.25" r="313" customHeight="1" ht="17.25">
      <c r="A313" s="106"/>
      <c r="B313" s="100"/>
      <c r="C313" s="100"/>
      <c r="D313" s="149"/>
      <c r="E313" s="149"/>
      <c r="F313" s="100"/>
      <c r="G313" s="100"/>
      <c r="H313" s="174">
        <v>80840</v>
      </c>
      <c r="I313" s="175" t="s">
        <v>101</v>
      </c>
      <c r="J313" s="175" t="s">
        <v>1065</v>
      </c>
      <c r="K313" s="176">
        <v>38.99045</v>
      </c>
      <c r="L313" s="176">
        <v>-104.86</v>
      </c>
    </row>
    <row x14ac:dyDescent="0.25" r="314" customHeight="1" ht="17.25">
      <c r="A314" s="106"/>
      <c r="B314" s="100"/>
      <c r="C314" s="100"/>
      <c r="D314" s="149"/>
      <c r="E314" s="149"/>
      <c r="F314" s="100"/>
      <c r="G314" s="100"/>
      <c r="H314" s="174">
        <v>81064</v>
      </c>
      <c r="I314" s="175" t="s">
        <v>101</v>
      </c>
      <c r="J314" s="175" t="s">
        <v>1066</v>
      </c>
      <c r="K314" s="176">
        <v>37.35589</v>
      </c>
      <c r="L314" s="176">
        <v>-102.893</v>
      </c>
    </row>
    <row x14ac:dyDescent="0.25" r="315" customHeight="1" ht="17.25">
      <c r="A315" s="106"/>
      <c r="B315" s="100"/>
      <c r="C315" s="100"/>
      <c r="D315" s="149"/>
      <c r="E315" s="149"/>
      <c r="F315" s="100"/>
      <c r="G315" s="100"/>
      <c r="H315" s="174">
        <v>81657</v>
      </c>
      <c r="I315" s="175" t="s">
        <v>101</v>
      </c>
      <c r="J315" s="175" t="s">
        <v>1067</v>
      </c>
      <c r="K315" s="176">
        <v>39.62379</v>
      </c>
      <c r="L315" s="176">
        <v>-106.463</v>
      </c>
    </row>
    <row x14ac:dyDescent="0.25" r="316" customHeight="1" ht="17.25">
      <c r="A316" s="106"/>
      <c r="B316" s="100"/>
      <c r="C316" s="100"/>
      <c r="D316" s="149"/>
      <c r="E316" s="149"/>
      <c r="F316" s="100"/>
      <c r="G316" s="100"/>
      <c r="H316" s="174">
        <v>80755</v>
      </c>
      <c r="I316" s="175" t="s">
        <v>101</v>
      </c>
      <c r="J316" s="175" t="s">
        <v>1068</v>
      </c>
      <c r="K316" s="176">
        <v>39.93313</v>
      </c>
      <c r="L316" s="176">
        <v>-102.319</v>
      </c>
    </row>
    <row x14ac:dyDescent="0.25" r="317" customHeight="1" ht="17.25">
      <c r="A317" s="106"/>
      <c r="B317" s="100"/>
      <c r="C317" s="100"/>
      <c r="D317" s="149"/>
      <c r="E317" s="149"/>
      <c r="F317" s="100"/>
      <c r="G317" s="100"/>
      <c r="H317" s="174">
        <v>81087</v>
      </c>
      <c r="I317" s="175" t="s">
        <v>101</v>
      </c>
      <c r="J317" s="175" t="s">
        <v>1069</v>
      </c>
      <c r="K317" s="176">
        <v>37.37304</v>
      </c>
      <c r="L317" s="176">
        <v>-102.444</v>
      </c>
    </row>
    <row x14ac:dyDescent="0.25" r="318" customHeight="1" ht="17.25">
      <c r="A318" s="106"/>
      <c r="B318" s="100"/>
      <c r="C318" s="100"/>
      <c r="D318" s="149"/>
      <c r="E318" s="149"/>
      <c r="F318" s="100"/>
      <c r="G318" s="100"/>
      <c r="H318" s="174">
        <v>81155</v>
      </c>
      <c r="I318" s="175" t="s">
        <v>101</v>
      </c>
      <c r="J318" s="175" t="s">
        <v>1070</v>
      </c>
      <c r="K318" s="176">
        <v>38.2952</v>
      </c>
      <c r="L318" s="176">
        <v>-106.11</v>
      </c>
    </row>
    <row x14ac:dyDescent="0.25" r="319" customHeight="1" ht="17.25">
      <c r="A319" s="106"/>
      <c r="B319" s="100"/>
      <c r="C319" s="100"/>
      <c r="D319" s="149"/>
      <c r="E319" s="149"/>
      <c r="F319" s="100"/>
      <c r="G319" s="100"/>
      <c r="H319" s="174">
        <v>81049</v>
      </c>
      <c r="I319" s="175" t="s">
        <v>101</v>
      </c>
      <c r="J319" s="175" t="s">
        <v>1071</v>
      </c>
      <c r="K319" s="176">
        <v>37.33119</v>
      </c>
      <c r="L319" s="176">
        <v>-103.358</v>
      </c>
    </row>
    <row x14ac:dyDescent="0.25" r="320" customHeight="1" ht="17.25">
      <c r="A320" s="106"/>
      <c r="B320" s="100"/>
      <c r="C320" s="100"/>
      <c r="D320" s="149"/>
      <c r="E320" s="149"/>
      <c r="F320" s="100"/>
      <c r="G320" s="100"/>
      <c r="H320" s="174">
        <v>80536</v>
      </c>
      <c r="I320" s="175" t="s">
        <v>101</v>
      </c>
      <c r="J320" s="175" t="s">
        <v>1072</v>
      </c>
      <c r="K320" s="176">
        <v>40.77988</v>
      </c>
      <c r="L320" s="176">
        <v>-105.368</v>
      </c>
    </row>
    <row x14ac:dyDescent="0.25" r="321" customHeight="1" ht="17.25">
      <c r="A321" s="106"/>
      <c r="B321" s="100"/>
      <c r="C321" s="100"/>
      <c r="D321" s="149"/>
      <c r="E321" s="149"/>
      <c r="F321" s="100"/>
      <c r="G321" s="100"/>
      <c r="H321" s="174">
        <v>80861</v>
      </c>
      <c r="I321" s="175" t="s">
        <v>101</v>
      </c>
      <c r="J321" s="175" t="s">
        <v>1073</v>
      </c>
      <c r="K321" s="176">
        <v>39.32356</v>
      </c>
      <c r="L321" s="176">
        <v>-102.739</v>
      </c>
    </row>
    <row x14ac:dyDescent="0.25" r="322" customHeight="1" ht="17.25">
      <c r="A322" s="106"/>
      <c r="B322" s="100"/>
      <c r="C322" s="100"/>
      <c r="D322" s="149"/>
      <c r="E322" s="149"/>
      <c r="F322" s="100"/>
      <c r="G322" s="100"/>
      <c r="H322" s="174">
        <v>80480</v>
      </c>
      <c r="I322" s="175" t="s">
        <v>101</v>
      </c>
      <c r="J322" s="175" t="s">
        <v>1074</v>
      </c>
      <c r="K322" s="176">
        <v>40.70998</v>
      </c>
      <c r="L322" s="176">
        <v>-106.277</v>
      </c>
    </row>
    <row x14ac:dyDescent="0.25" r="323" customHeight="1" ht="17.25">
      <c r="A323" s="106"/>
      <c r="B323" s="100"/>
      <c r="C323" s="100"/>
      <c r="D323" s="149"/>
      <c r="E323" s="149"/>
      <c r="F323" s="100"/>
      <c r="G323" s="100"/>
      <c r="H323" s="174">
        <v>81090</v>
      </c>
      <c r="I323" s="175" t="s">
        <v>101</v>
      </c>
      <c r="J323" s="175" t="s">
        <v>1075</v>
      </c>
      <c r="K323" s="176">
        <v>37.35206</v>
      </c>
      <c r="L323" s="176">
        <v>-102.254</v>
      </c>
    </row>
    <row x14ac:dyDescent="0.25" r="324" customHeight="1" ht="17.25">
      <c r="A324" s="106"/>
      <c r="B324" s="100"/>
      <c r="C324" s="100"/>
      <c r="D324" s="149"/>
      <c r="E324" s="149"/>
      <c r="F324" s="100"/>
      <c r="G324" s="100"/>
      <c r="H324" s="174">
        <v>80481</v>
      </c>
      <c r="I324" s="175" t="s">
        <v>101</v>
      </c>
      <c r="J324" s="175" t="s">
        <v>1076</v>
      </c>
      <c r="K324" s="176">
        <v>40.07257</v>
      </c>
      <c r="L324" s="176">
        <v>-105.508</v>
      </c>
    </row>
    <row x14ac:dyDescent="0.25" r="325" customHeight="1" ht="17.25">
      <c r="A325" s="106"/>
      <c r="B325" s="100"/>
      <c r="C325" s="100"/>
      <c r="D325" s="149"/>
      <c r="E325" s="149"/>
      <c r="F325" s="100"/>
      <c r="G325" s="100"/>
      <c r="H325" s="174">
        <v>80137</v>
      </c>
      <c r="I325" s="175" t="s">
        <v>101</v>
      </c>
      <c r="J325" s="175" t="s">
        <v>1077</v>
      </c>
      <c r="K325" s="176">
        <v>39.76232</v>
      </c>
      <c r="L325" s="176">
        <v>-104.583</v>
      </c>
    </row>
    <row x14ac:dyDescent="0.25" r="326" customHeight="1" ht="17.25">
      <c r="A326" s="106"/>
      <c r="B326" s="100"/>
      <c r="C326" s="100"/>
      <c r="D326" s="149"/>
      <c r="E326" s="149"/>
      <c r="F326" s="100"/>
      <c r="G326" s="100"/>
      <c r="H326" s="174">
        <v>80621</v>
      </c>
      <c r="I326" s="175" t="s">
        <v>101</v>
      </c>
      <c r="J326" s="175" t="s">
        <v>1078</v>
      </c>
      <c r="K326" s="176">
        <v>40.07888</v>
      </c>
      <c r="L326" s="176">
        <v>-104.866</v>
      </c>
    </row>
    <row x14ac:dyDescent="0.25" r="327" customHeight="1" ht="17.25">
      <c r="A327" s="106"/>
      <c r="B327" s="100"/>
      <c r="C327" s="100"/>
      <c r="D327" s="149"/>
      <c r="E327" s="149"/>
      <c r="F327" s="100"/>
      <c r="G327" s="100"/>
      <c r="H327" s="174">
        <v>80653</v>
      </c>
      <c r="I327" s="175" t="s">
        <v>101</v>
      </c>
      <c r="J327" s="175" t="s">
        <v>1079</v>
      </c>
      <c r="K327" s="176">
        <v>40.36809</v>
      </c>
      <c r="L327" s="176">
        <v>-103.968</v>
      </c>
    </row>
    <row x14ac:dyDescent="0.25" r="328" customHeight="1" ht="17.25">
      <c r="A328" s="106"/>
      <c r="B328" s="100"/>
      <c r="C328" s="100"/>
      <c r="D328" s="149"/>
      <c r="E328" s="149"/>
      <c r="F328" s="100"/>
      <c r="G328" s="100"/>
      <c r="H328" s="174">
        <v>80549</v>
      </c>
      <c r="I328" s="175" t="s">
        <v>101</v>
      </c>
      <c r="J328" s="175" t="s">
        <v>1080</v>
      </c>
      <c r="K328" s="176">
        <v>40.72553</v>
      </c>
      <c r="L328" s="176">
        <v>-105.032</v>
      </c>
    </row>
    <row x14ac:dyDescent="0.25" r="329" customHeight="1" ht="17.25">
      <c r="A329" s="106"/>
      <c r="B329" s="100"/>
      <c r="C329" s="100"/>
      <c r="D329" s="149"/>
      <c r="E329" s="149"/>
      <c r="F329" s="100"/>
      <c r="G329" s="100"/>
      <c r="H329" s="174">
        <v>81252</v>
      </c>
      <c r="I329" s="175" t="s">
        <v>101</v>
      </c>
      <c r="J329" s="175" t="s">
        <v>1081</v>
      </c>
      <c r="K329" s="176">
        <v>38.12302</v>
      </c>
      <c r="L329" s="176">
        <v>-105.433</v>
      </c>
    </row>
    <row x14ac:dyDescent="0.25" r="330" customHeight="1" ht="17.25">
      <c r="A330" s="106"/>
      <c r="B330" s="100"/>
      <c r="C330" s="100"/>
      <c r="D330" s="149"/>
      <c r="E330" s="149"/>
      <c r="F330" s="100"/>
      <c r="G330" s="100"/>
      <c r="H330" s="174">
        <v>81091</v>
      </c>
      <c r="I330" s="175" t="s">
        <v>101</v>
      </c>
      <c r="J330" s="175" t="s">
        <v>1082</v>
      </c>
      <c r="K330" s="176">
        <v>37.17021</v>
      </c>
      <c r="L330" s="176">
        <v>-104.825</v>
      </c>
    </row>
    <row x14ac:dyDescent="0.25" r="331" customHeight="1" ht="17.25">
      <c r="A331" s="106"/>
      <c r="B331" s="100"/>
      <c r="C331" s="100"/>
      <c r="D331" s="149"/>
      <c r="E331" s="149"/>
      <c r="F331" s="100"/>
      <c r="G331" s="100"/>
      <c r="H331" s="174">
        <v>81253</v>
      </c>
      <c r="I331" s="175" t="s">
        <v>101</v>
      </c>
      <c r="J331" s="175" t="s">
        <v>1083</v>
      </c>
      <c r="K331" s="176">
        <v>38.18986</v>
      </c>
      <c r="L331" s="176">
        <v>-105.106</v>
      </c>
    </row>
    <row x14ac:dyDescent="0.25" r="332" customHeight="1" ht="17.25">
      <c r="A332" s="106"/>
      <c r="B332" s="100"/>
      <c r="C332" s="100"/>
      <c r="D332" s="149"/>
      <c r="E332" s="149"/>
      <c r="F332" s="100"/>
      <c r="G332" s="100"/>
      <c r="H332" s="174">
        <v>81527</v>
      </c>
      <c r="I332" s="175" t="s">
        <v>101</v>
      </c>
      <c r="J332" s="175" t="s">
        <v>1084</v>
      </c>
      <c r="K332" s="176">
        <v>38.97442</v>
      </c>
      <c r="L332" s="176">
        <v>-108.399</v>
      </c>
    </row>
    <row x14ac:dyDescent="0.25" r="333" customHeight="1" ht="17.25">
      <c r="A333" s="106"/>
      <c r="B333" s="100"/>
      <c r="C333" s="100"/>
      <c r="D333" s="149"/>
      <c r="E333" s="149"/>
      <c r="F333" s="100"/>
      <c r="G333" s="100"/>
      <c r="H333" s="174">
        <v>81092</v>
      </c>
      <c r="I333" s="175" t="s">
        <v>101</v>
      </c>
      <c r="J333" s="175" t="s">
        <v>1085</v>
      </c>
      <c r="K333" s="176">
        <v>38.15898</v>
      </c>
      <c r="L333" s="176">
        <v>-102.715</v>
      </c>
    </row>
    <row x14ac:dyDescent="0.25" r="334" customHeight="1" ht="17.25">
      <c r="A334" s="106"/>
      <c r="B334" s="100"/>
      <c r="C334" s="100"/>
      <c r="D334" s="149"/>
      <c r="E334" s="149"/>
      <c r="F334" s="100"/>
      <c r="G334" s="100"/>
      <c r="H334" s="174">
        <v>80741</v>
      </c>
      <c r="I334" s="175" t="s">
        <v>101</v>
      </c>
      <c r="J334" s="175" t="s">
        <v>1086</v>
      </c>
      <c r="K334" s="176">
        <v>40.51155</v>
      </c>
      <c r="L334" s="176">
        <v>-103.345</v>
      </c>
    </row>
    <row x14ac:dyDescent="0.25" r="335" customHeight="1" ht="17.25">
      <c r="A335" s="106"/>
      <c r="B335" s="100"/>
      <c r="C335" s="100"/>
      <c r="D335" s="149"/>
      <c r="E335" s="149"/>
      <c r="F335" s="100"/>
      <c r="G335" s="100"/>
      <c r="H335" s="174">
        <v>80550</v>
      </c>
      <c r="I335" s="175" t="s">
        <v>101</v>
      </c>
      <c r="J335" s="175" t="s">
        <v>1087</v>
      </c>
      <c r="K335" s="176">
        <v>40.48366</v>
      </c>
      <c r="L335" s="176">
        <v>-104.899</v>
      </c>
    </row>
    <row x14ac:dyDescent="0.25" r="336" customHeight="1" ht="17.25">
      <c r="A336" s="106"/>
      <c r="B336" s="100"/>
      <c r="C336" s="100"/>
      <c r="D336" s="149"/>
      <c r="E336" s="149"/>
      <c r="F336" s="100"/>
      <c r="G336" s="100"/>
      <c r="H336" s="174">
        <v>80863</v>
      </c>
      <c r="I336" s="175" t="s">
        <v>101</v>
      </c>
      <c r="J336" s="175" t="s">
        <v>1088</v>
      </c>
      <c r="K336" s="176">
        <v>38.99693</v>
      </c>
      <c r="L336" s="176">
        <v>-105.062</v>
      </c>
    </row>
    <row x14ac:dyDescent="0.25" r="337" customHeight="1" ht="17.25">
      <c r="A337" s="106"/>
      <c r="B337" s="100"/>
      <c r="C337" s="100"/>
      <c r="D337" s="149"/>
      <c r="E337" s="149"/>
      <c r="F337" s="100"/>
      <c r="G337" s="100"/>
      <c r="H337" s="174">
        <v>81335</v>
      </c>
      <c r="I337" s="175" t="s">
        <v>101</v>
      </c>
      <c r="J337" s="175" t="s">
        <v>1089</v>
      </c>
      <c r="K337" s="176">
        <v>37.49953</v>
      </c>
      <c r="L337" s="176">
        <v>-108.785</v>
      </c>
    </row>
    <row x14ac:dyDescent="0.25" r="338" customHeight="1" ht="17.25">
      <c r="A338" s="106"/>
      <c r="B338" s="100"/>
      <c r="C338" s="100"/>
      <c r="D338" s="149"/>
      <c r="E338" s="149"/>
      <c r="F338" s="100"/>
      <c r="G338" s="100"/>
      <c r="H338" s="174">
        <v>80864</v>
      </c>
      <c r="I338" s="175" t="s">
        <v>101</v>
      </c>
      <c r="J338" s="175" t="s">
        <v>1090</v>
      </c>
      <c r="K338" s="176">
        <v>38.77525</v>
      </c>
      <c r="L338" s="176">
        <v>-104.218</v>
      </c>
    </row>
    <row x14ac:dyDescent="0.25" r="339" customHeight="1" ht="17.25">
      <c r="A339" s="106"/>
      <c r="B339" s="100"/>
      <c r="C339" s="100"/>
      <c r="D339" s="149"/>
      <c r="E339" s="149"/>
      <c r="F339" s="100"/>
      <c r="G339" s="100"/>
      <c r="H339" s="174">
        <v>80759</v>
      </c>
      <c r="I339" s="175" t="s">
        <v>101</v>
      </c>
      <c r="J339" s="175" t="s">
        <v>1091</v>
      </c>
      <c r="K339" s="176">
        <v>40.13006</v>
      </c>
      <c r="L339" s="176">
        <v>-102.707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6"/>
  <sheetViews>
    <sheetView workbookViewId="0"/>
  </sheetViews>
  <sheetFormatPr defaultRowHeight="15" x14ac:dyDescent="0.25"/>
  <cols>
    <col min="1" max="1" style="107" width="12.43357142857143" customWidth="1" bestFit="1"/>
    <col min="2" max="2" style="167" width="12.43357142857143" customWidth="1" bestFit="1"/>
    <col min="3" max="3" style="107" width="12.43357142857143" customWidth="1" bestFit="1"/>
    <col min="4" max="4" style="97" width="12.43357142857143" customWidth="1" bestFit="1"/>
    <col min="5" max="5" style="97" width="12.43357142857143" customWidth="1" bestFit="1"/>
    <col min="6" max="6" style="168" width="12.43357142857143" customWidth="1" bestFit="1"/>
    <col min="7" max="7" style="168" width="12.43357142857143" customWidth="1" bestFit="1"/>
    <col min="8" max="8" style="168" width="12.43357142857143" customWidth="1" bestFit="1"/>
    <col min="9" max="9" style="168" width="12.43357142857143" customWidth="1" bestFit="1"/>
    <col min="10" max="10" style="168" width="12.43357142857143" customWidth="1" bestFit="1"/>
    <col min="11" max="11" style="97" width="12.43357142857143" customWidth="1" bestFit="1"/>
    <col min="12" max="12" style="168" width="12.43357142857143" customWidth="1" bestFit="1"/>
  </cols>
  <sheetData>
    <row x14ac:dyDescent="0.25" r="1" customHeight="1" ht="17.25">
      <c r="A1" s="104" t="s">
        <v>738</v>
      </c>
      <c r="B1" s="105" t="s">
        <v>739</v>
      </c>
      <c r="C1" s="104" t="s">
        <v>740</v>
      </c>
      <c r="D1" s="105"/>
      <c r="E1" s="105" t="s">
        <v>741</v>
      </c>
      <c r="F1" s="148" t="s">
        <v>742</v>
      </c>
      <c r="G1" s="149"/>
      <c r="H1" s="148" t="s">
        <v>743</v>
      </c>
      <c r="I1" s="148" t="s">
        <v>740</v>
      </c>
      <c r="J1" s="148" t="s">
        <v>739</v>
      </c>
      <c r="K1" s="105" t="s">
        <v>741</v>
      </c>
      <c r="L1" s="148" t="s">
        <v>742</v>
      </c>
    </row>
    <row x14ac:dyDescent="0.25" r="2" customHeight="1" ht="17.25">
      <c r="A2" s="104" t="s">
        <v>744</v>
      </c>
      <c r="B2" s="101">
        <v>80465</v>
      </c>
      <c r="C2" s="104" t="s">
        <v>745</v>
      </c>
      <c r="D2" s="106"/>
      <c r="E2" s="150">
        <v>39.61245</v>
      </c>
      <c r="F2" s="150">
        <v>-105.175</v>
      </c>
      <c r="G2" s="149"/>
      <c r="H2" s="148" t="s">
        <v>746</v>
      </c>
      <c r="I2" s="148" t="s">
        <v>745</v>
      </c>
      <c r="J2" s="101">
        <v>80209</v>
      </c>
      <c r="K2" s="150">
        <v>39.70744</v>
      </c>
      <c r="L2" s="150">
        <v>-104.969</v>
      </c>
    </row>
    <row x14ac:dyDescent="0.25" r="3" customHeight="1" ht="17.25">
      <c r="A3" s="100"/>
      <c r="B3" s="151"/>
      <c r="C3" s="100"/>
      <c r="D3" s="106"/>
      <c r="E3" s="106"/>
      <c r="F3" s="149"/>
      <c r="G3" s="149"/>
      <c r="H3" s="148" t="s">
        <v>747</v>
      </c>
      <c r="I3" s="148" t="s">
        <v>748</v>
      </c>
      <c r="J3" s="101">
        <v>80209</v>
      </c>
      <c r="K3" s="150">
        <v>39.70744</v>
      </c>
      <c r="L3" s="150">
        <v>-104.969</v>
      </c>
    </row>
    <row x14ac:dyDescent="0.25" r="4" customHeight="1" ht="17.25">
      <c r="A4" s="100"/>
      <c r="B4" s="151"/>
      <c r="C4" s="100"/>
      <c r="D4" s="106"/>
      <c r="E4" s="106"/>
      <c r="F4" s="149"/>
      <c r="G4" s="149"/>
      <c r="H4" s="148" t="s">
        <v>749</v>
      </c>
      <c r="I4" s="148" t="s">
        <v>745</v>
      </c>
      <c r="J4" s="101">
        <v>80219</v>
      </c>
      <c r="K4" s="150">
        <v>39.69562</v>
      </c>
      <c r="L4" s="150">
        <v>-105.034</v>
      </c>
    </row>
    <row x14ac:dyDescent="0.25" r="5" customHeight="1" ht="17.25">
      <c r="A5" s="100"/>
      <c r="B5" s="151"/>
      <c r="C5" s="100"/>
      <c r="D5" s="106"/>
      <c r="E5" s="106"/>
      <c r="F5" s="149"/>
      <c r="G5" s="149"/>
      <c r="H5" s="148" t="s">
        <v>750</v>
      </c>
      <c r="I5" s="148" t="s">
        <v>748</v>
      </c>
      <c r="J5" s="101">
        <v>80219</v>
      </c>
      <c r="K5" s="150">
        <v>39.69562</v>
      </c>
      <c r="L5" s="150">
        <v>-105.034</v>
      </c>
    </row>
    <row x14ac:dyDescent="0.25" r="6" customHeight="1" ht="6">
      <c r="A6" s="152"/>
      <c r="B6" s="153"/>
      <c r="C6" s="152"/>
      <c r="D6" s="153"/>
      <c r="E6" s="153"/>
      <c r="F6" s="154"/>
      <c r="G6" s="154"/>
      <c r="H6" s="154"/>
      <c r="I6" s="154"/>
      <c r="J6" s="154"/>
      <c r="K6" s="153"/>
      <c r="L6" s="154"/>
    </row>
    <row x14ac:dyDescent="0.25" r="7" customHeight="1" ht="17.25">
      <c r="A7" s="104" t="s">
        <v>751</v>
      </c>
      <c r="B7" s="151"/>
      <c r="C7" s="100"/>
      <c r="D7" s="106"/>
      <c r="E7" s="106"/>
      <c r="F7" s="149"/>
      <c r="G7" s="149"/>
      <c r="H7" s="149"/>
      <c r="I7" s="149"/>
      <c r="J7" s="149"/>
      <c r="K7" s="106"/>
      <c r="L7" s="149"/>
    </row>
    <row x14ac:dyDescent="0.25" r="8" customHeight="1" ht="17.25">
      <c r="A8" s="104" t="s">
        <v>738</v>
      </c>
      <c r="B8" s="105" t="s">
        <v>743</v>
      </c>
      <c r="C8" s="104" t="s">
        <v>752</v>
      </c>
      <c r="D8" s="106"/>
      <c r="E8" s="106"/>
      <c r="F8" s="149"/>
      <c r="G8" s="149"/>
      <c r="H8" s="149"/>
      <c r="I8" s="149"/>
      <c r="J8" s="149"/>
      <c r="K8" s="106"/>
      <c r="L8" s="149"/>
    </row>
    <row x14ac:dyDescent="0.25" r="9" customHeight="1" ht="17.25">
      <c r="A9" s="104" t="s">
        <v>744</v>
      </c>
      <c r="B9" s="105" t="s">
        <v>746</v>
      </c>
      <c r="C9" s="155" t="s">
        <v>753</v>
      </c>
      <c r="D9" s="156">
        <v>1</v>
      </c>
      <c r="E9" s="106"/>
      <c r="F9" s="149"/>
      <c r="G9" s="149"/>
      <c r="H9" s="149"/>
      <c r="I9" s="149"/>
      <c r="J9" s="149"/>
      <c r="K9" s="106"/>
      <c r="L9" s="149"/>
    </row>
    <row x14ac:dyDescent="0.25" r="10" customHeight="1" ht="17.25">
      <c r="A10" s="104" t="s">
        <v>744</v>
      </c>
      <c r="B10" s="105" t="s">
        <v>747</v>
      </c>
      <c r="C10" s="155" t="s">
        <v>754</v>
      </c>
      <c r="D10" s="157">
        <v>0</v>
      </c>
      <c r="E10" s="106"/>
      <c r="F10" s="149"/>
      <c r="G10" s="149"/>
      <c r="H10" s="149"/>
      <c r="I10" s="149"/>
      <c r="J10" s="149"/>
      <c r="K10" s="106"/>
      <c r="L10" s="149"/>
    </row>
    <row x14ac:dyDescent="0.25" r="11" customHeight="1" ht="17.25">
      <c r="A11" s="104" t="s">
        <v>744</v>
      </c>
      <c r="B11" s="105" t="s">
        <v>749</v>
      </c>
      <c r="C11" s="155" t="s">
        <v>753</v>
      </c>
      <c r="D11" s="156">
        <v>1</v>
      </c>
      <c r="E11" s="106"/>
      <c r="F11" s="149"/>
      <c r="G11" s="149"/>
      <c r="H11" s="149"/>
      <c r="I11" s="149"/>
      <c r="J11" s="149"/>
      <c r="K11" s="106"/>
      <c r="L11" s="149"/>
    </row>
    <row x14ac:dyDescent="0.25" r="12" customHeight="1" ht="17.25">
      <c r="A12" s="104" t="s">
        <v>744</v>
      </c>
      <c r="B12" s="105" t="s">
        <v>750</v>
      </c>
      <c r="C12" s="155" t="s">
        <v>754</v>
      </c>
      <c r="D12" s="157">
        <v>0</v>
      </c>
      <c r="E12" s="158"/>
      <c r="F12" s="159"/>
      <c r="G12" s="159"/>
      <c r="H12" s="159"/>
      <c r="I12" s="148"/>
      <c r="J12" s="149"/>
      <c r="K12" s="106"/>
      <c r="L12" s="149"/>
    </row>
    <row x14ac:dyDescent="0.25" r="13" customHeight="1" ht="17.25">
      <c r="A13" s="100"/>
      <c r="B13" s="151"/>
      <c r="C13" s="100"/>
      <c r="D13" s="106"/>
      <c r="E13" s="106"/>
      <c r="F13" s="149"/>
      <c r="G13" s="149"/>
      <c r="H13" s="149"/>
      <c r="I13" s="149"/>
      <c r="J13" s="149"/>
      <c r="K13" s="106"/>
      <c r="L13" s="149"/>
    </row>
    <row x14ac:dyDescent="0.25" r="14" customHeight="1" ht="17.25">
      <c r="A14" s="104" t="s">
        <v>755</v>
      </c>
      <c r="B14" s="151"/>
      <c r="C14" s="100"/>
      <c r="D14" s="106"/>
      <c r="E14" s="106"/>
      <c r="F14" s="159" t="s">
        <v>756</v>
      </c>
      <c r="G14" s="149"/>
      <c r="H14" s="159" t="s">
        <v>756</v>
      </c>
      <c r="I14" s="149"/>
      <c r="J14" s="148" t="s">
        <v>757</v>
      </c>
      <c r="K14" s="106"/>
      <c r="L14" s="149"/>
    </row>
    <row x14ac:dyDescent="0.25" r="15" customHeight="1" ht="17.25">
      <c r="A15" s="104" t="s">
        <v>738</v>
      </c>
      <c r="B15" s="105" t="s">
        <v>743</v>
      </c>
      <c r="C15" s="104" t="s">
        <v>740</v>
      </c>
      <c r="D15" s="105" t="s">
        <v>758</v>
      </c>
      <c r="E15" s="105" t="s">
        <v>759</v>
      </c>
      <c r="F15" s="148" t="s">
        <v>760</v>
      </c>
      <c r="G15" s="148" t="s">
        <v>761</v>
      </c>
      <c r="H15" s="148" t="s">
        <v>762</v>
      </c>
      <c r="I15" s="148" t="s">
        <v>763</v>
      </c>
      <c r="J15" s="148" t="s">
        <v>764</v>
      </c>
      <c r="K15" s="105" t="s">
        <v>765</v>
      </c>
      <c r="L15" s="149"/>
    </row>
    <row x14ac:dyDescent="0.25" r="16" customHeight="1" ht="17.25">
      <c r="A16" s="104" t="s">
        <v>744</v>
      </c>
      <c r="B16" s="105" t="s">
        <v>746</v>
      </c>
      <c r="C16" s="104" t="s">
        <v>745</v>
      </c>
      <c r="D16" s="101">
        <v>80465</v>
      </c>
      <c r="E16" s="101">
        <v>80209</v>
      </c>
      <c r="F16" s="160">
        <f>E2</f>
      </c>
      <c r="G16" s="161">
        <f>F2</f>
      </c>
      <c r="H16" s="162">
        <f>K2</f>
      </c>
      <c r="I16" s="163">
        <f>L2</f>
      </c>
      <c r="J16" s="164">
        <f>ABS(F16-H16)+ABS(G16-I16)</f>
      </c>
      <c r="K16" s="101">
        <v>0</v>
      </c>
      <c r="L16" s="149"/>
    </row>
    <row x14ac:dyDescent="0.25" r="17" customHeight="1" ht="17.25">
      <c r="A17" s="104" t="s">
        <v>744</v>
      </c>
      <c r="B17" s="105" t="s">
        <v>747</v>
      </c>
      <c r="C17" s="104" t="s">
        <v>766</v>
      </c>
      <c r="D17" s="101">
        <v>80465</v>
      </c>
      <c r="E17" s="101">
        <v>80209</v>
      </c>
      <c r="F17" s="160">
        <f>E2</f>
      </c>
      <c r="G17" s="161">
        <f>F2</f>
      </c>
      <c r="H17" s="162">
        <f>K3</f>
      </c>
      <c r="I17" s="163">
        <f>L3</f>
      </c>
      <c r="J17" s="164">
        <f>ABS(F17-H17)+ABS(G17-I17)</f>
      </c>
      <c r="K17" s="101">
        <v>0</v>
      </c>
      <c r="L17" s="149"/>
    </row>
    <row x14ac:dyDescent="0.25" r="18" customHeight="1" ht="17.25">
      <c r="A18" s="104" t="s">
        <v>744</v>
      </c>
      <c r="B18" s="105" t="s">
        <v>749</v>
      </c>
      <c r="C18" s="104" t="s">
        <v>745</v>
      </c>
      <c r="D18" s="101">
        <v>80465</v>
      </c>
      <c r="E18" s="101">
        <v>80219</v>
      </c>
      <c r="F18" s="160">
        <f>E2</f>
      </c>
      <c r="G18" s="161">
        <f>F2</f>
      </c>
      <c r="H18" s="162">
        <f>K4</f>
      </c>
      <c r="I18" s="163">
        <f>L4</f>
      </c>
      <c r="J18" s="165">
        <f>ABS(F18-H18)+ABS(G18-I18)</f>
      </c>
      <c r="K18" s="156">
        <v>1</v>
      </c>
      <c r="L18" s="149"/>
    </row>
    <row x14ac:dyDescent="0.25" r="19" customHeight="1" ht="17.25">
      <c r="A19" s="104" t="s">
        <v>744</v>
      </c>
      <c r="B19" s="105" t="s">
        <v>750</v>
      </c>
      <c r="C19" s="104" t="s">
        <v>766</v>
      </c>
      <c r="D19" s="101">
        <v>80465</v>
      </c>
      <c r="E19" s="101">
        <v>80219</v>
      </c>
      <c r="F19" s="160">
        <f>E2</f>
      </c>
      <c r="G19" s="161">
        <f>F2</f>
      </c>
      <c r="H19" s="162">
        <f>K5</f>
      </c>
      <c r="I19" s="163">
        <f>L5</f>
      </c>
      <c r="J19" s="165">
        <f>ABS(F19-H19)+ABS(G19-I19)</f>
      </c>
      <c r="K19" s="156">
        <v>1</v>
      </c>
      <c r="L19" s="149"/>
    </row>
    <row x14ac:dyDescent="0.25" r="20" customHeight="1" ht="17.25">
      <c r="A20" s="100"/>
      <c r="B20" s="151"/>
      <c r="C20" s="100"/>
      <c r="D20" s="106"/>
      <c r="E20" s="106"/>
      <c r="F20" s="149"/>
      <c r="G20" s="149"/>
      <c r="H20" s="149"/>
      <c r="I20" s="149"/>
      <c r="J20" s="149"/>
      <c r="K20" s="106"/>
      <c r="L20" s="149"/>
    </row>
    <row x14ac:dyDescent="0.25" r="21" customHeight="1" ht="17.25">
      <c r="A21" s="104" t="s">
        <v>767</v>
      </c>
      <c r="B21" s="151"/>
      <c r="C21" s="100"/>
      <c r="D21" s="106"/>
      <c r="E21" s="106"/>
      <c r="F21" s="149"/>
      <c r="G21" s="149"/>
      <c r="H21" s="149"/>
      <c r="I21" s="149"/>
      <c r="J21" s="149"/>
      <c r="K21" s="106"/>
      <c r="L21" s="149"/>
    </row>
    <row x14ac:dyDescent="0.25" r="22" customHeight="1" ht="17.25">
      <c r="A22" s="104" t="s">
        <v>743</v>
      </c>
      <c r="B22" s="105" t="s">
        <v>768</v>
      </c>
      <c r="C22" s="100"/>
      <c r="D22" s="106"/>
      <c r="E22" s="106"/>
      <c r="F22" s="149"/>
      <c r="G22" s="149"/>
      <c r="H22" s="149"/>
      <c r="I22" s="149"/>
      <c r="J22" s="149"/>
      <c r="K22" s="106"/>
      <c r="L22" s="149"/>
    </row>
    <row x14ac:dyDescent="0.25" r="23" customHeight="1" ht="17.25">
      <c r="A23" s="104" t="s">
        <v>746</v>
      </c>
      <c r="B23" s="101">
        <f>SUM(D9+K16)</f>
      </c>
      <c r="C23" s="100"/>
      <c r="D23" s="106"/>
      <c r="E23" s="106"/>
      <c r="F23" s="149"/>
      <c r="G23" s="149"/>
      <c r="H23" s="149"/>
      <c r="I23" s="149"/>
      <c r="J23" s="149"/>
      <c r="K23" s="106"/>
      <c r="L23" s="149"/>
    </row>
    <row x14ac:dyDescent="0.25" r="24" customHeight="1" ht="17.25">
      <c r="A24" s="104" t="s">
        <v>747</v>
      </c>
      <c r="B24" s="101">
        <f>SUM(D10+K17)</f>
      </c>
      <c r="C24" s="100"/>
      <c r="D24" s="106"/>
      <c r="E24" s="106"/>
      <c r="F24" s="149"/>
      <c r="G24" s="149"/>
      <c r="H24" s="149"/>
      <c r="I24" s="149"/>
      <c r="J24" s="149"/>
      <c r="K24" s="106"/>
      <c r="L24" s="149"/>
    </row>
    <row x14ac:dyDescent="0.25" r="25" customHeight="1" ht="17.25">
      <c r="A25" s="166" t="s">
        <v>749</v>
      </c>
      <c r="B25" s="156">
        <f>SUM(D11+K18)</f>
      </c>
      <c r="C25" s="104" t="s">
        <v>769</v>
      </c>
      <c r="D25" s="106"/>
      <c r="E25" s="106"/>
      <c r="F25" s="149"/>
      <c r="G25" s="149"/>
      <c r="H25" s="149"/>
      <c r="I25" s="149"/>
      <c r="J25" s="149"/>
      <c r="K25" s="106"/>
      <c r="L25" s="149"/>
    </row>
    <row x14ac:dyDescent="0.25" r="26" customHeight="1" ht="17.25">
      <c r="A26" s="104" t="s">
        <v>750</v>
      </c>
      <c r="B26" s="101">
        <f>SUM(D12+K19)</f>
      </c>
      <c r="C26" s="100"/>
      <c r="D26" s="106"/>
      <c r="E26" s="106"/>
      <c r="F26" s="149"/>
      <c r="G26" s="149"/>
      <c r="H26" s="149"/>
      <c r="I26" s="149"/>
      <c r="J26" s="149"/>
      <c r="K26" s="106"/>
      <c r="L26" s="149"/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45" width="2.005" customWidth="1" bestFit="1"/>
    <col min="2" max="2" style="99" width="25.14785714285714" customWidth="1" bestFit="1"/>
    <col min="3" max="3" style="99" width="31.290714285714284" customWidth="1" bestFit="1"/>
    <col min="4" max="4" style="99" width="12.719285714285713" customWidth="1" bestFit="1"/>
    <col min="5" max="5" style="146" width="9.576428571428572" customWidth="1" bestFit="1"/>
    <col min="6" max="6" style="99" width="9.576428571428572" customWidth="1" bestFit="1"/>
    <col min="7" max="7" style="99" width="9.576428571428572" customWidth="1" bestFit="1"/>
    <col min="8" max="8" style="99" width="9.576428571428572" customWidth="1" bestFit="1"/>
    <col min="9" max="9" style="99" width="12.719285714285713" customWidth="1" bestFit="1"/>
    <col min="10" max="10" style="99" width="25.14785714285714" customWidth="1" bestFit="1"/>
    <col min="11" max="11" style="99" width="12.719285714285713" customWidth="1" bestFit="1"/>
    <col min="12" max="12" style="99" width="18.862142857142857" customWidth="1" bestFit="1"/>
    <col min="13" max="13" style="99" width="9.576428571428572" customWidth="1" bestFit="1"/>
    <col min="14" max="14" style="99" width="9.576428571428572" customWidth="1" bestFit="1"/>
    <col min="15" max="15" style="99" width="7.719285714285714" customWidth="1" bestFit="1"/>
    <col min="16" max="16" style="147" width="7.719285714285714" customWidth="1" bestFit="1"/>
    <col min="17" max="17" style="99" width="37.71928571428572" customWidth="1" bestFit="1"/>
    <col min="18" max="18" style="145" width="2.005" customWidth="1" bestFit="1"/>
  </cols>
  <sheetData>
    <row x14ac:dyDescent="0.25" r="1" customHeight="1" ht="15.75">
      <c r="A1" s="108"/>
      <c r="B1" s="109">
        <f>IFERROR(__xludf.DUMMYFUNCTION("COUNTA(UNIQUE(B4:B122))"),82)</f>
      </c>
      <c r="C1" s="110"/>
      <c r="D1" s="110"/>
      <c r="E1" s="111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2"/>
      <c r="Q1" s="110"/>
      <c r="R1" s="108"/>
    </row>
    <row x14ac:dyDescent="0.25" r="2" customHeight="1" ht="15.75">
      <c r="A2" s="113"/>
      <c r="B2" s="114">
        <v>200</v>
      </c>
      <c r="C2" s="114">
        <v>250</v>
      </c>
      <c r="D2" s="114">
        <v>100</v>
      </c>
      <c r="E2" s="114">
        <v>75</v>
      </c>
      <c r="F2" s="114">
        <v>75</v>
      </c>
      <c r="G2" s="114">
        <v>75</v>
      </c>
      <c r="H2" s="114">
        <v>75</v>
      </c>
      <c r="I2" s="114">
        <v>100</v>
      </c>
      <c r="J2" s="114">
        <v>200</v>
      </c>
      <c r="K2" s="114">
        <v>100</v>
      </c>
      <c r="L2" s="114">
        <v>150</v>
      </c>
      <c r="M2" s="114">
        <v>75</v>
      </c>
      <c r="N2" s="114">
        <v>75</v>
      </c>
      <c r="O2" s="114">
        <v>60</v>
      </c>
      <c r="P2" s="114">
        <v>60</v>
      </c>
      <c r="Q2" s="114">
        <v>300</v>
      </c>
      <c r="R2" s="115"/>
    </row>
    <row x14ac:dyDescent="0.25" r="3" customHeight="1" ht="15.75">
      <c r="A3" s="116"/>
      <c r="B3" s="33" t="s">
        <v>86</v>
      </c>
      <c r="C3" s="33" t="s">
        <v>87</v>
      </c>
      <c r="D3" s="35" t="s">
        <v>88</v>
      </c>
      <c r="E3" s="117" t="s">
        <v>89</v>
      </c>
      <c r="F3" s="33" t="s">
        <v>90</v>
      </c>
      <c r="G3" s="33" t="s">
        <v>91</v>
      </c>
      <c r="H3" s="33" t="s">
        <v>92</v>
      </c>
      <c r="I3" s="33" t="s">
        <v>93</v>
      </c>
      <c r="J3" s="118" t="s">
        <v>94</v>
      </c>
      <c r="K3" s="118" t="s">
        <v>13</v>
      </c>
      <c r="L3" s="119" t="s">
        <v>14</v>
      </c>
      <c r="M3" s="118" t="s">
        <v>15</v>
      </c>
      <c r="N3" s="118" t="s">
        <v>16</v>
      </c>
      <c r="O3" s="118" t="s">
        <v>22</v>
      </c>
      <c r="P3" s="120" t="s">
        <v>23</v>
      </c>
      <c r="Q3" s="118" t="s">
        <v>24</v>
      </c>
      <c r="R3" s="121"/>
    </row>
    <row x14ac:dyDescent="0.25" r="4" customHeight="1" ht="15.75">
      <c r="A4" s="122"/>
      <c r="B4" s="123" t="s">
        <v>51</v>
      </c>
      <c r="C4" s="124" t="s">
        <v>95</v>
      </c>
      <c r="D4" s="125" t="s">
        <v>96</v>
      </c>
      <c r="E4" s="124">
        <v>5</v>
      </c>
      <c r="F4" s="124">
        <v>56</v>
      </c>
      <c r="G4" s="126" t="s">
        <v>97</v>
      </c>
      <c r="H4" s="126" t="s">
        <v>97</v>
      </c>
      <c r="I4" s="126" t="s">
        <v>97</v>
      </c>
      <c r="J4" s="126" t="s">
        <v>97</v>
      </c>
      <c r="K4" s="124" t="s">
        <v>98</v>
      </c>
      <c r="L4" s="124" t="s">
        <v>99</v>
      </c>
      <c r="M4" s="124" t="s">
        <v>100</v>
      </c>
      <c r="N4" s="124" t="s">
        <v>101</v>
      </c>
      <c r="O4" s="124" t="s">
        <v>102</v>
      </c>
      <c r="P4" s="127">
        <v>45208</v>
      </c>
      <c r="Q4" s="124" t="s">
        <v>103</v>
      </c>
      <c r="R4" s="122"/>
    </row>
    <row x14ac:dyDescent="0.25" r="5" customHeight="1" ht="15.75">
      <c r="A5" s="122"/>
      <c r="B5" s="123" t="s">
        <v>77</v>
      </c>
      <c r="C5" s="124" t="s">
        <v>104</v>
      </c>
      <c r="D5" s="125" t="s">
        <v>105</v>
      </c>
      <c r="E5" s="128">
        <v>4.9</v>
      </c>
      <c r="F5" s="124">
        <v>262</v>
      </c>
      <c r="G5" s="126" t="s">
        <v>97</v>
      </c>
      <c r="H5" s="126" t="s">
        <v>97</v>
      </c>
      <c r="I5" s="125" t="s">
        <v>106</v>
      </c>
      <c r="J5" s="129" t="s">
        <v>107</v>
      </c>
      <c r="K5" s="124" t="s">
        <v>108</v>
      </c>
      <c r="L5" s="124" t="s">
        <v>109</v>
      </c>
      <c r="M5" s="124" t="s">
        <v>110</v>
      </c>
      <c r="N5" s="124" t="s">
        <v>101</v>
      </c>
      <c r="O5" s="124" t="s">
        <v>102</v>
      </c>
      <c r="P5" s="127">
        <v>45211</v>
      </c>
      <c r="Q5" s="124"/>
      <c r="R5" s="122"/>
    </row>
    <row x14ac:dyDescent="0.25" r="6" customHeight="1" ht="15.75">
      <c r="A6" s="122"/>
      <c r="B6" s="123" t="s">
        <v>85</v>
      </c>
      <c r="C6" s="124" t="s">
        <v>111</v>
      </c>
      <c r="D6" s="125" t="s">
        <v>112</v>
      </c>
      <c r="E6" s="124">
        <v>5</v>
      </c>
      <c r="F6" s="124">
        <v>262</v>
      </c>
      <c r="G6" s="126" t="s">
        <v>97</v>
      </c>
      <c r="H6" s="126" t="s">
        <v>97</v>
      </c>
      <c r="I6" s="125" t="s">
        <v>113</v>
      </c>
      <c r="J6" s="129" t="s">
        <v>114</v>
      </c>
      <c r="K6" s="124" t="s">
        <v>115</v>
      </c>
      <c r="L6" s="124" t="s">
        <v>116</v>
      </c>
      <c r="M6" s="124" t="s">
        <v>117</v>
      </c>
      <c r="N6" s="124" t="s">
        <v>101</v>
      </c>
      <c r="O6" s="124" t="s">
        <v>118</v>
      </c>
      <c r="P6" s="130">
        <v>45211</v>
      </c>
      <c r="Q6" s="124"/>
      <c r="R6" s="122"/>
    </row>
    <row x14ac:dyDescent="0.25" r="7" customHeight="1" ht="15.75">
      <c r="A7" s="122"/>
      <c r="B7" s="123" t="s">
        <v>85</v>
      </c>
      <c r="C7" s="124" t="s">
        <v>119</v>
      </c>
      <c r="D7" s="125" t="s">
        <v>112</v>
      </c>
      <c r="E7" s="124">
        <v>5</v>
      </c>
      <c r="F7" s="124">
        <v>262</v>
      </c>
      <c r="G7" s="126" t="s">
        <v>97</v>
      </c>
      <c r="H7" s="126" t="s">
        <v>97</v>
      </c>
      <c r="I7" s="125" t="s">
        <v>113</v>
      </c>
      <c r="J7" s="126" t="s">
        <v>97</v>
      </c>
      <c r="K7" s="124" t="s">
        <v>115</v>
      </c>
      <c r="L7" s="124" t="s">
        <v>116</v>
      </c>
      <c r="M7" s="124" t="s">
        <v>117</v>
      </c>
      <c r="N7" s="124" t="s">
        <v>101</v>
      </c>
      <c r="O7" s="124" t="s">
        <v>118</v>
      </c>
      <c r="P7" s="130">
        <v>45211</v>
      </c>
      <c r="Q7" s="124" t="s">
        <v>103</v>
      </c>
      <c r="R7" s="122"/>
    </row>
    <row x14ac:dyDescent="0.25" r="8" customHeight="1" ht="15.75">
      <c r="A8" s="122"/>
      <c r="B8" s="123" t="s">
        <v>85</v>
      </c>
      <c r="C8" s="124" t="s">
        <v>120</v>
      </c>
      <c r="D8" s="125" t="s">
        <v>112</v>
      </c>
      <c r="E8" s="124">
        <v>5</v>
      </c>
      <c r="F8" s="124">
        <v>262</v>
      </c>
      <c r="G8" s="126" t="s">
        <v>97</v>
      </c>
      <c r="H8" s="126" t="s">
        <v>97</v>
      </c>
      <c r="I8" s="125" t="s">
        <v>113</v>
      </c>
      <c r="J8" s="126" t="s">
        <v>97</v>
      </c>
      <c r="K8" s="124" t="s">
        <v>115</v>
      </c>
      <c r="L8" s="124" t="s">
        <v>116</v>
      </c>
      <c r="M8" s="124" t="s">
        <v>117</v>
      </c>
      <c r="N8" s="124" t="s">
        <v>101</v>
      </c>
      <c r="O8" s="124" t="s">
        <v>118</v>
      </c>
      <c r="P8" s="130">
        <v>45211</v>
      </c>
      <c r="Q8" s="124" t="s">
        <v>103</v>
      </c>
      <c r="R8" s="122"/>
    </row>
    <row x14ac:dyDescent="0.25" r="9" customHeight="1" ht="15.75">
      <c r="A9" s="122"/>
      <c r="B9" s="123" t="s">
        <v>121</v>
      </c>
      <c r="C9" s="124" t="s">
        <v>122</v>
      </c>
      <c r="D9" s="125" t="s">
        <v>123</v>
      </c>
      <c r="E9" s="128">
        <v>4.8</v>
      </c>
      <c r="F9" s="124">
        <v>178</v>
      </c>
      <c r="G9" s="126" t="s">
        <v>97</v>
      </c>
      <c r="H9" s="126" t="s">
        <v>97</v>
      </c>
      <c r="I9" s="125" t="s">
        <v>124</v>
      </c>
      <c r="J9" s="129" t="s">
        <v>125</v>
      </c>
      <c r="K9" s="124" t="s">
        <v>126</v>
      </c>
      <c r="L9" s="124" t="s">
        <v>127</v>
      </c>
      <c r="M9" s="124" t="s">
        <v>110</v>
      </c>
      <c r="N9" s="124" t="s">
        <v>101</v>
      </c>
      <c r="O9" s="124" t="s">
        <v>102</v>
      </c>
      <c r="P9" s="130">
        <v>45212</v>
      </c>
      <c r="Q9" s="124"/>
      <c r="R9" s="122"/>
    </row>
    <row x14ac:dyDescent="0.25" r="10" customHeight="1" ht="15.75">
      <c r="A10" s="122"/>
      <c r="B10" s="123" t="s">
        <v>121</v>
      </c>
      <c r="C10" s="124" t="s">
        <v>128</v>
      </c>
      <c r="D10" s="125" t="s">
        <v>123</v>
      </c>
      <c r="E10" s="128">
        <v>4.8</v>
      </c>
      <c r="F10" s="124">
        <v>178</v>
      </c>
      <c r="G10" s="126" t="s">
        <v>97</v>
      </c>
      <c r="H10" s="126" t="s">
        <v>97</v>
      </c>
      <c r="I10" s="125" t="s">
        <v>129</v>
      </c>
      <c r="J10" s="129" t="s">
        <v>130</v>
      </c>
      <c r="K10" s="124" t="s">
        <v>126</v>
      </c>
      <c r="L10" s="124" t="s">
        <v>127</v>
      </c>
      <c r="M10" s="124" t="s">
        <v>110</v>
      </c>
      <c r="N10" s="124" t="s">
        <v>101</v>
      </c>
      <c r="O10" s="124" t="s">
        <v>102</v>
      </c>
      <c r="P10" s="130">
        <v>45212</v>
      </c>
      <c r="Q10" s="124"/>
      <c r="R10" s="122"/>
    </row>
    <row x14ac:dyDescent="0.25" r="11" customHeight="1" ht="15.75">
      <c r="A11" s="122"/>
      <c r="B11" s="123" t="s">
        <v>131</v>
      </c>
      <c r="C11" s="124" t="s">
        <v>132</v>
      </c>
      <c r="D11" s="125" t="s">
        <v>133</v>
      </c>
      <c r="E11" s="124">
        <v>5</v>
      </c>
      <c r="F11" s="124">
        <v>33</v>
      </c>
      <c r="G11" s="126" t="s">
        <v>97</v>
      </c>
      <c r="H11" s="126" t="s">
        <v>97</v>
      </c>
      <c r="I11" s="125" t="s">
        <v>134</v>
      </c>
      <c r="J11" s="129" t="s">
        <v>135</v>
      </c>
      <c r="K11" s="124" t="s">
        <v>136</v>
      </c>
      <c r="L11" s="124" t="s">
        <v>137</v>
      </c>
      <c r="M11" s="124" t="s">
        <v>110</v>
      </c>
      <c r="N11" s="124" t="s">
        <v>101</v>
      </c>
      <c r="O11" s="124" t="s">
        <v>102</v>
      </c>
      <c r="P11" s="130">
        <v>45215</v>
      </c>
      <c r="Q11" s="124"/>
      <c r="R11" s="122"/>
    </row>
    <row x14ac:dyDescent="0.25" r="12" customHeight="1" ht="15.75">
      <c r="A12" s="122"/>
      <c r="B12" s="123" t="s">
        <v>138</v>
      </c>
      <c r="C12" s="124" t="s">
        <v>139</v>
      </c>
      <c r="D12" s="125" t="s">
        <v>140</v>
      </c>
      <c r="E12" s="128">
        <v>4.7</v>
      </c>
      <c r="F12" s="124">
        <v>120</v>
      </c>
      <c r="G12" s="126" t="s">
        <v>97</v>
      </c>
      <c r="H12" s="126" t="s">
        <v>97</v>
      </c>
      <c r="I12" s="125" t="s">
        <v>141</v>
      </c>
      <c r="J12" s="129" t="s">
        <v>142</v>
      </c>
      <c r="K12" s="124" t="s">
        <v>143</v>
      </c>
      <c r="L12" s="124" t="s">
        <v>144</v>
      </c>
      <c r="M12" s="124" t="s">
        <v>110</v>
      </c>
      <c r="N12" s="124" t="s">
        <v>101</v>
      </c>
      <c r="O12" s="124" t="s">
        <v>102</v>
      </c>
      <c r="P12" s="130">
        <v>45216</v>
      </c>
      <c r="Q12" s="124"/>
      <c r="R12" s="122"/>
    </row>
    <row x14ac:dyDescent="0.25" r="13" customHeight="1" ht="15.75">
      <c r="A13" s="122"/>
      <c r="B13" s="123" t="s">
        <v>138</v>
      </c>
      <c r="C13" s="124" t="s">
        <v>145</v>
      </c>
      <c r="D13" s="125" t="s">
        <v>140</v>
      </c>
      <c r="E13" s="128">
        <v>4.7</v>
      </c>
      <c r="F13" s="124">
        <v>120</v>
      </c>
      <c r="G13" s="126" t="s">
        <v>97</v>
      </c>
      <c r="H13" s="126" t="s">
        <v>97</v>
      </c>
      <c r="I13" s="125" t="s">
        <v>141</v>
      </c>
      <c r="J13" s="129" t="s">
        <v>146</v>
      </c>
      <c r="K13" s="124" t="s">
        <v>143</v>
      </c>
      <c r="L13" s="124" t="s">
        <v>144</v>
      </c>
      <c r="M13" s="124" t="s">
        <v>110</v>
      </c>
      <c r="N13" s="124" t="s">
        <v>101</v>
      </c>
      <c r="O13" s="124" t="s">
        <v>102</v>
      </c>
      <c r="P13" s="130">
        <v>45216</v>
      </c>
      <c r="Q13" s="124"/>
      <c r="R13" s="122"/>
    </row>
    <row x14ac:dyDescent="0.25" r="14" customHeight="1" ht="15.75">
      <c r="A14" s="122"/>
      <c r="B14" s="123" t="s">
        <v>138</v>
      </c>
      <c r="C14" s="124" t="s">
        <v>147</v>
      </c>
      <c r="D14" s="125" t="s">
        <v>140</v>
      </c>
      <c r="E14" s="128">
        <v>4.7</v>
      </c>
      <c r="F14" s="124">
        <v>120</v>
      </c>
      <c r="G14" s="126" t="s">
        <v>97</v>
      </c>
      <c r="H14" s="126" t="s">
        <v>97</v>
      </c>
      <c r="I14" s="125" t="s">
        <v>141</v>
      </c>
      <c r="J14" s="129" t="s">
        <v>148</v>
      </c>
      <c r="K14" s="124" t="s">
        <v>143</v>
      </c>
      <c r="L14" s="124" t="s">
        <v>144</v>
      </c>
      <c r="M14" s="124" t="s">
        <v>110</v>
      </c>
      <c r="N14" s="124" t="s">
        <v>101</v>
      </c>
      <c r="O14" s="124" t="s">
        <v>102</v>
      </c>
      <c r="P14" s="130">
        <v>45216</v>
      </c>
      <c r="Q14" s="124"/>
      <c r="R14" s="122"/>
    </row>
    <row x14ac:dyDescent="0.25" r="15" customHeight="1" ht="15.75">
      <c r="A15" s="122"/>
      <c r="B15" s="123" t="s">
        <v>149</v>
      </c>
      <c r="C15" s="124" t="s">
        <v>150</v>
      </c>
      <c r="D15" s="125" t="s">
        <v>151</v>
      </c>
      <c r="E15" s="124">
        <v>5</v>
      </c>
      <c r="F15" s="124">
        <v>84</v>
      </c>
      <c r="G15" s="126" t="s">
        <v>97</v>
      </c>
      <c r="H15" s="126" t="s">
        <v>97</v>
      </c>
      <c r="I15" s="125" t="s">
        <v>152</v>
      </c>
      <c r="J15" s="129" t="s">
        <v>153</v>
      </c>
      <c r="K15" s="124" t="s">
        <v>154</v>
      </c>
      <c r="L15" s="124" t="s">
        <v>155</v>
      </c>
      <c r="M15" s="124" t="s">
        <v>110</v>
      </c>
      <c r="N15" s="124" t="s">
        <v>101</v>
      </c>
      <c r="O15" s="124" t="s">
        <v>102</v>
      </c>
      <c r="P15" s="130">
        <v>45216</v>
      </c>
      <c r="Q15" s="124"/>
      <c r="R15" s="122"/>
    </row>
    <row x14ac:dyDescent="0.25" r="16" customHeight="1" ht="15.75">
      <c r="A16" s="122"/>
      <c r="B16" s="123" t="s">
        <v>156</v>
      </c>
      <c r="C16" s="124" t="s">
        <v>157</v>
      </c>
      <c r="D16" s="125" t="s">
        <v>158</v>
      </c>
      <c r="E16" s="124">
        <v>5</v>
      </c>
      <c r="F16" s="124">
        <v>32</v>
      </c>
      <c r="G16" s="126" t="s">
        <v>97</v>
      </c>
      <c r="H16" s="126" t="s">
        <v>97</v>
      </c>
      <c r="I16" s="125" t="s">
        <v>159</v>
      </c>
      <c r="J16" s="129" t="s">
        <v>160</v>
      </c>
      <c r="K16" s="124" t="s">
        <v>161</v>
      </c>
      <c r="L16" s="124" t="s">
        <v>162</v>
      </c>
      <c r="M16" s="124" t="s">
        <v>110</v>
      </c>
      <c r="N16" s="124" t="s">
        <v>101</v>
      </c>
      <c r="O16" s="124" t="s">
        <v>102</v>
      </c>
      <c r="P16" s="130">
        <v>45216</v>
      </c>
      <c r="Q16" s="124"/>
      <c r="R16" s="122"/>
    </row>
    <row x14ac:dyDescent="0.25" r="17" customHeight="1" ht="15.75">
      <c r="A17" s="122"/>
      <c r="B17" s="123" t="s">
        <v>163</v>
      </c>
      <c r="C17" s="124" t="s">
        <v>164</v>
      </c>
      <c r="D17" s="125" t="s">
        <v>165</v>
      </c>
      <c r="E17" s="124">
        <v>5</v>
      </c>
      <c r="F17" s="124">
        <v>170</v>
      </c>
      <c r="G17" s="126" t="s">
        <v>97</v>
      </c>
      <c r="H17" s="126" t="s">
        <v>97</v>
      </c>
      <c r="I17" s="125" t="s">
        <v>166</v>
      </c>
      <c r="J17" s="129" t="s">
        <v>167</v>
      </c>
      <c r="K17" s="124" t="s">
        <v>168</v>
      </c>
      <c r="L17" s="124" t="s">
        <v>169</v>
      </c>
      <c r="M17" s="124" t="s">
        <v>170</v>
      </c>
      <c r="N17" s="124" t="s">
        <v>101</v>
      </c>
      <c r="O17" s="124" t="s">
        <v>102</v>
      </c>
      <c r="P17" s="130">
        <v>45216</v>
      </c>
      <c r="Q17" s="124"/>
      <c r="R17" s="122"/>
    </row>
    <row x14ac:dyDescent="0.25" r="18" customHeight="1" ht="15.75">
      <c r="A18" s="122"/>
      <c r="B18" s="123" t="s">
        <v>171</v>
      </c>
      <c r="C18" s="124" t="s">
        <v>172</v>
      </c>
      <c r="D18" s="125" t="s">
        <v>173</v>
      </c>
      <c r="E18" s="128">
        <v>4.8</v>
      </c>
      <c r="F18" s="124">
        <v>647</v>
      </c>
      <c r="G18" s="126" t="s">
        <v>97</v>
      </c>
      <c r="H18" s="126" t="s">
        <v>97</v>
      </c>
      <c r="I18" s="125" t="s">
        <v>174</v>
      </c>
      <c r="J18" s="129" t="s">
        <v>175</v>
      </c>
      <c r="K18" s="124" t="s">
        <v>176</v>
      </c>
      <c r="L18" s="124" t="s">
        <v>177</v>
      </c>
      <c r="M18" s="124" t="s">
        <v>110</v>
      </c>
      <c r="N18" s="124" t="s">
        <v>101</v>
      </c>
      <c r="O18" s="124" t="s">
        <v>102</v>
      </c>
      <c r="P18" s="130">
        <v>45216</v>
      </c>
      <c r="Q18" s="124"/>
      <c r="R18" s="122"/>
    </row>
    <row x14ac:dyDescent="0.25" r="19" customHeight="1" ht="15.75">
      <c r="A19" s="122"/>
      <c r="B19" s="123" t="s">
        <v>171</v>
      </c>
      <c r="C19" s="124" t="s">
        <v>178</v>
      </c>
      <c r="D19" s="125" t="s">
        <v>173</v>
      </c>
      <c r="E19" s="128">
        <v>4.8</v>
      </c>
      <c r="F19" s="124">
        <v>647</v>
      </c>
      <c r="G19" s="126" t="s">
        <v>97</v>
      </c>
      <c r="H19" s="126" t="s">
        <v>97</v>
      </c>
      <c r="I19" s="125" t="s">
        <v>174</v>
      </c>
      <c r="J19" s="129" t="s">
        <v>179</v>
      </c>
      <c r="K19" s="124" t="s">
        <v>176</v>
      </c>
      <c r="L19" s="124" t="s">
        <v>177</v>
      </c>
      <c r="M19" s="124" t="s">
        <v>110</v>
      </c>
      <c r="N19" s="124" t="s">
        <v>101</v>
      </c>
      <c r="O19" s="124" t="s">
        <v>102</v>
      </c>
      <c r="P19" s="130">
        <v>45216</v>
      </c>
      <c r="Q19" s="124"/>
      <c r="R19" s="122"/>
    </row>
    <row x14ac:dyDescent="0.25" r="20" customHeight="1" ht="15.75">
      <c r="A20" s="122"/>
      <c r="B20" s="123" t="s">
        <v>171</v>
      </c>
      <c r="C20" s="124" t="s">
        <v>180</v>
      </c>
      <c r="D20" s="125" t="s">
        <v>173</v>
      </c>
      <c r="E20" s="128">
        <v>4.8</v>
      </c>
      <c r="F20" s="124">
        <v>647</v>
      </c>
      <c r="G20" s="126" t="s">
        <v>97</v>
      </c>
      <c r="H20" s="126" t="s">
        <v>97</v>
      </c>
      <c r="I20" s="125" t="s">
        <v>174</v>
      </c>
      <c r="J20" s="129" t="s">
        <v>181</v>
      </c>
      <c r="K20" s="124" t="s">
        <v>176</v>
      </c>
      <c r="L20" s="124" t="s">
        <v>177</v>
      </c>
      <c r="M20" s="124" t="s">
        <v>110</v>
      </c>
      <c r="N20" s="124" t="s">
        <v>101</v>
      </c>
      <c r="O20" s="124" t="s">
        <v>102</v>
      </c>
      <c r="P20" s="130">
        <v>45216</v>
      </c>
      <c r="Q20" s="124"/>
      <c r="R20" s="122"/>
    </row>
    <row x14ac:dyDescent="0.25" r="21" customHeight="1" ht="15.75">
      <c r="A21" s="122"/>
      <c r="B21" s="123" t="s">
        <v>182</v>
      </c>
      <c r="C21" s="124" t="s">
        <v>183</v>
      </c>
      <c r="D21" s="125" t="s">
        <v>184</v>
      </c>
      <c r="E21" s="128">
        <v>4.9</v>
      </c>
      <c r="F21" s="124">
        <v>79</v>
      </c>
      <c r="G21" s="126" t="s">
        <v>97</v>
      </c>
      <c r="H21" s="126" t="s">
        <v>97</v>
      </c>
      <c r="I21" s="125" t="s">
        <v>185</v>
      </c>
      <c r="J21" s="129" t="s">
        <v>186</v>
      </c>
      <c r="K21" s="124" t="s">
        <v>187</v>
      </c>
      <c r="L21" s="124" t="s">
        <v>188</v>
      </c>
      <c r="M21" s="124" t="s">
        <v>189</v>
      </c>
      <c r="N21" s="124" t="s">
        <v>101</v>
      </c>
      <c r="O21" s="124" t="s">
        <v>102</v>
      </c>
      <c r="P21" s="130">
        <v>45216</v>
      </c>
      <c r="Q21" s="124"/>
      <c r="R21" s="122"/>
    </row>
    <row x14ac:dyDescent="0.25" r="22" customHeight="1" ht="15.75">
      <c r="A22" s="122"/>
      <c r="B22" s="123" t="s">
        <v>190</v>
      </c>
      <c r="C22" s="124" t="s">
        <v>191</v>
      </c>
      <c r="D22" s="125" t="s">
        <v>192</v>
      </c>
      <c r="E22" s="128">
        <v>4.8</v>
      </c>
      <c r="F22" s="124">
        <v>377</v>
      </c>
      <c r="G22" s="126" t="s">
        <v>97</v>
      </c>
      <c r="H22" s="126" t="s">
        <v>97</v>
      </c>
      <c r="I22" s="125" t="s">
        <v>193</v>
      </c>
      <c r="J22" s="129" t="s">
        <v>194</v>
      </c>
      <c r="K22" s="124" t="s">
        <v>195</v>
      </c>
      <c r="L22" s="124" t="s">
        <v>196</v>
      </c>
      <c r="M22" s="124" t="s">
        <v>110</v>
      </c>
      <c r="N22" s="124" t="s">
        <v>101</v>
      </c>
      <c r="O22" s="124" t="s">
        <v>102</v>
      </c>
      <c r="P22" s="130">
        <v>45216</v>
      </c>
      <c r="Q22" s="124"/>
      <c r="R22" s="122"/>
    </row>
    <row x14ac:dyDescent="0.25" r="23" customHeight="1" ht="15.75">
      <c r="A23" s="122"/>
      <c r="B23" s="123" t="s">
        <v>190</v>
      </c>
      <c r="C23" s="124" t="s">
        <v>197</v>
      </c>
      <c r="D23" s="125" t="s">
        <v>192</v>
      </c>
      <c r="E23" s="128">
        <v>4.8</v>
      </c>
      <c r="F23" s="124">
        <v>377</v>
      </c>
      <c r="G23" s="126" t="s">
        <v>97</v>
      </c>
      <c r="H23" s="126" t="s">
        <v>97</v>
      </c>
      <c r="I23" s="125" t="s">
        <v>198</v>
      </c>
      <c r="J23" s="126" t="s">
        <v>97</v>
      </c>
      <c r="K23" s="124" t="s">
        <v>195</v>
      </c>
      <c r="L23" s="124" t="s">
        <v>196</v>
      </c>
      <c r="M23" s="124" t="s">
        <v>110</v>
      </c>
      <c r="N23" s="124" t="s">
        <v>101</v>
      </c>
      <c r="O23" s="124" t="s">
        <v>102</v>
      </c>
      <c r="P23" s="130">
        <v>45216</v>
      </c>
      <c r="Q23" s="124"/>
      <c r="R23" s="122"/>
    </row>
    <row x14ac:dyDescent="0.25" r="24" customHeight="1" ht="15.75">
      <c r="A24" s="122"/>
      <c r="B24" s="123" t="s">
        <v>190</v>
      </c>
      <c r="C24" s="124" t="s">
        <v>199</v>
      </c>
      <c r="D24" s="125" t="s">
        <v>192</v>
      </c>
      <c r="E24" s="128">
        <v>4.8</v>
      </c>
      <c r="F24" s="124">
        <v>377</v>
      </c>
      <c r="G24" s="126" t="s">
        <v>97</v>
      </c>
      <c r="H24" s="126" t="s">
        <v>97</v>
      </c>
      <c r="I24" s="125" t="s">
        <v>198</v>
      </c>
      <c r="J24" s="126" t="s">
        <v>97</v>
      </c>
      <c r="K24" s="124" t="s">
        <v>195</v>
      </c>
      <c r="L24" s="124" t="s">
        <v>196</v>
      </c>
      <c r="M24" s="124" t="s">
        <v>110</v>
      </c>
      <c r="N24" s="124" t="s">
        <v>101</v>
      </c>
      <c r="O24" s="124" t="s">
        <v>102</v>
      </c>
      <c r="P24" s="130">
        <v>45216</v>
      </c>
      <c r="Q24" s="124"/>
      <c r="R24" s="122"/>
    </row>
    <row x14ac:dyDescent="0.25" r="25" customHeight="1" ht="15.75">
      <c r="A25" s="122"/>
      <c r="B25" s="123" t="s">
        <v>190</v>
      </c>
      <c r="C25" s="124" t="s">
        <v>200</v>
      </c>
      <c r="D25" s="125" t="s">
        <v>192</v>
      </c>
      <c r="E25" s="128">
        <v>4.8</v>
      </c>
      <c r="F25" s="124">
        <v>377</v>
      </c>
      <c r="G25" s="126" t="s">
        <v>97</v>
      </c>
      <c r="H25" s="126" t="s">
        <v>97</v>
      </c>
      <c r="I25" s="125" t="s">
        <v>198</v>
      </c>
      <c r="J25" s="126" t="s">
        <v>97</v>
      </c>
      <c r="K25" s="124" t="s">
        <v>195</v>
      </c>
      <c r="L25" s="124" t="s">
        <v>196</v>
      </c>
      <c r="M25" s="124" t="s">
        <v>110</v>
      </c>
      <c r="N25" s="124" t="s">
        <v>101</v>
      </c>
      <c r="O25" s="124" t="s">
        <v>102</v>
      </c>
      <c r="P25" s="130">
        <v>45216</v>
      </c>
      <c r="Q25" s="124"/>
      <c r="R25" s="122"/>
    </row>
    <row x14ac:dyDescent="0.25" r="26" customHeight="1" ht="15.75">
      <c r="A26" s="122"/>
      <c r="B26" s="123" t="s">
        <v>190</v>
      </c>
      <c r="C26" s="124" t="s">
        <v>201</v>
      </c>
      <c r="D26" s="125" t="s">
        <v>192</v>
      </c>
      <c r="E26" s="128">
        <v>4.8</v>
      </c>
      <c r="F26" s="124">
        <v>377</v>
      </c>
      <c r="G26" s="126" t="s">
        <v>97</v>
      </c>
      <c r="H26" s="126" t="s">
        <v>97</v>
      </c>
      <c r="I26" s="125" t="s">
        <v>198</v>
      </c>
      <c r="J26" s="126" t="s">
        <v>97</v>
      </c>
      <c r="K26" s="124" t="s">
        <v>195</v>
      </c>
      <c r="L26" s="124" t="s">
        <v>196</v>
      </c>
      <c r="M26" s="124" t="s">
        <v>110</v>
      </c>
      <c r="N26" s="124" t="s">
        <v>101</v>
      </c>
      <c r="O26" s="124" t="s">
        <v>102</v>
      </c>
      <c r="P26" s="130">
        <v>45216</v>
      </c>
      <c r="Q26" s="124"/>
      <c r="R26" s="122"/>
    </row>
    <row x14ac:dyDescent="0.25" r="27" customHeight="1" ht="15.75">
      <c r="A27" s="122"/>
      <c r="B27" s="123" t="s">
        <v>202</v>
      </c>
      <c r="C27" s="124" t="s">
        <v>203</v>
      </c>
      <c r="D27" s="125" t="s">
        <v>204</v>
      </c>
      <c r="E27" s="124">
        <v>5</v>
      </c>
      <c r="F27" s="124">
        <v>233</v>
      </c>
      <c r="G27" s="126" t="s">
        <v>97</v>
      </c>
      <c r="H27" s="126" t="s">
        <v>97</v>
      </c>
      <c r="I27" s="125" t="s">
        <v>205</v>
      </c>
      <c r="J27" s="129" t="s">
        <v>206</v>
      </c>
      <c r="K27" s="124" t="s">
        <v>207</v>
      </c>
      <c r="L27" s="124" t="s">
        <v>208</v>
      </c>
      <c r="M27" s="124" t="s">
        <v>110</v>
      </c>
      <c r="N27" s="124" t="s">
        <v>101</v>
      </c>
      <c r="O27" s="124" t="s">
        <v>102</v>
      </c>
      <c r="P27" s="130">
        <v>45216</v>
      </c>
      <c r="Q27" s="124"/>
      <c r="R27" s="122"/>
    </row>
    <row x14ac:dyDescent="0.25" r="28" customHeight="1" ht="15.75">
      <c r="A28" s="122"/>
      <c r="B28" s="123" t="s">
        <v>202</v>
      </c>
      <c r="C28" s="124" t="s">
        <v>209</v>
      </c>
      <c r="D28" s="125" t="s">
        <v>204</v>
      </c>
      <c r="E28" s="124">
        <v>5</v>
      </c>
      <c r="F28" s="124">
        <v>233</v>
      </c>
      <c r="G28" s="126" t="s">
        <v>97</v>
      </c>
      <c r="H28" s="126" t="s">
        <v>97</v>
      </c>
      <c r="I28" s="125" t="s">
        <v>205</v>
      </c>
      <c r="J28" s="126" t="s">
        <v>97</v>
      </c>
      <c r="K28" s="124" t="s">
        <v>207</v>
      </c>
      <c r="L28" s="124" t="s">
        <v>208</v>
      </c>
      <c r="M28" s="124" t="s">
        <v>110</v>
      </c>
      <c r="N28" s="124" t="s">
        <v>101</v>
      </c>
      <c r="O28" s="124" t="s">
        <v>102</v>
      </c>
      <c r="P28" s="130">
        <v>45216</v>
      </c>
      <c r="Q28" s="124"/>
      <c r="R28" s="122"/>
    </row>
    <row x14ac:dyDescent="0.25" r="29" customHeight="1" ht="15.75">
      <c r="A29" s="122"/>
      <c r="B29" s="123" t="s">
        <v>202</v>
      </c>
      <c r="C29" s="124" t="s">
        <v>210</v>
      </c>
      <c r="D29" s="125" t="s">
        <v>204</v>
      </c>
      <c r="E29" s="124">
        <v>5</v>
      </c>
      <c r="F29" s="124">
        <v>233</v>
      </c>
      <c r="G29" s="126" t="s">
        <v>97</v>
      </c>
      <c r="H29" s="126" t="s">
        <v>97</v>
      </c>
      <c r="I29" s="125" t="s">
        <v>205</v>
      </c>
      <c r="J29" s="126" t="s">
        <v>97</v>
      </c>
      <c r="K29" s="124" t="s">
        <v>207</v>
      </c>
      <c r="L29" s="124" t="s">
        <v>208</v>
      </c>
      <c r="M29" s="124" t="s">
        <v>110</v>
      </c>
      <c r="N29" s="124" t="s">
        <v>101</v>
      </c>
      <c r="O29" s="124" t="s">
        <v>102</v>
      </c>
      <c r="P29" s="130">
        <v>45216</v>
      </c>
      <c r="Q29" s="124"/>
      <c r="R29" s="122"/>
    </row>
    <row x14ac:dyDescent="0.25" r="30" customHeight="1" ht="15.75">
      <c r="A30" s="122"/>
      <c r="B30" s="123" t="s">
        <v>211</v>
      </c>
      <c r="C30" s="124" t="s">
        <v>212</v>
      </c>
      <c r="D30" s="125" t="s">
        <v>213</v>
      </c>
      <c r="E30" s="124">
        <v>5</v>
      </c>
      <c r="F30" s="124">
        <v>163</v>
      </c>
      <c r="G30" s="126" t="s">
        <v>97</v>
      </c>
      <c r="H30" s="126" t="s">
        <v>97</v>
      </c>
      <c r="I30" s="125" t="s">
        <v>214</v>
      </c>
      <c r="J30" s="129" t="s">
        <v>215</v>
      </c>
      <c r="K30" s="124" t="s">
        <v>216</v>
      </c>
      <c r="L30" s="124" t="s">
        <v>217</v>
      </c>
      <c r="M30" s="124" t="s">
        <v>218</v>
      </c>
      <c r="N30" s="124" t="s">
        <v>101</v>
      </c>
      <c r="O30" s="124" t="s">
        <v>102</v>
      </c>
      <c r="P30" s="130">
        <v>45216</v>
      </c>
      <c r="Q30" s="124"/>
      <c r="R30" s="122"/>
    </row>
    <row x14ac:dyDescent="0.25" r="31" customHeight="1" ht="15.75">
      <c r="A31" s="122"/>
      <c r="B31" s="123" t="s">
        <v>219</v>
      </c>
      <c r="C31" s="124" t="s">
        <v>220</v>
      </c>
      <c r="D31" s="125" t="s">
        <v>221</v>
      </c>
      <c r="E31" s="128">
        <v>4.9</v>
      </c>
      <c r="F31" s="124">
        <v>21</v>
      </c>
      <c r="G31" s="126" t="s">
        <v>97</v>
      </c>
      <c r="H31" s="126" t="s">
        <v>97</v>
      </c>
      <c r="I31" s="125" t="s">
        <v>222</v>
      </c>
      <c r="J31" s="129" t="s">
        <v>223</v>
      </c>
      <c r="K31" s="124" t="s">
        <v>224</v>
      </c>
      <c r="L31" s="124" t="s">
        <v>225</v>
      </c>
      <c r="M31" s="124" t="s">
        <v>110</v>
      </c>
      <c r="N31" s="124" t="s">
        <v>101</v>
      </c>
      <c r="O31" s="124" t="s">
        <v>102</v>
      </c>
      <c r="P31" s="130">
        <v>45217</v>
      </c>
      <c r="Q31" s="124"/>
      <c r="R31" s="122"/>
    </row>
    <row x14ac:dyDescent="0.25" r="32" customHeight="1" ht="15.75">
      <c r="A32" s="122"/>
      <c r="B32" s="123" t="s">
        <v>226</v>
      </c>
      <c r="C32" s="124" t="s">
        <v>227</v>
      </c>
      <c r="D32" s="125" t="s">
        <v>228</v>
      </c>
      <c r="E32" s="124">
        <v>5</v>
      </c>
      <c r="F32" s="124">
        <v>28</v>
      </c>
      <c r="G32" s="126" t="s">
        <v>97</v>
      </c>
      <c r="H32" s="126" t="s">
        <v>97</v>
      </c>
      <c r="I32" s="125" t="s">
        <v>229</v>
      </c>
      <c r="J32" s="129" t="s">
        <v>230</v>
      </c>
      <c r="K32" s="124" t="s">
        <v>231</v>
      </c>
      <c r="L32" s="124" t="s">
        <v>232</v>
      </c>
      <c r="M32" s="124" t="s">
        <v>110</v>
      </c>
      <c r="N32" s="124" t="s">
        <v>101</v>
      </c>
      <c r="O32" s="124" t="s">
        <v>102</v>
      </c>
      <c r="P32" s="130">
        <v>45217</v>
      </c>
      <c r="Q32" s="124"/>
      <c r="R32" s="122"/>
    </row>
    <row x14ac:dyDescent="0.25" r="33" customHeight="1" ht="15.75">
      <c r="A33" s="122"/>
      <c r="B33" s="123" t="s">
        <v>226</v>
      </c>
      <c r="C33" s="124" t="s">
        <v>233</v>
      </c>
      <c r="D33" s="125" t="s">
        <v>228</v>
      </c>
      <c r="E33" s="124">
        <v>5</v>
      </c>
      <c r="F33" s="124">
        <v>28</v>
      </c>
      <c r="G33" s="126" t="s">
        <v>97</v>
      </c>
      <c r="H33" s="126" t="s">
        <v>97</v>
      </c>
      <c r="I33" s="125" t="s">
        <v>234</v>
      </c>
      <c r="J33" s="126" t="s">
        <v>97</v>
      </c>
      <c r="K33" s="124" t="s">
        <v>231</v>
      </c>
      <c r="L33" s="124" t="s">
        <v>232</v>
      </c>
      <c r="M33" s="124" t="s">
        <v>110</v>
      </c>
      <c r="N33" s="124" t="s">
        <v>101</v>
      </c>
      <c r="O33" s="124" t="s">
        <v>102</v>
      </c>
      <c r="P33" s="130">
        <v>45217</v>
      </c>
      <c r="Q33" s="124"/>
      <c r="R33" s="122"/>
    </row>
    <row x14ac:dyDescent="0.25" r="34" customHeight="1" ht="15.75">
      <c r="A34" s="122"/>
      <c r="B34" s="123" t="s">
        <v>235</v>
      </c>
      <c r="C34" s="124" t="s">
        <v>236</v>
      </c>
      <c r="D34" s="125" t="s">
        <v>237</v>
      </c>
      <c r="E34" s="128">
        <v>4.8</v>
      </c>
      <c r="F34" s="124">
        <v>6</v>
      </c>
      <c r="G34" s="126" t="s">
        <v>97</v>
      </c>
      <c r="H34" s="126" t="s">
        <v>97</v>
      </c>
      <c r="I34" s="125" t="s">
        <v>238</v>
      </c>
      <c r="J34" s="129" t="s">
        <v>239</v>
      </c>
      <c r="K34" s="124" t="s">
        <v>240</v>
      </c>
      <c r="L34" s="124" t="s">
        <v>241</v>
      </c>
      <c r="M34" s="124" t="s">
        <v>110</v>
      </c>
      <c r="N34" s="124" t="s">
        <v>101</v>
      </c>
      <c r="O34" s="124" t="s">
        <v>102</v>
      </c>
      <c r="P34" s="130">
        <v>45217</v>
      </c>
      <c r="Q34" s="124"/>
      <c r="R34" s="122"/>
    </row>
    <row x14ac:dyDescent="0.25" r="35" customHeight="1" ht="15.75">
      <c r="A35" s="122"/>
      <c r="B35" s="123" t="s">
        <v>235</v>
      </c>
      <c r="C35" s="124" t="s">
        <v>242</v>
      </c>
      <c r="D35" s="125" t="s">
        <v>237</v>
      </c>
      <c r="E35" s="128">
        <v>4.8</v>
      </c>
      <c r="F35" s="124">
        <v>6</v>
      </c>
      <c r="G35" s="126" t="s">
        <v>97</v>
      </c>
      <c r="H35" s="126" t="s">
        <v>97</v>
      </c>
      <c r="I35" s="125" t="s">
        <v>243</v>
      </c>
      <c r="J35" s="129" t="s">
        <v>244</v>
      </c>
      <c r="K35" s="124" t="s">
        <v>240</v>
      </c>
      <c r="L35" s="124" t="s">
        <v>241</v>
      </c>
      <c r="M35" s="124" t="s">
        <v>110</v>
      </c>
      <c r="N35" s="124" t="s">
        <v>101</v>
      </c>
      <c r="O35" s="124" t="s">
        <v>102</v>
      </c>
      <c r="P35" s="130">
        <v>45217</v>
      </c>
      <c r="Q35" s="124"/>
      <c r="R35" s="122"/>
    </row>
    <row x14ac:dyDescent="0.25" r="36" customHeight="1" ht="15.75">
      <c r="A36" s="122"/>
      <c r="B36" s="123" t="s">
        <v>245</v>
      </c>
      <c r="C36" s="124" t="s">
        <v>246</v>
      </c>
      <c r="D36" s="125" t="s">
        <v>247</v>
      </c>
      <c r="E36" s="124">
        <v>5</v>
      </c>
      <c r="F36" s="124">
        <v>19</v>
      </c>
      <c r="G36" s="126" t="s">
        <v>97</v>
      </c>
      <c r="H36" s="126" t="s">
        <v>97</v>
      </c>
      <c r="I36" s="125" t="s">
        <v>248</v>
      </c>
      <c r="J36" s="129" t="s">
        <v>249</v>
      </c>
      <c r="K36" s="124" t="s">
        <v>250</v>
      </c>
      <c r="L36" s="124" t="s">
        <v>251</v>
      </c>
      <c r="M36" s="124" t="s">
        <v>100</v>
      </c>
      <c r="N36" s="124" t="s">
        <v>101</v>
      </c>
      <c r="O36" s="124" t="s">
        <v>102</v>
      </c>
      <c r="P36" s="130">
        <v>45217</v>
      </c>
      <c r="Q36" s="124"/>
      <c r="R36" s="122"/>
    </row>
    <row x14ac:dyDescent="0.25" r="37" customHeight="1" ht="15.75">
      <c r="A37" s="122"/>
      <c r="B37" s="123" t="s">
        <v>252</v>
      </c>
      <c r="C37" s="124" t="s">
        <v>253</v>
      </c>
      <c r="D37" s="125" t="s">
        <v>254</v>
      </c>
      <c r="E37" s="124">
        <v>5</v>
      </c>
      <c r="F37" s="124">
        <v>9</v>
      </c>
      <c r="G37" s="126" t="s">
        <v>97</v>
      </c>
      <c r="H37" s="126" t="s">
        <v>97</v>
      </c>
      <c r="I37" s="125" t="s">
        <v>255</v>
      </c>
      <c r="J37" s="129" t="s">
        <v>256</v>
      </c>
      <c r="K37" s="124" t="s">
        <v>257</v>
      </c>
      <c r="L37" s="124" t="s">
        <v>258</v>
      </c>
      <c r="M37" s="124" t="s">
        <v>218</v>
      </c>
      <c r="N37" s="124" t="s">
        <v>101</v>
      </c>
      <c r="O37" s="124" t="s">
        <v>102</v>
      </c>
      <c r="P37" s="130">
        <v>45217</v>
      </c>
      <c r="Q37" s="124"/>
      <c r="R37" s="122"/>
    </row>
    <row x14ac:dyDescent="0.25" r="38" customHeight="1" ht="15.75">
      <c r="A38" s="122"/>
      <c r="B38" s="123" t="s">
        <v>259</v>
      </c>
      <c r="C38" s="124" t="s">
        <v>260</v>
      </c>
      <c r="D38" s="125" t="s">
        <v>261</v>
      </c>
      <c r="E38" s="128">
        <v>4.9</v>
      </c>
      <c r="F38" s="124">
        <v>42</v>
      </c>
      <c r="G38" s="126" t="s">
        <v>97</v>
      </c>
      <c r="H38" s="126" t="s">
        <v>97</v>
      </c>
      <c r="I38" s="125" t="s">
        <v>262</v>
      </c>
      <c r="J38" s="129" t="s">
        <v>263</v>
      </c>
      <c r="K38" s="124" t="s">
        <v>264</v>
      </c>
      <c r="L38" s="124" t="s">
        <v>265</v>
      </c>
      <c r="M38" s="124" t="s">
        <v>110</v>
      </c>
      <c r="N38" s="124" t="s">
        <v>101</v>
      </c>
      <c r="O38" s="124" t="s">
        <v>102</v>
      </c>
      <c r="P38" s="130">
        <v>45217</v>
      </c>
      <c r="Q38" s="124"/>
      <c r="R38" s="122"/>
    </row>
    <row x14ac:dyDescent="0.25" r="39" customHeight="1" ht="15.75">
      <c r="A39" s="122"/>
      <c r="B39" s="123" t="s">
        <v>266</v>
      </c>
      <c r="C39" s="124" t="s">
        <v>267</v>
      </c>
      <c r="D39" s="125" t="s">
        <v>268</v>
      </c>
      <c r="E39" s="128">
        <v>4.8</v>
      </c>
      <c r="F39" s="124">
        <v>19</v>
      </c>
      <c r="G39" s="126" t="s">
        <v>97</v>
      </c>
      <c r="H39" s="126" t="s">
        <v>97</v>
      </c>
      <c r="I39" s="125" t="s">
        <v>269</v>
      </c>
      <c r="J39" s="129" t="s">
        <v>270</v>
      </c>
      <c r="K39" s="124" t="s">
        <v>271</v>
      </c>
      <c r="L39" s="124" t="s">
        <v>272</v>
      </c>
      <c r="M39" s="124" t="s">
        <v>110</v>
      </c>
      <c r="N39" s="124" t="s">
        <v>101</v>
      </c>
      <c r="O39" s="124" t="s">
        <v>102</v>
      </c>
      <c r="P39" s="130">
        <v>45217</v>
      </c>
      <c r="Q39" s="124" t="s">
        <v>273</v>
      </c>
      <c r="R39" s="122"/>
    </row>
    <row x14ac:dyDescent="0.25" r="40" customHeight="1" ht="15.75">
      <c r="A40" s="122"/>
      <c r="B40" s="123" t="s">
        <v>274</v>
      </c>
      <c r="C40" s="124" t="s">
        <v>275</v>
      </c>
      <c r="D40" s="125" t="s">
        <v>276</v>
      </c>
      <c r="E40" s="124">
        <v>5</v>
      </c>
      <c r="F40" s="124">
        <v>9</v>
      </c>
      <c r="G40" s="126" t="s">
        <v>97</v>
      </c>
      <c r="H40" s="126" t="s">
        <v>97</v>
      </c>
      <c r="I40" s="125" t="s">
        <v>277</v>
      </c>
      <c r="J40" s="129" t="s">
        <v>278</v>
      </c>
      <c r="K40" s="124" t="s">
        <v>279</v>
      </c>
      <c r="L40" s="124" t="s">
        <v>280</v>
      </c>
      <c r="M40" s="124" t="s">
        <v>110</v>
      </c>
      <c r="N40" s="124" t="s">
        <v>101</v>
      </c>
      <c r="O40" s="124" t="s">
        <v>102</v>
      </c>
      <c r="P40" s="130">
        <v>45217</v>
      </c>
      <c r="Q40" s="124"/>
      <c r="R40" s="122"/>
    </row>
    <row x14ac:dyDescent="0.25" r="41" customHeight="1" ht="15.75">
      <c r="A41" s="122"/>
      <c r="B41" s="123" t="s">
        <v>281</v>
      </c>
      <c r="C41" s="124" t="s">
        <v>282</v>
      </c>
      <c r="D41" s="125" t="s">
        <v>283</v>
      </c>
      <c r="E41" s="124">
        <v>5</v>
      </c>
      <c r="F41" s="124">
        <v>14</v>
      </c>
      <c r="G41" s="126" t="s">
        <v>97</v>
      </c>
      <c r="H41" s="126" t="s">
        <v>97</v>
      </c>
      <c r="I41" s="125" t="s">
        <v>284</v>
      </c>
      <c r="J41" s="129" t="s">
        <v>285</v>
      </c>
      <c r="K41" s="126" t="s">
        <v>97</v>
      </c>
      <c r="L41" s="124" t="s">
        <v>286</v>
      </c>
      <c r="M41" s="124" t="s">
        <v>110</v>
      </c>
      <c r="N41" s="124" t="s">
        <v>101</v>
      </c>
      <c r="O41" s="124" t="s">
        <v>102</v>
      </c>
      <c r="P41" s="130">
        <v>45217</v>
      </c>
      <c r="Q41" s="124"/>
      <c r="R41" s="122"/>
    </row>
    <row x14ac:dyDescent="0.25" r="42" customHeight="1" ht="15.75">
      <c r="A42" s="122"/>
      <c r="B42" s="123" t="s">
        <v>287</v>
      </c>
      <c r="C42" s="124" t="s">
        <v>288</v>
      </c>
      <c r="D42" s="125" t="s">
        <v>289</v>
      </c>
      <c r="E42" s="124">
        <v>5</v>
      </c>
      <c r="F42" s="124">
        <v>215</v>
      </c>
      <c r="G42" s="126" t="s">
        <v>97</v>
      </c>
      <c r="H42" s="126" t="s">
        <v>97</v>
      </c>
      <c r="I42" s="125" t="s">
        <v>290</v>
      </c>
      <c r="J42" s="129" t="s">
        <v>291</v>
      </c>
      <c r="K42" s="124" t="s">
        <v>292</v>
      </c>
      <c r="L42" s="124" t="s">
        <v>293</v>
      </c>
      <c r="M42" s="124" t="s">
        <v>110</v>
      </c>
      <c r="N42" s="124" t="s">
        <v>101</v>
      </c>
      <c r="O42" s="124" t="s">
        <v>102</v>
      </c>
      <c r="P42" s="130">
        <v>45217</v>
      </c>
      <c r="Q42" s="124"/>
      <c r="R42" s="122"/>
    </row>
    <row x14ac:dyDescent="0.25" r="43" customHeight="1" ht="15.75">
      <c r="A43" s="122"/>
      <c r="B43" s="123" t="s">
        <v>287</v>
      </c>
      <c r="C43" s="124" t="s">
        <v>294</v>
      </c>
      <c r="D43" s="125" t="s">
        <v>289</v>
      </c>
      <c r="E43" s="124">
        <v>5</v>
      </c>
      <c r="F43" s="124">
        <v>215</v>
      </c>
      <c r="G43" s="126" t="s">
        <v>97</v>
      </c>
      <c r="H43" s="126" t="s">
        <v>97</v>
      </c>
      <c r="I43" s="125" t="s">
        <v>290</v>
      </c>
      <c r="J43" s="129" t="s">
        <v>295</v>
      </c>
      <c r="K43" s="124" t="s">
        <v>292</v>
      </c>
      <c r="L43" s="124" t="s">
        <v>293</v>
      </c>
      <c r="M43" s="124" t="s">
        <v>110</v>
      </c>
      <c r="N43" s="124" t="s">
        <v>101</v>
      </c>
      <c r="O43" s="124" t="s">
        <v>102</v>
      </c>
      <c r="P43" s="130">
        <v>45217</v>
      </c>
      <c r="Q43" s="124"/>
      <c r="R43" s="122"/>
    </row>
    <row x14ac:dyDescent="0.25" r="44" customHeight="1" ht="15.75">
      <c r="A44" s="122"/>
      <c r="B44" s="123" t="s">
        <v>296</v>
      </c>
      <c r="C44" s="124" t="s">
        <v>297</v>
      </c>
      <c r="D44" s="125" t="s">
        <v>298</v>
      </c>
      <c r="E44" s="124">
        <v>5</v>
      </c>
      <c r="F44" s="124">
        <v>4</v>
      </c>
      <c r="G44" s="126" t="s">
        <v>97</v>
      </c>
      <c r="H44" s="126" t="s">
        <v>97</v>
      </c>
      <c r="I44" s="125" t="s">
        <v>299</v>
      </c>
      <c r="J44" s="129" t="s">
        <v>300</v>
      </c>
      <c r="K44" s="124" t="s">
        <v>301</v>
      </c>
      <c r="L44" s="124" t="s">
        <v>302</v>
      </c>
      <c r="M44" s="124" t="s">
        <v>110</v>
      </c>
      <c r="N44" s="124" t="s">
        <v>101</v>
      </c>
      <c r="O44" s="124" t="s">
        <v>102</v>
      </c>
      <c r="P44" s="130">
        <v>45218</v>
      </c>
      <c r="Q44" s="124"/>
      <c r="R44" s="122"/>
    </row>
    <row x14ac:dyDescent="0.25" r="45" customHeight="1" ht="15.75">
      <c r="A45" s="122"/>
      <c r="B45" s="123" t="s">
        <v>303</v>
      </c>
      <c r="C45" s="124" t="s">
        <v>304</v>
      </c>
      <c r="D45" s="125" t="s">
        <v>305</v>
      </c>
      <c r="E45" s="124">
        <v>5</v>
      </c>
      <c r="F45" s="124">
        <v>10</v>
      </c>
      <c r="G45" s="126" t="s">
        <v>97</v>
      </c>
      <c r="H45" s="126" t="s">
        <v>97</v>
      </c>
      <c r="I45" s="125" t="s">
        <v>306</v>
      </c>
      <c r="J45" s="129" t="s">
        <v>307</v>
      </c>
      <c r="K45" s="124" t="s">
        <v>308</v>
      </c>
      <c r="L45" s="124" t="s">
        <v>309</v>
      </c>
      <c r="M45" s="124" t="s">
        <v>110</v>
      </c>
      <c r="N45" s="124" t="s">
        <v>101</v>
      </c>
      <c r="O45" s="124" t="s">
        <v>102</v>
      </c>
      <c r="P45" s="130">
        <v>45218</v>
      </c>
      <c r="Q45" s="124"/>
      <c r="R45" s="122"/>
    </row>
    <row x14ac:dyDescent="0.25" r="46" customHeight="1" ht="15.75">
      <c r="A46" s="122"/>
      <c r="B46" s="123" t="s">
        <v>310</v>
      </c>
      <c r="C46" s="124" t="s">
        <v>311</v>
      </c>
      <c r="D46" s="125" t="s">
        <v>312</v>
      </c>
      <c r="E46" s="124">
        <v>5</v>
      </c>
      <c r="F46" s="124">
        <v>8</v>
      </c>
      <c r="G46" s="126" t="s">
        <v>97</v>
      </c>
      <c r="H46" s="126" t="s">
        <v>97</v>
      </c>
      <c r="I46" s="125" t="s">
        <v>313</v>
      </c>
      <c r="J46" s="129" t="s">
        <v>314</v>
      </c>
      <c r="K46" s="124" t="s">
        <v>315</v>
      </c>
      <c r="L46" s="124" t="s">
        <v>316</v>
      </c>
      <c r="M46" s="124" t="s">
        <v>110</v>
      </c>
      <c r="N46" s="124" t="s">
        <v>101</v>
      </c>
      <c r="O46" s="124" t="s">
        <v>102</v>
      </c>
      <c r="P46" s="130">
        <v>45218</v>
      </c>
      <c r="Q46" s="124"/>
      <c r="R46" s="122"/>
    </row>
    <row x14ac:dyDescent="0.25" r="47" customHeight="1" ht="15.75">
      <c r="A47" s="122"/>
      <c r="B47" s="123" t="s">
        <v>317</v>
      </c>
      <c r="C47" s="124" t="s">
        <v>318</v>
      </c>
      <c r="D47" s="125" t="s">
        <v>319</v>
      </c>
      <c r="E47" s="124">
        <v>5</v>
      </c>
      <c r="F47" s="124">
        <v>68</v>
      </c>
      <c r="G47" s="126" t="s">
        <v>97</v>
      </c>
      <c r="H47" s="126" t="s">
        <v>97</v>
      </c>
      <c r="I47" s="125" t="s">
        <v>320</v>
      </c>
      <c r="J47" s="129" t="s">
        <v>321</v>
      </c>
      <c r="K47" s="124" t="s">
        <v>322</v>
      </c>
      <c r="L47" s="124" t="s">
        <v>323</v>
      </c>
      <c r="M47" s="124" t="s">
        <v>110</v>
      </c>
      <c r="N47" s="124" t="s">
        <v>101</v>
      </c>
      <c r="O47" s="124" t="s">
        <v>102</v>
      </c>
      <c r="P47" s="130">
        <v>45218</v>
      </c>
      <c r="Q47" s="124"/>
      <c r="R47" s="122"/>
    </row>
    <row x14ac:dyDescent="0.25" r="48" customHeight="1" ht="15.75">
      <c r="A48" s="122"/>
      <c r="B48" s="123" t="s">
        <v>324</v>
      </c>
      <c r="C48" s="124" t="s">
        <v>325</v>
      </c>
      <c r="D48" s="125" t="s">
        <v>326</v>
      </c>
      <c r="E48" s="124">
        <v>5</v>
      </c>
      <c r="F48" s="124">
        <v>52</v>
      </c>
      <c r="G48" s="126" t="s">
        <v>97</v>
      </c>
      <c r="H48" s="126" t="s">
        <v>97</v>
      </c>
      <c r="I48" s="125" t="s">
        <v>327</v>
      </c>
      <c r="J48" s="129" t="s">
        <v>328</v>
      </c>
      <c r="K48" s="124" t="s">
        <v>329</v>
      </c>
      <c r="L48" s="124" t="s">
        <v>330</v>
      </c>
      <c r="M48" s="124" t="s">
        <v>110</v>
      </c>
      <c r="N48" s="124" t="s">
        <v>101</v>
      </c>
      <c r="O48" s="124" t="s">
        <v>102</v>
      </c>
      <c r="P48" s="130">
        <v>45218</v>
      </c>
      <c r="Q48" s="124"/>
      <c r="R48" s="122"/>
    </row>
    <row x14ac:dyDescent="0.25" r="49" customHeight="1" ht="15.75">
      <c r="A49" s="122"/>
      <c r="B49" s="123" t="s">
        <v>331</v>
      </c>
      <c r="C49" s="124" t="s">
        <v>332</v>
      </c>
      <c r="D49" s="125" t="s">
        <v>333</v>
      </c>
      <c r="E49" s="128">
        <v>4.9</v>
      </c>
      <c r="F49" s="124">
        <v>91</v>
      </c>
      <c r="G49" s="126" t="s">
        <v>97</v>
      </c>
      <c r="H49" s="126" t="s">
        <v>97</v>
      </c>
      <c r="I49" s="125" t="s">
        <v>334</v>
      </c>
      <c r="J49" s="129" t="s">
        <v>335</v>
      </c>
      <c r="K49" s="124" t="s">
        <v>336</v>
      </c>
      <c r="L49" s="124" t="s">
        <v>337</v>
      </c>
      <c r="M49" s="124" t="s">
        <v>110</v>
      </c>
      <c r="N49" s="124" t="s">
        <v>101</v>
      </c>
      <c r="O49" s="124" t="s">
        <v>102</v>
      </c>
      <c r="P49" s="130">
        <v>45218</v>
      </c>
      <c r="Q49" s="124" t="s">
        <v>338</v>
      </c>
      <c r="R49" s="122"/>
    </row>
    <row x14ac:dyDescent="0.25" r="50" customHeight="1" ht="15.75">
      <c r="A50" s="122"/>
      <c r="B50" s="123" t="s">
        <v>339</v>
      </c>
      <c r="C50" s="124" t="s">
        <v>340</v>
      </c>
      <c r="D50" s="125" t="s">
        <v>341</v>
      </c>
      <c r="E50" s="124">
        <v>5</v>
      </c>
      <c r="F50" s="124">
        <v>14</v>
      </c>
      <c r="G50" s="126" t="s">
        <v>97</v>
      </c>
      <c r="H50" s="126" t="s">
        <v>97</v>
      </c>
      <c r="I50" s="125" t="s">
        <v>342</v>
      </c>
      <c r="J50" s="129" t="s">
        <v>343</v>
      </c>
      <c r="K50" s="124" t="s">
        <v>344</v>
      </c>
      <c r="L50" s="124" t="s">
        <v>345</v>
      </c>
      <c r="M50" s="124" t="s">
        <v>110</v>
      </c>
      <c r="N50" s="124" t="s">
        <v>101</v>
      </c>
      <c r="O50" s="124" t="s">
        <v>102</v>
      </c>
      <c r="P50" s="130">
        <v>45218</v>
      </c>
      <c r="Q50" s="124"/>
      <c r="R50" s="122"/>
    </row>
    <row x14ac:dyDescent="0.25" r="51" customHeight="1" ht="17.25">
      <c r="A51" s="122"/>
      <c r="B51" s="123" t="s">
        <v>346</v>
      </c>
      <c r="C51" s="124" t="s">
        <v>347</v>
      </c>
      <c r="D51" s="125" t="s">
        <v>348</v>
      </c>
      <c r="E51" s="128">
        <v>4.9</v>
      </c>
      <c r="F51" s="124">
        <v>85</v>
      </c>
      <c r="G51" s="126" t="s">
        <v>97</v>
      </c>
      <c r="H51" s="126" t="s">
        <v>97</v>
      </c>
      <c r="I51" s="125" t="s">
        <v>349</v>
      </c>
      <c r="J51" s="129" t="s">
        <v>350</v>
      </c>
      <c r="K51" s="124" t="s">
        <v>351</v>
      </c>
      <c r="L51" s="124" t="s">
        <v>352</v>
      </c>
      <c r="M51" s="124" t="s">
        <v>170</v>
      </c>
      <c r="N51" s="124" t="s">
        <v>101</v>
      </c>
      <c r="O51" s="124" t="s">
        <v>102</v>
      </c>
      <c r="P51" s="130">
        <v>45218</v>
      </c>
      <c r="Q51" s="124"/>
      <c r="R51" s="122"/>
    </row>
    <row x14ac:dyDescent="0.25" r="52" customHeight="1" ht="17.25">
      <c r="A52" s="122"/>
      <c r="B52" s="123" t="s">
        <v>346</v>
      </c>
      <c r="C52" s="124" t="s">
        <v>353</v>
      </c>
      <c r="D52" s="125" t="s">
        <v>348</v>
      </c>
      <c r="E52" s="128">
        <v>4.9</v>
      </c>
      <c r="F52" s="124">
        <v>85</v>
      </c>
      <c r="G52" s="126" t="s">
        <v>97</v>
      </c>
      <c r="H52" s="126" t="s">
        <v>97</v>
      </c>
      <c r="I52" s="125" t="s">
        <v>349</v>
      </c>
      <c r="J52" s="129" t="s">
        <v>354</v>
      </c>
      <c r="K52" s="124" t="s">
        <v>351</v>
      </c>
      <c r="L52" s="124" t="s">
        <v>352</v>
      </c>
      <c r="M52" s="124" t="s">
        <v>170</v>
      </c>
      <c r="N52" s="124" t="s">
        <v>101</v>
      </c>
      <c r="O52" s="124" t="s">
        <v>102</v>
      </c>
      <c r="P52" s="130">
        <v>45218</v>
      </c>
      <c r="Q52" s="124"/>
      <c r="R52" s="122"/>
    </row>
    <row x14ac:dyDescent="0.25" r="53" customHeight="1" ht="17.25">
      <c r="A53" s="122"/>
      <c r="B53" s="123" t="s">
        <v>346</v>
      </c>
      <c r="C53" s="124" t="s">
        <v>355</v>
      </c>
      <c r="D53" s="125" t="s">
        <v>348</v>
      </c>
      <c r="E53" s="128">
        <v>4.9</v>
      </c>
      <c r="F53" s="124">
        <v>85</v>
      </c>
      <c r="G53" s="126" t="s">
        <v>97</v>
      </c>
      <c r="H53" s="126" t="s">
        <v>97</v>
      </c>
      <c r="I53" s="125" t="s">
        <v>349</v>
      </c>
      <c r="J53" s="129" t="s">
        <v>356</v>
      </c>
      <c r="K53" s="124" t="s">
        <v>351</v>
      </c>
      <c r="L53" s="124" t="s">
        <v>352</v>
      </c>
      <c r="M53" s="124" t="s">
        <v>170</v>
      </c>
      <c r="N53" s="124" t="s">
        <v>101</v>
      </c>
      <c r="O53" s="124" t="s">
        <v>102</v>
      </c>
      <c r="P53" s="130">
        <v>45218</v>
      </c>
      <c r="Q53" s="124"/>
      <c r="R53" s="122"/>
    </row>
    <row x14ac:dyDescent="0.25" r="54" customHeight="1" ht="17.25">
      <c r="A54" s="122"/>
      <c r="B54" s="123" t="s">
        <v>346</v>
      </c>
      <c r="C54" s="124" t="s">
        <v>357</v>
      </c>
      <c r="D54" s="125" t="s">
        <v>348</v>
      </c>
      <c r="E54" s="128">
        <v>4.9</v>
      </c>
      <c r="F54" s="124">
        <v>85</v>
      </c>
      <c r="G54" s="126" t="s">
        <v>97</v>
      </c>
      <c r="H54" s="126" t="s">
        <v>97</v>
      </c>
      <c r="I54" s="125" t="s">
        <v>349</v>
      </c>
      <c r="J54" s="129" t="s">
        <v>358</v>
      </c>
      <c r="K54" s="124" t="s">
        <v>351</v>
      </c>
      <c r="L54" s="124" t="s">
        <v>352</v>
      </c>
      <c r="M54" s="124" t="s">
        <v>170</v>
      </c>
      <c r="N54" s="124" t="s">
        <v>101</v>
      </c>
      <c r="O54" s="124" t="s">
        <v>102</v>
      </c>
      <c r="P54" s="130">
        <v>45218</v>
      </c>
      <c r="Q54" s="124"/>
      <c r="R54" s="122"/>
    </row>
    <row x14ac:dyDescent="0.25" r="55" customHeight="1" ht="17.25">
      <c r="A55" s="122"/>
      <c r="B55" s="123" t="s">
        <v>346</v>
      </c>
      <c r="C55" s="124" t="s">
        <v>359</v>
      </c>
      <c r="D55" s="125" t="s">
        <v>348</v>
      </c>
      <c r="E55" s="128">
        <v>4.9</v>
      </c>
      <c r="F55" s="124">
        <v>85</v>
      </c>
      <c r="G55" s="126" t="s">
        <v>97</v>
      </c>
      <c r="H55" s="126" t="s">
        <v>97</v>
      </c>
      <c r="I55" s="125" t="s">
        <v>349</v>
      </c>
      <c r="J55" s="129" t="s">
        <v>360</v>
      </c>
      <c r="K55" s="124" t="s">
        <v>351</v>
      </c>
      <c r="L55" s="124" t="s">
        <v>352</v>
      </c>
      <c r="M55" s="124" t="s">
        <v>170</v>
      </c>
      <c r="N55" s="124" t="s">
        <v>101</v>
      </c>
      <c r="O55" s="124" t="s">
        <v>102</v>
      </c>
      <c r="P55" s="130">
        <v>45218</v>
      </c>
      <c r="Q55" s="124"/>
      <c r="R55" s="122"/>
    </row>
    <row x14ac:dyDescent="0.25" r="56" customHeight="1" ht="17.25">
      <c r="A56" s="122"/>
      <c r="B56" s="123" t="s">
        <v>361</v>
      </c>
      <c r="C56" s="124" t="s">
        <v>362</v>
      </c>
      <c r="D56" s="125" t="s">
        <v>363</v>
      </c>
      <c r="E56" s="128">
        <v>4.9</v>
      </c>
      <c r="F56" s="124">
        <v>678</v>
      </c>
      <c r="G56" s="126" t="s">
        <v>97</v>
      </c>
      <c r="H56" s="126" t="s">
        <v>97</v>
      </c>
      <c r="I56" s="125" t="s">
        <v>364</v>
      </c>
      <c r="J56" s="129" t="s">
        <v>365</v>
      </c>
      <c r="K56" s="124" t="s">
        <v>366</v>
      </c>
      <c r="L56" s="124" t="s">
        <v>367</v>
      </c>
      <c r="M56" s="124" t="s">
        <v>110</v>
      </c>
      <c r="N56" s="124" t="s">
        <v>101</v>
      </c>
      <c r="O56" s="124" t="s">
        <v>102</v>
      </c>
      <c r="P56" s="130">
        <v>45218</v>
      </c>
      <c r="Q56" s="124" t="s">
        <v>338</v>
      </c>
      <c r="R56" s="122"/>
    </row>
    <row x14ac:dyDescent="0.25" r="57" customHeight="1" ht="17.25">
      <c r="A57" s="122"/>
      <c r="B57" s="123" t="s">
        <v>361</v>
      </c>
      <c r="C57" s="124" t="s">
        <v>368</v>
      </c>
      <c r="D57" s="125" t="s">
        <v>363</v>
      </c>
      <c r="E57" s="128">
        <v>4.9</v>
      </c>
      <c r="F57" s="124">
        <v>678</v>
      </c>
      <c r="G57" s="126" t="s">
        <v>97</v>
      </c>
      <c r="H57" s="126" t="s">
        <v>97</v>
      </c>
      <c r="I57" s="125" t="s">
        <v>364</v>
      </c>
      <c r="J57" s="129" t="s">
        <v>369</v>
      </c>
      <c r="K57" s="124" t="s">
        <v>366</v>
      </c>
      <c r="L57" s="124" t="s">
        <v>367</v>
      </c>
      <c r="M57" s="124" t="s">
        <v>110</v>
      </c>
      <c r="N57" s="124" t="s">
        <v>101</v>
      </c>
      <c r="O57" s="124" t="s">
        <v>102</v>
      </c>
      <c r="P57" s="130">
        <v>45218</v>
      </c>
      <c r="Q57" s="124"/>
      <c r="R57" s="122"/>
    </row>
    <row x14ac:dyDescent="0.25" r="58" customHeight="1" ht="17.25">
      <c r="A58" s="122"/>
      <c r="B58" s="123" t="s">
        <v>370</v>
      </c>
      <c r="C58" s="124" t="s">
        <v>371</v>
      </c>
      <c r="D58" s="125" t="s">
        <v>372</v>
      </c>
      <c r="E58" s="128">
        <v>4.9</v>
      </c>
      <c r="F58" s="124">
        <v>46</v>
      </c>
      <c r="G58" s="126" t="s">
        <v>97</v>
      </c>
      <c r="H58" s="126" t="s">
        <v>97</v>
      </c>
      <c r="I58" s="125" t="s">
        <v>373</v>
      </c>
      <c r="J58" s="129" t="s">
        <v>374</v>
      </c>
      <c r="K58" s="124" t="s">
        <v>375</v>
      </c>
      <c r="L58" s="124" t="s">
        <v>376</v>
      </c>
      <c r="M58" s="124" t="s">
        <v>377</v>
      </c>
      <c r="N58" s="124" t="s">
        <v>101</v>
      </c>
      <c r="O58" s="124" t="s">
        <v>118</v>
      </c>
      <c r="P58" s="130">
        <v>45218</v>
      </c>
      <c r="Q58" s="124" t="s">
        <v>103</v>
      </c>
      <c r="R58" s="122"/>
    </row>
    <row x14ac:dyDescent="0.25" r="59" customHeight="1" ht="17.25">
      <c r="A59" s="122"/>
      <c r="B59" s="123" t="s">
        <v>378</v>
      </c>
      <c r="C59" s="124" t="s">
        <v>379</v>
      </c>
      <c r="D59" s="125" t="s">
        <v>380</v>
      </c>
      <c r="E59" s="124">
        <v>5</v>
      </c>
      <c r="F59" s="124">
        <v>4</v>
      </c>
      <c r="G59" s="126" t="s">
        <v>97</v>
      </c>
      <c r="H59" s="126" t="s">
        <v>97</v>
      </c>
      <c r="I59" s="125" t="s">
        <v>381</v>
      </c>
      <c r="J59" s="129" t="s">
        <v>382</v>
      </c>
      <c r="K59" s="124" t="s">
        <v>383</v>
      </c>
      <c r="L59" s="124" t="s">
        <v>384</v>
      </c>
      <c r="M59" s="124" t="s">
        <v>377</v>
      </c>
      <c r="N59" s="124" t="s">
        <v>101</v>
      </c>
      <c r="O59" s="124" t="s">
        <v>118</v>
      </c>
      <c r="P59" s="130">
        <v>45218</v>
      </c>
      <c r="Q59" s="124" t="s">
        <v>385</v>
      </c>
      <c r="R59" s="122"/>
    </row>
    <row x14ac:dyDescent="0.25" r="60" customHeight="1" ht="17.25">
      <c r="A60" s="122"/>
      <c r="B60" s="123" t="s">
        <v>386</v>
      </c>
      <c r="C60" s="124" t="s">
        <v>387</v>
      </c>
      <c r="D60" s="125" t="s">
        <v>388</v>
      </c>
      <c r="E60" s="128">
        <v>4.7</v>
      </c>
      <c r="F60" s="124">
        <v>44</v>
      </c>
      <c r="G60" s="126" t="s">
        <v>97</v>
      </c>
      <c r="H60" s="126" t="s">
        <v>97</v>
      </c>
      <c r="I60" s="125" t="s">
        <v>389</v>
      </c>
      <c r="J60" s="129" t="s">
        <v>390</v>
      </c>
      <c r="K60" s="124" t="s">
        <v>391</v>
      </c>
      <c r="L60" s="124" t="s">
        <v>392</v>
      </c>
      <c r="M60" s="124" t="s">
        <v>393</v>
      </c>
      <c r="N60" s="124" t="s">
        <v>101</v>
      </c>
      <c r="O60" s="124" t="s">
        <v>118</v>
      </c>
      <c r="P60" s="130">
        <v>45218</v>
      </c>
      <c r="Q60" s="124"/>
      <c r="R60" s="122"/>
    </row>
    <row x14ac:dyDescent="0.25" r="61" customHeight="1" ht="17.25">
      <c r="A61" s="122"/>
      <c r="B61" s="123" t="s">
        <v>394</v>
      </c>
      <c r="C61" s="124" t="s">
        <v>395</v>
      </c>
      <c r="D61" s="125" t="s">
        <v>396</v>
      </c>
      <c r="E61" s="124">
        <v>5</v>
      </c>
      <c r="F61" s="124">
        <v>21</v>
      </c>
      <c r="G61" s="126" t="s">
        <v>97</v>
      </c>
      <c r="H61" s="126" t="s">
        <v>97</v>
      </c>
      <c r="I61" s="125" t="s">
        <v>397</v>
      </c>
      <c r="J61" s="129" t="s">
        <v>398</v>
      </c>
      <c r="K61" s="124" t="s">
        <v>399</v>
      </c>
      <c r="L61" s="124" t="s">
        <v>400</v>
      </c>
      <c r="M61" s="124" t="s">
        <v>393</v>
      </c>
      <c r="N61" s="124" t="s">
        <v>101</v>
      </c>
      <c r="O61" s="124" t="s">
        <v>118</v>
      </c>
      <c r="P61" s="130">
        <v>45218</v>
      </c>
      <c r="Q61" s="124"/>
      <c r="R61" s="122"/>
    </row>
    <row x14ac:dyDescent="0.25" r="62" customHeight="1" ht="17.25">
      <c r="A62" s="122"/>
      <c r="B62" s="123" t="s">
        <v>401</v>
      </c>
      <c r="C62" s="124" t="s">
        <v>402</v>
      </c>
      <c r="D62" s="125" t="s">
        <v>403</v>
      </c>
      <c r="E62" s="128">
        <v>4.9</v>
      </c>
      <c r="F62" s="124">
        <v>12</v>
      </c>
      <c r="G62" s="126" t="s">
        <v>97</v>
      </c>
      <c r="H62" s="126" t="s">
        <v>97</v>
      </c>
      <c r="I62" s="125" t="s">
        <v>404</v>
      </c>
      <c r="J62" s="129" t="s">
        <v>405</v>
      </c>
      <c r="K62" s="124" t="s">
        <v>406</v>
      </c>
      <c r="L62" s="124" t="s">
        <v>407</v>
      </c>
      <c r="M62" s="124" t="s">
        <v>110</v>
      </c>
      <c r="N62" s="124" t="s">
        <v>101</v>
      </c>
      <c r="O62" s="124" t="s">
        <v>118</v>
      </c>
      <c r="P62" s="130">
        <v>45218</v>
      </c>
      <c r="Q62" s="124" t="s">
        <v>385</v>
      </c>
      <c r="R62" s="122"/>
    </row>
    <row x14ac:dyDescent="0.25" r="63" customHeight="1" ht="17.25">
      <c r="A63" s="122"/>
      <c r="B63" s="123" t="s">
        <v>408</v>
      </c>
      <c r="C63" s="124" t="s">
        <v>409</v>
      </c>
      <c r="D63" s="125" t="s">
        <v>410</v>
      </c>
      <c r="E63" s="124">
        <v>5</v>
      </c>
      <c r="F63" s="124">
        <v>20</v>
      </c>
      <c r="G63" s="126" t="s">
        <v>97</v>
      </c>
      <c r="H63" s="126" t="s">
        <v>97</v>
      </c>
      <c r="I63" s="125" t="s">
        <v>411</v>
      </c>
      <c r="J63" s="129" t="s">
        <v>412</v>
      </c>
      <c r="K63" s="124" t="s">
        <v>413</v>
      </c>
      <c r="L63" s="124" t="s">
        <v>414</v>
      </c>
      <c r="M63" s="124" t="s">
        <v>415</v>
      </c>
      <c r="N63" s="124" t="s">
        <v>101</v>
      </c>
      <c r="O63" s="124" t="s">
        <v>118</v>
      </c>
      <c r="P63" s="130">
        <v>45218</v>
      </c>
      <c r="Q63" s="124"/>
      <c r="R63" s="122"/>
    </row>
    <row x14ac:dyDescent="0.25" r="64" customHeight="1" ht="17.25">
      <c r="A64" s="122"/>
      <c r="B64" s="123" t="s">
        <v>416</v>
      </c>
      <c r="C64" s="124" t="s">
        <v>417</v>
      </c>
      <c r="D64" s="125" t="s">
        <v>418</v>
      </c>
      <c r="E64" s="128">
        <v>4.9</v>
      </c>
      <c r="F64" s="124">
        <v>24</v>
      </c>
      <c r="G64" s="126" t="s">
        <v>97</v>
      </c>
      <c r="H64" s="126" t="s">
        <v>97</v>
      </c>
      <c r="I64" s="125" t="s">
        <v>419</v>
      </c>
      <c r="J64" s="129" t="s">
        <v>420</v>
      </c>
      <c r="K64" s="124" t="s">
        <v>421</v>
      </c>
      <c r="L64" s="124" t="s">
        <v>422</v>
      </c>
      <c r="M64" s="124" t="s">
        <v>415</v>
      </c>
      <c r="N64" s="124" t="s">
        <v>101</v>
      </c>
      <c r="O64" s="124" t="s">
        <v>118</v>
      </c>
      <c r="P64" s="130">
        <v>45218</v>
      </c>
      <c r="Q64" s="124" t="s">
        <v>385</v>
      </c>
      <c r="R64" s="122"/>
    </row>
    <row x14ac:dyDescent="0.25" r="65" customHeight="1" ht="17.25">
      <c r="A65" s="122"/>
      <c r="B65" s="123" t="s">
        <v>423</v>
      </c>
      <c r="C65" s="124" t="s">
        <v>424</v>
      </c>
      <c r="D65" s="125" t="s">
        <v>425</v>
      </c>
      <c r="E65" s="128">
        <v>4.7</v>
      </c>
      <c r="F65" s="124">
        <v>145</v>
      </c>
      <c r="G65" s="126" t="s">
        <v>97</v>
      </c>
      <c r="H65" s="126" t="s">
        <v>97</v>
      </c>
      <c r="I65" s="125" t="s">
        <v>426</v>
      </c>
      <c r="J65" s="129" t="s">
        <v>427</v>
      </c>
      <c r="K65" s="124" t="s">
        <v>428</v>
      </c>
      <c r="L65" s="124" t="s">
        <v>429</v>
      </c>
      <c r="M65" s="124" t="s">
        <v>110</v>
      </c>
      <c r="N65" s="124" t="s">
        <v>101</v>
      </c>
      <c r="O65" s="124" t="s">
        <v>430</v>
      </c>
      <c r="P65" s="130">
        <v>45218</v>
      </c>
      <c r="Q65" s="124" t="s">
        <v>431</v>
      </c>
      <c r="R65" s="122"/>
    </row>
    <row x14ac:dyDescent="0.25" r="66" customHeight="1" ht="17.25">
      <c r="A66" s="122"/>
      <c r="B66" s="123" t="s">
        <v>432</v>
      </c>
      <c r="C66" s="124" t="s">
        <v>433</v>
      </c>
      <c r="D66" s="125" t="s">
        <v>434</v>
      </c>
      <c r="E66" s="128">
        <v>4.9</v>
      </c>
      <c r="F66" s="124">
        <v>63</v>
      </c>
      <c r="G66" s="126" t="s">
        <v>97</v>
      </c>
      <c r="H66" s="126" t="s">
        <v>97</v>
      </c>
      <c r="I66" s="125" t="s">
        <v>435</v>
      </c>
      <c r="J66" s="129" t="s">
        <v>436</v>
      </c>
      <c r="K66" s="124" t="s">
        <v>437</v>
      </c>
      <c r="L66" s="124" t="s">
        <v>438</v>
      </c>
      <c r="M66" s="124" t="s">
        <v>110</v>
      </c>
      <c r="N66" s="124" t="s">
        <v>101</v>
      </c>
      <c r="O66" s="124" t="s">
        <v>430</v>
      </c>
      <c r="P66" s="130">
        <v>45218</v>
      </c>
      <c r="Q66" s="124" t="s">
        <v>431</v>
      </c>
      <c r="R66" s="122"/>
    </row>
    <row x14ac:dyDescent="0.25" r="67" customHeight="1" ht="17.25">
      <c r="A67" s="122"/>
      <c r="B67" s="123" t="s">
        <v>439</v>
      </c>
      <c r="C67" s="124" t="s">
        <v>440</v>
      </c>
      <c r="D67" s="125" t="s">
        <v>441</v>
      </c>
      <c r="E67" s="124">
        <v>5</v>
      </c>
      <c r="F67" s="124">
        <v>54</v>
      </c>
      <c r="G67" s="126" t="s">
        <v>97</v>
      </c>
      <c r="H67" s="126" t="s">
        <v>97</v>
      </c>
      <c r="I67" s="125" t="s">
        <v>442</v>
      </c>
      <c r="J67" s="129" t="s">
        <v>443</v>
      </c>
      <c r="K67" s="124" t="s">
        <v>444</v>
      </c>
      <c r="L67" s="124" t="s">
        <v>445</v>
      </c>
      <c r="M67" s="124" t="s">
        <v>110</v>
      </c>
      <c r="N67" s="124" t="s">
        <v>101</v>
      </c>
      <c r="O67" s="124" t="s">
        <v>430</v>
      </c>
      <c r="P67" s="130">
        <v>45218</v>
      </c>
      <c r="Q67" s="124"/>
      <c r="R67" s="122"/>
    </row>
    <row x14ac:dyDescent="0.25" r="68" customHeight="1" ht="17.25">
      <c r="A68" s="122"/>
      <c r="B68" s="123" t="s">
        <v>446</v>
      </c>
      <c r="C68" s="124" t="s">
        <v>447</v>
      </c>
      <c r="D68" s="125" t="s">
        <v>448</v>
      </c>
      <c r="E68" s="124">
        <v>5</v>
      </c>
      <c r="F68" s="124">
        <v>33</v>
      </c>
      <c r="G68" s="126" t="s">
        <v>97</v>
      </c>
      <c r="H68" s="126" t="s">
        <v>97</v>
      </c>
      <c r="I68" s="125" t="s">
        <v>449</v>
      </c>
      <c r="J68" s="129" t="s">
        <v>450</v>
      </c>
      <c r="K68" s="124" t="s">
        <v>451</v>
      </c>
      <c r="L68" s="124" t="s">
        <v>452</v>
      </c>
      <c r="M68" s="124" t="s">
        <v>110</v>
      </c>
      <c r="N68" s="124" t="s">
        <v>101</v>
      </c>
      <c r="O68" s="124" t="s">
        <v>430</v>
      </c>
      <c r="P68" s="130">
        <v>45218</v>
      </c>
      <c r="Q68" s="124"/>
      <c r="R68" s="122"/>
    </row>
    <row x14ac:dyDescent="0.25" r="69" customHeight="1" ht="17.25">
      <c r="A69" s="122"/>
      <c r="B69" s="123" t="s">
        <v>453</v>
      </c>
      <c r="C69" s="124" t="s">
        <v>454</v>
      </c>
      <c r="D69" s="125" t="s">
        <v>455</v>
      </c>
      <c r="E69" s="128">
        <v>4.9</v>
      </c>
      <c r="F69" s="124">
        <v>326</v>
      </c>
      <c r="G69" s="126" t="s">
        <v>97</v>
      </c>
      <c r="H69" s="126" t="s">
        <v>97</v>
      </c>
      <c r="I69" s="125" t="s">
        <v>456</v>
      </c>
      <c r="J69" s="129" t="s">
        <v>457</v>
      </c>
      <c r="K69" s="124" t="s">
        <v>458</v>
      </c>
      <c r="L69" s="124" t="s">
        <v>459</v>
      </c>
      <c r="M69" s="124" t="s">
        <v>110</v>
      </c>
      <c r="N69" s="124" t="s">
        <v>101</v>
      </c>
      <c r="O69" s="124" t="s">
        <v>430</v>
      </c>
      <c r="P69" s="130">
        <v>45218</v>
      </c>
      <c r="Q69" s="124" t="s">
        <v>431</v>
      </c>
      <c r="R69" s="122"/>
    </row>
    <row x14ac:dyDescent="0.25" r="70" customHeight="1" ht="17.25">
      <c r="A70" s="122"/>
      <c r="B70" s="123" t="s">
        <v>460</v>
      </c>
      <c r="C70" s="124" t="s">
        <v>461</v>
      </c>
      <c r="D70" s="125" t="s">
        <v>462</v>
      </c>
      <c r="E70" s="124">
        <v>5</v>
      </c>
      <c r="F70" s="124">
        <v>17</v>
      </c>
      <c r="G70" s="126" t="s">
        <v>97</v>
      </c>
      <c r="H70" s="126" t="s">
        <v>97</v>
      </c>
      <c r="I70" s="125" t="s">
        <v>463</v>
      </c>
      <c r="J70" s="129" t="s">
        <v>464</v>
      </c>
      <c r="K70" s="124" t="s">
        <v>465</v>
      </c>
      <c r="L70" s="124" t="s">
        <v>466</v>
      </c>
      <c r="M70" s="124" t="s">
        <v>110</v>
      </c>
      <c r="N70" s="124" t="s">
        <v>101</v>
      </c>
      <c r="O70" s="124" t="s">
        <v>430</v>
      </c>
      <c r="P70" s="130">
        <v>45218</v>
      </c>
      <c r="Q70" s="124" t="s">
        <v>385</v>
      </c>
      <c r="R70" s="122"/>
    </row>
    <row x14ac:dyDescent="0.25" r="71" customHeight="1" ht="17.25">
      <c r="A71" s="122"/>
      <c r="B71" s="123" t="s">
        <v>467</v>
      </c>
      <c r="C71" s="124" t="s">
        <v>468</v>
      </c>
      <c r="D71" s="125" t="s">
        <v>469</v>
      </c>
      <c r="E71" s="124">
        <v>5</v>
      </c>
      <c r="F71" s="124">
        <v>9</v>
      </c>
      <c r="G71" s="126" t="s">
        <v>97</v>
      </c>
      <c r="H71" s="126" t="s">
        <v>97</v>
      </c>
      <c r="I71" s="131" t="s">
        <v>470</v>
      </c>
      <c r="J71" s="129" t="s">
        <v>471</v>
      </c>
      <c r="K71" s="124" t="s">
        <v>472</v>
      </c>
      <c r="L71" s="124" t="s">
        <v>473</v>
      </c>
      <c r="M71" s="124" t="s">
        <v>110</v>
      </c>
      <c r="N71" s="124" t="s">
        <v>101</v>
      </c>
      <c r="O71" s="124" t="s">
        <v>430</v>
      </c>
      <c r="P71" s="130">
        <v>45218</v>
      </c>
      <c r="Q71" s="124" t="s">
        <v>431</v>
      </c>
      <c r="R71" s="122"/>
    </row>
    <row x14ac:dyDescent="0.25" r="72" customHeight="1" ht="17.25">
      <c r="A72" s="122"/>
      <c r="B72" s="123" t="s">
        <v>474</v>
      </c>
      <c r="C72" s="124" t="s">
        <v>475</v>
      </c>
      <c r="D72" s="125" t="s">
        <v>476</v>
      </c>
      <c r="E72" s="124">
        <v>5</v>
      </c>
      <c r="F72" s="124">
        <v>11</v>
      </c>
      <c r="G72" s="126" t="s">
        <v>97</v>
      </c>
      <c r="H72" s="126" t="s">
        <v>97</v>
      </c>
      <c r="I72" s="125" t="s">
        <v>477</v>
      </c>
      <c r="J72" s="129" t="s">
        <v>478</v>
      </c>
      <c r="K72" s="124" t="s">
        <v>479</v>
      </c>
      <c r="L72" s="124" t="s">
        <v>480</v>
      </c>
      <c r="M72" s="124" t="s">
        <v>110</v>
      </c>
      <c r="N72" s="124" t="s">
        <v>101</v>
      </c>
      <c r="O72" s="124" t="s">
        <v>430</v>
      </c>
      <c r="P72" s="130">
        <v>45218</v>
      </c>
      <c r="Q72" s="124" t="s">
        <v>385</v>
      </c>
      <c r="R72" s="122"/>
    </row>
    <row x14ac:dyDescent="0.25" r="73" customHeight="1" ht="17.25">
      <c r="A73" s="122"/>
      <c r="B73" s="123" t="s">
        <v>481</v>
      </c>
      <c r="C73" s="124" t="s">
        <v>482</v>
      </c>
      <c r="D73" s="125" t="s">
        <v>483</v>
      </c>
      <c r="E73" s="128">
        <v>4.5</v>
      </c>
      <c r="F73" s="124">
        <v>15</v>
      </c>
      <c r="G73" s="126" t="s">
        <v>97</v>
      </c>
      <c r="H73" s="126" t="s">
        <v>97</v>
      </c>
      <c r="I73" s="125" t="s">
        <v>484</v>
      </c>
      <c r="J73" s="129" t="s">
        <v>485</v>
      </c>
      <c r="K73" s="124" t="s">
        <v>486</v>
      </c>
      <c r="L73" s="124" t="s">
        <v>487</v>
      </c>
      <c r="M73" s="124" t="s">
        <v>110</v>
      </c>
      <c r="N73" s="124" t="s">
        <v>101</v>
      </c>
      <c r="O73" s="124" t="s">
        <v>430</v>
      </c>
      <c r="P73" s="130">
        <v>45218</v>
      </c>
      <c r="Q73" s="124"/>
      <c r="R73" s="122"/>
    </row>
    <row x14ac:dyDescent="0.25" r="74" customHeight="1" ht="17.25">
      <c r="A74" s="122"/>
      <c r="B74" s="123" t="s">
        <v>488</v>
      </c>
      <c r="C74" s="124" t="s">
        <v>489</v>
      </c>
      <c r="D74" s="125" t="s">
        <v>490</v>
      </c>
      <c r="E74" s="124">
        <v>5</v>
      </c>
      <c r="F74" s="124">
        <v>14</v>
      </c>
      <c r="G74" s="126" t="s">
        <v>97</v>
      </c>
      <c r="H74" s="126" t="s">
        <v>97</v>
      </c>
      <c r="I74" s="125" t="s">
        <v>491</v>
      </c>
      <c r="J74" s="129" t="s">
        <v>492</v>
      </c>
      <c r="K74" s="124" t="s">
        <v>493</v>
      </c>
      <c r="L74" s="124" t="s">
        <v>494</v>
      </c>
      <c r="M74" s="124" t="s">
        <v>110</v>
      </c>
      <c r="N74" s="124" t="s">
        <v>101</v>
      </c>
      <c r="O74" s="124" t="s">
        <v>430</v>
      </c>
      <c r="P74" s="130">
        <v>45218</v>
      </c>
      <c r="Q74" s="124" t="s">
        <v>431</v>
      </c>
      <c r="R74" s="122"/>
    </row>
    <row x14ac:dyDescent="0.25" r="75" customHeight="1" ht="17.25">
      <c r="A75" s="122"/>
      <c r="B75" s="123" t="s">
        <v>495</v>
      </c>
      <c r="C75" s="124" t="s">
        <v>496</v>
      </c>
      <c r="D75" s="125" t="s">
        <v>497</v>
      </c>
      <c r="E75" s="124">
        <v>5</v>
      </c>
      <c r="F75" s="124">
        <v>7</v>
      </c>
      <c r="G75" s="126" t="s">
        <v>97</v>
      </c>
      <c r="H75" s="126" t="s">
        <v>97</v>
      </c>
      <c r="I75" s="125" t="s">
        <v>498</v>
      </c>
      <c r="J75" s="129" t="s">
        <v>499</v>
      </c>
      <c r="K75" s="124" t="s">
        <v>500</v>
      </c>
      <c r="L75" s="124" t="s">
        <v>501</v>
      </c>
      <c r="M75" s="124" t="s">
        <v>110</v>
      </c>
      <c r="N75" s="124" t="s">
        <v>101</v>
      </c>
      <c r="O75" s="124" t="s">
        <v>430</v>
      </c>
      <c r="P75" s="130">
        <v>45218</v>
      </c>
      <c r="Q75" s="124" t="s">
        <v>431</v>
      </c>
      <c r="R75" s="122"/>
    </row>
    <row x14ac:dyDescent="0.25" r="76" customHeight="1" ht="17.25">
      <c r="A76" s="122"/>
      <c r="B76" s="123" t="s">
        <v>502</v>
      </c>
      <c r="C76" s="124" t="s">
        <v>503</v>
      </c>
      <c r="D76" s="125" t="s">
        <v>504</v>
      </c>
      <c r="E76" s="124">
        <v>5</v>
      </c>
      <c r="F76" s="124">
        <v>8</v>
      </c>
      <c r="G76" s="126" t="s">
        <v>97</v>
      </c>
      <c r="H76" s="126" t="s">
        <v>97</v>
      </c>
      <c r="I76" s="125" t="s">
        <v>505</v>
      </c>
      <c r="J76" s="129" t="s">
        <v>506</v>
      </c>
      <c r="K76" s="124" t="s">
        <v>507</v>
      </c>
      <c r="L76" s="124" t="s">
        <v>508</v>
      </c>
      <c r="M76" s="124" t="s">
        <v>110</v>
      </c>
      <c r="N76" s="124" t="s">
        <v>101</v>
      </c>
      <c r="O76" s="124" t="s">
        <v>430</v>
      </c>
      <c r="P76" s="130">
        <v>45218</v>
      </c>
      <c r="Q76" s="124"/>
      <c r="R76" s="122"/>
    </row>
    <row x14ac:dyDescent="0.25" r="77" customHeight="1" ht="17.25">
      <c r="A77" s="122"/>
      <c r="B77" s="123" t="s">
        <v>509</v>
      </c>
      <c r="C77" s="124" t="s">
        <v>510</v>
      </c>
      <c r="D77" s="125" t="s">
        <v>511</v>
      </c>
      <c r="E77" s="124">
        <v>5</v>
      </c>
      <c r="F77" s="124">
        <v>31</v>
      </c>
      <c r="G77" s="126" t="s">
        <v>97</v>
      </c>
      <c r="H77" s="126" t="s">
        <v>97</v>
      </c>
      <c r="I77" s="125" t="s">
        <v>512</v>
      </c>
      <c r="J77" s="129" t="s">
        <v>513</v>
      </c>
      <c r="K77" s="124" t="s">
        <v>514</v>
      </c>
      <c r="L77" s="124" t="s">
        <v>515</v>
      </c>
      <c r="M77" s="124" t="s">
        <v>516</v>
      </c>
      <c r="N77" s="124" t="s">
        <v>101</v>
      </c>
      <c r="O77" s="124" t="s">
        <v>430</v>
      </c>
      <c r="P77" s="130">
        <v>45218</v>
      </c>
      <c r="Q77" s="124"/>
      <c r="R77" s="122"/>
    </row>
    <row x14ac:dyDescent="0.25" r="78" customHeight="1" ht="17.25">
      <c r="A78" s="122"/>
      <c r="B78" s="123" t="s">
        <v>517</v>
      </c>
      <c r="C78" s="124" t="s">
        <v>518</v>
      </c>
      <c r="D78" s="125" t="s">
        <v>519</v>
      </c>
      <c r="E78" s="124">
        <v>5</v>
      </c>
      <c r="F78" s="124">
        <v>2</v>
      </c>
      <c r="G78" s="126" t="s">
        <v>97</v>
      </c>
      <c r="H78" s="126" t="s">
        <v>97</v>
      </c>
      <c r="I78" s="125" t="s">
        <v>520</v>
      </c>
      <c r="J78" s="129" t="s">
        <v>521</v>
      </c>
      <c r="K78" s="124" t="s">
        <v>522</v>
      </c>
      <c r="L78" s="124" t="s">
        <v>523</v>
      </c>
      <c r="M78" s="124" t="s">
        <v>110</v>
      </c>
      <c r="N78" s="124" t="s">
        <v>101</v>
      </c>
      <c r="O78" s="124" t="s">
        <v>430</v>
      </c>
      <c r="P78" s="130">
        <v>45218</v>
      </c>
      <c r="Q78" s="124"/>
      <c r="R78" s="122"/>
    </row>
    <row x14ac:dyDescent="0.25" r="79" customHeight="1" ht="17.25">
      <c r="A79" s="122"/>
      <c r="B79" s="123" t="s">
        <v>524</v>
      </c>
      <c r="C79" s="124" t="s">
        <v>525</v>
      </c>
      <c r="D79" s="125" t="s">
        <v>526</v>
      </c>
      <c r="E79" s="124">
        <v>5</v>
      </c>
      <c r="F79" s="124">
        <v>117</v>
      </c>
      <c r="G79" s="126" t="s">
        <v>97</v>
      </c>
      <c r="H79" s="126" t="s">
        <v>97</v>
      </c>
      <c r="I79" s="125" t="s">
        <v>527</v>
      </c>
      <c r="J79" s="129" t="s">
        <v>528</v>
      </c>
      <c r="K79" s="124" t="s">
        <v>529</v>
      </c>
      <c r="L79" s="124" t="s">
        <v>530</v>
      </c>
      <c r="M79" s="124" t="s">
        <v>531</v>
      </c>
      <c r="N79" s="124" t="s">
        <v>101</v>
      </c>
      <c r="O79" s="124" t="s">
        <v>430</v>
      </c>
      <c r="P79" s="130">
        <v>45218</v>
      </c>
      <c r="Q79" s="124" t="s">
        <v>431</v>
      </c>
      <c r="R79" s="122"/>
    </row>
    <row x14ac:dyDescent="0.25" r="80" customHeight="1" ht="17.25">
      <c r="A80" s="122"/>
      <c r="B80" s="123" t="s">
        <v>532</v>
      </c>
      <c r="C80" s="124" t="s">
        <v>533</v>
      </c>
      <c r="D80" s="125" t="s">
        <v>534</v>
      </c>
      <c r="E80" s="128">
        <v>4.2</v>
      </c>
      <c r="F80" s="124">
        <v>386</v>
      </c>
      <c r="G80" s="126" t="s">
        <v>97</v>
      </c>
      <c r="H80" s="126" t="s">
        <v>97</v>
      </c>
      <c r="I80" s="125" t="s">
        <v>535</v>
      </c>
      <c r="J80" s="129" t="s">
        <v>536</v>
      </c>
      <c r="K80" s="124" t="s">
        <v>537</v>
      </c>
      <c r="L80" s="124" t="s">
        <v>538</v>
      </c>
      <c r="M80" s="124" t="s">
        <v>539</v>
      </c>
      <c r="N80" s="124" t="s">
        <v>101</v>
      </c>
      <c r="O80" s="124" t="s">
        <v>430</v>
      </c>
      <c r="P80" s="130">
        <v>45218</v>
      </c>
      <c r="Q80" s="124"/>
      <c r="R80" s="122"/>
    </row>
    <row x14ac:dyDescent="0.25" r="81" customHeight="1" ht="17.25">
      <c r="A81" s="122"/>
      <c r="B81" s="123" t="s">
        <v>540</v>
      </c>
      <c r="C81" s="124" t="s">
        <v>541</v>
      </c>
      <c r="D81" s="125" t="s">
        <v>542</v>
      </c>
      <c r="E81" s="124">
        <v>5</v>
      </c>
      <c r="F81" s="124">
        <v>35</v>
      </c>
      <c r="G81" s="126" t="s">
        <v>97</v>
      </c>
      <c r="H81" s="126" t="s">
        <v>97</v>
      </c>
      <c r="I81" s="125" t="s">
        <v>542</v>
      </c>
      <c r="J81" s="129" t="s">
        <v>543</v>
      </c>
      <c r="K81" s="124" t="s">
        <v>544</v>
      </c>
      <c r="L81" s="124" t="s">
        <v>545</v>
      </c>
      <c r="M81" s="124" t="s">
        <v>539</v>
      </c>
      <c r="N81" s="124" t="s">
        <v>101</v>
      </c>
      <c r="O81" s="124" t="s">
        <v>430</v>
      </c>
      <c r="P81" s="130">
        <v>45218</v>
      </c>
      <c r="Q81" s="124" t="s">
        <v>431</v>
      </c>
      <c r="R81" s="122"/>
    </row>
    <row x14ac:dyDescent="0.25" r="82" customHeight="1" ht="17.25">
      <c r="A82" s="122"/>
      <c r="B82" s="123" t="s">
        <v>546</v>
      </c>
      <c r="C82" s="124" t="s">
        <v>547</v>
      </c>
      <c r="D82" s="125" t="s">
        <v>548</v>
      </c>
      <c r="E82" s="124">
        <v>5</v>
      </c>
      <c r="F82" s="124">
        <v>24</v>
      </c>
      <c r="G82" s="126" t="s">
        <v>97</v>
      </c>
      <c r="H82" s="126" t="s">
        <v>97</v>
      </c>
      <c r="I82" s="125" t="s">
        <v>549</v>
      </c>
      <c r="J82" s="129" t="s">
        <v>550</v>
      </c>
      <c r="K82" s="124" t="s">
        <v>551</v>
      </c>
      <c r="L82" s="124" t="s">
        <v>552</v>
      </c>
      <c r="M82" s="124" t="s">
        <v>539</v>
      </c>
      <c r="N82" s="124" t="s">
        <v>101</v>
      </c>
      <c r="O82" s="124" t="s">
        <v>430</v>
      </c>
      <c r="P82" s="130">
        <v>45218</v>
      </c>
      <c r="Q82" s="124"/>
      <c r="R82" s="122"/>
    </row>
    <row x14ac:dyDescent="0.25" r="83" customHeight="1" ht="17.25">
      <c r="A83" s="122"/>
      <c r="B83" s="123" t="s">
        <v>553</v>
      </c>
      <c r="C83" s="124" t="s">
        <v>554</v>
      </c>
      <c r="D83" s="125" t="s">
        <v>555</v>
      </c>
      <c r="E83" s="128">
        <v>4.9</v>
      </c>
      <c r="F83" s="124">
        <v>42</v>
      </c>
      <c r="G83" s="126" t="s">
        <v>97</v>
      </c>
      <c r="H83" s="126" t="s">
        <v>97</v>
      </c>
      <c r="I83" s="125" t="s">
        <v>555</v>
      </c>
      <c r="J83" s="129" t="s">
        <v>556</v>
      </c>
      <c r="K83" s="124" t="s">
        <v>557</v>
      </c>
      <c r="L83" s="124" t="s">
        <v>558</v>
      </c>
      <c r="M83" s="124" t="s">
        <v>559</v>
      </c>
      <c r="N83" s="124" t="s">
        <v>101</v>
      </c>
      <c r="O83" s="124" t="s">
        <v>430</v>
      </c>
      <c r="P83" s="130">
        <v>45219</v>
      </c>
      <c r="Q83" s="124" t="s">
        <v>385</v>
      </c>
      <c r="R83" s="122"/>
    </row>
    <row x14ac:dyDescent="0.25" r="84" customHeight="1" ht="17.25">
      <c r="A84" s="122"/>
      <c r="B84" s="123" t="s">
        <v>560</v>
      </c>
      <c r="C84" s="124" t="s">
        <v>561</v>
      </c>
      <c r="D84" s="125" t="s">
        <v>562</v>
      </c>
      <c r="E84" s="128">
        <v>4.6</v>
      </c>
      <c r="F84" s="124">
        <v>21</v>
      </c>
      <c r="G84" s="126" t="s">
        <v>97</v>
      </c>
      <c r="H84" s="126" t="s">
        <v>97</v>
      </c>
      <c r="I84" s="125" t="s">
        <v>563</v>
      </c>
      <c r="J84" s="129" t="s">
        <v>564</v>
      </c>
      <c r="K84" s="124" t="s">
        <v>565</v>
      </c>
      <c r="L84" s="124" t="s">
        <v>566</v>
      </c>
      <c r="M84" s="124" t="s">
        <v>559</v>
      </c>
      <c r="N84" s="124" t="s">
        <v>101</v>
      </c>
      <c r="O84" s="124" t="s">
        <v>430</v>
      </c>
      <c r="P84" s="130">
        <v>45219</v>
      </c>
      <c r="Q84" s="124" t="s">
        <v>431</v>
      </c>
      <c r="R84" s="122"/>
    </row>
    <row x14ac:dyDescent="0.25" r="85" customHeight="1" ht="17.25">
      <c r="A85" s="122"/>
      <c r="B85" s="123" t="s">
        <v>567</v>
      </c>
      <c r="C85" s="124" t="s">
        <v>568</v>
      </c>
      <c r="D85" s="125" t="s">
        <v>569</v>
      </c>
      <c r="E85" s="124">
        <v>5</v>
      </c>
      <c r="F85" s="124">
        <v>21</v>
      </c>
      <c r="G85" s="126" t="s">
        <v>97</v>
      </c>
      <c r="H85" s="126" t="s">
        <v>97</v>
      </c>
      <c r="I85" s="125" t="s">
        <v>570</v>
      </c>
      <c r="J85" s="129" t="s">
        <v>571</v>
      </c>
      <c r="K85" s="124" t="s">
        <v>572</v>
      </c>
      <c r="L85" s="124" t="s">
        <v>573</v>
      </c>
      <c r="M85" s="124" t="s">
        <v>559</v>
      </c>
      <c r="N85" s="124" t="s">
        <v>101</v>
      </c>
      <c r="O85" s="124" t="s">
        <v>430</v>
      </c>
      <c r="P85" s="130">
        <v>45219</v>
      </c>
      <c r="Q85" s="124" t="s">
        <v>385</v>
      </c>
      <c r="R85" s="122"/>
    </row>
    <row x14ac:dyDescent="0.25" r="86" customHeight="1" ht="17.25">
      <c r="A86" s="122"/>
      <c r="B86" s="123" t="s">
        <v>574</v>
      </c>
      <c r="C86" s="124" t="s">
        <v>575</v>
      </c>
      <c r="D86" s="125" t="s">
        <v>576</v>
      </c>
      <c r="E86" s="128">
        <v>4.9</v>
      </c>
      <c r="F86" s="124">
        <v>46</v>
      </c>
      <c r="G86" s="126" t="s">
        <v>97</v>
      </c>
      <c r="H86" s="126" t="s">
        <v>97</v>
      </c>
      <c r="I86" s="125" t="s">
        <v>577</v>
      </c>
      <c r="J86" s="129" t="s">
        <v>578</v>
      </c>
      <c r="K86" s="124" t="s">
        <v>579</v>
      </c>
      <c r="L86" s="124" t="s">
        <v>580</v>
      </c>
      <c r="M86" s="124" t="s">
        <v>559</v>
      </c>
      <c r="N86" s="124" t="s">
        <v>101</v>
      </c>
      <c r="O86" s="124" t="s">
        <v>430</v>
      </c>
      <c r="P86" s="130">
        <v>45219</v>
      </c>
      <c r="Q86" s="124" t="s">
        <v>431</v>
      </c>
      <c r="R86" s="122"/>
    </row>
    <row x14ac:dyDescent="0.25" r="87" customHeight="1" ht="17.25">
      <c r="A87" s="122"/>
      <c r="B87" s="123" t="s">
        <v>581</v>
      </c>
      <c r="C87" s="124" t="s">
        <v>582</v>
      </c>
      <c r="D87" s="125" t="s">
        <v>583</v>
      </c>
      <c r="E87" s="124">
        <v>5</v>
      </c>
      <c r="F87" s="124">
        <v>33</v>
      </c>
      <c r="G87" s="126" t="s">
        <v>97</v>
      </c>
      <c r="H87" s="126" t="s">
        <v>97</v>
      </c>
      <c r="I87" s="125" t="s">
        <v>584</v>
      </c>
      <c r="J87" s="129" t="s">
        <v>585</v>
      </c>
      <c r="K87" s="124" t="s">
        <v>586</v>
      </c>
      <c r="L87" s="124" t="s">
        <v>587</v>
      </c>
      <c r="M87" s="124" t="s">
        <v>559</v>
      </c>
      <c r="N87" s="124" t="s">
        <v>101</v>
      </c>
      <c r="O87" s="124" t="s">
        <v>430</v>
      </c>
      <c r="P87" s="130">
        <v>45219</v>
      </c>
      <c r="Q87" s="124" t="s">
        <v>431</v>
      </c>
      <c r="R87" s="122"/>
    </row>
    <row x14ac:dyDescent="0.25" r="88" customHeight="1" ht="17.25">
      <c r="A88" s="122"/>
      <c r="B88" s="123" t="s">
        <v>588</v>
      </c>
      <c r="C88" s="124" t="s">
        <v>589</v>
      </c>
      <c r="D88" s="125" t="s">
        <v>590</v>
      </c>
      <c r="E88" s="124">
        <v>5</v>
      </c>
      <c r="F88" s="124">
        <v>13</v>
      </c>
      <c r="G88" s="126" t="s">
        <v>97</v>
      </c>
      <c r="H88" s="126" t="s">
        <v>97</v>
      </c>
      <c r="I88" s="125" t="s">
        <v>591</v>
      </c>
      <c r="J88" s="129" t="s">
        <v>592</v>
      </c>
      <c r="K88" s="124" t="s">
        <v>593</v>
      </c>
      <c r="L88" s="124" t="s">
        <v>594</v>
      </c>
      <c r="M88" s="124" t="s">
        <v>559</v>
      </c>
      <c r="N88" s="124" t="s">
        <v>101</v>
      </c>
      <c r="O88" s="124" t="s">
        <v>430</v>
      </c>
      <c r="P88" s="130">
        <v>45219</v>
      </c>
      <c r="Q88" s="124"/>
      <c r="R88" s="122"/>
    </row>
    <row x14ac:dyDescent="0.25" r="89" customHeight="1" ht="17.25">
      <c r="A89" s="122"/>
      <c r="B89" s="123" t="s">
        <v>595</v>
      </c>
      <c r="C89" s="124" t="s">
        <v>596</v>
      </c>
      <c r="D89" s="125" t="s">
        <v>597</v>
      </c>
      <c r="E89" s="128">
        <v>4.7</v>
      </c>
      <c r="F89" s="124">
        <v>12</v>
      </c>
      <c r="G89" s="126" t="s">
        <v>97</v>
      </c>
      <c r="H89" s="126" t="s">
        <v>97</v>
      </c>
      <c r="I89" s="125" t="s">
        <v>598</v>
      </c>
      <c r="J89" s="129" t="s">
        <v>599</v>
      </c>
      <c r="K89" s="124" t="s">
        <v>600</v>
      </c>
      <c r="L89" s="124" t="s">
        <v>601</v>
      </c>
      <c r="M89" s="124" t="s">
        <v>559</v>
      </c>
      <c r="N89" s="124" t="s">
        <v>101</v>
      </c>
      <c r="O89" s="124" t="s">
        <v>430</v>
      </c>
      <c r="P89" s="130">
        <v>45219</v>
      </c>
      <c r="Q89" s="124"/>
      <c r="R89" s="122"/>
    </row>
    <row x14ac:dyDescent="0.25" r="90" customHeight="1" ht="17.25">
      <c r="A90" s="122"/>
      <c r="B90" s="123" t="s">
        <v>602</v>
      </c>
      <c r="C90" s="124" t="s">
        <v>603</v>
      </c>
      <c r="D90" s="125" t="s">
        <v>604</v>
      </c>
      <c r="E90" s="124">
        <v>5</v>
      </c>
      <c r="F90" s="124">
        <v>17</v>
      </c>
      <c r="G90" s="126" t="s">
        <v>97</v>
      </c>
      <c r="H90" s="126" t="s">
        <v>97</v>
      </c>
      <c r="I90" s="125" t="s">
        <v>605</v>
      </c>
      <c r="J90" s="129" t="s">
        <v>606</v>
      </c>
      <c r="K90" s="124" t="s">
        <v>607</v>
      </c>
      <c r="L90" s="124" t="s">
        <v>608</v>
      </c>
      <c r="M90" s="124" t="s">
        <v>559</v>
      </c>
      <c r="N90" s="124" t="s">
        <v>101</v>
      </c>
      <c r="O90" s="124" t="s">
        <v>430</v>
      </c>
      <c r="P90" s="130">
        <v>45219</v>
      </c>
      <c r="Q90" s="124"/>
      <c r="R90" s="122"/>
    </row>
    <row x14ac:dyDescent="0.25" r="91" customHeight="1" ht="17.25">
      <c r="A91" s="122"/>
      <c r="B91" s="123" t="s">
        <v>602</v>
      </c>
      <c r="C91" s="124" t="s">
        <v>609</v>
      </c>
      <c r="D91" s="125" t="s">
        <v>604</v>
      </c>
      <c r="E91" s="124">
        <v>5</v>
      </c>
      <c r="F91" s="124">
        <v>17</v>
      </c>
      <c r="G91" s="126" t="s">
        <v>97</v>
      </c>
      <c r="H91" s="126" t="s">
        <v>97</v>
      </c>
      <c r="I91" s="125" t="s">
        <v>605</v>
      </c>
      <c r="J91" s="129" t="s">
        <v>610</v>
      </c>
      <c r="K91" s="124" t="s">
        <v>607</v>
      </c>
      <c r="L91" s="124" t="s">
        <v>608</v>
      </c>
      <c r="M91" s="124" t="s">
        <v>559</v>
      </c>
      <c r="N91" s="124" t="s">
        <v>101</v>
      </c>
      <c r="O91" s="124" t="s">
        <v>430</v>
      </c>
      <c r="P91" s="130">
        <v>45219</v>
      </c>
      <c r="Q91" s="124" t="s">
        <v>611</v>
      </c>
      <c r="R91" s="122"/>
    </row>
    <row x14ac:dyDescent="0.25" r="92" customHeight="1" ht="17.25">
      <c r="A92" s="122"/>
      <c r="B92" s="123" t="s">
        <v>612</v>
      </c>
      <c r="C92" s="124" t="s">
        <v>613</v>
      </c>
      <c r="D92" s="125" t="s">
        <v>614</v>
      </c>
      <c r="E92" s="128">
        <v>4.7</v>
      </c>
      <c r="F92" s="124">
        <v>52</v>
      </c>
      <c r="G92" s="126" t="s">
        <v>97</v>
      </c>
      <c r="H92" s="126" t="s">
        <v>97</v>
      </c>
      <c r="I92" s="125" t="s">
        <v>615</v>
      </c>
      <c r="J92" s="129" t="s">
        <v>616</v>
      </c>
      <c r="K92" s="124" t="s">
        <v>617</v>
      </c>
      <c r="L92" s="124" t="s">
        <v>618</v>
      </c>
      <c r="M92" s="124" t="s">
        <v>559</v>
      </c>
      <c r="N92" s="124" t="s">
        <v>101</v>
      </c>
      <c r="O92" s="124" t="s">
        <v>430</v>
      </c>
      <c r="P92" s="130">
        <v>45219</v>
      </c>
      <c r="Q92" s="124" t="s">
        <v>385</v>
      </c>
      <c r="R92" s="122"/>
    </row>
    <row x14ac:dyDescent="0.25" r="93" customHeight="1" ht="17.25">
      <c r="A93" s="122"/>
      <c r="B93" s="123" t="s">
        <v>612</v>
      </c>
      <c r="C93" s="124" t="s">
        <v>619</v>
      </c>
      <c r="D93" s="125" t="s">
        <v>614</v>
      </c>
      <c r="E93" s="128">
        <v>4.7</v>
      </c>
      <c r="F93" s="124">
        <v>52</v>
      </c>
      <c r="G93" s="126" t="s">
        <v>97</v>
      </c>
      <c r="H93" s="126" t="s">
        <v>97</v>
      </c>
      <c r="I93" s="125" t="s">
        <v>615</v>
      </c>
      <c r="J93" s="129" t="s">
        <v>620</v>
      </c>
      <c r="K93" s="124" t="s">
        <v>617</v>
      </c>
      <c r="L93" s="124" t="s">
        <v>618</v>
      </c>
      <c r="M93" s="124" t="s">
        <v>559</v>
      </c>
      <c r="N93" s="124" t="s">
        <v>101</v>
      </c>
      <c r="O93" s="124" t="s">
        <v>430</v>
      </c>
      <c r="P93" s="130">
        <v>45219</v>
      </c>
      <c r="Q93" s="124" t="s">
        <v>385</v>
      </c>
      <c r="R93" s="122"/>
    </row>
    <row x14ac:dyDescent="0.25" r="94" customHeight="1" ht="17.25">
      <c r="A94" s="122"/>
      <c r="B94" s="123" t="s">
        <v>612</v>
      </c>
      <c r="C94" s="124" t="s">
        <v>621</v>
      </c>
      <c r="D94" s="125" t="s">
        <v>614</v>
      </c>
      <c r="E94" s="128">
        <v>4.7</v>
      </c>
      <c r="F94" s="124">
        <v>52</v>
      </c>
      <c r="G94" s="126" t="s">
        <v>97</v>
      </c>
      <c r="H94" s="126" t="s">
        <v>97</v>
      </c>
      <c r="I94" s="125" t="s">
        <v>615</v>
      </c>
      <c r="J94" s="129" t="s">
        <v>622</v>
      </c>
      <c r="K94" s="124" t="s">
        <v>617</v>
      </c>
      <c r="L94" s="124" t="s">
        <v>618</v>
      </c>
      <c r="M94" s="124" t="s">
        <v>559</v>
      </c>
      <c r="N94" s="124" t="s">
        <v>101</v>
      </c>
      <c r="O94" s="124" t="s">
        <v>430</v>
      </c>
      <c r="P94" s="130">
        <v>45219</v>
      </c>
      <c r="Q94" s="124" t="s">
        <v>385</v>
      </c>
      <c r="R94" s="122"/>
    </row>
    <row x14ac:dyDescent="0.25" r="95" customHeight="1" ht="17.25">
      <c r="A95" s="122"/>
      <c r="B95" s="123" t="s">
        <v>623</v>
      </c>
      <c r="C95" s="124" t="s">
        <v>624</v>
      </c>
      <c r="D95" s="125" t="s">
        <v>625</v>
      </c>
      <c r="E95" s="124">
        <v>5</v>
      </c>
      <c r="F95" s="124">
        <v>9</v>
      </c>
      <c r="G95" s="126" t="s">
        <v>97</v>
      </c>
      <c r="H95" s="126" t="s">
        <v>97</v>
      </c>
      <c r="I95" s="125" t="s">
        <v>626</v>
      </c>
      <c r="J95" s="129" t="s">
        <v>627</v>
      </c>
      <c r="K95" s="124" t="s">
        <v>628</v>
      </c>
      <c r="L95" s="124" t="s">
        <v>629</v>
      </c>
      <c r="M95" s="124" t="s">
        <v>559</v>
      </c>
      <c r="N95" s="124" t="s">
        <v>101</v>
      </c>
      <c r="O95" s="124" t="s">
        <v>430</v>
      </c>
      <c r="P95" s="130">
        <v>45219</v>
      </c>
      <c r="Q95" s="124"/>
      <c r="R95" s="122"/>
    </row>
    <row x14ac:dyDescent="0.25" r="96" customHeight="1" ht="17.25">
      <c r="A96" s="122"/>
      <c r="B96" s="123" t="s">
        <v>630</v>
      </c>
      <c r="C96" s="124" t="s">
        <v>631</v>
      </c>
      <c r="D96" s="125" t="s">
        <v>632</v>
      </c>
      <c r="E96" s="124">
        <v>5</v>
      </c>
      <c r="F96" s="124">
        <v>2</v>
      </c>
      <c r="G96" s="126" t="s">
        <v>97</v>
      </c>
      <c r="H96" s="126" t="s">
        <v>97</v>
      </c>
      <c r="I96" s="125" t="s">
        <v>633</v>
      </c>
      <c r="J96" s="129" t="s">
        <v>634</v>
      </c>
      <c r="K96" s="124" t="s">
        <v>635</v>
      </c>
      <c r="L96" s="124" t="s">
        <v>636</v>
      </c>
      <c r="M96" s="124" t="s">
        <v>637</v>
      </c>
      <c r="N96" s="124" t="s">
        <v>101</v>
      </c>
      <c r="O96" s="124" t="s">
        <v>118</v>
      </c>
      <c r="P96" s="130">
        <v>45219</v>
      </c>
      <c r="Q96" s="124"/>
      <c r="R96" s="122"/>
    </row>
    <row x14ac:dyDescent="0.25" r="97" customHeight="1" ht="17.25">
      <c r="A97" s="122"/>
      <c r="B97" s="123" t="s">
        <v>638</v>
      </c>
      <c r="C97" s="124" t="s">
        <v>639</v>
      </c>
      <c r="D97" s="125" t="s">
        <v>640</v>
      </c>
      <c r="E97" s="124">
        <v>5</v>
      </c>
      <c r="F97" s="124">
        <v>21</v>
      </c>
      <c r="G97" s="126" t="s">
        <v>97</v>
      </c>
      <c r="H97" s="126" t="s">
        <v>97</v>
      </c>
      <c r="I97" s="125" t="s">
        <v>641</v>
      </c>
      <c r="J97" s="129" t="s">
        <v>642</v>
      </c>
      <c r="K97" s="132" t="s">
        <v>643</v>
      </c>
      <c r="L97" s="124" t="s">
        <v>644</v>
      </c>
      <c r="M97" s="124" t="s">
        <v>110</v>
      </c>
      <c r="N97" s="124" t="s">
        <v>101</v>
      </c>
      <c r="O97" s="124" t="s">
        <v>118</v>
      </c>
      <c r="P97" s="130">
        <v>45219</v>
      </c>
      <c r="Q97" s="124" t="s">
        <v>645</v>
      </c>
      <c r="R97" s="122"/>
    </row>
    <row x14ac:dyDescent="0.25" r="98" customHeight="1" ht="17.25">
      <c r="A98" s="122"/>
      <c r="B98" s="123" t="s">
        <v>646</v>
      </c>
      <c r="C98" s="124" t="s">
        <v>647</v>
      </c>
      <c r="D98" s="125" t="s">
        <v>648</v>
      </c>
      <c r="E98" s="128">
        <v>4.7</v>
      </c>
      <c r="F98" s="124">
        <v>31</v>
      </c>
      <c r="G98" s="126" t="s">
        <v>97</v>
      </c>
      <c r="H98" s="126" t="s">
        <v>97</v>
      </c>
      <c r="I98" s="125" t="s">
        <v>649</v>
      </c>
      <c r="J98" s="129" t="s">
        <v>650</v>
      </c>
      <c r="K98" s="124" t="s">
        <v>651</v>
      </c>
      <c r="L98" s="124" t="s">
        <v>652</v>
      </c>
      <c r="M98" s="124" t="s">
        <v>559</v>
      </c>
      <c r="N98" s="124" t="s">
        <v>101</v>
      </c>
      <c r="O98" s="124" t="s">
        <v>118</v>
      </c>
      <c r="P98" s="130">
        <v>45219</v>
      </c>
      <c r="Q98" s="124"/>
      <c r="R98" s="122"/>
    </row>
    <row x14ac:dyDescent="0.25" r="99" customHeight="1" ht="17.25">
      <c r="A99" s="122"/>
      <c r="B99" s="123" t="s">
        <v>653</v>
      </c>
      <c r="C99" s="124" t="s">
        <v>654</v>
      </c>
      <c r="D99" s="125" t="s">
        <v>655</v>
      </c>
      <c r="E99" s="124">
        <v>5</v>
      </c>
      <c r="F99" s="124">
        <v>23</v>
      </c>
      <c r="G99" s="126" t="s">
        <v>97</v>
      </c>
      <c r="H99" s="126" t="s">
        <v>97</v>
      </c>
      <c r="I99" s="125" t="s">
        <v>656</v>
      </c>
      <c r="J99" s="129" t="s">
        <v>657</v>
      </c>
      <c r="K99" s="124" t="s">
        <v>658</v>
      </c>
      <c r="L99" s="124" t="s">
        <v>659</v>
      </c>
      <c r="M99" s="124" t="s">
        <v>660</v>
      </c>
      <c r="N99" s="124" t="s">
        <v>101</v>
      </c>
      <c r="O99" s="124" t="s">
        <v>118</v>
      </c>
      <c r="P99" s="130">
        <v>45219</v>
      </c>
      <c r="Q99" s="124"/>
      <c r="R99" s="122"/>
    </row>
    <row x14ac:dyDescent="0.25" r="100" customHeight="1" ht="17.25">
      <c r="A100" s="122"/>
      <c r="B100" s="123" t="s">
        <v>661</v>
      </c>
      <c r="C100" s="124" t="s">
        <v>662</v>
      </c>
      <c r="D100" s="125" t="s">
        <v>663</v>
      </c>
      <c r="E100" s="128">
        <v>4.9</v>
      </c>
      <c r="F100" s="124">
        <v>163</v>
      </c>
      <c r="G100" s="126" t="s">
        <v>97</v>
      </c>
      <c r="H100" s="126" t="s">
        <v>97</v>
      </c>
      <c r="I100" s="125" t="s">
        <v>664</v>
      </c>
      <c r="J100" s="129" t="s">
        <v>665</v>
      </c>
      <c r="K100" s="124" t="s">
        <v>666</v>
      </c>
      <c r="L100" s="124" t="s">
        <v>667</v>
      </c>
      <c r="M100" s="124" t="s">
        <v>531</v>
      </c>
      <c r="N100" s="124" t="s">
        <v>101</v>
      </c>
      <c r="O100" s="124" t="s">
        <v>118</v>
      </c>
      <c r="P100" s="130">
        <v>45219</v>
      </c>
      <c r="Q100" s="124" t="s">
        <v>668</v>
      </c>
      <c r="R100" s="122"/>
    </row>
    <row x14ac:dyDescent="0.25" r="101" customHeight="1" ht="17.25">
      <c r="A101" s="122"/>
      <c r="B101" s="123" t="s">
        <v>669</v>
      </c>
      <c r="C101" s="124" t="s">
        <v>670</v>
      </c>
      <c r="D101" s="125" t="s">
        <v>671</v>
      </c>
      <c r="E101" s="128">
        <v>4.6</v>
      </c>
      <c r="F101" s="124">
        <v>273</v>
      </c>
      <c r="G101" s="126" t="s">
        <v>97</v>
      </c>
      <c r="H101" s="126" t="s">
        <v>97</v>
      </c>
      <c r="I101" s="125" t="s">
        <v>672</v>
      </c>
      <c r="J101" s="129" t="s">
        <v>673</v>
      </c>
      <c r="K101" s="124" t="s">
        <v>674</v>
      </c>
      <c r="L101" s="124" t="s">
        <v>675</v>
      </c>
      <c r="M101" s="124" t="s">
        <v>218</v>
      </c>
      <c r="N101" s="124" t="s">
        <v>101</v>
      </c>
      <c r="O101" s="124" t="s">
        <v>118</v>
      </c>
      <c r="P101" s="130">
        <v>45219</v>
      </c>
      <c r="Q101" s="124"/>
      <c r="R101" s="122"/>
    </row>
    <row x14ac:dyDescent="0.25" r="102" customHeight="1" ht="17.25">
      <c r="A102" s="122"/>
      <c r="B102" s="123" t="s">
        <v>676</v>
      </c>
      <c r="C102" s="124" t="s">
        <v>677</v>
      </c>
      <c r="D102" s="125" t="s">
        <v>678</v>
      </c>
      <c r="E102" s="128">
        <v>4.9</v>
      </c>
      <c r="F102" s="124">
        <v>216</v>
      </c>
      <c r="G102" s="126" t="s">
        <v>97</v>
      </c>
      <c r="H102" s="126" t="s">
        <v>97</v>
      </c>
      <c r="I102" s="125" t="s">
        <v>679</v>
      </c>
      <c r="J102" s="129" t="s">
        <v>680</v>
      </c>
      <c r="K102" s="124" t="s">
        <v>681</v>
      </c>
      <c r="L102" s="124" t="s">
        <v>682</v>
      </c>
      <c r="M102" s="124" t="s">
        <v>218</v>
      </c>
      <c r="N102" s="124" t="s">
        <v>101</v>
      </c>
      <c r="O102" s="124" t="s">
        <v>118</v>
      </c>
      <c r="P102" s="130">
        <v>45219</v>
      </c>
      <c r="Q102" s="124"/>
      <c r="R102" s="122"/>
    </row>
    <row x14ac:dyDescent="0.25" r="103" customHeight="1" ht="17.25">
      <c r="A103" s="122"/>
      <c r="B103" s="123" t="s">
        <v>683</v>
      </c>
      <c r="C103" s="124" t="s">
        <v>684</v>
      </c>
      <c r="D103" s="125" t="s">
        <v>685</v>
      </c>
      <c r="E103" s="128">
        <v>4.9</v>
      </c>
      <c r="F103" s="124">
        <v>31</v>
      </c>
      <c r="G103" s="126" t="s">
        <v>97</v>
      </c>
      <c r="H103" s="126" t="s">
        <v>97</v>
      </c>
      <c r="I103" s="125" t="s">
        <v>686</v>
      </c>
      <c r="J103" s="129" t="s">
        <v>687</v>
      </c>
      <c r="K103" s="124" t="s">
        <v>688</v>
      </c>
      <c r="L103" s="124" t="s">
        <v>689</v>
      </c>
      <c r="M103" s="124" t="s">
        <v>218</v>
      </c>
      <c r="N103" s="124" t="s">
        <v>101</v>
      </c>
      <c r="O103" s="124" t="s">
        <v>118</v>
      </c>
      <c r="P103" s="130">
        <v>45219</v>
      </c>
      <c r="Q103" s="124"/>
      <c r="R103" s="122"/>
    </row>
    <row x14ac:dyDescent="0.25" r="104" customHeight="1" ht="17.25">
      <c r="A104" s="122"/>
      <c r="B104" s="123" t="s">
        <v>690</v>
      </c>
      <c r="C104" s="124" t="s">
        <v>691</v>
      </c>
      <c r="D104" s="125" t="s">
        <v>692</v>
      </c>
      <c r="E104" s="128">
        <v>4.9</v>
      </c>
      <c r="F104" s="124">
        <v>50</v>
      </c>
      <c r="G104" s="126" t="s">
        <v>97</v>
      </c>
      <c r="H104" s="126" t="s">
        <v>97</v>
      </c>
      <c r="I104" s="125" t="s">
        <v>693</v>
      </c>
      <c r="J104" s="129" t="s">
        <v>694</v>
      </c>
      <c r="K104" s="124" t="s">
        <v>695</v>
      </c>
      <c r="L104" s="124" t="s">
        <v>696</v>
      </c>
      <c r="M104" s="124" t="s">
        <v>218</v>
      </c>
      <c r="N104" s="124" t="s">
        <v>101</v>
      </c>
      <c r="O104" s="124" t="s">
        <v>118</v>
      </c>
      <c r="P104" s="130">
        <v>45219</v>
      </c>
      <c r="Q104" s="124" t="s">
        <v>385</v>
      </c>
      <c r="R104" s="122"/>
    </row>
    <row x14ac:dyDescent="0.25" r="105" customHeight="1" ht="17.25">
      <c r="A105" s="122"/>
      <c r="B105" s="123" t="s">
        <v>697</v>
      </c>
      <c r="C105" s="124" t="s">
        <v>698</v>
      </c>
      <c r="D105" s="125" t="s">
        <v>699</v>
      </c>
      <c r="E105" s="124">
        <v>5</v>
      </c>
      <c r="F105" s="124">
        <v>58</v>
      </c>
      <c r="G105" s="126" t="s">
        <v>97</v>
      </c>
      <c r="H105" s="126" t="s">
        <v>97</v>
      </c>
      <c r="I105" s="125" t="s">
        <v>699</v>
      </c>
      <c r="J105" s="129" t="s">
        <v>700</v>
      </c>
      <c r="K105" s="124" t="s">
        <v>701</v>
      </c>
      <c r="L105" s="124" t="s">
        <v>702</v>
      </c>
      <c r="M105" s="124" t="s">
        <v>218</v>
      </c>
      <c r="N105" s="124" t="s">
        <v>101</v>
      </c>
      <c r="O105" s="124" t="s">
        <v>118</v>
      </c>
      <c r="P105" s="130">
        <v>45219</v>
      </c>
      <c r="Q105" s="124"/>
      <c r="R105" s="122"/>
    </row>
    <row x14ac:dyDescent="0.25" r="106" customHeight="1" ht="17.25">
      <c r="A106" s="122"/>
      <c r="B106" s="123" t="s">
        <v>703</v>
      </c>
      <c r="C106" s="124" t="s">
        <v>704</v>
      </c>
      <c r="D106" s="125" t="s">
        <v>705</v>
      </c>
      <c r="E106" s="124">
        <v>5</v>
      </c>
      <c r="F106" s="124">
        <v>25</v>
      </c>
      <c r="G106" s="126" t="s">
        <v>97</v>
      </c>
      <c r="H106" s="126" t="s">
        <v>97</v>
      </c>
      <c r="I106" s="125" t="s">
        <v>706</v>
      </c>
      <c r="J106" s="129" t="s">
        <v>707</v>
      </c>
      <c r="K106" s="124" t="s">
        <v>708</v>
      </c>
      <c r="L106" s="124" t="s">
        <v>709</v>
      </c>
      <c r="M106" s="124" t="s">
        <v>218</v>
      </c>
      <c r="N106" s="124" t="s">
        <v>101</v>
      </c>
      <c r="O106" s="124" t="s">
        <v>118</v>
      </c>
      <c r="P106" s="130">
        <v>45219</v>
      </c>
      <c r="Q106" s="124"/>
      <c r="R106" s="122"/>
    </row>
    <row x14ac:dyDescent="0.25" r="107" customHeight="1" ht="17.25">
      <c r="A107" s="122"/>
      <c r="B107" s="123" t="s">
        <v>710</v>
      </c>
      <c r="C107" s="124" t="s">
        <v>711</v>
      </c>
      <c r="D107" s="125" t="s">
        <v>712</v>
      </c>
      <c r="E107" s="124">
        <v>5</v>
      </c>
      <c r="F107" s="124">
        <v>28</v>
      </c>
      <c r="G107" s="126" t="s">
        <v>97</v>
      </c>
      <c r="H107" s="126" t="s">
        <v>97</v>
      </c>
      <c r="I107" s="125" t="s">
        <v>713</v>
      </c>
      <c r="J107" s="129" t="s">
        <v>714</v>
      </c>
      <c r="K107" s="124" t="s">
        <v>715</v>
      </c>
      <c r="L107" s="124" t="s">
        <v>716</v>
      </c>
      <c r="M107" s="124" t="s">
        <v>218</v>
      </c>
      <c r="N107" s="124" t="s">
        <v>101</v>
      </c>
      <c r="O107" s="124" t="s">
        <v>118</v>
      </c>
      <c r="P107" s="130">
        <v>45219</v>
      </c>
      <c r="Q107" s="124"/>
      <c r="R107" s="122"/>
    </row>
    <row x14ac:dyDescent="0.25" r="108" customHeight="1" ht="17.25">
      <c r="A108" s="122"/>
      <c r="B108" s="123" t="s">
        <v>717</v>
      </c>
      <c r="C108" s="124" t="s">
        <v>718</v>
      </c>
      <c r="D108" s="125" t="s">
        <v>719</v>
      </c>
      <c r="E108" s="124">
        <v>5</v>
      </c>
      <c r="F108" s="124">
        <v>19</v>
      </c>
      <c r="G108" s="126" t="s">
        <v>97</v>
      </c>
      <c r="H108" s="126" t="s">
        <v>97</v>
      </c>
      <c r="I108" s="125" t="s">
        <v>720</v>
      </c>
      <c r="J108" s="129" t="s">
        <v>721</v>
      </c>
      <c r="K108" s="124" t="s">
        <v>722</v>
      </c>
      <c r="L108" s="124" t="s">
        <v>723</v>
      </c>
      <c r="M108" s="124" t="s">
        <v>218</v>
      </c>
      <c r="N108" s="124" t="s">
        <v>101</v>
      </c>
      <c r="O108" s="124" t="s">
        <v>118</v>
      </c>
      <c r="P108" s="130">
        <v>45219</v>
      </c>
      <c r="Q108" s="124"/>
      <c r="R108" s="122"/>
    </row>
    <row x14ac:dyDescent="0.25" r="109" customHeight="1" ht="17.25">
      <c r="A109" s="122"/>
      <c r="B109" s="123" t="s">
        <v>724</v>
      </c>
      <c r="C109" s="124" t="s">
        <v>725</v>
      </c>
      <c r="D109" s="125" t="s">
        <v>726</v>
      </c>
      <c r="E109" s="128">
        <v>4.8</v>
      </c>
      <c r="F109" s="124">
        <v>16</v>
      </c>
      <c r="G109" s="126" t="s">
        <v>97</v>
      </c>
      <c r="H109" s="126" t="s">
        <v>97</v>
      </c>
      <c r="I109" s="125" t="s">
        <v>727</v>
      </c>
      <c r="J109" s="129" t="s">
        <v>728</v>
      </c>
      <c r="K109" s="124" t="s">
        <v>729</v>
      </c>
      <c r="L109" s="124" t="s">
        <v>730</v>
      </c>
      <c r="M109" s="124" t="s">
        <v>218</v>
      </c>
      <c r="N109" s="124" t="s">
        <v>101</v>
      </c>
      <c r="O109" s="124" t="s">
        <v>118</v>
      </c>
      <c r="P109" s="130">
        <v>45219</v>
      </c>
      <c r="Q109" s="124"/>
      <c r="R109" s="122"/>
    </row>
    <row x14ac:dyDescent="0.25" r="110" customHeight="1" ht="17.25">
      <c r="A110" s="122"/>
      <c r="B110" s="123"/>
      <c r="C110" s="124"/>
      <c r="D110" s="124"/>
      <c r="E110" s="128"/>
      <c r="F110" s="124"/>
      <c r="G110" s="126"/>
      <c r="H110" s="126"/>
      <c r="I110" s="124"/>
      <c r="J110" s="129"/>
      <c r="K110" s="124"/>
      <c r="L110" s="124"/>
      <c r="M110" s="124"/>
      <c r="N110" s="124"/>
      <c r="O110" s="124"/>
      <c r="P110" s="130"/>
      <c r="Q110" s="124"/>
      <c r="R110" s="122"/>
    </row>
    <row x14ac:dyDescent="0.25" r="111" customHeight="1" ht="17.25">
      <c r="A111" s="122"/>
      <c r="B111" s="123"/>
      <c r="C111" s="124"/>
      <c r="D111" s="124"/>
      <c r="E111" s="128"/>
      <c r="F111" s="124"/>
      <c r="G111" s="126"/>
      <c r="H111" s="126"/>
      <c r="I111" s="124"/>
      <c r="J111" s="129"/>
      <c r="K111" s="124"/>
      <c r="L111" s="124"/>
      <c r="M111" s="124"/>
      <c r="N111" s="124"/>
      <c r="O111" s="124"/>
      <c r="P111" s="130"/>
      <c r="Q111" s="124"/>
      <c r="R111" s="122"/>
    </row>
    <row x14ac:dyDescent="0.25" r="112" customHeight="1" ht="17.25">
      <c r="A112" s="122"/>
      <c r="B112" s="123"/>
      <c r="C112" s="124"/>
      <c r="D112" s="124"/>
      <c r="E112" s="128"/>
      <c r="F112" s="124"/>
      <c r="G112" s="124"/>
      <c r="H112" s="124"/>
      <c r="I112" s="124"/>
      <c r="J112" s="129"/>
      <c r="K112" s="124"/>
      <c r="L112" s="124"/>
      <c r="M112" s="124"/>
      <c r="N112" s="124"/>
      <c r="O112" s="124"/>
      <c r="P112" s="130"/>
      <c r="Q112" s="124"/>
      <c r="R112" s="122"/>
    </row>
    <row x14ac:dyDescent="0.25" r="113" customHeight="1" ht="17.25">
      <c r="A113" s="122"/>
      <c r="B113" s="123"/>
      <c r="C113" s="124"/>
      <c r="D113" s="124"/>
      <c r="E113" s="128"/>
      <c r="F113" s="124"/>
      <c r="G113" s="124"/>
      <c r="H113" s="124"/>
      <c r="I113" s="124"/>
      <c r="J113" s="129"/>
      <c r="K113" s="124"/>
      <c r="L113" s="124"/>
      <c r="M113" s="124"/>
      <c r="N113" s="124"/>
      <c r="O113" s="124"/>
      <c r="P113" s="130"/>
      <c r="Q113" s="124"/>
      <c r="R113" s="122"/>
    </row>
    <row x14ac:dyDescent="0.25" r="114" customHeight="1" ht="17.25">
      <c r="A114" s="122"/>
      <c r="B114" s="123"/>
      <c r="C114" s="124"/>
      <c r="D114" s="124"/>
      <c r="E114" s="128"/>
      <c r="F114" s="124"/>
      <c r="G114" s="124"/>
      <c r="H114" s="124"/>
      <c r="I114" s="124"/>
      <c r="J114" s="129"/>
      <c r="K114" s="124"/>
      <c r="L114" s="124"/>
      <c r="M114" s="124"/>
      <c r="N114" s="124"/>
      <c r="O114" s="124"/>
      <c r="P114" s="130"/>
      <c r="Q114" s="124"/>
      <c r="R114" s="122"/>
    </row>
    <row x14ac:dyDescent="0.25" r="115" customHeight="1" ht="17.25">
      <c r="A115" s="122"/>
      <c r="B115" s="123"/>
      <c r="C115" s="124"/>
      <c r="D115" s="124"/>
      <c r="E115" s="128"/>
      <c r="F115" s="124"/>
      <c r="G115" s="124"/>
      <c r="H115" s="124"/>
      <c r="I115" s="124"/>
      <c r="J115" s="129"/>
      <c r="K115" s="124"/>
      <c r="L115" s="124"/>
      <c r="M115" s="124"/>
      <c r="N115" s="124"/>
      <c r="O115" s="124"/>
      <c r="P115" s="130"/>
      <c r="Q115" s="124"/>
      <c r="R115" s="122"/>
    </row>
    <row x14ac:dyDescent="0.25" r="116" customHeight="1" ht="17.25">
      <c r="A116" s="122"/>
      <c r="B116" s="123"/>
      <c r="C116" s="124"/>
      <c r="D116" s="124"/>
      <c r="E116" s="128"/>
      <c r="F116" s="124"/>
      <c r="G116" s="124"/>
      <c r="H116" s="124"/>
      <c r="I116" s="124"/>
      <c r="J116" s="129"/>
      <c r="K116" s="124"/>
      <c r="L116" s="124"/>
      <c r="M116" s="124"/>
      <c r="N116" s="124"/>
      <c r="O116" s="124"/>
      <c r="P116" s="130"/>
      <c r="Q116" s="124"/>
      <c r="R116" s="122"/>
    </row>
    <row x14ac:dyDescent="0.25" r="117" customHeight="1" ht="17.25">
      <c r="A117" s="122"/>
      <c r="B117" s="123"/>
      <c r="C117" s="124"/>
      <c r="D117" s="124"/>
      <c r="E117" s="128"/>
      <c r="F117" s="124"/>
      <c r="G117" s="124"/>
      <c r="H117" s="124"/>
      <c r="I117" s="124"/>
      <c r="J117" s="129"/>
      <c r="K117" s="124"/>
      <c r="L117" s="124"/>
      <c r="M117" s="124"/>
      <c r="N117" s="124"/>
      <c r="O117" s="124"/>
      <c r="P117" s="130"/>
      <c r="Q117" s="124"/>
      <c r="R117" s="122"/>
    </row>
    <row x14ac:dyDescent="0.25" r="118" customHeight="1" ht="17.25">
      <c r="A118" s="122"/>
      <c r="B118" s="123"/>
      <c r="C118" s="124"/>
      <c r="D118" s="124"/>
      <c r="E118" s="128"/>
      <c r="F118" s="124"/>
      <c r="G118" s="124"/>
      <c r="H118" s="124"/>
      <c r="I118" s="124"/>
      <c r="J118" s="129"/>
      <c r="K118" s="124"/>
      <c r="L118" s="124"/>
      <c r="M118" s="124"/>
      <c r="N118" s="124"/>
      <c r="O118" s="124"/>
      <c r="P118" s="130"/>
      <c r="Q118" s="124"/>
      <c r="R118" s="122"/>
    </row>
    <row x14ac:dyDescent="0.25" r="119" customHeight="1" ht="17.25">
      <c r="A119" s="122"/>
      <c r="B119" s="123"/>
      <c r="C119" s="124"/>
      <c r="D119" s="124"/>
      <c r="E119" s="128"/>
      <c r="F119" s="124"/>
      <c r="G119" s="124"/>
      <c r="H119" s="124"/>
      <c r="I119" s="124"/>
      <c r="J119" s="129"/>
      <c r="K119" s="124"/>
      <c r="L119" s="124"/>
      <c r="M119" s="124"/>
      <c r="N119" s="124"/>
      <c r="O119" s="124"/>
      <c r="P119" s="130"/>
      <c r="Q119" s="124"/>
      <c r="R119" s="122"/>
    </row>
    <row x14ac:dyDescent="0.25" r="120" customHeight="1" ht="17.25">
      <c r="A120" s="122"/>
      <c r="B120" s="123"/>
      <c r="C120" s="124"/>
      <c r="D120" s="124"/>
      <c r="E120" s="128"/>
      <c r="F120" s="124"/>
      <c r="G120" s="124"/>
      <c r="H120" s="124"/>
      <c r="I120" s="124"/>
      <c r="J120" s="129"/>
      <c r="K120" s="124"/>
      <c r="L120" s="124"/>
      <c r="M120" s="124"/>
      <c r="N120" s="124"/>
      <c r="O120" s="124"/>
      <c r="P120" s="130"/>
      <c r="Q120" s="124"/>
      <c r="R120" s="122"/>
    </row>
    <row x14ac:dyDescent="0.25" r="121" customHeight="1" ht="17.25">
      <c r="A121" s="122"/>
      <c r="B121" s="123"/>
      <c r="C121" s="124"/>
      <c r="D121" s="124"/>
      <c r="E121" s="128"/>
      <c r="F121" s="124"/>
      <c r="G121" s="124"/>
      <c r="H121" s="124"/>
      <c r="I121" s="124"/>
      <c r="J121" s="129"/>
      <c r="K121" s="124"/>
      <c r="L121" s="124"/>
      <c r="M121" s="124"/>
      <c r="N121" s="124"/>
      <c r="O121" s="124"/>
      <c r="P121" s="130"/>
      <c r="Q121" s="124"/>
      <c r="R121" s="122"/>
    </row>
    <row x14ac:dyDescent="0.25" r="122" customHeight="1" ht="17.25">
      <c r="A122" s="116"/>
      <c r="B122" s="133"/>
      <c r="C122" s="134"/>
      <c r="D122" s="134"/>
      <c r="E122" s="135"/>
      <c r="F122" s="134"/>
      <c r="G122" s="134"/>
      <c r="H122" s="134"/>
      <c r="I122" s="134"/>
      <c r="J122" s="136"/>
      <c r="K122" s="134"/>
      <c r="L122" s="134"/>
      <c r="M122" s="134"/>
      <c r="N122" s="134"/>
      <c r="O122" s="134"/>
      <c r="P122" s="137"/>
      <c r="Q122" s="134"/>
      <c r="R122" s="116"/>
    </row>
    <row x14ac:dyDescent="0.25" r="123" customHeight="1" ht="17.25">
      <c r="A123" s="138"/>
      <c r="B123" s="139" t="s">
        <v>731</v>
      </c>
      <c r="C123" s="140" t="s">
        <v>732</v>
      </c>
      <c r="D123" s="141" t="s">
        <v>733</v>
      </c>
      <c r="E123" s="142">
        <v>4.9</v>
      </c>
      <c r="F123" s="140">
        <v>138</v>
      </c>
      <c r="G123" s="143" t="s">
        <v>97</v>
      </c>
      <c r="H123" s="143" t="s">
        <v>97</v>
      </c>
      <c r="I123" s="141" t="s">
        <v>734</v>
      </c>
      <c r="J123" s="143" t="s">
        <v>97</v>
      </c>
      <c r="K123" s="140"/>
      <c r="L123" s="140"/>
      <c r="M123" s="140"/>
      <c r="N123" s="140"/>
      <c r="O123" s="140"/>
      <c r="P123" s="144"/>
      <c r="Q123" s="140" t="s">
        <v>735</v>
      </c>
      <c r="R123" s="138"/>
    </row>
    <row x14ac:dyDescent="0.25" r="124" customHeight="1" ht="17.25">
      <c r="A124" s="138"/>
      <c r="B124" s="139" t="s">
        <v>731</v>
      </c>
      <c r="C124" s="140" t="s">
        <v>736</v>
      </c>
      <c r="D124" s="141" t="s">
        <v>733</v>
      </c>
      <c r="E124" s="142">
        <v>4.9</v>
      </c>
      <c r="F124" s="140">
        <v>138</v>
      </c>
      <c r="G124" s="143" t="s">
        <v>97</v>
      </c>
      <c r="H124" s="143" t="s">
        <v>97</v>
      </c>
      <c r="I124" s="141" t="s">
        <v>734</v>
      </c>
      <c r="J124" s="143" t="s">
        <v>97</v>
      </c>
      <c r="K124" s="140"/>
      <c r="L124" s="140"/>
      <c r="M124" s="140"/>
      <c r="N124" s="140"/>
      <c r="O124" s="140"/>
      <c r="P124" s="144"/>
      <c r="Q124" s="140" t="s">
        <v>735</v>
      </c>
      <c r="R124" s="138"/>
    </row>
    <row x14ac:dyDescent="0.25" r="125" customHeight="1" ht="17.25">
      <c r="A125" s="138"/>
      <c r="B125" s="139" t="s">
        <v>731</v>
      </c>
      <c r="C125" s="140" t="s">
        <v>737</v>
      </c>
      <c r="D125" s="141" t="s">
        <v>733</v>
      </c>
      <c r="E125" s="142">
        <v>4.9</v>
      </c>
      <c r="F125" s="140">
        <v>138</v>
      </c>
      <c r="G125" s="143" t="s">
        <v>97</v>
      </c>
      <c r="H125" s="143" t="s">
        <v>97</v>
      </c>
      <c r="I125" s="141" t="s">
        <v>734</v>
      </c>
      <c r="J125" s="143" t="s">
        <v>97</v>
      </c>
      <c r="K125" s="140"/>
      <c r="L125" s="140"/>
      <c r="M125" s="140"/>
      <c r="N125" s="140"/>
      <c r="O125" s="140"/>
      <c r="P125" s="144"/>
      <c r="Q125" s="140" t="s">
        <v>735</v>
      </c>
      <c r="R125" s="1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69"/>
  <sheetViews>
    <sheetView workbookViewId="0"/>
  </sheetViews>
  <sheetFormatPr defaultRowHeight="15" x14ac:dyDescent="0.25"/>
  <cols>
    <col min="1" max="1" style="107" width="12.43357142857143" customWidth="1" bestFit="1"/>
    <col min="2" max="2" style="107" width="12.43357142857143" customWidth="1" bestFit="1"/>
    <col min="3" max="3" style="107" width="12.43357142857143" customWidth="1" bestFit="1"/>
    <col min="4" max="4" style="107" width="12.43357142857143" customWidth="1" bestFit="1"/>
    <col min="5" max="5" style="107" width="12.43357142857143" customWidth="1" bestFit="1"/>
    <col min="6" max="6" style="97" width="12.43357142857143" customWidth="1" bestFit="1"/>
    <col min="7" max="7" style="107" width="12.43357142857143" customWidth="1" bestFit="1"/>
    <col min="8" max="8" style="107" width="12.43357142857143" customWidth="1" bestFit="1"/>
    <col min="9" max="9" style="107" width="12.43357142857143" customWidth="1" bestFit="1"/>
    <col min="10" max="10" style="107" width="12.43357142857143" customWidth="1" bestFit="1"/>
    <col min="11" max="11" style="107" width="12.43357142857143" customWidth="1" bestFit="1"/>
    <col min="12" max="12" style="107" width="12.43357142857143" customWidth="1" bestFit="1"/>
    <col min="13" max="13" style="107" width="12.43357142857143" customWidth="1" bestFit="1"/>
    <col min="14" max="14" style="107" width="12.43357142857143" customWidth="1" bestFit="1"/>
    <col min="15" max="15" style="107" width="12.43357142857143" customWidth="1" bestFit="1"/>
    <col min="16" max="16" style="107" width="12.43357142857143" customWidth="1" bestFit="1"/>
    <col min="17" max="17" style="107" width="12.43357142857143" customWidth="1" bestFit="1"/>
    <col min="18" max="18" style="107" width="12.43357142857143" customWidth="1" bestFit="1"/>
    <col min="19" max="19" style="107" width="12.43357142857143" customWidth="1" bestFit="1"/>
    <col min="20" max="20" style="107" width="12.43357142857143" customWidth="1" bestFit="1"/>
    <col min="21" max="21" style="107" width="12.43357142857143" customWidth="1" bestFit="1"/>
    <col min="22" max="22" style="107" width="12.43357142857143" customWidth="1" bestFit="1"/>
    <col min="23" max="23" style="107" width="12.43357142857143" customWidth="1" bestFit="1"/>
    <col min="24" max="24" style="107" width="12.43357142857143" customWidth="1" bestFit="1"/>
    <col min="25" max="25" style="107" width="12.43357142857143" customWidth="1" bestFit="1"/>
    <col min="26" max="26" style="107" width="12.43357142857143" customWidth="1" bestFit="1"/>
  </cols>
  <sheetData>
    <row x14ac:dyDescent="0.25" r="1" customHeight="1" ht="15.75">
      <c r="A1" s="100"/>
      <c r="B1" s="100"/>
      <c r="C1" s="100"/>
      <c r="D1" s="100"/>
      <c r="E1" s="100"/>
      <c r="F1" s="101">
        <f>COUNTA(F3:F1002)</f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x14ac:dyDescent="0.25" r="2" customHeight="1" ht="15.75">
      <c r="A2" s="102"/>
      <c r="B2" s="102"/>
      <c r="C2" s="102"/>
      <c r="D2" s="102"/>
      <c r="E2" s="102"/>
      <c r="F2" s="103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x14ac:dyDescent="0.25" r="3" customHeight="1" ht="15.75">
      <c r="A3" s="100"/>
      <c r="B3" s="104" t="s">
        <v>36</v>
      </c>
      <c r="C3" s="100"/>
      <c r="D3" s="100"/>
      <c r="E3" s="100"/>
      <c r="F3" s="105">
        <f>IFERROR(__xludf.DUMMYFUNCTION("unique(B3:B1002)"),"Alternative Physical Medicine")</f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x14ac:dyDescent="0.25" r="4" customHeight="1" ht="15.75">
      <c r="A4" s="100"/>
      <c r="B4" s="104" t="s">
        <v>37</v>
      </c>
      <c r="C4" s="100"/>
      <c r="D4" s="100"/>
      <c r="E4" s="100"/>
      <c r="F4" s="105">
        <f>IFERROR(__xludf.DUMMYFUNCTION("""COMPUTED_VALUE"""),"Accident Diagnostic")</f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x14ac:dyDescent="0.25" r="5" customHeight="1" ht="15.75">
      <c r="A5" s="100"/>
      <c r="B5" s="104" t="s">
        <v>38</v>
      </c>
      <c r="C5" s="100"/>
      <c r="D5" s="100"/>
      <c r="E5" s="100"/>
      <c r="F5" s="105">
        <f>IFERROR(__xludf.DUMMYFUNCTION("""COMPUTED_VALUE"""),"Integrative Health And Rehabilitation")</f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x14ac:dyDescent="0.25" r="6" customHeight="1" ht="15.75">
      <c r="A6" s="100"/>
      <c r="B6" s="104" t="s">
        <v>39</v>
      </c>
      <c r="C6" s="100"/>
      <c r="D6" s="100"/>
      <c r="E6" s="100"/>
      <c r="F6" s="105">
        <f>IFERROR(__xludf.DUMMYFUNCTION("""COMPUTED_VALUE"""),"Adio Chiropractic of Golden")</f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x14ac:dyDescent="0.25" r="7" customHeight="1" ht="15.75">
      <c r="A7" s="100"/>
      <c r="B7" s="104" t="s">
        <v>39</v>
      </c>
      <c r="C7" s="100"/>
      <c r="D7" s="100"/>
      <c r="E7" s="100"/>
      <c r="F7" s="105">
        <f>IFERROR(__xludf.DUMMYFUNCTION("""COMPUTED_VALUE"""),"Revive Chiropractic")</f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x14ac:dyDescent="0.25" r="8" customHeight="1" ht="15.75">
      <c r="A8" s="100"/>
      <c r="B8" s="104" t="s">
        <v>39</v>
      </c>
      <c r="C8" s="100"/>
      <c r="D8" s="100"/>
      <c r="E8" s="100"/>
      <c r="F8" s="105">
        <f>IFERROR(__xludf.DUMMYFUNCTION("""COMPUTED_VALUE"""),"Level Up Health Chiropractic")</f>
      </c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x14ac:dyDescent="0.25" r="9" customHeight="1" ht="15.75">
      <c r="A9" s="100"/>
      <c r="B9" s="104" t="s">
        <v>40</v>
      </c>
      <c r="C9" s="100"/>
      <c r="D9" s="100"/>
      <c r="E9" s="100"/>
      <c r="F9" s="105">
        <f>IFERROR(__xludf.DUMMYFUNCTION("""COMPUTED_VALUE"""),"Dr. Philip M. Willner")</f>
      </c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x14ac:dyDescent="0.25" r="10" customHeight="1" ht="15.75">
      <c r="A10" s="100"/>
      <c r="B10" s="104" t="s">
        <v>41</v>
      </c>
      <c r="C10" s="100"/>
      <c r="D10" s="100"/>
      <c r="E10" s="100"/>
      <c r="F10" s="105">
        <f>IFERROR(__xludf.DUMMYFUNCTION("""COMPUTED_VALUE"""),"Orthopedic Technologies")</f>
      </c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x14ac:dyDescent="0.25" r="11" customHeight="1" ht="15.75">
      <c r="A11" s="100"/>
      <c r="B11" s="104" t="s">
        <v>42</v>
      </c>
      <c r="C11" s="100"/>
      <c r="D11" s="100"/>
      <c r="E11" s="100"/>
      <c r="F11" s="105">
        <f>IFERROR(__xludf.DUMMYFUNCTION("""COMPUTED_VALUE"""),"Heritage Health")</f>
      </c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x14ac:dyDescent="0.25" r="12" customHeight="1" ht="15.75">
      <c r="A12" s="100"/>
      <c r="B12" s="104" t="s">
        <v>43</v>
      </c>
      <c r="C12" s="100"/>
      <c r="D12" s="100"/>
      <c r="E12" s="100"/>
      <c r="F12" s="105">
        <f>IFERROR(__xludf.DUMMYFUNCTION("""COMPUTED_VALUE"""),"Belleview Spine and Wellness")</f>
      </c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x14ac:dyDescent="0.25" r="13" customHeight="1" ht="15.75">
      <c r="A13" s="100"/>
      <c r="B13" s="104" t="s">
        <v>44</v>
      </c>
      <c r="C13" s="100"/>
      <c r="D13" s="100"/>
      <c r="E13" s="100"/>
      <c r="F13" s="105">
        <f>IFERROR(__xludf.DUMMYFUNCTION("""COMPUTED_VALUE"""),"Higher Health Chiropractic")</f>
      </c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x14ac:dyDescent="0.25" r="14" customHeight="1" ht="15.75">
      <c r="A14" s="100"/>
      <c r="B14" s="104" t="s">
        <v>45</v>
      </c>
      <c r="C14" s="100"/>
      <c r="D14" s="100"/>
      <c r="E14" s="100"/>
      <c r="F14" s="105">
        <f>IFERROR(__xludf.DUMMYFUNCTION("""COMPUTED_VALUE"""),"Campbell Chiropractic")</f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x14ac:dyDescent="0.25" r="15" customHeight="1" ht="15.75">
      <c r="A15" s="100"/>
      <c r="B15" s="104" t="s">
        <v>46</v>
      </c>
      <c r="C15" s="100"/>
      <c r="D15" s="100"/>
      <c r="E15" s="100"/>
      <c r="F15" s="105">
        <f>IFERROR(__xludf.DUMMYFUNCTION("""COMPUTED_VALUE"""),"Eastridge Chiropractic Co.")</f>
      </c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x14ac:dyDescent="0.25" r="16" customHeight="1" ht="15.75">
      <c r="A16" s="100"/>
      <c r="B16" s="104" t="s">
        <v>47</v>
      </c>
      <c r="C16" s="100"/>
      <c r="D16" s="100"/>
      <c r="E16" s="100"/>
      <c r="F16" s="105">
        <f>IFERROR(__xludf.DUMMYFUNCTION("""COMPUTED_VALUE"""),"Vital Energy Chiropractic PC")</f>
      </c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x14ac:dyDescent="0.25" r="17" customHeight="1" ht="15.75">
      <c r="A17" s="100"/>
      <c r="B17" s="104" t="s">
        <v>47</v>
      </c>
      <c r="C17" s="100"/>
      <c r="D17" s="100"/>
      <c r="E17" s="100"/>
      <c r="F17" s="105">
        <f>IFERROR(__xludf.DUMMYFUNCTION("""COMPUTED_VALUE"""),"Anodyne Pain and Wellness Solutions - CO")</f>
      </c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x14ac:dyDescent="0.25" r="18" customHeight="1" ht="15.75">
      <c r="A18" s="100"/>
      <c r="B18" s="104" t="s">
        <v>48</v>
      </c>
      <c r="C18" s="100"/>
      <c r="D18" s="100"/>
      <c r="E18" s="100"/>
      <c r="F18" s="105">
        <f>IFERROR(__xludf.DUMMYFUNCTION("""COMPUTED_VALUE"""),"Colorado Boulevard Chiropractic at Willow Creek")</f>
      </c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x14ac:dyDescent="0.25" r="19" customHeight="1" ht="15.75">
      <c r="A19" s="100"/>
      <c r="B19" s="104" t="s">
        <v>48</v>
      </c>
      <c r="C19" s="100"/>
      <c r="D19" s="100"/>
      <c r="E19" s="100"/>
      <c r="F19" s="105">
        <f>IFERROR(__xludf.DUMMYFUNCTION("""COMPUTED_VALUE"""),"A Better Back Clinic")</f>
      </c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x14ac:dyDescent="0.25" r="20" customHeight="1" ht="15.75">
      <c r="A20" s="100"/>
      <c r="B20" s="104" t="s">
        <v>49</v>
      </c>
      <c r="C20" s="100"/>
      <c r="D20" s="100"/>
      <c r="E20" s="100"/>
      <c r="F20" s="105">
        <f>IFERROR(__xludf.DUMMYFUNCTION("""COMPUTED_VALUE"""),"Untamed Wellness")</f>
      </c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x14ac:dyDescent="0.25" r="21" customHeight="1" ht="15.75">
      <c r="A21" s="100"/>
      <c r="B21" s="104" t="s">
        <v>50</v>
      </c>
      <c r="C21" s="100"/>
      <c r="D21" s="100"/>
      <c r="E21" s="100"/>
      <c r="F21" s="105">
        <f>IFERROR(__xludf.DUMMYFUNCTION("""COMPUTED_VALUE"""),"Axis Health and Wellness")</f>
      </c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x14ac:dyDescent="0.25" r="22" customHeight="1" ht="15.75">
      <c r="A22" s="100"/>
      <c r="B22" s="104" t="s">
        <v>51</v>
      </c>
      <c r="C22" s="100"/>
      <c r="D22" s="100"/>
      <c r="E22" s="100"/>
      <c r="F22" s="105">
        <f>IFERROR(__xludf.DUMMYFUNCTION("""COMPUTED_VALUE"""),"Westminster Spine + Injury + Laser Center")</f>
      </c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x14ac:dyDescent="0.25" r="23" customHeight="1" ht="15.75">
      <c r="A23" s="100"/>
      <c r="B23" s="104" t="s">
        <v>52</v>
      </c>
      <c r="C23" s="100"/>
      <c r="D23" s="100"/>
      <c r="E23" s="100"/>
      <c r="F23" s="105">
        <f>IFERROR(__xludf.DUMMYFUNCTION("""COMPUTED_VALUE"""),"Chiropractic Solutions Of Denver")</f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x14ac:dyDescent="0.25" r="24" customHeight="1" ht="15.75">
      <c r="A24" s="100"/>
      <c r="B24" s="104" t="s">
        <v>53</v>
      </c>
      <c r="C24" s="100"/>
      <c r="D24" s="100"/>
      <c r="E24" s="100"/>
      <c r="F24" s="105">
        <f>IFERROR(__xludf.DUMMYFUNCTION("""COMPUTED_VALUE"""),"Denver South Chiropractic &amp; Rehab")</f>
      </c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x14ac:dyDescent="0.25" r="25" customHeight="1" ht="15.75">
      <c r="A25" s="100"/>
      <c r="B25" s="104" t="s">
        <v>54</v>
      </c>
      <c r="C25" s="100"/>
      <c r="D25" s="100"/>
      <c r="E25" s="100"/>
      <c r="F25" s="105">
        <f>IFERROR(__xludf.DUMMYFUNCTION("""COMPUTED_VALUE"""),"Care Chiropractic")</f>
      </c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x14ac:dyDescent="0.25" r="26" customHeight="1" ht="15.75">
      <c r="A26" s="100"/>
      <c r="B26" s="104" t="s">
        <v>55</v>
      </c>
      <c r="C26" s="100"/>
      <c r="D26" s="100"/>
      <c r="E26" s="100"/>
      <c r="F26" s="105">
        <f>IFERROR(__xludf.DUMMYFUNCTION("""COMPUTED_VALUE"""),"Elevation Chiropractic and Wellness - Denver")</f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x14ac:dyDescent="0.25" r="27" customHeight="1" ht="15.75">
      <c r="A27" s="100"/>
      <c r="B27" s="104" t="s">
        <v>56</v>
      </c>
      <c r="C27" s="100"/>
      <c r="D27" s="100"/>
      <c r="E27" s="100"/>
      <c r="F27" s="105">
        <f>IFERROR(__xludf.DUMMYFUNCTION("""COMPUTED_VALUE"""),"Denver Spine &amp; Performance")</f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x14ac:dyDescent="0.25" r="28" customHeight="1" ht="15.75">
      <c r="A28" s="100"/>
      <c r="B28" s="104" t="s">
        <v>56</v>
      </c>
      <c r="C28" s="100"/>
      <c r="D28" s="100"/>
      <c r="E28" s="100"/>
      <c r="F28" s="105">
        <f>IFERROR(__xludf.DUMMYFUNCTION("""COMPUTED_VALUE"""),"LoHi Chiropractic")</f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x14ac:dyDescent="0.25" r="29" customHeight="1" ht="15.75">
      <c r="A29" s="100"/>
      <c r="B29" s="104" t="s">
        <v>57</v>
      </c>
      <c r="C29" s="100"/>
      <c r="D29" s="100"/>
      <c r="E29" s="100"/>
      <c r="F29" s="105">
        <f>IFERROR(__xludf.DUMMYFUNCTION("""COMPUTED_VALUE"""),"True Form Chiropractic - Denver")</f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x14ac:dyDescent="0.25" r="30" customHeight="1" ht="15.75">
      <c r="A30" s="100"/>
      <c r="B30" s="104" t="s">
        <v>58</v>
      </c>
      <c r="C30" s="100"/>
      <c r="D30" s="100"/>
      <c r="E30" s="100"/>
      <c r="F30" s="105">
        <f>IFERROR(__xludf.DUMMYFUNCTION("""COMPUTED_VALUE"""),"Denver Chiropractic Center")</f>
      </c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x14ac:dyDescent="0.25" r="31" customHeight="1" ht="15.75">
      <c r="A31" s="100"/>
      <c r="B31" s="104" t="s">
        <v>59</v>
      </c>
      <c r="C31" s="100"/>
      <c r="D31" s="100"/>
      <c r="E31" s="100"/>
      <c r="F31" s="105">
        <f>IFERROR(__xludf.DUMMYFUNCTION("""COMPUTED_VALUE"""),"Nikau Chiropractic")</f>
      </c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x14ac:dyDescent="0.25" r="32" customHeight="1" ht="15.75">
      <c r="A32" s="100"/>
      <c r="B32" s="104" t="s">
        <v>59</v>
      </c>
      <c r="C32" s="100"/>
      <c r="D32" s="100"/>
      <c r="E32" s="100"/>
      <c r="F32" s="105">
        <f>IFERROR(__xludf.DUMMYFUNCTION("""COMPUTED_VALUE"""),"Glendale Chiropractic")</f>
      </c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x14ac:dyDescent="0.25" r="33" customHeight="1" ht="15.75">
      <c r="A33" s="100"/>
      <c r="B33" s="104" t="s">
        <v>60</v>
      </c>
      <c r="C33" s="100"/>
      <c r="D33" s="100"/>
      <c r="E33" s="100"/>
      <c r="F33" s="105">
        <f>IFERROR(__xludf.DUMMYFUNCTION("""COMPUTED_VALUE"""),"Monarch Family Chiropractic")</f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x14ac:dyDescent="0.25" r="34" customHeight="1" ht="15.75">
      <c r="A34" s="100"/>
      <c r="B34" s="104" t="s">
        <v>61</v>
      </c>
      <c r="C34" s="100"/>
      <c r="D34" s="100"/>
      <c r="E34" s="100"/>
      <c r="F34" s="105">
        <f>IFERROR(__xludf.DUMMYFUNCTION("""COMPUTED_VALUE"""),"Washington Park Chiropractic")</f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x14ac:dyDescent="0.25" r="35" customHeight="1" ht="15.75">
      <c r="A35" s="100"/>
      <c r="B35" s="104" t="s">
        <v>62</v>
      </c>
      <c r="C35" s="100"/>
      <c r="D35" s="100"/>
      <c r="E35" s="100"/>
      <c r="F35" s="105">
        <f>IFERROR(__xludf.DUMMYFUNCTION("""COMPUTED_VALUE"""),"Reinhardt Chiropractic")</f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x14ac:dyDescent="0.25" r="36" customHeight="1" ht="15.75">
      <c r="A36" s="100"/>
      <c r="B36" s="104" t="s">
        <v>63</v>
      </c>
      <c r="C36" s="100"/>
      <c r="D36" s="100"/>
      <c r="E36" s="100"/>
      <c r="F36" s="105">
        <f>IFERROR(__xludf.DUMMYFUNCTION("""COMPUTED_VALUE"""),"Complete Wellness Chiropractic P.C.")</f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x14ac:dyDescent="0.25" r="37" customHeight="1" ht="15.75">
      <c r="A37" s="100"/>
      <c r="B37" s="104" t="s">
        <v>64</v>
      </c>
      <c r="C37" s="100"/>
      <c r="D37" s="100"/>
      <c r="E37" s="100"/>
      <c r="F37" s="105">
        <f>IFERROR(__xludf.DUMMYFUNCTION("""COMPUTED_VALUE"""),"Pinto Chiropractic Center")</f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x14ac:dyDescent="0.25" r="38" customHeight="1" ht="15.75">
      <c r="A38" s="100"/>
      <c r="B38" s="104" t="s">
        <v>65</v>
      </c>
      <c r="C38" s="100"/>
      <c r="D38" s="100"/>
      <c r="E38" s="100"/>
      <c r="F38" s="105">
        <f>IFERROR(__xludf.DUMMYFUNCTION("""COMPUTED_VALUE"""),"Atlas Chiropractic of Denver")</f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x14ac:dyDescent="0.25" r="39" customHeight="1" ht="15.75">
      <c r="A39" s="100"/>
      <c r="B39" s="104" t="s">
        <v>66</v>
      </c>
      <c r="C39" s="100"/>
      <c r="D39" s="100"/>
      <c r="E39" s="100"/>
      <c r="F39" s="105">
        <f>IFERROR(__xludf.DUMMYFUNCTION("""COMPUTED_VALUE"""),"The Source Chiropractic Denver")</f>
      </c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x14ac:dyDescent="0.25" r="40" customHeight="1" ht="15.75">
      <c r="A40" s="100"/>
      <c r="B40" s="104" t="s">
        <v>67</v>
      </c>
      <c r="C40" s="100"/>
      <c r="D40" s="100"/>
      <c r="E40" s="100"/>
      <c r="F40" s="105">
        <f>IFERROR(__xludf.DUMMYFUNCTION("""COMPUTED_VALUE"""),"Motion Chiropractic and Acupuncture")</f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x14ac:dyDescent="0.25" r="41" customHeight="1" ht="15.75">
      <c r="A41" s="100"/>
      <c r="B41" s="104" t="s">
        <v>67</v>
      </c>
      <c r="C41" s="100"/>
      <c r="D41" s="100"/>
      <c r="E41" s="100"/>
      <c r="F41" s="105">
        <f>IFERROR(__xludf.DUMMYFUNCTION("""COMPUTED_VALUE"""),"Denver Upper Cervical Chiropractic, PLLC")</f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x14ac:dyDescent="0.25" r="42" customHeight="1" ht="15.75">
      <c r="A42" s="100"/>
      <c r="B42" s="104" t="s">
        <v>68</v>
      </c>
      <c r="C42" s="100"/>
      <c r="D42" s="100"/>
      <c r="E42" s="100"/>
      <c r="F42" s="105">
        <f>IFERROR(__xludf.DUMMYFUNCTION("""COMPUTED_VALUE"""),"Alpha Back")</f>
      </c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x14ac:dyDescent="0.25" r="43" customHeight="1" ht="15.75">
      <c r="A43" s="100"/>
      <c r="B43" s="104" t="s">
        <v>69</v>
      </c>
      <c r="C43" s="100"/>
      <c r="D43" s="100"/>
      <c r="E43" s="100"/>
      <c r="F43" s="105">
        <f>IFERROR(__xludf.DUMMYFUNCTION("""COMPUTED_VALUE"""),"Maximize Life Chiropractic")</f>
      </c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x14ac:dyDescent="0.25" r="44" customHeight="1" ht="15.75">
      <c r="A44" s="100"/>
      <c r="B44" s="104" t="s">
        <v>70</v>
      </c>
      <c r="C44" s="100"/>
      <c r="D44" s="100"/>
      <c r="E44" s="100"/>
      <c r="F44" s="105">
        <f>IFERROR(__xludf.DUMMYFUNCTION("""COMPUTED_VALUE"""),"Denver Sports Recovery")</f>
      </c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x14ac:dyDescent="0.25" r="45" customHeight="1" ht="15.75">
      <c r="A45" s="100"/>
      <c r="B45" s="104" t="s">
        <v>71</v>
      </c>
      <c r="C45" s="100"/>
      <c r="D45" s="100"/>
      <c r="E45" s="100"/>
      <c r="F45" s="105">
        <f>IFERROR(__xludf.DUMMYFUNCTION("""COMPUTED_VALUE"""),"Accelerate Health")</f>
      </c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x14ac:dyDescent="0.25" r="46" customHeight="1" ht="15.75">
      <c r="A46" s="100"/>
      <c r="B46" s="104" t="s">
        <v>71</v>
      </c>
      <c r="C46" s="100"/>
      <c r="D46" s="100"/>
      <c r="E46" s="100"/>
      <c r="F46" s="105">
        <f>IFERROR(__xludf.DUMMYFUNCTION("""COMPUTED_VALUE"""),"Delta S Performance")</f>
      </c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x14ac:dyDescent="0.25" r="47" customHeight="1" ht="17.25">
      <c r="A47" s="100"/>
      <c r="B47" s="104" t="s">
        <v>72</v>
      </c>
      <c r="C47" s="100"/>
      <c r="D47" s="100"/>
      <c r="E47" s="100"/>
      <c r="F47" s="105">
        <f>IFERROR(__xludf.DUMMYFUNCTION("""COMPUTED_VALUE"""),"Regen Revolution - Chiropractic Care &amp; Stem Cell Therapy")</f>
      </c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x14ac:dyDescent="0.25" r="48" customHeight="1" ht="17.25">
      <c r="A48" s="100"/>
      <c r="B48" s="104" t="s">
        <v>72</v>
      </c>
      <c r="C48" s="100"/>
      <c r="D48" s="100"/>
      <c r="E48" s="100"/>
      <c r="F48" s="105">
        <f>IFERROR(__xludf.DUMMYFUNCTION("""COMPUTED_VALUE"""),"Chiropractor Downtown Denver")</f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x14ac:dyDescent="0.25" r="49" customHeight="1" ht="17.25">
      <c r="A49" s="100"/>
      <c r="B49" s="104" t="s">
        <v>72</v>
      </c>
      <c r="C49" s="100"/>
      <c r="D49" s="100"/>
      <c r="E49" s="100"/>
      <c r="F49" s="105">
        <f>IFERROR(__xludf.DUMMYFUNCTION("""COMPUTED_VALUE"""),"Lifetime Wellness &amp; Chiropractic")</f>
      </c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x14ac:dyDescent="0.25" r="50" customHeight="1" ht="17.25">
      <c r="A50" s="100"/>
      <c r="B50" s="104" t="s">
        <v>73</v>
      </c>
      <c r="C50" s="100"/>
      <c r="D50" s="100"/>
      <c r="E50" s="100"/>
      <c r="F50" s="105">
        <f>IFERROR(__xludf.DUMMYFUNCTION("""COMPUTED_VALUE"""),"Eric A. Smith Chiropractic")</f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x14ac:dyDescent="0.25" r="51" customHeight="1" ht="17.25">
      <c r="A51" s="100"/>
      <c r="B51" s="104" t="s">
        <v>74</v>
      </c>
      <c r="C51" s="100"/>
      <c r="D51" s="100"/>
      <c r="E51" s="100"/>
      <c r="F51" s="105">
        <f>IFERROR(__xludf.DUMMYFUNCTION("""COMPUTED_VALUE"""),"Life Springs Family Chiropractic")</f>
      </c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x14ac:dyDescent="0.25" r="52" customHeight="1" ht="17.25">
      <c r="A52" s="100"/>
      <c r="B52" s="104" t="s">
        <v>75</v>
      </c>
      <c r="C52" s="100"/>
      <c r="D52" s="100"/>
      <c r="E52" s="100"/>
      <c r="F52" s="105">
        <f>IFERROR(__xludf.DUMMYFUNCTION("""COMPUTED_VALUE"""),"Advanced Chiropractic Clinic")</f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x14ac:dyDescent="0.25" r="53" customHeight="1" ht="17.25">
      <c r="A53" s="100"/>
      <c r="B53" s="104" t="s">
        <v>76</v>
      </c>
      <c r="C53" s="100"/>
      <c r="D53" s="100"/>
      <c r="E53" s="100"/>
      <c r="F53" s="105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x14ac:dyDescent="0.25" r="54" customHeight="1" ht="17.25">
      <c r="A54" s="100"/>
      <c r="B54" s="104" t="s">
        <v>77</v>
      </c>
      <c r="C54" s="100"/>
      <c r="D54" s="100"/>
      <c r="E54" s="100"/>
      <c r="F54" s="106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x14ac:dyDescent="0.25" r="55" customHeight="1" ht="17.25">
      <c r="A55" s="100"/>
      <c r="B55" s="104" t="s">
        <v>77</v>
      </c>
      <c r="C55" s="100"/>
      <c r="D55" s="100"/>
      <c r="E55" s="100"/>
      <c r="F55" s="106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x14ac:dyDescent="0.25" r="56" customHeight="1" ht="17.25">
      <c r="A56" s="100"/>
      <c r="B56" s="104" t="s">
        <v>78</v>
      </c>
      <c r="C56" s="100"/>
      <c r="D56" s="100"/>
      <c r="E56" s="100"/>
      <c r="F56" s="106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x14ac:dyDescent="0.25" r="57" customHeight="1" ht="17.25">
      <c r="A57" s="100"/>
      <c r="B57" s="104" t="s">
        <v>78</v>
      </c>
      <c r="C57" s="100"/>
      <c r="D57" s="100"/>
      <c r="E57" s="100"/>
      <c r="F57" s="106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x14ac:dyDescent="0.25" r="58" customHeight="1" ht="17.25">
      <c r="A58" s="100"/>
      <c r="B58" s="104" t="s">
        <v>78</v>
      </c>
      <c r="C58" s="100"/>
      <c r="D58" s="100"/>
      <c r="E58" s="100"/>
      <c r="F58" s="106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x14ac:dyDescent="0.25" r="59" customHeight="1" ht="17.25">
      <c r="A59" s="100"/>
      <c r="B59" s="104" t="s">
        <v>79</v>
      </c>
      <c r="C59" s="100"/>
      <c r="D59" s="100"/>
      <c r="E59" s="100"/>
      <c r="F59" s="106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x14ac:dyDescent="0.25" r="60" customHeight="1" ht="17.25">
      <c r="A60" s="100"/>
      <c r="B60" s="104" t="s">
        <v>79</v>
      </c>
      <c r="C60" s="100"/>
      <c r="D60" s="100"/>
      <c r="E60" s="100"/>
      <c r="F60" s="106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x14ac:dyDescent="0.25" r="61" customHeight="1" ht="17.25">
      <c r="A61" s="100"/>
      <c r="B61" s="104" t="s">
        <v>80</v>
      </c>
      <c r="C61" s="100"/>
      <c r="D61" s="100"/>
      <c r="E61" s="100"/>
      <c r="F61" s="106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x14ac:dyDescent="0.25" r="62" customHeight="1" ht="17.25">
      <c r="A62" s="100"/>
      <c r="B62" s="104" t="s">
        <v>81</v>
      </c>
      <c r="C62" s="100"/>
      <c r="D62" s="100"/>
      <c r="E62" s="100"/>
      <c r="F62" s="106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x14ac:dyDescent="0.25" r="63" customHeight="1" ht="17.25">
      <c r="A63" s="100"/>
      <c r="B63" s="104" t="s">
        <v>82</v>
      </c>
      <c r="C63" s="100"/>
      <c r="D63" s="100"/>
      <c r="E63" s="100"/>
      <c r="F63" s="106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x14ac:dyDescent="0.25" r="64" customHeight="1" ht="17.25">
      <c r="A64" s="100"/>
      <c r="B64" s="104" t="s">
        <v>83</v>
      </c>
      <c r="C64" s="100"/>
      <c r="D64" s="100"/>
      <c r="E64" s="100"/>
      <c r="F64" s="106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x14ac:dyDescent="0.25" r="65" customHeight="1" ht="17.25">
      <c r="A65" s="100"/>
      <c r="B65" s="104" t="s">
        <v>84</v>
      </c>
      <c r="C65" s="100"/>
      <c r="D65" s="100"/>
      <c r="E65" s="100"/>
      <c r="F65" s="106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x14ac:dyDescent="0.25" r="66" customHeight="1" ht="17.25">
      <c r="A66" s="100"/>
      <c r="B66" s="104" t="s">
        <v>85</v>
      </c>
      <c r="C66" s="100"/>
      <c r="D66" s="100"/>
      <c r="E66" s="100"/>
      <c r="F66" s="106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x14ac:dyDescent="0.25" r="67" customHeight="1" ht="17.25">
      <c r="A67" s="100"/>
      <c r="B67" s="104" t="s">
        <v>85</v>
      </c>
      <c r="C67" s="100"/>
      <c r="D67" s="100"/>
      <c r="E67" s="100"/>
      <c r="F67" s="106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x14ac:dyDescent="0.25" r="68" customHeight="1" ht="17.25">
      <c r="A68" s="100"/>
      <c r="B68" s="104" t="s">
        <v>85</v>
      </c>
      <c r="C68" s="100"/>
      <c r="D68" s="100"/>
      <c r="E68" s="100"/>
      <c r="F68" s="106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x14ac:dyDescent="0.25" r="69" customHeight="1" ht="17.25">
      <c r="A69" s="100"/>
      <c r="B69" s="104" t="s">
        <v>85</v>
      </c>
      <c r="C69" s="100"/>
      <c r="D69" s="100"/>
      <c r="E69" s="100"/>
      <c r="F69" s="106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60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96" width="1.290714285714286" customWidth="1" bestFit="1"/>
    <col min="2" max="2" style="97" width="25.14785714285714" customWidth="1" bestFit="1"/>
    <col min="3" max="3" style="97" width="10.147857142857141" customWidth="1" bestFit="1"/>
    <col min="4" max="4" style="97" width="10.147857142857141" customWidth="1" bestFit="1"/>
    <col min="5" max="5" style="97" width="18.862142857142857" customWidth="1" bestFit="1"/>
    <col min="6" max="6" style="97" width="18.862142857142857" customWidth="1" bestFit="1"/>
    <col min="7" max="7" style="97" width="12.719285714285713" customWidth="1" bestFit="1"/>
    <col min="8" max="8" style="97" width="12.719285714285713" customWidth="1" bestFit="1"/>
    <col min="9" max="9" style="97" width="12.719285714285713" customWidth="1" bestFit="1"/>
    <col min="10" max="10" style="97" width="10.147857142857141" customWidth="1" bestFit="1"/>
    <col min="11" max="11" style="97" width="12.719285714285713" customWidth="1" bestFit="1"/>
    <col min="12" max="12" style="97" width="10.147857142857141" customWidth="1" bestFit="1"/>
    <col min="13" max="13" style="97" width="7.719285714285714" customWidth="1" bestFit="1"/>
    <col min="14" max="14" style="97" width="15.147857142857141" customWidth="1" bestFit="1"/>
    <col min="15" max="15" style="97" width="7.719285714285714" customWidth="1" bestFit="1"/>
    <col min="16" max="16" style="98" width="1.290714285714286" customWidth="1" bestFit="1"/>
    <col min="17" max="17" style="97" width="7.719285714285714" customWidth="1" bestFit="1"/>
    <col min="18" max="18" style="97" width="7.719285714285714" customWidth="1" bestFit="1"/>
    <col min="19" max="19" style="97" width="7.719285714285714" customWidth="1" bestFit="1"/>
    <col min="20" max="20" style="99" width="7.719285714285714" customWidth="1" bestFit="1"/>
    <col min="21" max="21" style="97" width="25.14785714285714" customWidth="1" bestFit="1"/>
    <col min="22" max="22" style="99" width="7.719285714285714" customWidth="1" bestFit="1"/>
    <col min="23" max="23" style="97" width="7.719285714285714" customWidth="1" bestFit="1"/>
    <col min="24" max="24" style="97" width="7.719285714285714" customWidth="1" bestFit="1"/>
    <col min="25" max="25" style="98" width="1.290714285714286" customWidth="1" bestFit="1"/>
    <col min="26" max="26" style="99" width="7.719285714285714" customWidth="1" bestFit="1"/>
    <col min="27" max="27" style="99" width="7.719285714285714" customWidth="1" bestFit="1"/>
    <col min="28" max="28" style="99" width="12.719285714285713" customWidth="1" bestFit="1"/>
    <col min="29" max="29" style="99" width="7.719285714285714" customWidth="1" bestFit="1"/>
    <col min="30" max="30" style="99" width="15.147857142857141" customWidth="1" bestFit="1"/>
    <col min="31" max="31" style="97" width="37.71928571428572" customWidth="1" bestFit="1"/>
  </cols>
  <sheetData>
    <row x14ac:dyDescent="0.25" r="1" customHeight="1" ht="15.7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5"/>
      <c r="M1" s="5"/>
      <c r="N1" s="4"/>
      <c r="O1" s="6"/>
      <c r="P1" s="7"/>
      <c r="Q1" s="6"/>
      <c r="R1" s="6"/>
      <c r="S1" s="8"/>
      <c r="T1" s="8"/>
      <c r="U1" s="9"/>
      <c r="V1" s="10"/>
      <c r="W1" s="11"/>
      <c r="X1" s="12"/>
      <c r="Y1" s="7"/>
      <c r="Z1" s="13"/>
      <c r="AA1" s="13"/>
      <c r="AB1" s="13"/>
      <c r="AC1" s="14"/>
      <c r="AD1" s="15"/>
      <c r="AE1" s="16"/>
    </row>
    <row x14ac:dyDescent="0.25" r="2" customHeight="1" ht="15.75">
      <c r="A2" s="17"/>
      <c r="B2" s="2"/>
      <c r="C2" s="18" t="s">
        <v>1</v>
      </c>
      <c r="D2" s="19"/>
      <c r="E2" s="4"/>
      <c r="F2" s="4"/>
      <c r="G2" s="4"/>
      <c r="H2" s="4"/>
      <c r="I2" s="4"/>
      <c r="J2" s="4"/>
      <c r="K2" s="5"/>
      <c r="L2" s="5"/>
      <c r="M2" s="5"/>
      <c r="N2" s="4"/>
      <c r="O2" s="6"/>
      <c r="P2" s="7"/>
      <c r="Q2" s="6"/>
      <c r="R2" s="6"/>
      <c r="S2" s="8"/>
      <c r="T2" s="8"/>
      <c r="U2" s="9"/>
      <c r="V2" s="10"/>
      <c r="W2" s="11"/>
      <c r="X2" s="12"/>
      <c r="Y2" s="7"/>
      <c r="Z2" s="13"/>
      <c r="AA2" s="13"/>
      <c r="AB2" s="13"/>
      <c r="AC2" s="14"/>
      <c r="AD2" s="15"/>
      <c r="AE2" s="16"/>
    </row>
    <row x14ac:dyDescent="0.25" r="3" customHeight="1" ht="15.75">
      <c r="A3" s="17"/>
      <c r="B3" s="20" t="s">
        <v>2</v>
      </c>
      <c r="C3" s="21" t="s">
        <v>3</v>
      </c>
      <c r="D3" s="22"/>
      <c r="E3" s="4"/>
      <c r="F3" s="4"/>
      <c r="G3" s="4"/>
      <c r="H3" s="4"/>
      <c r="I3" s="4"/>
      <c r="J3" s="4"/>
      <c r="K3" s="5"/>
      <c r="L3" s="5"/>
      <c r="M3" s="5"/>
      <c r="N3" s="4"/>
      <c r="O3" s="6"/>
      <c r="P3" s="7"/>
      <c r="Q3" s="6"/>
      <c r="R3" s="6"/>
      <c r="S3" s="8"/>
      <c r="T3" s="8"/>
      <c r="U3" s="9"/>
      <c r="V3" s="10"/>
      <c r="W3" s="11"/>
      <c r="X3" s="12"/>
      <c r="Y3" s="7"/>
      <c r="Z3" s="13"/>
      <c r="AA3" s="13"/>
      <c r="AB3" s="13"/>
      <c r="AC3" s="14"/>
      <c r="AD3" s="15"/>
      <c r="AE3" s="16"/>
    </row>
    <row x14ac:dyDescent="0.25" r="4" customHeight="1" ht="15.75">
      <c r="A4" s="17"/>
      <c r="B4" s="2"/>
      <c r="C4" s="23" t="s">
        <v>4</v>
      </c>
      <c r="D4" s="24"/>
      <c r="E4" s="4"/>
      <c r="F4" s="4"/>
      <c r="G4" s="4"/>
      <c r="H4" s="4"/>
      <c r="I4" s="4"/>
      <c r="J4" s="4"/>
      <c r="K4" s="5"/>
      <c r="L4" s="5"/>
      <c r="M4" s="5"/>
      <c r="N4" s="4"/>
      <c r="O4" s="6"/>
      <c r="P4" s="7"/>
      <c r="Q4" s="6"/>
      <c r="R4" s="6"/>
      <c r="S4" s="8"/>
      <c r="T4" s="8"/>
      <c r="U4" s="9"/>
      <c r="V4" s="10"/>
      <c r="W4" s="11"/>
      <c r="X4" s="12"/>
      <c r="Y4" s="7"/>
      <c r="Z4" s="13"/>
      <c r="AA4" s="13"/>
      <c r="AB4" s="13"/>
      <c r="AC4" s="14"/>
      <c r="AD4" s="15"/>
      <c r="AE4" s="16"/>
    </row>
    <row x14ac:dyDescent="0.25" r="5" customHeight="1" ht="15.75">
      <c r="A5" s="17"/>
      <c r="B5" s="2"/>
      <c r="C5" s="25"/>
      <c r="D5" s="6"/>
      <c r="E5" s="4"/>
      <c r="F5" s="4"/>
      <c r="G5" s="4"/>
      <c r="H5" s="4"/>
      <c r="I5" s="4"/>
      <c r="J5" s="4"/>
      <c r="K5" s="5"/>
      <c r="L5" s="5"/>
      <c r="M5" s="5"/>
      <c r="N5" s="4"/>
      <c r="O5" s="6"/>
      <c r="P5" s="7"/>
      <c r="Q5" s="6"/>
      <c r="R5" s="6"/>
      <c r="S5" s="8"/>
      <c r="T5" s="8"/>
      <c r="U5" s="9"/>
      <c r="V5" s="10"/>
      <c r="W5" s="11"/>
      <c r="X5" s="12"/>
      <c r="Y5" s="7"/>
      <c r="Z5" s="13"/>
      <c r="AA5" s="13"/>
      <c r="AB5" s="13"/>
      <c r="AC5" s="14"/>
      <c r="AD5" s="15"/>
      <c r="AE5" s="16"/>
    </row>
    <row x14ac:dyDescent="0.25" r="6" customHeight="1" ht="17.25">
      <c r="A6" s="26"/>
      <c r="B6" s="27">
        <v>200</v>
      </c>
      <c r="C6" s="28">
        <v>80</v>
      </c>
      <c r="D6" s="28">
        <v>80</v>
      </c>
      <c r="E6" s="28">
        <v>150</v>
      </c>
      <c r="F6" s="28">
        <v>150</v>
      </c>
      <c r="G6" s="28">
        <v>100</v>
      </c>
      <c r="H6" s="28">
        <v>100</v>
      </c>
      <c r="I6" s="28">
        <v>100</v>
      </c>
      <c r="J6" s="28">
        <v>80</v>
      </c>
      <c r="K6" s="28">
        <v>100</v>
      </c>
      <c r="L6" s="28">
        <v>80</v>
      </c>
      <c r="M6" s="28">
        <v>60</v>
      </c>
      <c r="N6" s="28">
        <v>120</v>
      </c>
      <c r="O6" s="28">
        <v>60</v>
      </c>
      <c r="P6" s="29"/>
      <c r="Q6" s="28">
        <v>60</v>
      </c>
      <c r="R6" s="28">
        <v>60</v>
      </c>
      <c r="S6" s="28">
        <v>60</v>
      </c>
      <c r="T6" s="28">
        <v>60</v>
      </c>
      <c r="U6" s="28">
        <v>200</v>
      </c>
      <c r="V6" s="28">
        <v>60</v>
      </c>
      <c r="W6" s="28">
        <v>60</v>
      </c>
      <c r="X6" s="28">
        <v>60</v>
      </c>
      <c r="Y6" s="30"/>
      <c r="Z6" s="30">
        <v>60</v>
      </c>
      <c r="AA6" s="30">
        <v>60</v>
      </c>
      <c r="AB6" s="30">
        <v>100</v>
      </c>
      <c r="AC6" s="28">
        <v>60</v>
      </c>
      <c r="AD6" s="30">
        <v>120</v>
      </c>
      <c r="AE6" s="31">
        <v>300</v>
      </c>
    </row>
    <row x14ac:dyDescent="0.25" r="7" customHeight="1" ht="17.25">
      <c r="A7" s="32"/>
      <c r="B7" s="33" t="s">
        <v>5</v>
      </c>
      <c r="C7" s="33" t="s">
        <v>6</v>
      </c>
      <c r="D7" s="34" t="s">
        <v>7</v>
      </c>
      <c r="E7" s="33" t="s">
        <v>8</v>
      </c>
      <c r="F7" s="33" t="s">
        <v>9</v>
      </c>
      <c r="G7" s="33" t="s">
        <v>10</v>
      </c>
      <c r="H7" s="33" t="s">
        <v>11</v>
      </c>
      <c r="I7" s="33" t="s">
        <v>12</v>
      </c>
      <c r="J7" s="33" t="s">
        <v>13</v>
      </c>
      <c r="K7" s="35" t="s">
        <v>14</v>
      </c>
      <c r="L7" s="33" t="s">
        <v>15</v>
      </c>
      <c r="M7" s="33" t="s">
        <v>16</v>
      </c>
      <c r="N7" s="34" t="s">
        <v>17</v>
      </c>
      <c r="O7" s="36" t="s">
        <v>18</v>
      </c>
      <c r="P7" s="37" t="s">
        <v>19</v>
      </c>
      <c r="Q7" s="38" t="s">
        <v>20</v>
      </c>
      <c r="R7" s="38" t="s">
        <v>21</v>
      </c>
      <c r="S7" s="38" t="s">
        <v>22</v>
      </c>
      <c r="T7" s="38" t="s">
        <v>23</v>
      </c>
      <c r="U7" s="35" t="s">
        <v>24</v>
      </c>
      <c r="V7" s="39" t="s">
        <v>25</v>
      </c>
      <c r="W7" s="39" t="s">
        <v>26</v>
      </c>
      <c r="X7" s="39" t="s">
        <v>27</v>
      </c>
      <c r="Y7" s="40"/>
      <c r="Z7" s="39" t="s">
        <v>28</v>
      </c>
      <c r="AA7" s="39" t="s">
        <v>29</v>
      </c>
      <c r="AB7" s="41" t="s">
        <v>30</v>
      </c>
      <c r="AC7" s="41" t="s">
        <v>31</v>
      </c>
      <c r="AD7" s="42" t="s">
        <v>32</v>
      </c>
      <c r="AE7" s="43" t="s">
        <v>33</v>
      </c>
    </row>
    <row x14ac:dyDescent="0.25" r="8" customHeight="1" ht="17.25">
      <c r="A8" s="44"/>
      <c r="B8" s="45"/>
      <c r="C8" s="45"/>
      <c r="D8" s="46"/>
      <c r="E8" s="47"/>
      <c r="F8" s="46"/>
      <c r="G8" s="46"/>
      <c r="H8" s="46"/>
      <c r="I8" s="48"/>
      <c r="J8" s="46"/>
      <c r="K8" s="46"/>
      <c r="L8" s="46"/>
      <c r="M8" s="46"/>
      <c r="N8" s="46"/>
      <c r="O8" s="49"/>
      <c r="P8" s="50"/>
      <c r="Q8" s="51"/>
      <c r="R8" s="52"/>
      <c r="S8" s="52"/>
      <c r="T8" s="53"/>
      <c r="U8" s="46"/>
      <c r="V8" s="54"/>
      <c r="W8" s="54"/>
      <c r="X8" s="55"/>
      <c r="Y8" s="56"/>
      <c r="Z8" s="51"/>
      <c r="AA8" s="52"/>
      <c r="AB8" s="57" t="s">
        <v>34</v>
      </c>
      <c r="AC8" s="58"/>
      <c r="AD8" s="57" t="s">
        <v>35</v>
      </c>
      <c r="AE8" s="59"/>
    </row>
    <row x14ac:dyDescent="0.25" r="9" customHeight="1" ht="17.25">
      <c r="A9" s="44"/>
      <c r="B9" s="45"/>
      <c r="C9" s="45"/>
      <c r="D9" s="46"/>
      <c r="E9" s="47"/>
      <c r="F9" s="46"/>
      <c r="G9" s="46"/>
      <c r="H9" s="46"/>
      <c r="I9" s="48"/>
      <c r="J9" s="46"/>
      <c r="K9" s="46"/>
      <c r="L9" s="46"/>
      <c r="M9" s="46"/>
      <c r="N9" s="46"/>
      <c r="O9" s="49"/>
      <c r="P9" s="50"/>
      <c r="Q9" s="51"/>
      <c r="R9" s="52"/>
      <c r="S9" s="52"/>
      <c r="T9" s="53"/>
      <c r="U9" s="46"/>
      <c r="V9" s="54"/>
      <c r="W9" s="54"/>
      <c r="X9" s="55"/>
      <c r="Y9" s="56"/>
      <c r="Z9" s="51"/>
      <c r="AA9" s="52"/>
      <c r="AB9" s="57" t="s">
        <v>34</v>
      </c>
      <c r="AC9" s="58"/>
      <c r="AD9" s="57" t="s">
        <v>35</v>
      </c>
      <c r="AE9" s="59"/>
    </row>
    <row x14ac:dyDescent="0.25" r="10" customHeight="1" ht="17.25">
      <c r="A10" s="44"/>
      <c r="B10" s="45"/>
      <c r="C10" s="45"/>
      <c r="D10" s="46"/>
      <c r="E10" s="47"/>
      <c r="F10" s="46"/>
      <c r="G10" s="46"/>
      <c r="H10" s="60"/>
      <c r="I10" s="48"/>
      <c r="J10" s="46"/>
      <c r="K10" s="46"/>
      <c r="L10" s="46"/>
      <c r="M10" s="46"/>
      <c r="N10" s="46"/>
      <c r="O10" s="49"/>
      <c r="P10" s="50"/>
      <c r="Q10" s="51"/>
      <c r="R10" s="52"/>
      <c r="S10" s="52"/>
      <c r="T10" s="53"/>
      <c r="U10" s="46"/>
      <c r="V10" s="54"/>
      <c r="W10" s="54"/>
      <c r="X10" s="55"/>
      <c r="Y10" s="56"/>
      <c r="Z10" s="51"/>
      <c r="AA10" s="52"/>
      <c r="AB10" s="57" t="s">
        <v>34</v>
      </c>
      <c r="AC10" s="58"/>
      <c r="AD10" s="57" t="s">
        <v>35</v>
      </c>
      <c r="AE10" s="59"/>
    </row>
    <row x14ac:dyDescent="0.25" r="11" customHeight="1" ht="17.25">
      <c r="A11" s="44"/>
      <c r="B11" s="45"/>
      <c r="C11" s="45"/>
      <c r="D11" s="46"/>
      <c r="E11" s="47"/>
      <c r="F11" s="46"/>
      <c r="G11" s="60"/>
      <c r="H11" s="48"/>
      <c r="I11" s="48"/>
      <c r="J11" s="46"/>
      <c r="K11" s="46"/>
      <c r="L11" s="46"/>
      <c r="M11" s="46"/>
      <c r="N11" s="46"/>
      <c r="O11" s="49"/>
      <c r="P11" s="50"/>
      <c r="Q11" s="51"/>
      <c r="R11" s="52"/>
      <c r="S11" s="52"/>
      <c r="T11" s="53"/>
      <c r="U11" s="46"/>
      <c r="V11" s="54"/>
      <c r="W11" s="54"/>
      <c r="X11" s="55"/>
      <c r="Y11" s="56"/>
      <c r="Z11" s="51"/>
      <c r="AA11" s="52"/>
      <c r="AB11" s="57" t="s">
        <v>34</v>
      </c>
      <c r="AC11" s="58"/>
      <c r="AD11" s="57" t="s">
        <v>35</v>
      </c>
      <c r="AE11" s="59"/>
    </row>
    <row x14ac:dyDescent="0.25" r="12" customHeight="1" ht="17.25">
      <c r="A12" s="44"/>
      <c r="B12" s="45"/>
      <c r="C12" s="45"/>
      <c r="D12" s="46"/>
      <c r="E12" s="47"/>
      <c r="F12" s="46"/>
      <c r="G12" s="60"/>
      <c r="H12" s="48"/>
      <c r="I12" s="48"/>
      <c r="J12" s="46"/>
      <c r="K12" s="46"/>
      <c r="L12" s="46"/>
      <c r="M12" s="46"/>
      <c r="N12" s="46"/>
      <c r="O12" s="49"/>
      <c r="P12" s="50"/>
      <c r="Q12" s="51"/>
      <c r="R12" s="52"/>
      <c r="S12" s="52"/>
      <c r="T12" s="53"/>
      <c r="U12" s="46"/>
      <c r="V12" s="54"/>
      <c r="W12" s="54"/>
      <c r="X12" s="55"/>
      <c r="Y12" s="56"/>
      <c r="Z12" s="51"/>
      <c r="AA12" s="52"/>
      <c r="AB12" s="57" t="s">
        <v>34</v>
      </c>
      <c r="AC12" s="58"/>
      <c r="AD12" s="57" t="s">
        <v>35</v>
      </c>
      <c r="AE12" s="59"/>
    </row>
    <row x14ac:dyDescent="0.25" r="13" customHeight="1" ht="17.25">
      <c r="A13" s="44"/>
      <c r="B13" s="45"/>
      <c r="C13" s="45"/>
      <c r="D13" s="46"/>
      <c r="E13" s="47"/>
      <c r="F13" s="46"/>
      <c r="G13" s="60"/>
      <c r="H13" s="48"/>
      <c r="I13" s="48"/>
      <c r="J13" s="46"/>
      <c r="K13" s="46"/>
      <c r="L13" s="46"/>
      <c r="M13" s="46"/>
      <c r="N13" s="46"/>
      <c r="O13" s="49"/>
      <c r="P13" s="50"/>
      <c r="Q13" s="51"/>
      <c r="R13" s="52"/>
      <c r="S13" s="52"/>
      <c r="T13" s="53"/>
      <c r="U13" s="46"/>
      <c r="V13" s="54"/>
      <c r="W13" s="54"/>
      <c r="X13" s="55"/>
      <c r="Y13" s="56"/>
      <c r="Z13" s="51"/>
      <c r="AA13" s="52"/>
      <c r="AB13" s="57" t="s">
        <v>34</v>
      </c>
      <c r="AC13" s="58"/>
      <c r="AD13" s="57" t="s">
        <v>35</v>
      </c>
      <c r="AE13" s="59"/>
    </row>
    <row x14ac:dyDescent="0.25" r="14" customHeight="1" ht="17.25">
      <c r="A14" s="44"/>
      <c r="B14" s="45"/>
      <c r="C14" s="45"/>
      <c r="D14" s="46"/>
      <c r="E14" s="47"/>
      <c r="F14" s="46"/>
      <c r="G14" s="60"/>
      <c r="H14" s="48"/>
      <c r="I14" s="48"/>
      <c r="J14" s="46"/>
      <c r="K14" s="46"/>
      <c r="L14" s="46"/>
      <c r="M14" s="46"/>
      <c r="N14" s="46"/>
      <c r="O14" s="49"/>
      <c r="P14" s="50"/>
      <c r="Q14" s="51"/>
      <c r="R14" s="52"/>
      <c r="S14" s="52"/>
      <c r="T14" s="53"/>
      <c r="U14" s="46"/>
      <c r="V14" s="54"/>
      <c r="W14" s="54"/>
      <c r="X14" s="55"/>
      <c r="Y14" s="56"/>
      <c r="Z14" s="51"/>
      <c r="AA14" s="52"/>
      <c r="AB14" s="57" t="s">
        <v>34</v>
      </c>
      <c r="AC14" s="58"/>
      <c r="AD14" s="57" t="s">
        <v>35</v>
      </c>
      <c r="AE14" s="59"/>
    </row>
    <row x14ac:dyDescent="0.25" r="15" customHeight="1" ht="17.25">
      <c r="A15" s="61"/>
      <c r="B15" s="45"/>
      <c r="C15" s="45"/>
      <c r="D15" s="46"/>
      <c r="E15" s="47"/>
      <c r="F15" s="46"/>
      <c r="G15" s="60"/>
      <c r="H15" s="48"/>
      <c r="I15" s="48"/>
      <c r="J15" s="46"/>
      <c r="K15" s="46"/>
      <c r="L15" s="46"/>
      <c r="M15" s="46"/>
      <c r="N15" s="46"/>
      <c r="O15" s="49"/>
      <c r="P15" s="50"/>
      <c r="Q15" s="51"/>
      <c r="R15" s="52"/>
      <c r="S15" s="52"/>
      <c r="T15" s="53"/>
      <c r="U15" s="46"/>
      <c r="V15" s="54"/>
      <c r="W15" s="54"/>
      <c r="X15" s="55"/>
      <c r="Y15" s="56"/>
      <c r="Z15" s="51"/>
      <c r="AA15" s="52"/>
      <c r="AB15" s="57" t="s">
        <v>34</v>
      </c>
      <c r="AC15" s="58"/>
      <c r="AD15" s="57" t="s">
        <v>35</v>
      </c>
      <c r="AE15" s="59"/>
    </row>
    <row x14ac:dyDescent="0.25" r="16" customHeight="1" ht="17.25">
      <c r="A16" s="44"/>
      <c r="B16" s="45"/>
      <c r="C16" s="45"/>
      <c r="D16" s="46"/>
      <c r="E16" s="47"/>
      <c r="F16" s="46"/>
      <c r="G16" s="60"/>
      <c r="H16" s="48"/>
      <c r="I16" s="48"/>
      <c r="J16" s="46"/>
      <c r="K16" s="46"/>
      <c r="L16" s="46"/>
      <c r="M16" s="46"/>
      <c r="N16" s="46"/>
      <c r="O16" s="49"/>
      <c r="P16" s="50"/>
      <c r="Q16" s="51"/>
      <c r="R16" s="52"/>
      <c r="S16" s="52"/>
      <c r="T16" s="53"/>
      <c r="U16" s="46"/>
      <c r="V16" s="54"/>
      <c r="W16" s="54"/>
      <c r="X16" s="55"/>
      <c r="Y16" s="56"/>
      <c r="Z16" s="51"/>
      <c r="AA16" s="52"/>
      <c r="AB16" s="57" t="s">
        <v>34</v>
      </c>
      <c r="AC16" s="58"/>
      <c r="AD16" s="57" t="s">
        <v>35</v>
      </c>
      <c r="AE16" s="59"/>
    </row>
    <row x14ac:dyDescent="0.25" r="17" customHeight="1" ht="17.25">
      <c r="A17" s="44"/>
      <c r="B17" s="45"/>
      <c r="C17" s="45"/>
      <c r="D17" s="46"/>
      <c r="E17" s="47"/>
      <c r="F17" s="46"/>
      <c r="G17" s="60"/>
      <c r="H17" s="48"/>
      <c r="I17" s="48"/>
      <c r="J17" s="46"/>
      <c r="K17" s="46"/>
      <c r="L17" s="46"/>
      <c r="M17" s="46"/>
      <c r="N17" s="46"/>
      <c r="O17" s="49"/>
      <c r="P17" s="50"/>
      <c r="Q17" s="51"/>
      <c r="R17" s="52"/>
      <c r="S17" s="52"/>
      <c r="T17" s="53"/>
      <c r="U17" s="46"/>
      <c r="V17" s="54"/>
      <c r="W17" s="54"/>
      <c r="X17" s="55"/>
      <c r="Y17" s="56"/>
      <c r="Z17" s="51"/>
      <c r="AA17" s="52"/>
      <c r="AB17" s="57" t="s">
        <v>34</v>
      </c>
      <c r="AC17" s="58"/>
      <c r="AD17" s="57" t="s">
        <v>35</v>
      </c>
      <c r="AE17" s="59"/>
    </row>
    <row x14ac:dyDescent="0.25" r="18" customHeight="1" ht="17.25">
      <c r="A18" s="44"/>
      <c r="B18" s="45"/>
      <c r="C18" s="45"/>
      <c r="D18" s="46"/>
      <c r="E18" s="47"/>
      <c r="F18" s="46"/>
      <c r="G18" s="60"/>
      <c r="H18" s="48"/>
      <c r="I18" s="48"/>
      <c r="J18" s="46"/>
      <c r="K18" s="46"/>
      <c r="L18" s="46"/>
      <c r="M18" s="46"/>
      <c r="N18" s="46"/>
      <c r="O18" s="49"/>
      <c r="P18" s="50"/>
      <c r="Q18" s="51"/>
      <c r="R18" s="52"/>
      <c r="S18" s="52"/>
      <c r="T18" s="53"/>
      <c r="U18" s="46"/>
      <c r="V18" s="54"/>
      <c r="W18" s="54"/>
      <c r="X18" s="55"/>
      <c r="Y18" s="56"/>
      <c r="Z18" s="51"/>
      <c r="AA18" s="52"/>
      <c r="AB18" s="57" t="s">
        <v>34</v>
      </c>
      <c r="AC18" s="58"/>
      <c r="AD18" s="57" t="s">
        <v>35</v>
      </c>
      <c r="AE18" s="59"/>
    </row>
    <row x14ac:dyDescent="0.25" r="19" customHeight="1" ht="17.25">
      <c r="A19" s="44"/>
      <c r="B19" s="45"/>
      <c r="C19" s="45"/>
      <c r="D19" s="46"/>
      <c r="E19" s="47"/>
      <c r="F19" s="46"/>
      <c r="G19" s="48"/>
      <c r="H19" s="48"/>
      <c r="I19" s="48"/>
      <c r="J19" s="46"/>
      <c r="K19" s="46"/>
      <c r="L19" s="46"/>
      <c r="M19" s="46"/>
      <c r="N19" s="46"/>
      <c r="O19" s="49"/>
      <c r="P19" s="50"/>
      <c r="Q19" s="51"/>
      <c r="R19" s="52"/>
      <c r="S19" s="52"/>
      <c r="T19" s="53"/>
      <c r="U19" s="46"/>
      <c r="V19" s="54"/>
      <c r="W19" s="54"/>
      <c r="X19" s="55"/>
      <c r="Y19" s="56"/>
      <c r="Z19" s="51"/>
      <c r="AA19" s="52"/>
      <c r="AB19" s="57" t="s">
        <v>34</v>
      </c>
      <c r="AC19" s="58"/>
      <c r="AD19" s="57" t="s">
        <v>35</v>
      </c>
      <c r="AE19" s="59"/>
    </row>
    <row x14ac:dyDescent="0.25" r="20" customHeight="1" ht="17.25">
      <c r="A20" s="44"/>
      <c r="B20" s="45"/>
      <c r="C20" s="45"/>
      <c r="D20" s="46"/>
      <c r="E20" s="47"/>
      <c r="F20" s="46"/>
      <c r="G20" s="46"/>
      <c r="H20" s="48"/>
      <c r="I20" s="48"/>
      <c r="J20" s="46"/>
      <c r="K20" s="46"/>
      <c r="L20" s="46"/>
      <c r="M20" s="46"/>
      <c r="N20" s="46"/>
      <c r="O20" s="49"/>
      <c r="P20" s="50"/>
      <c r="Q20" s="51"/>
      <c r="R20" s="52"/>
      <c r="S20" s="52"/>
      <c r="T20" s="53"/>
      <c r="U20" s="46"/>
      <c r="V20" s="54"/>
      <c r="W20" s="54"/>
      <c r="X20" s="55"/>
      <c r="Y20" s="56"/>
      <c r="Z20" s="51"/>
      <c r="AA20" s="52"/>
      <c r="AB20" s="57" t="s">
        <v>34</v>
      </c>
      <c r="AC20" s="58"/>
      <c r="AD20" s="57" t="s">
        <v>35</v>
      </c>
      <c r="AE20" s="59"/>
    </row>
    <row x14ac:dyDescent="0.25" r="21" customHeight="1" ht="17.25">
      <c r="A21" s="44"/>
      <c r="B21" s="45"/>
      <c r="C21" s="45"/>
      <c r="D21" s="46"/>
      <c r="E21" s="47"/>
      <c r="F21" s="46"/>
      <c r="G21" s="48"/>
      <c r="H21" s="48"/>
      <c r="I21" s="48"/>
      <c r="J21" s="46"/>
      <c r="K21" s="46"/>
      <c r="L21" s="46"/>
      <c r="M21" s="46"/>
      <c r="N21" s="46"/>
      <c r="O21" s="49"/>
      <c r="P21" s="50"/>
      <c r="Q21" s="51"/>
      <c r="R21" s="52"/>
      <c r="S21" s="52"/>
      <c r="T21" s="53"/>
      <c r="U21" s="46"/>
      <c r="V21" s="54"/>
      <c r="W21" s="54"/>
      <c r="X21" s="55"/>
      <c r="Y21" s="56"/>
      <c r="Z21" s="51"/>
      <c r="AA21" s="52"/>
      <c r="AB21" s="57" t="s">
        <v>34</v>
      </c>
      <c r="AC21" s="58"/>
      <c r="AD21" s="57" t="s">
        <v>35</v>
      </c>
      <c r="AE21" s="59"/>
    </row>
    <row x14ac:dyDescent="0.25" r="22" customHeight="1" ht="17.25">
      <c r="A22" s="44"/>
      <c r="B22" s="45"/>
      <c r="C22" s="45"/>
      <c r="D22" s="46"/>
      <c r="E22" s="47"/>
      <c r="F22" s="46"/>
      <c r="G22" s="48"/>
      <c r="H22" s="48"/>
      <c r="I22" s="48"/>
      <c r="J22" s="46"/>
      <c r="K22" s="46"/>
      <c r="L22" s="46"/>
      <c r="M22" s="46"/>
      <c r="N22" s="46"/>
      <c r="O22" s="49"/>
      <c r="P22" s="50"/>
      <c r="Q22" s="51"/>
      <c r="R22" s="52"/>
      <c r="S22" s="52"/>
      <c r="T22" s="53"/>
      <c r="U22" s="46"/>
      <c r="V22" s="54"/>
      <c r="W22" s="54"/>
      <c r="X22" s="55"/>
      <c r="Y22" s="56"/>
      <c r="Z22" s="51"/>
      <c r="AA22" s="52"/>
      <c r="AB22" s="57" t="s">
        <v>34</v>
      </c>
      <c r="AC22" s="58"/>
      <c r="AD22" s="57" t="s">
        <v>35</v>
      </c>
      <c r="AE22" s="59"/>
    </row>
    <row x14ac:dyDescent="0.25" r="23" customHeight="1" ht="17.25">
      <c r="A23" s="44"/>
      <c r="B23" s="45"/>
      <c r="C23" s="45"/>
      <c r="D23" s="46"/>
      <c r="E23" s="47"/>
      <c r="F23" s="46"/>
      <c r="G23" s="48"/>
      <c r="H23" s="48"/>
      <c r="I23" s="48"/>
      <c r="J23" s="46"/>
      <c r="K23" s="46"/>
      <c r="L23" s="46"/>
      <c r="M23" s="46"/>
      <c r="N23" s="46"/>
      <c r="O23" s="49"/>
      <c r="P23" s="50"/>
      <c r="Q23" s="51"/>
      <c r="R23" s="52"/>
      <c r="S23" s="52"/>
      <c r="T23" s="53"/>
      <c r="U23" s="46"/>
      <c r="V23" s="54"/>
      <c r="W23" s="54"/>
      <c r="X23" s="55"/>
      <c r="Y23" s="56"/>
      <c r="Z23" s="51"/>
      <c r="AA23" s="52"/>
      <c r="AB23" s="57" t="s">
        <v>34</v>
      </c>
      <c r="AC23" s="58"/>
      <c r="AD23" s="57" t="s">
        <v>35</v>
      </c>
      <c r="AE23" s="59"/>
    </row>
    <row x14ac:dyDescent="0.25" r="24" customHeight="1" ht="17.25">
      <c r="A24" s="44"/>
      <c r="B24" s="45"/>
      <c r="C24" s="45"/>
      <c r="D24" s="46"/>
      <c r="E24" s="47"/>
      <c r="F24" s="46"/>
      <c r="G24" s="48"/>
      <c r="H24" s="48"/>
      <c r="I24" s="46"/>
      <c r="J24" s="46"/>
      <c r="K24" s="46"/>
      <c r="L24" s="46"/>
      <c r="M24" s="46"/>
      <c r="N24" s="46"/>
      <c r="O24" s="49"/>
      <c r="P24" s="50"/>
      <c r="Q24" s="51"/>
      <c r="R24" s="52"/>
      <c r="S24" s="52"/>
      <c r="T24" s="53"/>
      <c r="U24" s="46"/>
      <c r="V24" s="54"/>
      <c r="W24" s="54"/>
      <c r="X24" s="55"/>
      <c r="Y24" s="56"/>
      <c r="Z24" s="51"/>
      <c r="AA24" s="52"/>
      <c r="AB24" s="57" t="s">
        <v>34</v>
      </c>
      <c r="AC24" s="58"/>
      <c r="AD24" s="57" t="s">
        <v>35</v>
      </c>
      <c r="AE24" s="59"/>
    </row>
    <row x14ac:dyDescent="0.25" r="25" customHeight="1" ht="17.25">
      <c r="A25" s="44"/>
      <c r="B25" s="45"/>
      <c r="C25" s="45"/>
      <c r="D25" s="46"/>
      <c r="E25" s="47"/>
      <c r="F25" s="46"/>
      <c r="G25" s="48"/>
      <c r="H25" s="48"/>
      <c r="I25" s="48"/>
      <c r="J25" s="46"/>
      <c r="K25" s="46"/>
      <c r="L25" s="46"/>
      <c r="M25" s="46"/>
      <c r="N25" s="46"/>
      <c r="O25" s="49"/>
      <c r="P25" s="50"/>
      <c r="Q25" s="51"/>
      <c r="R25" s="52"/>
      <c r="S25" s="52"/>
      <c r="T25" s="53"/>
      <c r="U25" s="46"/>
      <c r="V25" s="54"/>
      <c r="W25" s="54"/>
      <c r="X25" s="55"/>
      <c r="Y25" s="56"/>
      <c r="Z25" s="51"/>
      <c r="AA25" s="52"/>
      <c r="AB25" s="57" t="s">
        <v>34</v>
      </c>
      <c r="AC25" s="58"/>
      <c r="AD25" s="57" t="s">
        <v>35</v>
      </c>
      <c r="AE25" s="59"/>
    </row>
    <row x14ac:dyDescent="0.25" r="26" customHeight="1" ht="17.25">
      <c r="A26" s="44"/>
      <c r="B26" s="45"/>
      <c r="C26" s="45"/>
      <c r="D26" s="46"/>
      <c r="E26" s="47"/>
      <c r="F26" s="46"/>
      <c r="G26" s="46"/>
      <c r="H26" s="48"/>
      <c r="I26" s="48"/>
      <c r="J26" s="46"/>
      <c r="K26" s="46"/>
      <c r="L26" s="46"/>
      <c r="M26" s="46"/>
      <c r="N26" s="46"/>
      <c r="O26" s="49"/>
      <c r="P26" s="50"/>
      <c r="Q26" s="51"/>
      <c r="R26" s="52"/>
      <c r="S26" s="52"/>
      <c r="T26" s="53"/>
      <c r="U26" s="46"/>
      <c r="V26" s="54"/>
      <c r="W26" s="54"/>
      <c r="X26" s="55"/>
      <c r="Y26" s="56"/>
      <c r="Z26" s="51"/>
      <c r="AA26" s="52"/>
      <c r="AB26" s="57" t="s">
        <v>34</v>
      </c>
      <c r="AC26" s="58"/>
      <c r="AD26" s="57" t="s">
        <v>35</v>
      </c>
      <c r="AE26" s="59"/>
    </row>
    <row x14ac:dyDescent="0.25" r="27" customHeight="1" ht="17.25">
      <c r="A27" s="44"/>
      <c r="B27" s="45"/>
      <c r="C27" s="45"/>
      <c r="D27" s="46"/>
      <c r="E27" s="47"/>
      <c r="F27" s="46"/>
      <c r="G27" s="48"/>
      <c r="H27" s="48"/>
      <c r="I27" s="48"/>
      <c r="J27" s="46"/>
      <c r="K27" s="46"/>
      <c r="L27" s="46"/>
      <c r="M27" s="46"/>
      <c r="N27" s="46"/>
      <c r="O27" s="49"/>
      <c r="P27" s="50"/>
      <c r="Q27" s="51"/>
      <c r="R27" s="52"/>
      <c r="S27" s="52"/>
      <c r="T27" s="53"/>
      <c r="U27" s="46"/>
      <c r="V27" s="54"/>
      <c r="W27" s="54"/>
      <c r="X27" s="55"/>
      <c r="Y27" s="56"/>
      <c r="Z27" s="51"/>
      <c r="AA27" s="52"/>
      <c r="AB27" s="57" t="s">
        <v>34</v>
      </c>
      <c r="AC27" s="58"/>
      <c r="AD27" s="57" t="s">
        <v>35</v>
      </c>
      <c r="AE27" s="59"/>
    </row>
    <row x14ac:dyDescent="0.25" r="28" customHeight="1" ht="17.25">
      <c r="A28" s="44"/>
      <c r="B28" s="45"/>
      <c r="C28" s="45"/>
      <c r="D28" s="46"/>
      <c r="E28" s="47"/>
      <c r="F28" s="46"/>
      <c r="G28" s="48"/>
      <c r="H28" s="48"/>
      <c r="I28" s="48"/>
      <c r="J28" s="46"/>
      <c r="K28" s="46"/>
      <c r="L28" s="46"/>
      <c r="M28" s="46"/>
      <c r="N28" s="46"/>
      <c r="O28" s="49"/>
      <c r="P28" s="50"/>
      <c r="Q28" s="51"/>
      <c r="R28" s="52"/>
      <c r="S28" s="52"/>
      <c r="T28" s="53"/>
      <c r="U28" s="46"/>
      <c r="V28" s="54"/>
      <c r="W28" s="54"/>
      <c r="X28" s="55"/>
      <c r="Y28" s="56"/>
      <c r="Z28" s="51"/>
      <c r="AA28" s="52"/>
      <c r="AB28" s="57" t="s">
        <v>34</v>
      </c>
      <c r="AC28" s="58"/>
      <c r="AD28" s="57" t="s">
        <v>35</v>
      </c>
      <c r="AE28" s="59"/>
    </row>
    <row x14ac:dyDescent="0.25" r="29" customHeight="1" ht="17.25">
      <c r="A29" s="44"/>
      <c r="B29" s="45"/>
      <c r="C29" s="45"/>
      <c r="D29" s="46"/>
      <c r="E29" s="47"/>
      <c r="F29" s="46"/>
      <c r="G29" s="48"/>
      <c r="H29" s="48"/>
      <c r="I29" s="48"/>
      <c r="J29" s="46"/>
      <c r="K29" s="46"/>
      <c r="L29" s="46"/>
      <c r="M29" s="46"/>
      <c r="N29" s="46"/>
      <c r="O29" s="49"/>
      <c r="P29" s="50"/>
      <c r="Q29" s="51"/>
      <c r="R29" s="52"/>
      <c r="S29" s="52"/>
      <c r="T29" s="53"/>
      <c r="U29" s="46"/>
      <c r="V29" s="54"/>
      <c r="W29" s="54"/>
      <c r="X29" s="55"/>
      <c r="Y29" s="56"/>
      <c r="Z29" s="51"/>
      <c r="AA29" s="52"/>
      <c r="AB29" s="57" t="s">
        <v>34</v>
      </c>
      <c r="AC29" s="58"/>
      <c r="AD29" s="57" t="s">
        <v>35</v>
      </c>
      <c r="AE29" s="59"/>
    </row>
    <row x14ac:dyDescent="0.25" r="30" customHeight="1" ht="17.25">
      <c r="A30" s="44"/>
      <c r="B30" s="45"/>
      <c r="C30" s="45"/>
      <c r="D30" s="46"/>
      <c r="E30" s="47"/>
      <c r="F30" s="46"/>
      <c r="G30" s="48"/>
      <c r="H30" s="48"/>
      <c r="I30" s="48"/>
      <c r="J30" s="46"/>
      <c r="K30" s="46"/>
      <c r="L30" s="46"/>
      <c r="M30" s="46"/>
      <c r="N30" s="46"/>
      <c r="O30" s="49"/>
      <c r="P30" s="50"/>
      <c r="Q30" s="51"/>
      <c r="R30" s="52"/>
      <c r="S30" s="52"/>
      <c r="T30" s="53"/>
      <c r="U30" s="46"/>
      <c r="V30" s="54"/>
      <c r="W30" s="54"/>
      <c r="X30" s="55"/>
      <c r="Y30" s="56"/>
      <c r="Z30" s="51"/>
      <c r="AA30" s="52"/>
      <c r="AB30" s="57" t="s">
        <v>34</v>
      </c>
      <c r="AC30" s="58"/>
      <c r="AD30" s="57" t="s">
        <v>35</v>
      </c>
      <c r="AE30" s="59"/>
    </row>
    <row x14ac:dyDescent="0.25" r="31" customHeight="1" ht="17.25">
      <c r="A31" s="44"/>
      <c r="B31" s="45"/>
      <c r="C31" s="45"/>
      <c r="D31" s="46"/>
      <c r="E31" s="47"/>
      <c r="F31" s="46"/>
      <c r="G31" s="48"/>
      <c r="H31" s="48"/>
      <c r="I31" s="48"/>
      <c r="J31" s="46"/>
      <c r="K31" s="46"/>
      <c r="L31" s="46"/>
      <c r="M31" s="46"/>
      <c r="N31" s="46"/>
      <c r="O31" s="49"/>
      <c r="P31" s="50"/>
      <c r="Q31" s="51"/>
      <c r="R31" s="52"/>
      <c r="S31" s="52"/>
      <c r="T31" s="53"/>
      <c r="U31" s="46"/>
      <c r="V31" s="54"/>
      <c r="W31" s="54"/>
      <c r="X31" s="55"/>
      <c r="Y31" s="56"/>
      <c r="Z31" s="51"/>
      <c r="AA31" s="52"/>
      <c r="AB31" s="57" t="s">
        <v>34</v>
      </c>
      <c r="AC31" s="58"/>
      <c r="AD31" s="57" t="s">
        <v>35</v>
      </c>
      <c r="AE31" s="59"/>
    </row>
    <row x14ac:dyDescent="0.25" r="32" customHeight="1" ht="17.25">
      <c r="A32" s="44"/>
      <c r="B32" s="45"/>
      <c r="C32" s="45"/>
      <c r="D32" s="46"/>
      <c r="E32" s="47"/>
      <c r="F32" s="46"/>
      <c r="G32" s="48"/>
      <c r="H32" s="48"/>
      <c r="I32" s="48"/>
      <c r="J32" s="46"/>
      <c r="K32" s="46"/>
      <c r="L32" s="46"/>
      <c r="M32" s="46"/>
      <c r="N32" s="46"/>
      <c r="O32" s="49"/>
      <c r="P32" s="50"/>
      <c r="Q32" s="51"/>
      <c r="R32" s="52"/>
      <c r="S32" s="52"/>
      <c r="T32" s="53"/>
      <c r="U32" s="46"/>
      <c r="V32" s="54"/>
      <c r="W32" s="54"/>
      <c r="X32" s="55"/>
      <c r="Y32" s="56"/>
      <c r="Z32" s="51"/>
      <c r="AA32" s="52"/>
      <c r="AB32" s="57" t="s">
        <v>34</v>
      </c>
      <c r="AC32" s="58"/>
      <c r="AD32" s="57" t="s">
        <v>35</v>
      </c>
      <c r="AE32" s="59"/>
    </row>
    <row x14ac:dyDescent="0.25" r="33" customHeight="1" ht="17.25">
      <c r="A33" s="44"/>
      <c r="B33" s="45"/>
      <c r="C33" s="45"/>
      <c r="D33" s="46"/>
      <c r="E33" s="47"/>
      <c r="F33" s="46"/>
      <c r="G33" s="46"/>
      <c r="H33" s="48"/>
      <c r="I33" s="48"/>
      <c r="J33" s="46"/>
      <c r="K33" s="46"/>
      <c r="L33" s="46"/>
      <c r="M33" s="46"/>
      <c r="N33" s="46"/>
      <c r="O33" s="49"/>
      <c r="P33" s="50"/>
      <c r="Q33" s="51"/>
      <c r="R33" s="52"/>
      <c r="S33" s="52"/>
      <c r="T33" s="53"/>
      <c r="U33" s="46"/>
      <c r="V33" s="54"/>
      <c r="W33" s="54"/>
      <c r="X33" s="55"/>
      <c r="Y33" s="56"/>
      <c r="Z33" s="51"/>
      <c r="AA33" s="52"/>
      <c r="AB33" s="57" t="s">
        <v>34</v>
      </c>
      <c r="AC33" s="58"/>
      <c r="AD33" s="57" t="s">
        <v>35</v>
      </c>
      <c r="AE33" s="59"/>
    </row>
    <row x14ac:dyDescent="0.25" r="34" customHeight="1" ht="17.25">
      <c r="A34" s="44"/>
      <c r="B34" s="45"/>
      <c r="C34" s="45"/>
      <c r="D34" s="46"/>
      <c r="E34" s="47"/>
      <c r="F34" s="46"/>
      <c r="G34" s="48"/>
      <c r="H34" s="48"/>
      <c r="I34" s="46"/>
      <c r="J34" s="46"/>
      <c r="K34" s="46"/>
      <c r="L34" s="46"/>
      <c r="M34" s="46"/>
      <c r="N34" s="46"/>
      <c r="O34" s="49"/>
      <c r="P34" s="50"/>
      <c r="Q34" s="51"/>
      <c r="R34" s="52"/>
      <c r="S34" s="52"/>
      <c r="T34" s="53"/>
      <c r="U34" s="46"/>
      <c r="V34" s="54"/>
      <c r="W34" s="54"/>
      <c r="X34" s="55"/>
      <c r="Y34" s="56"/>
      <c r="Z34" s="51"/>
      <c r="AA34" s="52"/>
      <c r="AB34" s="57" t="s">
        <v>34</v>
      </c>
      <c r="AC34" s="58"/>
      <c r="AD34" s="57" t="s">
        <v>35</v>
      </c>
      <c r="AE34" s="59"/>
    </row>
    <row x14ac:dyDescent="0.25" r="35" customHeight="1" ht="17.25">
      <c r="A35" s="44"/>
      <c r="B35" s="45"/>
      <c r="C35" s="45"/>
      <c r="D35" s="46"/>
      <c r="E35" s="47"/>
      <c r="F35" s="46"/>
      <c r="G35" s="48"/>
      <c r="H35" s="48"/>
      <c r="I35" s="48"/>
      <c r="J35" s="46"/>
      <c r="K35" s="46"/>
      <c r="L35" s="46"/>
      <c r="M35" s="46"/>
      <c r="N35" s="46"/>
      <c r="O35" s="49"/>
      <c r="P35" s="50"/>
      <c r="Q35" s="51"/>
      <c r="R35" s="52"/>
      <c r="S35" s="52"/>
      <c r="T35" s="53"/>
      <c r="U35" s="46"/>
      <c r="V35" s="54"/>
      <c r="W35" s="54"/>
      <c r="X35" s="55"/>
      <c r="Y35" s="56"/>
      <c r="Z35" s="51"/>
      <c r="AA35" s="52"/>
      <c r="AB35" s="57" t="s">
        <v>34</v>
      </c>
      <c r="AC35" s="58"/>
      <c r="AD35" s="57" t="s">
        <v>35</v>
      </c>
      <c r="AE35" s="59"/>
    </row>
    <row x14ac:dyDescent="0.25" r="36" customHeight="1" ht="17.25">
      <c r="A36" s="44"/>
      <c r="B36" s="45"/>
      <c r="C36" s="45"/>
      <c r="D36" s="46"/>
      <c r="E36" s="47"/>
      <c r="F36" s="46"/>
      <c r="G36" s="48"/>
      <c r="H36" s="48"/>
      <c r="I36" s="48"/>
      <c r="J36" s="46"/>
      <c r="K36" s="46"/>
      <c r="L36" s="46"/>
      <c r="M36" s="46"/>
      <c r="N36" s="46"/>
      <c r="O36" s="49"/>
      <c r="P36" s="50"/>
      <c r="Q36" s="51"/>
      <c r="R36" s="52"/>
      <c r="S36" s="52"/>
      <c r="T36" s="53"/>
      <c r="U36" s="46"/>
      <c r="V36" s="54"/>
      <c r="W36" s="54"/>
      <c r="X36" s="55"/>
      <c r="Y36" s="56"/>
      <c r="Z36" s="51"/>
      <c r="AA36" s="52"/>
      <c r="AB36" s="57" t="s">
        <v>34</v>
      </c>
      <c r="AC36" s="58"/>
      <c r="AD36" s="57" t="s">
        <v>35</v>
      </c>
      <c r="AE36" s="59"/>
    </row>
    <row x14ac:dyDescent="0.25" r="37" customHeight="1" ht="17.25">
      <c r="A37" s="44"/>
      <c r="B37" s="45"/>
      <c r="C37" s="45"/>
      <c r="D37" s="46"/>
      <c r="E37" s="47"/>
      <c r="F37" s="46"/>
      <c r="G37" s="48"/>
      <c r="H37" s="48"/>
      <c r="I37" s="48"/>
      <c r="J37" s="46"/>
      <c r="K37" s="46"/>
      <c r="L37" s="46"/>
      <c r="M37" s="46"/>
      <c r="N37" s="46"/>
      <c r="O37" s="49"/>
      <c r="P37" s="50"/>
      <c r="Q37" s="51"/>
      <c r="R37" s="52"/>
      <c r="S37" s="52"/>
      <c r="T37" s="53"/>
      <c r="U37" s="46"/>
      <c r="V37" s="54"/>
      <c r="W37" s="54"/>
      <c r="X37" s="55"/>
      <c r="Y37" s="56"/>
      <c r="Z37" s="51"/>
      <c r="AA37" s="52"/>
      <c r="AB37" s="57" t="s">
        <v>34</v>
      </c>
      <c r="AC37" s="58"/>
      <c r="AD37" s="57" t="s">
        <v>35</v>
      </c>
      <c r="AE37" s="59"/>
    </row>
    <row x14ac:dyDescent="0.25" r="38" customHeight="1" ht="17.25">
      <c r="A38" s="44"/>
      <c r="B38" s="45"/>
      <c r="C38" s="45"/>
      <c r="D38" s="46"/>
      <c r="E38" s="47"/>
      <c r="F38" s="46"/>
      <c r="G38" s="48"/>
      <c r="H38" s="48"/>
      <c r="I38" s="48"/>
      <c r="J38" s="46"/>
      <c r="K38" s="46"/>
      <c r="L38" s="46"/>
      <c r="M38" s="46"/>
      <c r="N38" s="46"/>
      <c r="O38" s="49"/>
      <c r="P38" s="50"/>
      <c r="Q38" s="51"/>
      <c r="R38" s="52"/>
      <c r="S38" s="52"/>
      <c r="T38" s="53"/>
      <c r="U38" s="46"/>
      <c r="V38" s="54"/>
      <c r="W38" s="54"/>
      <c r="X38" s="55"/>
      <c r="Y38" s="56"/>
      <c r="Z38" s="51"/>
      <c r="AA38" s="52"/>
      <c r="AB38" s="57" t="s">
        <v>34</v>
      </c>
      <c r="AC38" s="58"/>
      <c r="AD38" s="57" t="s">
        <v>35</v>
      </c>
      <c r="AE38" s="59"/>
    </row>
    <row x14ac:dyDescent="0.25" r="39" customHeight="1" ht="17.25">
      <c r="A39" s="44"/>
      <c r="B39" s="45"/>
      <c r="C39" s="45"/>
      <c r="D39" s="46"/>
      <c r="E39" s="47"/>
      <c r="F39" s="46"/>
      <c r="G39" s="48"/>
      <c r="H39" s="48"/>
      <c r="I39" s="48"/>
      <c r="J39" s="46"/>
      <c r="K39" s="46"/>
      <c r="L39" s="46"/>
      <c r="M39" s="46"/>
      <c r="N39" s="46"/>
      <c r="O39" s="49"/>
      <c r="P39" s="50"/>
      <c r="Q39" s="51"/>
      <c r="R39" s="52"/>
      <c r="S39" s="52"/>
      <c r="T39" s="53"/>
      <c r="U39" s="46"/>
      <c r="V39" s="54"/>
      <c r="W39" s="54"/>
      <c r="X39" s="55"/>
      <c r="Y39" s="56"/>
      <c r="Z39" s="51"/>
      <c r="AA39" s="52"/>
      <c r="AB39" s="57" t="s">
        <v>34</v>
      </c>
      <c r="AC39" s="58"/>
      <c r="AD39" s="57" t="s">
        <v>35</v>
      </c>
      <c r="AE39" s="59"/>
    </row>
    <row x14ac:dyDescent="0.25" r="40" customHeight="1" ht="17.25">
      <c r="A40" s="44"/>
      <c r="B40" s="45"/>
      <c r="C40" s="45"/>
      <c r="D40" s="46"/>
      <c r="E40" s="47"/>
      <c r="F40" s="46"/>
      <c r="G40" s="48"/>
      <c r="H40" s="48"/>
      <c r="I40" s="48"/>
      <c r="J40" s="46"/>
      <c r="K40" s="46"/>
      <c r="L40" s="46"/>
      <c r="M40" s="46"/>
      <c r="N40" s="46"/>
      <c r="O40" s="49"/>
      <c r="P40" s="50"/>
      <c r="Q40" s="51"/>
      <c r="R40" s="52"/>
      <c r="S40" s="52"/>
      <c r="T40" s="53"/>
      <c r="U40" s="46"/>
      <c r="V40" s="54"/>
      <c r="W40" s="54"/>
      <c r="X40" s="55"/>
      <c r="Y40" s="56"/>
      <c r="Z40" s="51"/>
      <c r="AA40" s="52"/>
      <c r="AB40" s="57" t="s">
        <v>34</v>
      </c>
      <c r="AC40" s="58"/>
      <c r="AD40" s="57" t="s">
        <v>35</v>
      </c>
      <c r="AE40" s="59"/>
    </row>
    <row x14ac:dyDescent="0.25" r="41" customHeight="1" ht="17.25">
      <c r="A41" s="44"/>
      <c r="B41" s="45"/>
      <c r="C41" s="45"/>
      <c r="D41" s="46"/>
      <c r="E41" s="47"/>
      <c r="F41" s="46"/>
      <c r="G41" s="48"/>
      <c r="H41" s="48"/>
      <c r="I41" s="48"/>
      <c r="J41" s="46"/>
      <c r="K41" s="46"/>
      <c r="L41" s="46"/>
      <c r="M41" s="46"/>
      <c r="N41" s="46"/>
      <c r="O41" s="49"/>
      <c r="P41" s="50"/>
      <c r="Q41" s="51"/>
      <c r="R41" s="52"/>
      <c r="S41" s="52"/>
      <c r="T41" s="53"/>
      <c r="U41" s="46"/>
      <c r="V41" s="54"/>
      <c r="W41" s="54"/>
      <c r="X41" s="55"/>
      <c r="Y41" s="56"/>
      <c r="Z41" s="51"/>
      <c r="AA41" s="52"/>
      <c r="AB41" s="57" t="s">
        <v>34</v>
      </c>
      <c r="AC41" s="58"/>
      <c r="AD41" s="57" t="s">
        <v>35</v>
      </c>
      <c r="AE41" s="59"/>
    </row>
    <row x14ac:dyDescent="0.25" r="42" customHeight="1" ht="17.25">
      <c r="A42" s="44"/>
      <c r="B42" s="45"/>
      <c r="C42" s="45"/>
      <c r="D42" s="46"/>
      <c r="E42" s="47"/>
      <c r="F42" s="46"/>
      <c r="G42" s="48"/>
      <c r="H42" s="48"/>
      <c r="I42" s="48"/>
      <c r="J42" s="46"/>
      <c r="K42" s="46"/>
      <c r="L42" s="46"/>
      <c r="M42" s="46"/>
      <c r="N42" s="46"/>
      <c r="O42" s="49"/>
      <c r="P42" s="50"/>
      <c r="Q42" s="51"/>
      <c r="R42" s="52"/>
      <c r="S42" s="52"/>
      <c r="T42" s="53"/>
      <c r="U42" s="46"/>
      <c r="V42" s="54"/>
      <c r="W42" s="54"/>
      <c r="X42" s="55"/>
      <c r="Y42" s="56"/>
      <c r="Z42" s="51"/>
      <c r="AA42" s="52"/>
      <c r="AB42" s="57" t="s">
        <v>34</v>
      </c>
      <c r="AC42" s="58"/>
      <c r="AD42" s="57" t="s">
        <v>35</v>
      </c>
      <c r="AE42" s="59"/>
    </row>
    <row x14ac:dyDescent="0.25" r="43" customHeight="1" ht="17.25">
      <c r="A43" s="44"/>
      <c r="B43" s="45"/>
      <c r="C43" s="45"/>
      <c r="D43" s="46"/>
      <c r="E43" s="47"/>
      <c r="F43" s="46"/>
      <c r="G43" s="48"/>
      <c r="H43" s="48"/>
      <c r="I43" s="48"/>
      <c r="J43" s="46"/>
      <c r="K43" s="46"/>
      <c r="L43" s="46"/>
      <c r="M43" s="46"/>
      <c r="N43" s="46"/>
      <c r="O43" s="49"/>
      <c r="P43" s="50"/>
      <c r="Q43" s="51"/>
      <c r="R43" s="52"/>
      <c r="S43" s="52"/>
      <c r="T43" s="53"/>
      <c r="U43" s="46"/>
      <c r="V43" s="54"/>
      <c r="W43" s="54"/>
      <c r="X43" s="55"/>
      <c r="Y43" s="56"/>
      <c r="Z43" s="51"/>
      <c r="AA43" s="52"/>
      <c r="AB43" s="57" t="s">
        <v>34</v>
      </c>
      <c r="AC43" s="58"/>
      <c r="AD43" s="57" t="s">
        <v>35</v>
      </c>
      <c r="AE43" s="59"/>
    </row>
    <row x14ac:dyDescent="0.25" r="44" customHeight="1" ht="17.25">
      <c r="A44" s="44"/>
      <c r="B44" s="45"/>
      <c r="C44" s="45"/>
      <c r="D44" s="46"/>
      <c r="E44" s="47"/>
      <c r="F44" s="46"/>
      <c r="G44" s="48"/>
      <c r="H44" s="48"/>
      <c r="I44" s="48"/>
      <c r="J44" s="46"/>
      <c r="K44" s="46"/>
      <c r="L44" s="46"/>
      <c r="M44" s="46"/>
      <c r="N44" s="46"/>
      <c r="O44" s="49"/>
      <c r="P44" s="50"/>
      <c r="Q44" s="51"/>
      <c r="R44" s="52"/>
      <c r="S44" s="52"/>
      <c r="T44" s="53"/>
      <c r="U44" s="46"/>
      <c r="V44" s="54"/>
      <c r="W44" s="54"/>
      <c r="X44" s="55"/>
      <c r="Y44" s="56"/>
      <c r="Z44" s="51"/>
      <c r="AA44" s="52"/>
      <c r="AB44" s="57" t="s">
        <v>34</v>
      </c>
      <c r="AC44" s="58"/>
      <c r="AD44" s="57" t="s">
        <v>35</v>
      </c>
      <c r="AE44" s="59"/>
    </row>
    <row x14ac:dyDescent="0.25" r="45" customHeight="1" ht="17.25">
      <c r="A45" s="62"/>
      <c r="B45" s="63"/>
      <c r="C45" s="63"/>
      <c r="D45" s="60"/>
      <c r="E45" s="64"/>
      <c r="F45" s="60"/>
      <c r="G45" s="65"/>
      <c r="H45" s="65"/>
      <c r="I45" s="65"/>
      <c r="J45" s="60"/>
      <c r="K45" s="60"/>
      <c r="L45" s="60"/>
      <c r="M45" s="60"/>
      <c r="N45" s="60"/>
      <c r="O45" s="66"/>
      <c r="P45" s="50"/>
      <c r="Q45" s="67"/>
      <c r="R45" s="57"/>
      <c r="S45" s="57"/>
      <c r="T45" s="68"/>
      <c r="U45" s="60"/>
      <c r="V45" s="58"/>
      <c r="W45" s="54"/>
      <c r="X45" s="55"/>
      <c r="Y45" s="56"/>
      <c r="Z45" s="51"/>
      <c r="AA45" s="52"/>
      <c r="AB45" s="57" t="s">
        <v>34</v>
      </c>
      <c r="AC45" s="58"/>
      <c r="AD45" s="57" t="s">
        <v>35</v>
      </c>
      <c r="AE45" s="69"/>
    </row>
    <row x14ac:dyDescent="0.25" r="46" customHeight="1" ht="17.25">
      <c r="A46" s="44"/>
      <c r="B46" s="45"/>
      <c r="C46" s="45"/>
      <c r="D46" s="46"/>
      <c r="E46" s="47"/>
      <c r="F46" s="46"/>
      <c r="G46" s="48"/>
      <c r="H46" s="48"/>
      <c r="I46" s="48"/>
      <c r="J46" s="46"/>
      <c r="K46" s="46"/>
      <c r="L46" s="46"/>
      <c r="M46" s="46"/>
      <c r="N46" s="46"/>
      <c r="O46" s="49"/>
      <c r="P46" s="50"/>
      <c r="Q46" s="51"/>
      <c r="R46" s="52"/>
      <c r="S46" s="52"/>
      <c r="T46" s="53"/>
      <c r="U46" s="46"/>
      <c r="V46" s="54"/>
      <c r="W46" s="54"/>
      <c r="X46" s="55"/>
      <c r="Y46" s="56"/>
      <c r="Z46" s="51"/>
      <c r="AA46" s="52"/>
      <c r="AB46" s="57" t="s">
        <v>34</v>
      </c>
      <c r="AC46" s="58"/>
      <c r="AD46" s="57" t="s">
        <v>35</v>
      </c>
      <c r="AE46" s="59"/>
    </row>
    <row x14ac:dyDescent="0.25" r="47" customHeight="1" ht="17.25">
      <c r="A47" s="44"/>
      <c r="B47" s="45"/>
      <c r="C47" s="45"/>
      <c r="D47" s="46"/>
      <c r="E47" s="47"/>
      <c r="F47" s="46"/>
      <c r="G47" s="46"/>
      <c r="H47" s="48"/>
      <c r="I47" s="46"/>
      <c r="J47" s="46"/>
      <c r="K47" s="46"/>
      <c r="L47" s="46"/>
      <c r="M47" s="46"/>
      <c r="N47" s="46"/>
      <c r="O47" s="49"/>
      <c r="P47" s="50"/>
      <c r="Q47" s="51"/>
      <c r="R47" s="52"/>
      <c r="S47" s="52"/>
      <c r="T47" s="53"/>
      <c r="U47" s="46"/>
      <c r="V47" s="54"/>
      <c r="W47" s="54"/>
      <c r="X47" s="55"/>
      <c r="Y47" s="56"/>
      <c r="Z47" s="51"/>
      <c r="AA47" s="52"/>
      <c r="AB47" s="57" t="s">
        <v>34</v>
      </c>
      <c r="AC47" s="58"/>
      <c r="AD47" s="57" t="s">
        <v>35</v>
      </c>
      <c r="AE47" s="59"/>
    </row>
    <row x14ac:dyDescent="0.25" r="48" customHeight="1" ht="17.25">
      <c r="A48" s="44"/>
      <c r="B48" s="45"/>
      <c r="C48" s="45"/>
      <c r="D48" s="46"/>
      <c r="E48" s="47"/>
      <c r="F48" s="46"/>
      <c r="G48" s="46"/>
      <c r="H48" s="48"/>
      <c r="I48" s="46"/>
      <c r="J48" s="46"/>
      <c r="K48" s="46"/>
      <c r="L48" s="46"/>
      <c r="M48" s="46"/>
      <c r="N48" s="46"/>
      <c r="O48" s="49"/>
      <c r="P48" s="50"/>
      <c r="Q48" s="51"/>
      <c r="R48" s="52"/>
      <c r="S48" s="52"/>
      <c r="T48" s="53"/>
      <c r="U48" s="46"/>
      <c r="V48" s="54"/>
      <c r="W48" s="54"/>
      <c r="X48" s="55"/>
      <c r="Y48" s="56"/>
      <c r="Z48" s="51"/>
      <c r="AA48" s="52"/>
      <c r="AB48" s="57" t="s">
        <v>34</v>
      </c>
      <c r="AC48" s="58"/>
      <c r="AD48" s="57" t="s">
        <v>35</v>
      </c>
      <c r="AE48" s="59"/>
    </row>
    <row x14ac:dyDescent="0.25" r="49" customHeight="1" ht="17.25">
      <c r="A49" s="44"/>
      <c r="B49" s="45"/>
      <c r="C49" s="45"/>
      <c r="D49" s="46"/>
      <c r="E49" s="47"/>
      <c r="F49" s="46"/>
      <c r="G49" s="48"/>
      <c r="H49" s="48"/>
      <c r="I49" s="48"/>
      <c r="J49" s="46"/>
      <c r="K49" s="46"/>
      <c r="L49" s="46"/>
      <c r="M49" s="46"/>
      <c r="N49" s="46"/>
      <c r="O49" s="49"/>
      <c r="P49" s="50"/>
      <c r="Q49" s="51"/>
      <c r="R49" s="52"/>
      <c r="S49" s="52"/>
      <c r="T49" s="53"/>
      <c r="U49" s="46"/>
      <c r="V49" s="54"/>
      <c r="W49" s="54"/>
      <c r="X49" s="55"/>
      <c r="Y49" s="56"/>
      <c r="Z49" s="51"/>
      <c r="AA49" s="52"/>
      <c r="AB49" s="57" t="s">
        <v>34</v>
      </c>
      <c r="AC49" s="58"/>
      <c r="AD49" s="57" t="s">
        <v>35</v>
      </c>
      <c r="AE49" s="59"/>
    </row>
    <row x14ac:dyDescent="0.25" r="50" customHeight="1" ht="17.25">
      <c r="A50" s="44"/>
      <c r="B50" s="45"/>
      <c r="C50" s="45"/>
      <c r="D50" s="46"/>
      <c r="E50" s="47"/>
      <c r="F50" s="46"/>
      <c r="G50" s="48"/>
      <c r="H50" s="48"/>
      <c r="I50" s="48"/>
      <c r="J50" s="46"/>
      <c r="K50" s="46"/>
      <c r="L50" s="46"/>
      <c r="M50" s="46"/>
      <c r="N50" s="46"/>
      <c r="O50" s="49"/>
      <c r="P50" s="50"/>
      <c r="Q50" s="51"/>
      <c r="R50" s="52"/>
      <c r="S50" s="52"/>
      <c r="T50" s="53"/>
      <c r="U50" s="46"/>
      <c r="V50" s="54"/>
      <c r="W50" s="54"/>
      <c r="X50" s="55"/>
      <c r="Y50" s="56"/>
      <c r="Z50" s="51"/>
      <c r="AA50" s="52"/>
      <c r="AB50" s="57" t="s">
        <v>34</v>
      </c>
      <c r="AC50" s="58"/>
      <c r="AD50" s="57" t="s">
        <v>35</v>
      </c>
      <c r="AE50" s="59"/>
    </row>
    <row x14ac:dyDescent="0.25" r="51" customHeight="1" ht="17.25">
      <c r="A51" s="44"/>
      <c r="B51" s="45"/>
      <c r="C51" s="45"/>
      <c r="D51" s="46"/>
      <c r="E51" s="47"/>
      <c r="F51" s="46"/>
      <c r="G51" s="48"/>
      <c r="H51" s="48"/>
      <c r="I51" s="48"/>
      <c r="J51" s="46"/>
      <c r="K51" s="46"/>
      <c r="L51" s="46"/>
      <c r="M51" s="46"/>
      <c r="N51" s="46"/>
      <c r="O51" s="49"/>
      <c r="P51" s="50"/>
      <c r="Q51" s="51"/>
      <c r="R51" s="52"/>
      <c r="S51" s="52"/>
      <c r="T51" s="53"/>
      <c r="U51" s="46"/>
      <c r="V51" s="54"/>
      <c r="W51" s="54"/>
      <c r="X51" s="55"/>
      <c r="Y51" s="56"/>
      <c r="Z51" s="51"/>
      <c r="AA51" s="52"/>
      <c r="AB51" s="57" t="s">
        <v>34</v>
      </c>
      <c r="AC51" s="58"/>
      <c r="AD51" s="57" t="s">
        <v>35</v>
      </c>
      <c r="AE51" s="59"/>
    </row>
    <row x14ac:dyDescent="0.25" r="52" customHeight="1" ht="17.25">
      <c r="A52" s="44"/>
      <c r="B52" s="45"/>
      <c r="C52" s="45"/>
      <c r="D52" s="46"/>
      <c r="E52" s="47"/>
      <c r="F52" s="46"/>
      <c r="G52" s="48"/>
      <c r="H52" s="48"/>
      <c r="I52" s="48"/>
      <c r="J52" s="46"/>
      <c r="K52" s="46"/>
      <c r="L52" s="46"/>
      <c r="M52" s="46"/>
      <c r="N52" s="46"/>
      <c r="O52" s="49"/>
      <c r="P52" s="50"/>
      <c r="Q52" s="51"/>
      <c r="R52" s="52"/>
      <c r="S52" s="52"/>
      <c r="T52" s="53"/>
      <c r="U52" s="46"/>
      <c r="V52" s="54"/>
      <c r="W52" s="54"/>
      <c r="X52" s="55"/>
      <c r="Y52" s="56"/>
      <c r="Z52" s="51"/>
      <c r="AA52" s="52"/>
      <c r="AB52" s="57" t="s">
        <v>34</v>
      </c>
      <c r="AC52" s="58"/>
      <c r="AD52" s="57" t="s">
        <v>35</v>
      </c>
      <c r="AE52" s="59"/>
    </row>
    <row x14ac:dyDescent="0.25" r="53" customHeight="1" ht="17.25">
      <c r="A53" s="44"/>
      <c r="B53" s="45"/>
      <c r="C53" s="45"/>
      <c r="D53" s="46"/>
      <c r="E53" s="47"/>
      <c r="F53" s="46"/>
      <c r="G53" s="46"/>
      <c r="H53" s="46"/>
      <c r="I53" s="46"/>
      <c r="J53" s="46"/>
      <c r="K53" s="46"/>
      <c r="L53" s="46"/>
      <c r="M53" s="46"/>
      <c r="N53" s="46"/>
      <c r="O53" s="49"/>
      <c r="P53" s="70"/>
      <c r="Q53" s="51"/>
      <c r="R53" s="52"/>
      <c r="S53" s="52"/>
      <c r="T53" s="53"/>
      <c r="U53" s="71"/>
      <c r="V53" s="54"/>
      <c r="W53" s="54"/>
      <c r="X53" s="55"/>
      <c r="Y53" s="72"/>
      <c r="Z53" s="51"/>
      <c r="AA53" s="52"/>
      <c r="AB53" s="57" t="s">
        <v>34</v>
      </c>
      <c r="AC53" s="58"/>
      <c r="AD53" s="57" t="s">
        <v>35</v>
      </c>
      <c r="AE53" s="52"/>
    </row>
    <row x14ac:dyDescent="0.25" r="54" customHeight="1" ht="17.25">
      <c r="A54" s="44"/>
      <c r="B54" s="45"/>
      <c r="C54" s="45"/>
      <c r="D54" s="46"/>
      <c r="E54" s="47"/>
      <c r="F54" s="46"/>
      <c r="G54" s="48"/>
      <c r="H54" s="48"/>
      <c r="I54" s="48"/>
      <c r="J54" s="46"/>
      <c r="K54" s="46"/>
      <c r="L54" s="46"/>
      <c r="M54" s="46"/>
      <c r="N54" s="46"/>
      <c r="O54" s="49"/>
      <c r="P54" s="50"/>
      <c r="Q54" s="51"/>
      <c r="R54" s="52"/>
      <c r="S54" s="52"/>
      <c r="T54" s="53"/>
      <c r="U54" s="46"/>
      <c r="V54" s="54"/>
      <c r="W54" s="54"/>
      <c r="X54" s="55"/>
      <c r="Y54" s="56"/>
      <c r="Z54" s="51"/>
      <c r="AA54" s="52"/>
      <c r="AB54" s="57" t="s">
        <v>34</v>
      </c>
      <c r="AC54" s="58"/>
      <c r="AD54" s="57" t="s">
        <v>35</v>
      </c>
      <c r="AE54" s="59"/>
    </row>
    <row x14ac:dyDescent="0.25" r="55" customHeight="1" ht="17.25">
      <c r="A55" s="44"/>
      <c r="B55" s="45"/>
      <c r="C55" s="45"/>
      <c r="D55" s="46"/>
      <c r="E55" s="47"/>
      <c r="F55" s="46"/>
      <c r="G55" s="46"/>
      <c r="H55" s="48"/>
      <c r="I55" s="48"/>
      <c r="J55" s="46"/>
      <c r="K55" s="46"/>
      <c r="L55" s="46"/>
      <c r="M55" s="46"/>
      <c r="N55" s="46"/>
      <c r="O55" s="73"/>
      <c r="P55" s="50"/>
      <c r="Q55" s="51"/>
      <c r="R55" s="52"/>
      <c r="S55" s="52"/>
      <c r="T55" s="53"/>
      <c r="U55" s="46"/>
      <c r="V55" s="54"/>
      <c r="W55" s="54"/>
      <c r="X55" s="55"/>
      <c r="Y55" s="56"/>
      <c r="Z55" s="51"/>
      <c r="AA55" s="52"/>
      <c r="AB55" s="57" t="s">
        <v>34</v>
      </c>
      <c r="AC55" s="58"/>
      <c r="AD55" s="57" t="s">
        <v>35</v>
      </c>
      <c r="AE55" s="59"/>
    </row>
    <row x14ac:dyDescent="0.25" r="56" customHeight="1" ht="17.25">
      <c r="A56" s="44"/>
      <c r="B56" s="45"/>
      <c r="C56" s="45"/>
      <c r="D56" s="46"/>
      <c r="E56" s="47"/>
      <c r="F56" s="46"/>
      <c r="G56" s="48"/>
      <c r="H56" s="46"/>
      <c r="I56" s="46"/>
      <c r="J56" s="46"/>
      <c r="K56" s="46"/>
      <c r="L56" s="46"/>
      <c r="M56" s="46"/>
      <c r="N56" s="46"/>
      <c r="O56" s="49"/>
      <c r="P56" s="50"/>
      <c r="Q56" s="51"/>
      <c r="R56" s="52"/>
      <c r="S56" s="52"/>
      <c r="T56" s="53"/>
      <c r="U56" s="46"/>
      <c r="V56" s="54"/>
      <c r="W56" s="54"/>
      <c r="X56" s="55"/>
      <c r="Y56" s="56"/>
      <c r="Z56" s="51"/>
      <c r="AA56" s="52"/>
      <c r="AB56" s="57" t="s">
        <v>34</v>
      </c>
      <c r="AC56" s="58"/>
      <c r="AD56" s="57" t="s">
        <v>35</v>
      </c>
      <c r="AE56" s="59"/>
    </row>
    <row x14ac:dyDescent="0.25" r="57" customHeight="1" ht="17.25">
      <c r="A57" s="44"/>
      <c r="B57" s="45"/>
      <c r="C57" s="45"/>
      <c r="D57" s="46"/>
      <c r="E57" s="47"/>
      <c r="F57" s="46"/>
      <c r="G57" s="48"/>
      <c r="H57" s="46"/>
      <c r="I57" s="46"/>
      <c r="J57" s="46"/>
      <c r="K57" s="46"/>
      <c r="L57" s="46"/>
      <c r="M57" s="46"/>
      <c r="N57" s="46"/>
      <c r="O57" s="49"/>
      <c r="P57" s="50"/>
      <c r="Q57" s="51"/>
      <c r="R57" s="52"/>
      <c r="S57" s="52"/>
      <c r="T57" s="53"/>
      <c r="U57" s="46"/>
      <c r="V57" s="54"/>
      <c r="W57" s="54"/>
      <c r="X57" s="55"/>
      <c r="Y57" s="56"/>
      <c r="Z57" s="51"/>
      <c r="AA57" s="52"/>
      <c r="AB57" s="57" t="s">
        <v>34</v>
      </c>
      <c r="AC57" s="58"/>
      <c r="AD57" s="57" t="s">
        <v>35</v>
      </c>
      <c r="AE57" s="59"/>
    </row>
    <row x14ac:dyDescent="0.25" r="58" customHeight="1" ht="17.25">
      <c r="A58" s="44"/>
      <c r="B58" s="45"/>
      <c r="C58" s="45"/>
      <c r="D58" s="46"/>
      <c r="E58" s="47"/>
      <c r="F58" s="46"/>
      <c r="G58" s="48"/>
      <c r="H58" s="46"/>
      <c r="I58" s="46"/>
      <c r="J58" s="46"/>
      <c r="K58" s="46"/>
      <c r="L58" s="46"/>
      <c r="M58" s="46"/>
      <c r="N58" s="46"/>
      <c r="O58" s="49"/>
      <c r="P58" s="50"/>
      <c r="Q58" s="51"/>
      <c r="R58" s="52"/>
      <c r="S58" s="52"/>
      <c r="T58" s="53"/>
      <c r="U58" s="46"/>
      <c r="V58" s="54"/>
      <c r="W58" s="54"/>
      <c r="X58" s="55"/>
      <c r="Y58" s="56"/>
      <c r="Z58" s="51"/>
      <c r="AA58" s="52"/>
      <c r="AB58" s="57" t="s">
        <v>34</v>
      </c>
      <c r="AC58" s="58"/>
      <c r="AD58" s="57" t="s">
        <v>35</v>
      </c>
      <c r="AE58" s="59"/>
    </row>
    <row x14ac:dyDescent="0.25" r="59" customHeight="1" ht="17.25">
      <c r="A59" s="44"/>
      <c r="B59" s="45"/>
      <c r="C59" s="45"/>
      <c r="D59" s="46"/>
      <c r="E59" s="47"/>
      <c r="F59" s="46"/>
      <c r="G59" s="48"/>
      <c r="H59" s="46"/>
      <c r="I59" s="46"/>
      <c r="J59" s="46"/>
      <c r="K59" s="46"/>
      <c r="L59" s="46"/>
      <c r="M59" s="46"/>
      <c r="N59" s="46"/>
      <c r="O59" s="49"/>
      <c r="P59" s="50"/>
      <c r="Q59" s="51"/>
      <c r="R59" s="52"/>
      <c r="S59" s="52"/>
      <c r="T59" s="53"/>
      <c r="U59" s="46"/>
      <c r="V59" s="54"/>
      <c r="W59" s="54"/>
      <c r="X59" s="55"/>
      <c r="Y59" s="56"/>
      <c r="Z59" s="51"/>
      <c r="AA59" s="52"/>
      <c r="AB59" s="57" t="s">
        <v>34</v>
      </c>
      <c r="AC59" s="58"/>
      <c r="AD59" s="57" t="s">
        <v>35</v>
      </c>
      <c r="AE59" s="59"/>
    </row>
    <row x14ac:dyDescent="0.25" r="60" customHeight="1" ht="17.25">
      <c r="A60" s="44"/>
      <c r="B60" s="45"/>
      <c r="C60" s="45"/>
      <c r="D60" s="46"/>
      <c r="E60" s="47"/>
      <c r="F60" s="46"/>
      <c r="G60" s="48"/>
      <c r="H60" s="46"/>
      <c r="I60" s="46"/>
      <c r="J60" s="46"/>
      <c r="K60" s="46"/>
      <c r="L60" s="46"/>
      <c r="M60" s="46"/>
      <c r="N60" s="46"/>
      <c r="O60" s="49"/>
      <c r="P60" s="50"/>
      <c r="Q60" s="51"/>
      <c r="R60" s="52"/>
      <c r="S60" s="52"/>
      <c r="T60" s="53"/>
      <c r="U60" s="46"/>
      <c r="V60" s="54"/>
      <c r="W60" s="54"/>
      <c r="X60" s="55"/>
      <c r="Y60" s="56"/>
      <c r="Z60" s="51"/>
      <c r="AA60" s="52"/>
      <c r="AB60" s="57" t="s">
        <v>34</v>
      </c>
      <c r="AC60" s="58"/>
      <c r="AD60" s="57" t="s">
        <v>35</v>
      </c>
      <c r="AE60" s="59"/>
    </row>
    <row x14ac:dyDescent="0.25" r="61" customHeight="1" ht="17.25">
      <c r="A61" s="44"/>
      <c r="B61" s="45"/>
      <c r="C61" s="45"/>
      <c r="D61" s="46"/>
      <c r="E61" s="47"/>
      <c r="F61" s="46"/>
      <c r="G61" s="48"/>
      <c r="H61" s="46"/>
      <c r="I61" s="46"/>
      <c r="J61" s="46"/>
      <c r="K61" s="46"/>
      <c r="L61" s="46"/>
      <c r="M61" s="46"/>
      <c r="N61" s="46"/>
      <c r="O61" s="49"/>
      <c r="P61" s="50"/>
      <c r="Q61" s="51"/>
      <c r="R61" s="52"/>
      <c r="S61" s="52"/>
      <c r="T61" s="53"/>
      <c r="U61" s="46"/>
      <c r="V61" s="54"/>
      <c r="W61" s="54"/>
      <c r="X61" s="55"/>
      <c r="Y61" s="56"/>
      <c r="Z61" s="51"/>
      <c r="AA61" s="52"/>
      <c r="AB61" s="57" t="s">
        <v>34</v>
      </c>
      <c r="AC61" s="58"/>
      <c r="AD61" s="57" t="s">
        <v>35</v>
      </c>
      <c r="AE61" s="59"/>
    </row>
    <row x14ac:dyDescent="0.25" r="62" customHeight="1" ht="17.25">
      <c r="A62" s="44"/>
      <c r="B62" s="45"/>
      <c r="C62" s="45"/>
      <c r="D62" s="46"/>
      <c r="E62" s="47"/>
      <c r="F62" s="46"/>
      <c r="G62" s="48"/>
      <c r="H62" s="46"/>
      <c r="I62" s="46"/>
      <c r="J62" s="46"/>
      <c r="K62" s="46"/>
      <c r="L62" s="46"/>
      <c r="M62" s="46"/>
      <c r="N62" s="46"/>
      <c r="O62" s="49"/>
      <c r="P62" s="50"/>
      <c r="Q62" s="51"/>
      <c r="R62" s="52"/>
      <c r="S62" s="52"/>
      <c r="T62" s="53"/>
      <c r="U62" s="46"/>
      <c r="V62" s="54"/>
      <c r="W62" s="54"/>
      <c r="X62" s="55"/>
      <c r="Y62" s="56"/>
      <c r="Z62" s="51"/>
      <c r="AA62" s="52"/>
      <c r="AB62" s="57" t="s">
        <v>34</v>
      </c>
      <c r="AC62" s="58"/>
      <c r="AD62" s="57" t="s">
        <v>35</v>
      </c>
      <c r="AE62" s="59"/>
    </row>
    <row x14ac:dyDescent="0.25" r="63" customHeight="1" ht="17.25">
      <c r="A63" s="44"/>
      <c r="B63" s="45"/>
      <c r="C63" s="45"/>
      <c r="D63" s="46"/>
      <c r="E63" s="47"/>
      <c r="F63" s="46"/>
      <c r="G63" s="48"/>
      <c r="H63" s="46"/>
      <c r="I63" s="46"/>
      <c r="J63" s="46"/>
      <c r="K63" s="46"/>
      <c r="L63" s="46"/>
      <c r="M63" s="46"/>
      <c r="N63" s="46"/>
      <c r="O63" s="49"/>
      <c r="P63" s="50"/>
      <c r="Q63" s="51"/>
      <c r="R63" s="52"/>
      <c r="S63" s="52"/>
      <c r="T63" s="53"/>
      <c r="U63" s="46"/>
      <c r="V63" s="54"/>
      <c r="W63" s="54"/>
      <c r="X63" s="55"/>
      <c r="Y63" s="56"/>
      <c r="Z63" s="51"/>
      <c r="AA63" s="52"/>
      <c r="AB63" s="57" t="s">
        <v>34</v>
      </c>
      <c r="AC63" s="58"/>
      <c r="AD63" s="57" t="s">
        <v>35</v>
      </c>
      <c r="AE63" s="59"/>
    </row>
    <row x14ac:dyDescent="0.25" r="64" customHeight="1" ht="17.25">
      <c r="A64" s="44"/>
      <c r="B64" s="45"/>
      <c r="C64" s="45"/>
      <c r="D64" s="46"/>
      <c r="E64" s="47"/>
      <c r="F64" s="46"/>
      <c r="G64" s="48"/>
      <c r="H64" s="46"/>
      <c r="I64" s="46"/>
      <c r="J64" s="46"/>
      <c r="K64" s="46"/>
      <c r="L64" s="46"/>
      <c r="M64" s="46"/>
      <c r="N64" s="46"/>
      <c r="O64" s="49"/>
      <c r="P64" s="50"/>
      <c r="Q64" s="51"/>
      <c r="R64" s="52"/>
      <c r="S64" s="52"/>
      <c r="T64" s="53"/>
      <c r="U64" s="46"/>
      <c r="V64" s="54"/>
      <c r="W64" s="54"/>
      <c r="X64" s="55"/>
      <c r="Y64" s="56"/>
      <c r="Z64" s="51"/>
      <c r="AA64" s="52"/>
      <c r="AB64" s="57" t="s">
        <v>34</v>
      </c>
      <c r="AC64" s="58"/>
      <c r="AD64" s="57" t="s">
        <v>35</v>
      </c>
      <c r="AE64" s="59"/>
    </row>
    <row x14ac:dyDescent="0.25" r="65" customHeight="1" ht="17.25">
      <c r="A65" s="44"/>
      <c r="B65" s="45"/>
      <c r="C65" s="45"/>
      <c r="D65" s="46"/>
      <c r="E65" s="47"/>
      <c r="F65" s="46"/>
      <c r="G65" s="48"/>
      <c r="H65" s="46"/>
      <c r="I65" s="46"/>
      <c r="J65" s="46"/>
      <c r="K65" s="46"/>
      <c r="L65" s="46"/>
      <c r="M65" s="46"/>
      <c r="N65" s="46"/>
      <c r="O65" s="49"/>
      <c r="P65" s="50"/>
      <c r="Q65" s="51"/>
      <c r="R65" s="52"/>
      <c r="S65" s="52"/>
      <c r="T65" s="53"/>
      <c r="U65" s="46"/>
      <c r="V65" s="54"/>
      <c r="W65" s="54"/>
      <c r="X65" s="55"/>
      <c r="Y65" s="56"/>
      <c r="Z65" s="51"/>
      <c r="AA65" s="52"/>
      <c r="AB65" s="57" t="s">
        <v>34</v>
      </c>
      <c r="AC65" s="58"/>
      <c r="AD65" s="57" t="s">
        <v>35</v>
      </c>
      <c r="AE65" s="59"/>
    </row>
    <row x14ac:dyDescent="0.25" r="66" customHeight="1" ht="17.25">
      <c r="A66" s="44"/>
      <c r="B66" s="45"/>
      <c r="C66" s="45"/>
      <c r="D66" s="46"/>
      <c r="E66" s="47"/>
      <c r="F66" s="46"/>
      <c r="G66" s="46"/>
      <c r="H66" s="46"/>
      <c r="I66" s="46"/>
      <c r="J66" s="46"/>
      <c r="K66" s="46"/>
      <c r="L66" s="46"/>
      <c r="M66" s="46"/>
      <c r="N66" s="46"/>
      <c r="O66" s="49"/>
      <c r="P66" s="50"/>
      <c r="Q66" s="51"/>
      <c r="R66" s="52"/>
      <c r="S66" s="52"/>
      <c r="T66" s="53"/>
      <c r="U66" s="46"/>
      <c r="V66" s="54"/>
      <c r="W66" s="54"/>
      <c r="X66" s="55"/>
      <c r="Y66" s="56"/>
      <c r="Z66" s="51"/>
      <c r="AA66" s="52"/>
      <c r="AB66" s="57" t="s">
        <v>34</v>
      </c>
      <c r="AC66" s="58"/>
      <c r="AD66" s="57" t="s">
        <v>35</v>
      </c>
      <c r="AE66" s="59"/>
    </row>
    <row x14ac:dyDescent="0.25" r="67" customHeight="1" ht="17.25">
      <c r="A67" s="44"/>
      <c r="B67" s="45"/>
      <c r="C67" s="45"/>
      <c r="D67" s="46"/>
      <c r="E67" s="47"/>
      <c r="F67" s="46"/>
      <c r="G67" s="46"/>
      <c r="H67" s="46"/>
      <c r="I67" s="46"/>
      <c r="J67" s="46"/>
      <c r="K67" s="46"/>
      <c r="L67" s="46"/>
      <c r="M67" s="46"/>
      <c r="N67" s="46"/>
      <c r="O67" s="49"/>
      <c r="P67" s="50"/>
      <c r="Q67" s="51"/>
      <c r="R67" s="52"/>
      <c r="S67" s="52"/>
      <c r="T67" s="53"/>
      <c r="U67" s="46"/>
      <c r="V67" s="54"/>
      <c r="W67" s="54"/>
      <c r="X67" s="55"/>
      <c r="Y67" s="56"/>
      <c r="Z67" s="51"/>
      <c r="AA67" s="52"/>
      <c r="AB67" s="57" t="s">
        <v>34</v>
      </c>
      <c r="AC67" s="58"/>
      <c r="AD67" s="57" t="s">
        <v>35</v>
      </c>
      <c r="AE67" s="59"/>
    </row>
    <row x14ac:dyDescent="0.25" r="68" customHeight="1" ht="17.25">
      <c r="A68" s="62"/>
      <c r="B68" s="63"/>
      <c r="C68" s="63"/>
      <c r="D68" s="60"/>
      <c r="E68" s="64"/>
      <c r="F68" s="60"/>
      <c r="G68" s="65"/>
      <c r="H68" s="60"/>
      <c r="I68" s="60"/>
      <c r="J68" s="60"/>
      <c r="K68" s="60"/>
      <c r="L68" s="60"/>
      <c r="M68" s="60"/>
      <c r="N68" s="60"/>
      <c r="O68" s="66"/>
      <c r="P68" s="50"/>
      <c r="Q68" s="67"/>
      <c r="R68" s="57"/>
      <c r="S68" s="57"/>
      <c r="T68" s="68"/>
      <c r="U68" s="60"/>
      <c r="V68" s="58"/>
      <c r="W68" s="58"/>
      <c r="X68" s="55"/>
      <c r="Y68" s="56"/>
      <c r="Z68" s="51"/>
      <c r="AA68" s="52"/>
      <c r="AB68" s="57" t="s">
        <v>34</v>
      </c>
      <c r="AC68" s="58"/>
      <c r="AD68" s="57" t="s">
        <v>35</v>
      </c>
      <c r="AE68" s="69"/>
    </row>
    <row x14ac:dyDescent="0.25" r="69" customHeight="1" ht="18.75">
      <c r="A69" s="62"/>
      <c r="B69" s="63"/>
      <c r="C69" s="63"/>
      <c r="D69" s="60"/>
      <c r="E69" s="64"/>
      <c r="F69" s="60"/>
      <c r="G69" s="65"/>
      <c r="H69" s="60"/>
      <c r="I69" s="60"/>
      <c r="J69" s="60"/>
      <c r="K69" s="60"/>
      <c r="L69" s="60"/>
      <c r="M69" s="60"/>
      <c r="N69" s="60"/>
      <c r="O69" s="66"/>
      <c r="P69" s="50"/>
      <c r="Q69" s="67"/>
      <c r="R69" s="57"/>
      <c r="S69" s="57"/>
      <c r="T69" s="68"/>
      <c r="U69" s="60"/>
      <c r="V69" s="58"/>
      <c r="W69" s="58"/>
      <c r="X69" s="74"/>
      <c r="Y69" s="56"/>
      <c r="Z69" s="51"/>
      <c r="AA69" s="52"/>
      <c r="AB69" s="57" t="s">
        <v>34</v>
      </c>
      <c r="AC69" s="58"/>
      <c r="AD69" s="57" t="s">
        <v>35</v>
      </c>
      <c r="AE69" s="69"/>
    </row>
    <row x14ac:dyDescent="0.25" r="70" customHeight="1" ht="17.25">
      <c r="A70" s="62"/>
      <c r="B70" s="63"/>
      <c r="C70" s="63"/>
      <c r="D70" s="60"/>
      <c r="E70" s="64"/>
      <c r="F70" s="60"/>
      <c r="G70" s="65"/>
      <c r="H70" s="60"/>
      <c r="I70" s="60"/>
      <c r="J70" s="60"/>
      <c r="K70" s="60"/>
      <c r="L70" s="60"/>
      <c r="M70" s="60"/>
      <c r="N70" s="60"/>
      <c r="O70" s="66"/>
      <c r="P70" s="50"/>
      <c r="Q70" s="67"/>
      <c r="R70" s="57"/>
      <c r="S70" s="57"/>
      <c r="T70" s="68"/>
      <c r="U70" s="60"/>
      <c r="V70" s="58"/>
      <c r="W70" s="58"/>
      <c r="X70" s="74"/>
      <c r="Y70" s="56"/>
      <c r="Z70" s="51"/>
      <c r="AA70" s="52"/>
      <c r="AB70" s="57" t="s">
        <v>34</v>
      </c>
      <c r="AC70" s="58"/>
      <c r="AD70" s="57" t="s">
        <v>35</v>
      </c>
      <c r="AE70" s="69"/>
    </row>
    <row x14ac:dyDescent="0.25" r="71" customHeight="1" ht="17.25">
      <c r="A71" s="62"/>
      <c r="B71" s="63"/>
      <c r="C71" s="63"/>
      <c r="D71" s="60"/>
      <c r="E71" s="64"/>
      <c r="F71" s="60"/>
      <c r="G71" s="65"/>
      <c r="H71" s="60"/>
      <c r="I71" s="60"/>
      <c r="J71" s="60"/>
      <c r="K71" s="60"/>
      <c r="L71" s="60"/>
      <c r="M71" s="60"/>
      <c r="N71" s="60"/>
      <c r="O71" s="66"/>
      <c r="P71" s="50"/>
      <c r="Q71" s="67"/>
      <c r="R71" s="57"/>
      <c r="S71" s="57"/>
      <c r="T71" s="68"/>
      <c r="U71" s="60"/>
      <c r="V71" s="58"/>
      <c r="W71" s="58"/>
      <c r="X71" s="74"/>
      <c r="Y71" s="56"/>
      <c r="Z71" s="51"/>
      <c r="AA71" s="52"/>
      <c r="AB71" s="57" t="s">
        <v>34</v>
      </c>
      <c r="AC71" s="58"/>
      <c r="AD71" s="57" t="s">
        <v>35</v>
      </c>
      <c r="AE71" s="69"/>
    </row>
    <row x14ac:dyDescent="0.25" r="72" customHeight="1" ht="17.25">
      <c r="A72" s="62"/>
      <c r="B72" s="63"/>
      <c r="C72" s="63"/>
      <c r="D72" s="60"/>
      <c r="E72" s="64"/>
      <c r="F72" s="60"/>
      <c r="G72" s="65"/>
      <c r="H72" s="60"/>
      <c r="I72" s="60"/>
      <c r="J72" s="60"/>
      <c r="K72" s="60"/>
      <c r="L72" s="60"/>
      <c r="M72" s="60"/>
      <c r="N72" s="60"/>
      <c r="O72" s="66"/>
      <c r="P72" s="50"/>
      <c r="Q72" s="67"/>
      <c r="R72" s="57"/>
      <c r="S72" s="57"/>
      <c r="T72" s="68"/>
      <c r="U72" s="60"/>
      <c r="V72" s="58"/>
      <c r="W72" s="58"/>
      <c r="X72" s="74"/>
      <c r="Y72" s="56"/>
      <c r="Z72" s="67"/>
      <c r="AA72" s="57"/>
      <c r="AB72" s="57" t="s">
        <v>34</v>
      </c>
      <c r="AC72" s="58"/>
      <c r="AD72" s="57" t="s">
        <v>35</v>
      </c>
      <c r="AE72" s="69"/>
    </row>
    <row x14ac:dyDescent="0.25" r="73" customHeight="1" ht="17.25">
      <c r="A73" s="62"/>
      <c r="B73" s="63"/>
      <c r="C73" s="63"/>
      <c r="D73" s="60"/>
      <c r="E73" s="64"/>
      <c r="F73" s="60"/>
      <c r="G73" s="65"/>
      <c r="H73" s="60"/>
      <c r="I73" s="60"/>
      <c r="J73" s="60"/>
      <c r="K73" s="60"/>
      <c r="L73" s="60"/>
      <c r="M73" s="60"/>
      <c r="N73" s="60"/>
      <c r="O73" s="66"/>
      <c r="P73" s="50"/>
      <c r="Q73" s="67"/>
      <c r="R73" s="57"/>
      <c r="S73" s="57"/>
      <c r="T73" s="68"/>
      <c r="U73" s="60"/>
      <c r="V73" s="58"/>
      <c r="W73" s="58"/>
      <c r="X73" s="74"/>
      <c r="Y73" s="56"/>
      <c r="Z73" s="67"/>
      <c r="AA73" s="57"/>
      <c r="AB73" s="57" t="s">
        <v>34</v>
      </c>
      <c r="AC73" s="58"/>
      <c r="AD73" s="57" t="s">
        <v>35</v>
      </c>
      <c r="AE73" s="69"/>
    </row>
    <row x14ac:dyDescent="0.25" r="74" customHeight="1" ht="17.25">
      <c r="A74" s="62"/>
      <c r="B74" s="63"/>
      <c r="C74" s="63"/>
      <c r="D74" s="60"/>
      <c r="E74" s="64"/>
      <c r="F74" s="60"/>
      <c r="G74" s="65"/>
      <c r="H74" s="60"/>
      <c r="I74" s="60"/>
      <c r="J74" s="60"/>
      <c r="K74" s="60"/>
      <c r="L74" s="60"/>
      <c r="M74" s="60"/>
      <c r="N74" s="60"/>
      <c r="O74" s="66"/>
      <c r="P74" s="50"/>
      <c r="Q74" s="67"/>
      <c r="R74" s="57"/>
      <c r="S74" s="57"/>
      <c r="T74" s="68"/>
      <c r="U74" s="60"/>
      <c r="V74" s="58"/>
      <c r="W74" s="58"/>
      <c r="X74" s="74"/>
      <c r="Y74" s="56"/>
      <c r="Z74" s="67"/>
      <c r="AA74" s="57"/>
      <c r="AB74" s="57" t="s">
        <v>34</v>
      </c>
      <c r="AC74" s="58"/>
      <c r="AD74" s="57" t="s">
        <v>35</v>
      </c>
      <c r="AE74" s="69"/>
    </row>
    <row x14ac:dyDescent="0.25" r="75" customHeight="1" ht="17.25">
      <c r="A75" s="62"/>
      <c r="B75" s="63"/>
      <c r="C75" s="63"/>
      <c r="D75" s="60"/>
      <c r="E75" s="64"/>
      <c r="F75" s="60"/>
      <c r="G75" s="65"/>
      <c r="H75" s="60"/>
      <c r="I75" s="60"/>
      <c r="J75" s="60"/>
      <c r="K75" s="60"/>
      <c r="L75" s="60"/>
      <c r="M75" s="60"/>
      <c r="N75" s="60"/>
      <c r="O75" s="66"/>
      <c r="P75" s="50"/>
      <c r="Q75" s="67"/>
      <c r="R75" s="57"/>
      <c r="S75" s="57"/>
      <c r="T75" s="68"/>
      <c r="U75" s="60"/>
      <c r="V75" s="58"/>
      <c r="W75" s="58"/>
      <c r="X75" s="74"/>
      <c r="Y75" s="56"/>
      <c r="Z75" s="67"/>
      <c r="AA75" s="57"/>
      <c r="AB75" s="57" t="s">
        <v>34</v>
      </c>
      <c r="AC75" s="58"/>
      <c r="AD75" s="57" t="s">
        <v>35</v>
      </c>
      <c r="AE75" s="69"/>
    </row>
    <row x14ac:dyDescent="0.25" r="76" customHeight="1" ht="17.25">
      <c r="A76" s="62"/>
      <c r="B76" s="63"/>
      <c r="C76" s="63"/>
      <c r="D76" s="60"/>
      <c r="E76" s="64"/>
      <c r="F76" s="60"/>
      <c r="G76" s="65"/>
      <c r="H76" s="60"/>
      <c r="I76" s="60"/>
      <c r="J76" s="60"/>
      <c r="K76" s="60"/>
      <c r="L76" s="60"/>
      <c r="M76" s="60"/>
      <c r="N76" s="60"/>
      <c r="O76" s="66"/>
      <c r="P76" s="50"/>
      <c r="Q76" s="67"/>
      <c r="R76" s="57"/>
      <c r="S76" s="57"/>
      <c r="T76" s="68"/>
      <c r="U76" s="60"/>
      <c r="V76" s="58"/>
      <c r="W76" s="58"/>
      <c r="X76" s="74"/>
      <c r="Y76" s="56"/>
      <c r="Z76" s="67"/>
      <c r="AA76" s="57"/>
      <c r="AB76" s="57" t="s">
        <v>34</v>
      </c>
      <c r="AC76" s="58"/>
      <c r="AD76" s="57" t="s">
        <v>35</v>
      </c>
      <c r="AE76" s="69"/>
    </row>
    <row x14ac:dyDescent="0.25" r="77" customHeight="1" ht="17.25">
      <c r="A77" s="62"/>
      <c r="B77" s="63"/>
      <c r="C77" s="63"/>
      <c r="D77" s="60"/>
      <c r="E77" s="64"/>
      <c r="F77" s="60"/>
      <c r="G77" s="65"/>
      <c r="H77" s="60"/>
      <c r="I77" s="60"/>
      <c r="J77" s="60"/>
      <c r="K77" s="60"/>
      <c r="L77" s="60"/>
      <c r="M77" s="60"/>
      <c r="N77" s="60"/>
      <c r="O77" s="66"/>
      <c r="P77" s="50"/>
      <c r="Q77" s="67"/>
      <c r="R77" s="57"/>
      <c r="S77" s="57"/>
      <c r="T77" s="68"/>
      <c r="U77" s="60"/>
      <c r="V77" s="58"/>
      <c r="W77" s="58"/>
      <c r="X77" s="74"/>
      <c r="Y77" s="56"/>
      <c r="Z77" s="67"/>
      <c r="AA77" s="57"/>
      <c r="AB77" s="57" t="s">
        <v>34</v>
      </c>
      <c r="AC77" s="58"/>
      <c r="AD77" s="57" t="s">
        <v>35</v>
      </c>
      <c r="AE77" s="69"/>
    </row>
    <row x14ac:dyDescent="0.25" r="78" customHeight="1" ht="17.25">
      <c r="A78" s="62"/>
      <c r="B78" s="63"/>
      <c r="C78" s="63"/>
      <c r="D78" s="60"/>
      <c r="E78" s="64"/>
      <c r="F78" s="60"/>
      <c r="G78" s="65"/>
      <c r="H78" s="60"/>
      <c r="I78" s="60"/>
      <c r="J78" s="60"/>
      <c r="K78" s="60"/>
      <c r="L78" s="60"/>
      <c r="M78" s="60"/>
      <c r="N78" s="60"/>
      <c r="O78" s="66"/>
      <c r="P78" s="50"/>
      <c r="Q78" s="67"/>
      <c r="R78" s="57"/>
      <c r="S78" s="57"/>
      <c r="T78" s="68"/>
      <c r="U78" s="60"/>
      <c r="V78" s="58"/>
      <c r="W78" s="58"/>
      <c r="X78" s="74"/>
      <c r="Y78" s="56"/>
      <c r="Z78" s="67"/>
      <c r="AA78" s="57"/>
      <c r="AB78" s="57" t="s">
        <v>34</v>
      </c>
      <c r="AC78" s="58"/>
      <c r="AD78" s="57" t="s">
        <v>35</v>
      </c>
      <c r="AE78" s="69"/>
    </row>
    <row x14ac:dyDescent="0.25" r="79" customHeight="1" ht="17.25">
      <c r="A79" s="62"/>
      <c r="B79" s="63"/>
      <c r="C79" s="63"/>
      <c r="D79" s="60"/>
      <c r="E79" s="64"/>
      <c r="F79" s="60"/>
      <c r="G79" s="65"/>
      <c r="H79" s="60"/>
      <c r="I79" s="60"/>
      <c r="J79" s="60"/>
      <c r="K79" s="60"/>
      <c r="L79" s="60"/>
      <c r="M79" s="60"/>
      <c r="N79" s="60"/>
      <c r="O79" s="66"/>
      <c r="P79" s="50"/>
      <c r="Q79" s="67"/>
      <c r="R79" s="57"/>
      <c r="S79" s="57"/>
      <c r="T79" s="68"/>
      <c r="U79" s="60"/>
      <c r="V79" s="58"/>
      <c r="W79" s="58"/>
      <c r="X79" s="74"/>
      <c r="Y79" s="56"/>
      <c r="Z79" s="67"/>
      <c r="AA79" s="57"/>
      <c r="AB79" s="57" t="s">
        <v>34</v>
      </c>
      <c r="AC79" s="58"/>
      <c r="AD79" s="57" t="s">
        <v>35</v>
      </c>
      <c r="AE79" s="69"/>
    </row>
    <row x14ac:dyDescent="0.25" r="80" customHeight="1" ht="17.25">
      <c r="A80" s="62"/>
      <c r="B80" s="63"/>
      <c r="C80" s="63"/>
      <c r="D80" s="60"/>
      <c r="E80" s="64"/>
      <c r="F80" s="60"/>
      <c r="G80" s="65"/>
      <c r="H80" s="60"/>
      <c r="I80" s="60"/>
      <c r="J80" s="60"/>
      <c r="K80" s="60"/>
      <c r="L80" s="60"/>
      <c r="M80" s="60"/>
      <c r="N80" s="60"/>
      <c r="O80" s="66"/>
      <c r="P80" s="50"/>
      <c r="Q80" s="67"/>
      <c r="R80" s="57"/>
      <c r="S80" s="57"/>
      <c r="T80" s="68"/>
      <c r="U80" s="60"/>
      <c r="V80" s="58"/>
      <c r="W80" s="58"/>
      <c r="X80" s="74"/>
      <c r="Y80" s="56"/>
      <c r="Z80" s="67"/>
      <c r="AA80" s="57"/>
      <c r="AB80" s="57" t="s">
        <v>34</v>
      </c>
      <c r="AC80" s="58"/>
      <c r="AD80" s="57" t="s">
        <v>35</v>
      </c>
      <c r="AE80" s="69"/>
    </row>
    <row x14ac:dyDescent="0.25" r="81" customHeight="1" ht="17.25">
      <c r="A81" s="62"/>
      <c r="B81" s="63"/>
      <c r="C81" s="63"/>
      <c r="D81" s="60"/>
      <c r="E81" s="64"/>
      <c r="F81" s="60"/>
      <c r="G81" s="65"/>
      <c r="H81" s="60"/>
      <c r="I81" s="60"/>
      <c r="J81" s="60"/>
      <c r="K81" s="60"/>
      <c r="L81" s="60"/>
      <c r="M81" s="60"/>
      <c r="N81" s="60"/>
      <c r="O81" s="66"/>
      <c r="P81" s="50"/>
      <c r="Q81" s="67"/>
      <c r="R81" s="57"/>
      <c r="S81" s="57"/>
      <c r="T81" s="68"/>
      <c r="U81" s="60"/>
      <c r="V81" s="58"/>
      <c r="W81" s="58"/>
      <c r="X81" s="74"/>
      <c r="Y81" s="56"/>
      <c r="Z81" s="67"/>
      <c r="AA81" s="57"/>
      <c r="AB81" s="57" t="s">
        <v>34</v>
      </c>
      <c r="AC81" s="58"/>
      <c r="AD81" s="57" t="s">
        <v>35</v>
      </c>
      <c r="AE81" s="69"/>
    </row>
    <row x14ac:dyDescent="0.25" r="82" customHeight="1" ht="17.25">
      <c r="A82" s="62"/>
      <c r="B82" s="63"/>
      <c r="C82" s="63"/>
      <c r="D82" s="60"/>
      <c r="E82" s="64"/>
      <c r="F82" s="60"/>
      <c r="G82" s="65"/>
      <c r="H82" s="60"/>
      <c r="I82" s="60"/>
      <c r="J82" s="60"/>
      <c r="K82" s="60"/>
      <c r="L82" s="60"/>
      <c r="M82" s="60"/>
      <c r="N82" s="60"/>
      <c r="O82" s="66"/>
      <c r="P82" s="50"/>
      <c r="Q82" s="67"/>
      <c r="R82" s="57"/>
      <c r="S82" s="57"/>
      <c r="T82" s="68"/>
      <c r="U82" s="60"/>
      <c r="V82" s="58"/>
      <c r="W82" s="58"/>
      <c r="X82" s="74"/>
      <c r="Y82" s="56"/>
      <c r="Z82" s="67"/>
      <c r="AA82" s="57"/>
      <c r="AB82" s="57" t="s">
        <v>34</v>
      </c>
      <c r="AC82" s="58"/>
      <c r="AD82" s="57" t="s">
        <v>35</v>
      </c>
      <c r="AE82" s="69"/>
    </row>
    <row x14ac:dyDescent="0.25" r="83" customHeight="1" ht="17.25">
      <c r="A83" s="62"/>
      <c r="B83" s="63"/>
      <c r="C83" s="63"/>
      <c r="D83" s="60"/>
      <c r="E83" s="64"/>
      <c r="F83" s="60"/>
      <c r="G83" s="60"/>
      <c r="H83" s="60"/>
      <c r="I83" s="60"/>
      <c r="J83" s="60"/>
      <c r="K83" s="60"/>
      <c r="L83" s="60"/>
      <c r="M83" s="60"/>
      <c r="N83" s="60"/>
      <c r="O83" s="66"/>
      <c r="P83" s="50"/>
      <c r="Q83" s="67"/>
      <c r="R83" s="57"/>
      <c r="S83" s="57"/>
      <c r="T83" s="68"/>
      <c r="U83" s="60"/>
      <c r="V83" s="58"/>
      <c r="W83" s="58"/>
      <c r="X83" s="74"/>
      <c r="Y83" s="56"/>
      <c r="Z83" s="67"/>
      <c r="AA83" s="57"/>
      <c r="AB83" s="57" t="s">
        <v>34</v>
      </c>
      <c r="AC83" s="58"/>
      <c r="AD83" s="57" t="s">
        <v>35</v>
      </c>
      <c r="AE83" s="69"/>
    </row>
    <row x14ac:dyDescent="0.25" r="84" customHeight="1" ht="17.25">
      <c r="A84" s="62"/>
      <c r="B84" s="63"/>
      <c r="C84" s="63"/>
      <c r="D84" s="60"/>
      <c r="E84" s="64"/>
      <c r="F84" s="60"/>
      <c r="G84" s="60"/>
      <c r="H84" s="60"/>
      <c r="I84" s="60"/>
      <c r="J84" s="60"/>
      <c r="K84" s="60"/>
      <c r="L84" s="60"/>
      <c r="M84" s="60"/>
      <c r="N84" s="60"/>
      <c r="O84" s="66"/>
      <c r="P84" s="50"/>
      <c r="Q84" s="67"/>
      <c r="R84" s="57"/>
      <c r="S84" s="57"/>
      <c r="T84" s="68"/>
      <c r="U84" s="60"/>
      <c r="V84" s="58"/>
      <c r="W84" s="58"/>
      <c r="X84" s="74"/>
      <c r="Y84" s="56"/>
      <c r="Z84" s="67"/>
      <c r="AA84" s="57"/>
      <c r="AB84" s="57" t="s">
        <v>34</v>
      </c>
      <c r="AC84" s="58"/>
      <c r="AD84" s="57" t="s">
        <v>35</v>
      </c>
      <c r="AE84" s="69"/>
    </row>
    <row x14ac:dyDescent="0.25" r="85" customHeight="1" ht="17.25">
      <c r="A85" s="62"/>
      <c r="B85" s="63"/>
      <c r="C85" s="63"/>
      <c r="D85" s="60"/>
      <c r="E85" s="64"/>
      <c r="F85" s="60"/>
      <c r="G85" s="60"/>
      <c r="H85" s="60"/>
      <c r="I85" s="60"/>
      <c r="J85" s="60"/>
      <c r="K85" s="60"/>
      <c r="L85" s="60"/>
      <c r="M85" s="60"/>
      <c r="N85" s="60"/>
      <c r="O85" s="66"/>
      <c r="P85" s="50"/>
      <c r="Q85" s="67"/>
      <c r="R85" s="57"/>
      <c r="S85" s="57"/>
      <c r="T85" s="68"/>
      <c r="U85" s="60"/>
      <c r="V85" s="58"/>
      <c r="W85" s="58"/>
      <c r="X85" s="74"/>
      <c r="Y85" s="56"/>
      <c r="Z85" s="67"/>
      <c r="AA85" s="57"/>
      <c r="AB85" s="57" t="s">
        <v>34</v>
      </c>
      <c r="AC85" s="58"/>
      <c r="AD85" s="57" t="s">
        <v>35</v>
      </c>
      <c r="AE85" s="69"/>
    </row>
    <row x14ac:dyDescent="0.25" r="86" customHeight="1" ht="17.25">
      <c r="A86" s="62"/>
      <c r="B86" s="63"/>
      <c r="C86" s="63"/>
      <c r="D86" s="60"/>
      <c r="E86" s="64"/>
      <c r="F86" s="60"/>
      <c r="G86" s="60"/>
      <c r="H86" s="60"/>
      <c r="I86" s="60"/>
      <c r="J86" s="60"/>
      <c r="K86" s="60"/>
      <c r="L86" s="60"/>
      <c r="M86" s="60"/>
      <c r="N86" s="60"/>
      <c r="O86" s="66"/>
      <c r="P86" s="50"/>
      <c r="Q86" s="67"/>
      <c r="R86" s="57"/>
      <c r="S86" s="57"/>
      <c r="T86" s="68"/>
      <c r="U86" s="60"/>
      <c r="V86" s="58"/>
      <c r="W86" s="58"/>
      <c r="X86" s="74"/>
      <c r="Y86" s="56"/>
      <c r="Z86" s="67"/>
      <c r="AA86" s="57"/>
      <c r="AB86" s="57" t="s">
        <v>34</v>
      </c>
      <c r="AC86" s="58"/>
      <c r="AD86" s="57" t="s">
        <v>35</v>
      </c>
      <c r="AE86" s="69"/>
    </row>
    <row x14ac:dyDescent="0.25" r="87" customHeight="1" ht="17.25">
      <c r="A87" s="62"/>
      <c r="B87" s="63"/>
      <c r="C87" s="63"/>
      <c r="D87" s="60"/>
      <c r="E87" s="64"/>
      <c r="F87" s="60"/>
      <c r="G87" s="60"/>
      <c r="H87" s="60"/>
      <c r="I87" s="60"/>
      <c r="J87" s="60"/>
      <c r="K87" s="60"/>
      <c r="L87" s="60"/>
      <c r="M87" s="60"/>
      <c r="N87" s="60"/>
      <c r="O87" s="66"/>
      <c r="P87" s="50"/>
      <c r="Q87" s="67"/>
      <c r="R87" s="57"/>
      <c r="S87" s="57"/>
      <c r="T87" s="68"/>
      <c r="U87" s="60"/>
      <c r="V87" s="58"/>
      <c r="W87" s="58"/>
      <c r="X87" s="74"/>
      <c r="Y87" s="56"/>
      <c r="Z87" s="67"/>
      <c r="AA87" s="57"/>
      <c r="AB87" s="57" t="s">
        <v>34</v>
      </c>
      <c r="AC87" s="58"/>
      <c r="AD87" s="57" t="s">
        <v>35</v>
      </c>
      <c r="AE87" s="69"/>
    </row>
    <row x14ac:dyDescent="0.25" r="88" customHeight="1" ht="17.25">
      <c r="A88" s="62"/>
      <c r="B88" s="63"/>
      <c r="C88" s="63"/>
      <c r="D88" s="60"/>
      <c r="E88" s="64"/>
      <c r="F88" s="60"/>
      <c r="G88" s="60"/>
      <c r="H88" s="60"/>
      <c r="I88" s="60"/>
      <c r="J88" s="60"/>
      <c r="K88" s="60"/>
      <c r="L88" s="60"/>
      <c r="M88" s="60"/>
      <c r="N88" s="60"/>
      <c r="O88" s="66"/>
      <c r="P88" s="50"/>
      <c r="Q88" s="67"/>
      <c r="R88" s="57"/>
      <c r="S88" s="57"/>
      <c r="T88" s="68"/>
      <c r="U88" s="60"/>
      <c r="V88" s="58"/>
      <c r="W88" s="58"/>
      <c r="X88" s="74"/>
      <c r="Y88" s="56"/>
      <c r="Z88" s="67"/>
      <c r="AA88" s="57"/>
      <c r="AB88" s="57" t="s">
        <v>34</v>
      </c>
      <c r="AC88" s="58"/>
      <c r="AD88" s="57" t="s">
        <v>35</v>
      </c>
      <c r="AE88" s="69"/>
    </row>
    <row x14ac:dyDescent="0.25" r="89" customHeight="1" ht="17.25">
      <c r="A89" s="62"/>
      <c r="B89" s="63"/>
      <c r="C89" s="63"/>
      <c r="D89" s="60"/>
      <c r="E89" s="64"/>
      <c r="F89" s="60"/>
      <c r="G89" s="60"/>
      <c r="H89" s="60"/>
      <c r="I89" s="60"/>
      <c r="J89" s="60"/>
      <c r="K89" s="60"/>
      <c r="L89" s="60"/>
      <c r="M89" s="75"/>
      <c r="N89" s="60"/>
      <c r="O89" s="66"/>
      <c r="P89" s="50"/>
      <c r="Q89" s="67"/>
      <c r="R89" s="57"/>
      <c r="S89" s="57"/>
      <c r="T89" s="68"/>
      <c r="U89" s="60"/>
      <c r="V89" s="58"/>
      <c r="W89" s="58"/>
      <c r="X89" s="74"/>
      <c r="Y89" s="56"/>
      <c r="Z89" s="67"/>
      <c r="AA89" s="57"/>
      <c r="AB89" s="57" t="s">
        <v>34</v>
      </c>
      <c r="AC89" s="58"/>
      <c r="AD89" s="57" t="s">
        <v>35</v>
      </c>
      <c r="AE89" s="69"/>
    </row>
    <row x14ac:dyDescent="0.25" r="90" customHeight="1" ht="17.25">
      <c r="A90" s="62"/>
      <c r="B90" s="63"/>
      <c r="C90" s="63"/>
      <c r="D90" s="60"/>
      <c r="E90" s="64"/>
      <c r="F90" s="60"/>
      <c r="G90" s="60"/>
      <c r="H90" s="60"/>
      <c r="I90" s="60"/>
      <c r="J90" s="60"/>
      <c r="K90" s="60"/>
      <c r="L90" s="60"/>
      <c r="M90" s="60"/>
      <c r="N90" s="60"/>
      <c r="O90" s="66"/>
      <c r="P90" s="50"/>
      <c r="Q90" s="67"/>
      <c r="R90" s="57"/>
      <c r="S90" s="57"/>
      <c r="T90" s="68"/>
      <c r="U90" s="60"/>
      <c r="V90" s="58"/>
      <c r="W90" s="58"/>
      <c r="X90" s="74"/>
      <c r="Y90" s="56"/>
      <c r="Z90" s="67"/>
      <c r="AA90" s="57"/>
      <c r="AB90" s="57" t="s">
        <v>34</v>
      </c>
      <c r="AC90" s="58"/>
      <c r="AD90" s="57" t="s">
        <v>35</v>
      </c>
      <c r="AE90" s="69"/>
    </row>
    <row x14ac:dyDescent="0.25" r="91" customHeight="1" ht="17.25">
      <c r="A91" s="62"/>
      <c r="B91" s="63"/>
      <c r="C91" s="63"/>
      <c r="D91" s="60"/>
      <c r="E91" s="64"/>
      <c r="F91" s="60"/>
      <c r="G91" s="60"/>
      <c r="H91" s="60"/>
      <c r="I91" s="60"/>
      <c r="J91" s="60"/>
      <c r="K91" s="60"/>
      <c r="L91" s="60"/>
      <c r="M91" s="60"/>
      <c r="N91" s="60"/>
      <c r="O91" s="66"/>
      <c r="P91" s="50"/>
      <c r="Q91" s="67"/>
      <c r="R91" s="57"/>
      <c r="S91" s="57"/>
      <c r="T91" s="68"/>
      <c r="U91" s="60"/>
      <c r="V91" s="58"/>
      <c r="W91" s="58"/>
      <c r="X91" s="74"/>
      <c r="Y91" s="56"/>
      <c r="Z91" s="67"/>
      <c r="AA91" s="57"/>
      <c r="AB91" s="57" t="s">
        <v>34</v>
      </c>
      <c r="AC91" s="58"/>
      <c r="AD91" s="57" t="s">
        <v>35</v>
      </c>
      <c r="AE91" s="69"/>
    </row>
    <row x14ac:dyDescent="0.25" r="92" customHeight="1" ht="17.25">
      <c r="A92" s="62"/>
      <c r="B92" s="63"/>
      <c r="C92" s="63"/>
      <c r="D92" s="60"/>
      <c r="E92" s="64"/>
      <c r="F92" s="60"/>
      <c r="G92" s="60"/>
      <c r="H92" s="60"/>
      <c r="I92" s="60"/>
      <c r="J92" s="60"/>
      <c r="K92" s="60"/>
      <c r="L92" s="60"/>
      <c r="M92" s="60"/>
      <c r="N92" s="60"/>
      <c r="O92" s="66"/>
      <c r="P92" s="50"/>
      <c r="Q92" s="67"/>
      <c r="R92" s="57"/>
      <c r="S92" s="57"/>
      <c r="T92" s="68"/>
      <c r="U92" s="60"/>
      <c r="V92" s="58"/>
      <c r="W92" s="58"/>
      <c r="X92" s="74"/>
      <c r="Y92" s="56"/>
      <c r="Z92" s="67"/>
      <c r="AA92" s="57"/>
      <c r="AB92" s="57" t="s">
        <v>34</v>
      </c>
      <c r="AC92" s="58"/>
      <c r="AD92" s="57" t="s">
        <v>35</v>
      </c>
      <c r="AE92" s="69"/>
    </row>
    <row x14ac:dyDescent="0.25" r="93" customHeight="1" ht="17.25">
      <c r="A93" s="62"/>
      <c r="B93" s="63"/>
      <c r="C93" s="63"/>
      <c r="D93" s="60"/>
      <c r="E93" s="64"/>
      <c r="F93" s="60"/>
      <c r="G93" s="60"/>
      <c r="H93" s="60"/>
      <c r="I93" s="60"/>
      <c r="J93" s="60"/>
      <c r="K93" s="60"/>
      <c r="L93" s="60"/>
      <c r="M93" s="60"/>
      <c r="N93" s="60"/>
      <c r="O93" s="66"/>
      <c r="P93" s="50"/>
      <c r="Q93" s="67"/>
      <c r="R93" s="57"/>
      <c r="S93" s="57"/>
      <c r="T93" s="68"/>
      <c r="U93" s="60"/>
      <c r="V93" s="58"/>
      <c r="W93" s="58"/>
      <c r="X93" s="74"/>
      <c r="Y93" s="56"/>
      <c r="Z93" s="67"/>
      <c r="AA93" s="57"/>
      <c r="AB93" s="57" t="s">
        <v>34</v>
      </c>
      <c r="AC93" s="58"/>
      <c r="AD93" s="57" t="s">
        <v>35</v>
      </c>
      <c r="AE93" s="69"/>
    </row>
    <row x14ac:dyDescent="0.25" r="94" customHeight="1" ht="17.25">
      <c r="A94" s="62"/>
      <c r="B94" s="63"/>
      <c r="C94" s="63"/>
      <c r="D94" s="60"/>
      <c r="E94" s="64"/>
      <c r="F94" s="60"/>
      <c r="G94" s="60"/>
      <c r="H94" s="60"/>
      <c r="I94" s="60"/>
      <c r="J94" s="60"/>
      <c r="K94" s="60"/>
      <c r="L94" s="60"/>
      <c r="M94" s="60"/>
      <c r="N94" s="60"/>
      <c r="O94" s="66"/>
      <c r="P94" s="50"/>
      <c r="Q94" s="67"/>
      <c r="R94" s="57"/>
      <c r="S94" s="57"/>
      <c r="T94" s="68"/>
      <c r="U94" s="60"/>
      <c r="V94" s="58"/>
      <c r="W94" s="58"/>
      <c r="X94" s="74"/>
      <c r="Y94" s="56"/>
      <c r="Z94" s="67"/>
      <c r="AA94" s="57"/>
      <c r="AB94" s="57" t="s">
        <v>34</v>
      </c>
      <c r="AC94" s="58"/>
      <c r="AD94" s="57" t="s">
        <v>35</v>
      </c>
      <c r="AE94" s="69"/>
    </row>
    <row x14ac:dyDescent="0.25" r="95" customHeight="1" ht="17.25">
      <c r="A95" s="62"/>
      <c r="B95" s="63"/>
      <c r="C95" s="63"/>
      <c r="D95" s="60"/>
      <c r="E95" s="64"/>
      <c r="F95" s="60"/>
      <c r="G95" s="60"/>
      <c r="H95" s="60"/>
      <c r="I95" s="60"/>
      <c r="J95" s="60"/>
      <c r="K95" s="60"/>
      <c r="L95" s="60"/>
      <c r="M95" s="60"/>
      <c r="N95" s="60"/>
      <c r="O95" s="66"/>
      <c r="P95" s="50"/>
      <c r="Q95" s="67"/>
      <c r="R95" s="57"/>
      <c r="S95" s="57"/>
      <c r="T95" s="68"/>
      <c r="U95" s="60"/>
      <c r="V95" s="58"/>
      <c r="W95" s="58"/>
      <c r="X95" s="74"/>
      <c r="Y95" s="56"/>
      <c r="Z95" s="67"/>
      <c r="AA95" s="57"/>
      <c r="AB95" s="57" t="s">
        <v>34</v>
      </c>
      <c r="AC95" s="58"/>
      <c r="AD95" s="57" t="s">
        <v>35</v>
      </c>
      <c r="AE95" s="69"/>
    </row>
    <row x14ac:dyDescent="0.25" r="96" customHeight="1" ht="17.25">
      <c r="A96" s="62"/>
      <c r="B96" s="63"/>
      <c r="C96" s="63"/>
      <c r="D96" s="60"/>
      <c r="E96" s="64"/>
      <c r="F96" s="60"/>
      <c r="G96" s="60"/>
      <c r="H96" s="60"/>
      <c r="I96" s="60"/>
      <c r="J96" s="60"/>
      <c r="K96" s="60"/>
      <c r="L96" s="60"/>
      <c r="M96" s="60"/>
      <c r="N96" s="60"/>
      <c r="O96" s="66"/>
      <c r="P96" s="50"/>
      <c r="Q96" s="67"/>
      <c r="R96" s="57"/>
      <c r="S96" s="57"/>
      <c r="T96" s="68"/>
      <c r="U96" s="60"/>
      <c r="V96" s="58"/>
      <c r="W96" s="58"/>
      <c r="X96" s="74"/>
      <c r="Y96" s="56"/>
      <c r="Z96" s="67"/>
      <c r="AA96" s="57"/>
      <c r="AB96" s="57" t="s">
        <v>34</v>
      </c>
      <c r="AC96" s="58"/>
      <c r="AD96" s="57" t="s">
        <v>35</v>
      </c>
      <c r="AE96" s="69"/>
    </row>
    <row x14ac:dyDescent="0.25" r="97" customHeight="1" ht="17.25">
      <c r="A97" s="62"/>
      <c r="B97" s="63"/>
      <c r="C97" s="63"/>
      <c r="D97" s="60"/>
      <c r="E97" s="64"/>
      <c r="F97" s="60"/>
      <c r="G97" s="60"/>
      <c r="H97" s="60"/>
      <c r="I97" s="60"/>
      <c r="J97" s="60"/>
      <c r="K97" s="60"/>
      <c r="L97" s="60"/>
      <c r="M97" s="60"/>
      <c r="N97" s="60"/>
      <c r="O97" s="66"/>
      <c r="P97" s="50"/>
      <c r="Q97" s="67"/>
      <c r="R97" s="57"/>
      <c r="S97" s="57"/>
      <c r="T97" s="68"/>
      <c r="U97" s="60"/>
      <c r="V97" s="58"/>
      <c r="W97" s="58"/>
      <c r="X97" s="74"/>
      <c r="Y97" s="56"/>
      <c r="Z97" s="67"/>
      <c r="AA97" s="57"/>
      <c r="AB97" s="57" t="s">
        <v>34</v>
      </c>
      <c r="AC97" s="58"/>
      <c r="AD97" s="57" t="s">
        <v>35</v>
      </c>
      <c r="AE97" s="69"/>
    </row>
    <row x14ac:dyDescent="0.25" r="98" customHeight="1" ht="17.25">
      <c r="A98" s="62"/>
      <c r="B98" s="63"/>
      <c r="C98" s="63"/>
      <c r="D98" s="60"/>
      <c r="E98" s="64"/>
      <c r="F98" s="60"/>
      <c r="G98" s="60"/>
      <c r="H98" s="60"/>
      <c r="I98" s="60"/>
      <c r="J98" s="60"/>
      <c r="K98" s="60"/>
      <c r="L98" s="60"/>
      <c r="M98" s="60"/>
      <c r="N98" s="60"/>
      <c r="O98" s="66"/>
      <c r="P98" s="50"/>
      <c r="Q98" s="67"/>
      <c r="R98" s="57"/>
      <c r="S98" s="57"/>
      <c r="T98" s="68"/>
      <c r="U98" s="60"/>
      <c r="V98" s="58"/>
      <c r="W98" s="58"/>
      <c r="X98" s="74"/>
      <c r="Y98" s="56"/>
      <c r="Z98" s="67"/>
      <c r="AA98" s="57"/>
      <c r="AB98" s="57" t="s">
        <v>34</v>
      </c>
      <c r="AC98" s="58"/>
      <c r="AD98" s="57" t="s">
        <v>35</v>
      </c>
      <c r="AE98" s="69"/>
    </row>
    <row x14ac:dyDescent="0.25" r="99" customHeight="1" ht="17.25">
      <c r="A99" s="62"/>
      <c r="B99" s="63"/>
      <c r="C99" s="63"/>
      <c r="D99" s="60"/>
      <c r="E99" s="64"/>
      <c r="F99" s="60"/>
      <c r="G99" s="60"/>
      <c r="H99" s="60"/>
      <c r="I99" s="60"/>
      <c r="J99" s="60"/>
      <c r="K99" s="60"/>
      <c r="L99" s="60"/>
      <c r="M99" s="60"/>
      <c r="N99" s="60"/>
      <c r="O99" s="66"/>
      <c r="P99" s="50"/>
      <c r="Q99" s="67"/>
      <c r="R99" s="57"/>
      <c r="S99" s="57"/>
      <c r="T99" s="68"/>
      <c r="U99" s="60"/>
      <c r="V99" s="58"/>
      <c r="W99" s="58"/>
      <c r="X99" s="74"/>
      <c r="Y99" s="56"/>
      <c r="Z99" s="67"/>
      <c r="AA99" s="57"/>
      <c r="AB99" s="57" t="s">
        <v>34</v>
      </c>
      <c r="AC99" s="58"/>
      <c r="AD99" s="57" t="s">
        <v>35</v>
      </c>
      <c r="AE99" s="69"/>
    </row>
    <row x14ac:dyDescent="0.25" r="100" customHeight="1" ht="17.25">
      <c r="A100" s="62"/>
      <c r="B100" s="63"/>
      <c r="C100" s="63"/>
      <c r="D100" s="60"/>
      <c r="E100" s="64"/>
      <c r="F100" s="60"/>
      <c r="G100" s="60"/>
      <c r="H100" s="60"/>
      <c r="I100" s="60"/>
      <c r="J100" s="60"/>
      <c r="K100" s="60"/>
      <c r="L100" s="60"/>
      <c r="M100" s="60"/>
      <c r="N100" s="60"/>
      <c r="O100" s="66"/>
      <c r="P100" s="50"/>
      <c r="Q100" s="67"/>
      <c r="R100" s="57"/>
      <c r="S100" s="57"/>
      <c r="T100" s="68"/>
      <c r="U100" s="60"/>
      <c r="V100" s="58"/>
      <c r="W100" s="58"/>
      <c r="X100" s="74"/>
      <c r="Y100" s="56"/>
      <c r="Z100" s="67"/>
      <c r="AA100" s="57"/>
      <c r="AB100" s="57" t="s">
        <v>34</v>
      </c>
      <c r="AC100" s="58"/>
      <c r="AD100" s="57" t="s">
        <v>35</v>
      </c>
      <c r="AE100" s="69"/>
    </row>
    <row x14ac:dyDescent="0.25" r="101" customHeight="1" ht="17.25">
      <c r="A101" s="62"/>
      <c r="B101" s="63"/>
      <c r="C101" s="63"/>
      <c r="D101" s="60"/>
      <c r="E101" s="64"/>
      <c r="F101" s="60"/>
      <c r="G101" s="60"/>
      <c r="H101" s="60"/>
      <c r="I101" s="60"/>
      <c r="J101" s="60"/>
      <c r="K101" s="60"/>
      <c r="L101" s="60"/>
      <c r="M101" s="60"/>
      <c r="N101" s="60"/>
      <c r="O101" s="66"/>
      <c r="P101" s="50"/>
      <c r="Q101" s="67"/>
      <c r="R101" s="57"/>
      <c r="S101" s="57"/>
      <c r="T101" s="68"/>
      <c r="U101" s="60"/>
      <c r="V101" s="58"/>
      <c r="W101" s="58"/>
      <c r="X101" s="74"/>
      <c r="Y101" s="56"/>
      <c r="Z101" s="67"/>
      <c r="AA101" s="57"/>
      <c r="AB101" s="57" t="s">
        <v>34</v>
      </c>
      <c r="AC101" s="58"/>
      <c r="AD101" s="57" t="s">
        <v>35</v>
      </c>
      <c r="AE101" s="69"/>
    </row>
    <row x14ac:dyDescent="0.25" r="102" customHeight="1" ht="17.25">
      <c r="A102" s="62"/>
      <c r="B102" s="63"/>
      <c r="C102" s="63"/>
      <c r="D102" s="60"/>
      <c r="E102" s="64"/>
      <c r="F102" s="60"/>
      <c r="G102" s="60"/>
      <c r="H102" s="60"/>
      <c r="I102" s="60"/>
      <c r="J102" s="60"/>
      <c r="K102" s="60"/>
      <c r="L102" s="60"/>
      <c r="M102" s="60"/>
      <c r="N102" s="60"/>
      <c r="O102" s="66"/>
      <c r="P102" s="50"/>
      <c r="Q102" s="67"/>
      <c r="R102" s="57"/>
      <c r="S102" s="57"/>
      <c r="T102" s="68"/>
      <c r="U102" s="60"/>
      <c r="V102" s="58"/>
      <c r="W102" s="58"/>
      <c r="X102" s="74"/>
      <c r="Y102" s="56"/>
      <c r="Z102" s="67"/>
      <c r="AA102" s="57"/>
      <c r="AB102" s="57" t="s">
        <v>34</v>
      </c>
      <c r="AC102" s="58"/>
      <c r="AD102" s="57" t="s">
        <v>35</v>
      </c>
      <c r="AE102" s="69"/>
    </row>
    <row x14ac:dyDescent="0.25" r="103" customHeight="1" ht="17.25">
      <c r="A103" s="62"/>
      <c r="B103" s="63"/>
      <c r="C103" s="63"/>
      <c r="D103" s="60"/>
      <c r="E103" s="64"/>
      <c r="F103" s="60"/>
      <c r="G103" s="60"/>
      <c r="H103" s="60"/>
      <c r="I103" s="60"/>
      <c r="J103" s="60"/>
      <c r="K103" s="60"/>
      <c r="L103" s="60"/>
      <c r="M103" s="60"/>
      <c r="N103" s="60"/>
      <c r="O103" s="66"/>
      <c r="P103" s="50"/>
      <c r="Q103" s="67"/>
      <c r="R103" s="57"/>
      <c r="S103" s="57"/>
      <c r="T103" s="68"/>
      <c r="U103" s="60"/>
      <c r="V103" s="58"/>
      <c r="W103" s="58"/>
      <c r="X103" s="74"/>
      <c r="Y103" s="56"/>
      <c r="Z103" s="67"/>
      <c r="AA103" s="57"/>
      <c r="AB103" s="57" t="s">
        <v>34</v>
      </c>
      <c r="AC103" s="58"/>
      <c r="AD103" s="57" t="s">
        <v>35</v>
      </c>
      <c r="AE103" s="69"/>
    </row>
    <row x14ac:dyDescent="0.25" r="104" customHeight="1" ht="17.25">
      <c r="A104" s="62"/>
      <c r="B104" s="63"/>
      <c r="C104" s="63"/>
      <c r="D104" s="60"/>
      <c r="E104" s="64"/>
      <c r="F104" s="60"/>
      <c r="G104" s="60"/>
      <c r="H104" s="60"/>
      <c r="I104" s="60"/>
      <c r="J104" s="60"/>
      <c r="K104" s="60"/>
      <c r="L104" s="60"/>
      <c r="M104" s="60"/>
      <c r="N104" s="60"/>
      <c r="O104" s="66"/>
      <c r="P104" s="50"/>
      <c r="Q104" s="67"/>
      <c r="R104" s="57"/>
      <c r="S104" s="57"/>
      <c r="T104" s="68"/>
      <c r="U104" s="60"/>
      <c r="V104" s="58"/>
      <c r="W104" s="58"/>
      <c r="X104" s="74"/>
      <c r="Y104" s="56"/>
      <c r="Z104" s="67"/>
      <c r="AA104" s="57"/>
      <c r="AB104" s="57" t="s">
        <v>34</v>
      </c>
      <c r="AC104" s="58"/>
      <c r="AD104" s="57" t="s">
        <v>35</v>
      </c>
      <c r="AE104" s="69"/>
    </row>
    <row x14ac:dyDescent="0.25" r="105" customHeight="1" ht="17.25">
      <c r="A105" s="62"/>
      <c r="B105" s="63"/>
      <c r="C105" s="63"/>
      <c r="D105" s="60"/>
      <c r="E105" s="64"/>
      <c r="F105" s="60"/>
      <c r="G105" s="60"/>
      <c r="H105" s="60"/>
      <c r="I105" s="60"/>
      <c r="J105" s="60"/>
      <c r="K105" s="60"/>
      <c r="L105" s="60"/>
      <c r="M105" s="60"/>
      <c r="N105" s="60"/>
      <c r="O105" s="66"/>
      <c r="P105" s="50"/>
      <c r="Q105" s="67"/>
      <c r="R105" s="57"/>
      <c r="S105" s="57"/>
      <c r="T105" s="68"/>
      <c r="U105" s="60"/>
      <c r="V105" s="58"/>
      <c r="W105" s="58"/>
      <c r="X105" s="74"/>
      <c r="Y105" s="56"/>
      <c r="Z105" s="67"/>
      <c r="AA105" s="57"/>
      <c r="AB105" s="57" t="s">
        <v>34</v>
      </c>
      <c r="AC105" s="58"/>
      <c r="AD105" s="57" t="s">
        <v>35</v>
      </c>
      <c r="AE105" s="69"/>
    </row>
    <row x14ac:dyDescent="0.25" r="106" customHeight="1" ht="17.25">
      <c r="A106" s="62"/>
      <c r="B106" s="63"/>
      <c r="C106" s="63"/>
      <c r="D106" s="60"/>
      <c r="E106" s="64"/>
      <c r="F106" s="60"/>
      <c r="G106" s="65"/>
      <c r="H106" s="65"/>
      <c r="I106" s="65"/>
      <c r="J106" s="60"/>
      <c r="K106" s="60"/>
      <c r="L106" s="60"/>
      <c r="M106" s="60"/>
      <c r="N106" s="60"/>
      <c r="O106" s="66"/>
      <c r="P106" s="50"/>
      <c r="Q106" s="67"/>
      <c r="R106" s="57"/>
      <c r="S106" s="57"/>
      <c r="T106" s="68"/>
      <c r="U106" s="60"/>
      <c r="V106" s="58"/>
      <c r="W106" s="58"/>
      <c r="X106" s="74"/>
      <c r="Y106" s="56"/>
      <c r="Z106" s="67"/>
      <c r="AA106" s="57"/>
      <c r="AB106" s="57" t="s">
        <v>34</v>
      </c>
      <c r="AC106" s="58"/>
      <c r="AD106" s="57" t="s">
        <v>35</v>
      </c>
      <c r="AE106" s="69"/>
    </row>
    <row x14ac:dyDescent="0.25" r="107" customHeight="1" ht="17.25">
      <c r="A107" s="62"/>
      <c r="B107" s="63"/>
      <c r="C107" s="63"/>
      <c r="D107" s="60"/>
      <c r="E107" s="64"/>
      <c r="F107" s="60"/>
      <c r="G107" s="60"/>
      <c r="H107" s="60"/>
      <c r="I107" s="60"/>
      <c r="J107" s="60"/>
      <c r="K107" s="60"/>
      <c r="L107" s="60"/>
      <c r="M107" s="60"/>
      <c r="N107" s="60"/>
      <c r="O107" s="66"/>
      <c r="P107" s="50"/>
      <c r="Q107" s="67"/>
      <c r="R107" s="57"/>
      <c r="S107" s="57"/>
      <c r="T107" s="68"/>
      <c r="U107" s="60"/>
      <c r="V107" s="58"/>
      <c r="W107" s="58"/>
      <c r="X107" s="74"/>
      <c r="Y107" s="56"/>
      <c r="Z107" s="67"/>
      <c r="AA107" s="57"/>
      <c r="AB107" s="57" t="s">
        <v>34</v>
      </c>
      <c r="AC107" s="58"/>
      <c r="AD107" s="57" t="s">
        <v>35</v>
      </c>
      <c r="AE107" s="69"/>
    </row>
    <row x14ac:dyDescent="0.25" r="108" customHeight="1" ht="17.25">
      <c r="A108" s="62"/>
      <c r="B108" s="63"/>
      <c r="C108" s="63"/>
      <c r="D108" s="60"/>
      <c r="E108" s="64"/>
      <c r="F108" s="60"/>
      <c r="G108" s="60"/>
      <c r="H108" s="60"/>
      <c r="I108" s="60"/>
      <c r="J108" s="60"/>
      <c r="K108" s="60"/>
      <c r="L108" s="60"/>
      <c r="M108" s="60"/>
      <c r="N108" s="60"/>
      <c r="O108" s="66"/>
      <c r="P108" s="50"/>
      <c r="Q108" s="67"/>
      <c r="R108" s="57"/>
      <c r="S108" s="57"/>
      <c r="T108" s="68"/>
      <c r="U108" s="60"/>
      <c r="V108" s="58"/>
      <c r="W108" s="58"/>
      <c r="X108" s="74"/>
      <c r="Y108" s="56"/>
      <c r="Z108" s="67"/>
      <c r="AA108" s="57"/>
      <c r="AB108" s="57" t="s">
        <v>34</v>
      </c>
      <c r="AC108" s="58"/>
      <c r="AD108" s="57" t="s">
        <v>35</v>
      </c>
      <c r="AE108" s="69"/>
    </row>
    <row x14ac:dyDescent="0.25" r="109" customHeight="1" ht="17.25">
      <c r="A109" s="62"/>
      <c r="B109" s="63"/>
      <c r="C109" s="63"/>
      <c r="D109" s="60"/>
      <c r="E109" s="64"/>
      <c r="F109" s="60"/>
      <c r="G109" s="60"/>
      <c r="H109" s="60"/>
      <c r="I109" s="60"/>
      <c r="J109" s="60"/>
      <c r="K109" s="60"/>
      <c r="L109" s="60"/>
      <c r="M109" s="60"/>
      <c r="N109" s="60"/>
      <c r="O109" s="66"/>
      <c r="P109" s="50"/>
      <c r="Q109" s="67"/>
      <c r="R109" s="57"/>
      <c r="S109" s="57"/>
      <c r="T109" s="68"/>
      <c r="U109" s="60"/>
      <c r="V109" s="58"/>
      <c r="W109" s="58"/>
      <c r="X109" s="74"/>
      <c r="Y109" s="56"/>
      <c r="Z109" s="67"/>
      <c r="AA109" s="57"/>
      <c r="AB109" s="57" t="s">
        <v>34</v>
      </c>
      <c r="AC109" s="58"/>
      <c r="AD109" s="57" t="s">
        <v>35</v>
      </c>
      <c r="AE109" s="69"/>
    </row>
    <row x14ac:dyDescent="0.25" r="110" customHeight="1" ht="17.25">
      <c r="A110" s="62"/>
      <c r="B110" s="63"/>
      <c r="C110" s="63"/>
      <c r="D110" s="60"/>
      <c r="E110" s="64"/>
      <c r="F110" s="60"/>
      <c r="G110" s="60"/>
      <c r="H110" s="60"/>
      <c r="I110" s="60"/>
      <c r="J110" s="60"/>
      <c r="K110" s="60"/>
      <c r="L110" s="60"/>
      <c r="M110" s="60"/>
      <c r="N110" s="60"/>
      <c r="O110" s="66"/>
      <c r="P110" s="50"/>
      <c r="Q110" s="67"/>
      <c r="R110" s="57"/>
      <c r="S110" s="57"/>
      <c r="T110" s="68"/>
      <c r="U110" s="60"/>
      <c r="V110" s="58"/>
      <c r="W110" s="58"/>
      <c r="X110" s="74"/>
      <c r="Y110" s="56"/>
      <c r="Z110" s="67"/>
      <c r="AA110" s="57"/>
      <c r="AB110" s="57" t="s">
        <v>34</v>
      </c>
      <c r="AC110" s="58"/>
      <c r="AD110" s="57" t="s">
        <v>35</v>
      </c>
      <c r="AE110" s="69"/>
    </row>
    <row x14ac:dyDescent="0.25" r="111" customHeight="1" ht="17.25">
      <c r="A111" s="62"/>
      <c r="B111" s="63"/>
      <c r="C111" s="63"/>
      <c r="D111" s="60"/>
      <c r="E111" s="64"/>
      <c r="F111" s="60"/>
      <c r="G111" s="60"/>
      <c r="H111" s="60"/>
      <c r="I111" s="60"/>
      <c r="J111" s="60"/>
      <c r="K111" s="60"/>
      <c r="L111" s="60"/>
      <c r="M111" s="60"/>
      <c r="N111" s="60"/>
      <c r="O111" s="66"/>
      <c r="P111" s="50"/>
      <c r="Q111" s="67"/>
      <c r="R111" s="57"/>
      <c r="S111" s="57"/>
      <c r="T111" s="68"/>
      <c r="U111" s="60"/>
      <c r="V111" s="58"/>
      <c r="W111" s="58"/>
      <c r="X111" s="74"/>
      <c r="Y111" s="56"/>
      <c r="Z111" s="67"/>
      <c r="AA111" s="57"/>
      <c r="AB111" s="57" t="s">
        <v>34</v>
      </c>
      <c r="AC111" s="58"/>
      <c r="AD111" s="57" t="s">
        <v>35</v>
      </c>
      <c r="AE111" s="69"/>
    </row>
    <row x14ac:dyDescent="0.25" r="112" customHeight="1" ht="17.25">
      <c r="A112" s="62"/>
      <c r="B112" s="63"/>
      <c r="C112" s="63"/>
      <c r="D112" s="60"/>
      <c r="E112" s="64"/>
      <c r="F112" s="60"/>
      <c r="G112" s="60"/>
      <c r="H112" s="60"/>
      <c r="I112" s="60"/>
      <c r="J112" s="60"/>
      <c r="K112" s="60"/>
      <c r="L112" s="60"/>
      <c r="M112" s="60"/>
      <c r="N112" s="60"/>
      <c r="O112" s="66"/>
      <c r="P112" s="50"/>
      <c r="Q112" s="67"/>
      <c r="R112" s="57"/>
      <c r="S112" s="57"/>
      <c r="T112" s="68"/>
      <c r="U112" s="60"/>
      <c r="V112" s="58"/>
      <c r="W112" s="58"/>
      <c r="X112" s="74"/>
      <c r="Y112" s="56"/>
      <c r="Z112" s="67"/>
      <c r="AA112" s="57"/>
      <c r="AB112" s="57" t="s">
        <v>34</v>
      </c>
      <c r="AC112" s="58"/>
      <c r="AD112" s="57" t="s">
        <v>35</v>
      </c>
      <c r="AE112" s="69"/>
    </row>
    <row x14ac:dyDescent="0.25" r="113" customHeight="1" ht="17.25">
      <c r="A113" s="62"/>
      <c r="B113" s="63"/>
      <c r="C113" s="63"/>
      <c r="D113" s="60"/>
      <c r="E113" s="64"/>
      <c r="F113" s="60"/>
      <c r="G113" s="60"/>
      <c r="H113" s="60"/>
      <c r="I113" s="60"/>
      <c r="J113" s="60"/>
      <c r="K113" s="60"/>
      <c r="L113" s="60"/>
      <c r="M113" s="60"/>
      <c r="N113" s="60"/>
      <c r="O113" s="66"/>
      <c r="P113" s="50"/>
      <c r="Q113" s="67"/>
      <c r="R113" s="57"/>
      <c r="S113" s="57"/>
      <c r="T113" s="68"/>
      <c r="U113" s="60"/>
      <c r="V113" s="58"/>
      <c r="W113" s="58"/>
      <c r="X113" s="74"/>
      <c r="Y113" s="56"/>
      <c r="Z113" s="67"/>
      <c r="AA113" s="57"/>
      <c r="AB113" s="57" t="s">
        <v>34</v>
      </c>
      <c r="AC113" s="58"/>
      <c r="AD113" s="57" t="s">
        <v>35</v>
      </c>
      <c r="AE113" s="69"/>
    </row>
    <row x14ac:dyDescent="0.25" r="114" customHeight="1" ht="17.25">
      <c r="A114" s="62"/>
      <c r="B114" s="63"/>
      <c r="C114" s="63"/>
      <c r="D114" s="60"/>
      <c r="E114" s="64"/>
      <c r="F114" s="60"/>
      <c r="G114" s="60"/>
      <c r="H114" s="60"/>
      <c r="I114" s="60"/>
      <c r="J114" s="60"/>
      <c r="K114" s="60"/>
      <c r="L114" s="60"/>
      <c r="M114" s="60"/>
      <c r="N114" s="60"/>
      <c r="O114" s="66"/>
      <c r="P114" s="50"/>
      <c r="Q114" s="67"/>
      <c r="R114" s="57"/>
      <c r="S114" s="57"/>
      <c r="T114" s="68"/>
      <c r="U114" s="60"/>
      <c r="V114" s="58"/>
      <c r="W114" s="58"/>
      <c r="X114" s="74"/>
      <c r="Y114" s="56"/>
      <c r="Z114" s="67"/>
      <c r="AA114" s="57"/>
      <c r="AB114" s="57" t="s">
        <v>34</v>
      </c>
      <c r="AC114" s="58"/>
      <c r="AD114" s="57" t="s">
        <v>35</v>
      </c>
      <c r="AE114" s="69"/>
    </row>
    <row x14ac:dyDescent="0.25" r="115" customHeight="1" ht="17.25">
      <c r="A115" s="62"/>
      <c r="B115" s="63"/>
      <c r="C115" s="63"/>
      <c r="D115" s="60"/>
      <c r="E115" s="64"/>
      <c r="F115" s="60"/>
      <c r="G115" s="60"/>
      <c r="H115" s="60"/>
      <c r="I115" s="60"/>
      <c r="J115" s="60"/>
      <c r="K115" s="60"/>
      <c r="L115" s="60"/>
      <c r="M115" s="60"/>
      <c r="N115" s="60"/>
      <c r="O115" s="66"/>
      <c r="P115" s="50"/>
      <c r="Q115" s="67"/>
      <c r="R115" s="57"/>
      <c r="S115" s="57"/>
      <c r="T115" s="68"/>
      <c r="U115" s="60"/>
      <c r="V115" s="58"/>
      <c r="W115" s="58"/>
      <c r="X115" s="74"/>
      <c r="Y115" s="56"/>
      <c r="Z115" s="67"/>
      <c r="AA115" s="57"/>
      <c r="AB115" s="57" t="s">
        <v>34</v>
      </c>
      <c r="AC115" s="58"/>
      <c r="AD115" s="57" t="s">
        <v>35</v>
      </c>
      <c r="AE115" s="69"/>
    </row>
    <row x14ac:dyDescent="0.25" r="116" customHeight="1" ht="17.25">
      <c r="A116" s="62"/>
      <c r="B116" s="63"/>
      <c r="C116" s="63"/>
      <c r="D116" s="60"/>
      <c r="E116" s="64"/>
      <c r="F116" s="60"/>
      <c r="G116" s="60"/>
      <c r="H116" s="60"/>
      <c r="I116" s="60"/>
      <c r="J116" s="60"/>
      <c r="K116" s="60"/>
      <c r="L116" s="60"/>
      <c r="M116" s="60"/>
      <c r="N116" s="60"/>
      <c r="O116" s="66"/>
      <c r="P116" s="50"/>
      <c r="Q116" s="67"/>
      <c r="R116" s="57"/>
      <c r="S116" s="57"/>
      <c r="T116" s="68"/>
      <c r="U116" s="60"/>
      <c r="V116" s="58"/>
      <c r="W116" s="58"/>
      <c r="X116" s="74"/>
      <c r="Y116" s="56"/>
      <c r="Z116" s="67"/>
      <c r="AA116" s="57"/>
      <c r="AB116" s="57" t="s">
        <v>34</v>
      </c>
      <c r="AC116" s="58"/>
      <c r="AD116" s="57" t="s">
        <v>35</v>
      </c>
      <c r="AE116" s="69"/>
    </row>
    <row x14ac:dyDescent="0.25" r="117" customHeight="1" ht="17.25">
      <c r="A117" s="62"/>
      <c r="B117" s="63"/>
      <c r="C117" s="63"/>
      <c r="D117" s="60"/>
      <c r="E117" s="64"/>
      <c r="F117" s="60"/>
      <c r="G117" s="60"/>
      <c r="H117" s="60"/>
      <c r="I117" s="60"/>
      <c r="J117" s="60"/>
      <c r="K117" s="60"/>
      <c r="L117" s="60"/>
      <c r="M117" s="60"/>
      <c r="N117" s="60"/>
      <c r="O117" s="66"/>
      <c r="P117" s="50"/>
      <c r="Q117" s="67"/>
      <c r="R117" s="57"/>
      <c r="S117" s="57"/>
      <c r="T117" s="68"/>
      <c r="U117" s="60"/>
      <c r="V117" s="58"/>
      <c r="W117" s="58"/>
      <c r="X117" s="74"/>
      <c r="Y117" s="56"/>
      <c r="Z117" s="67"/>
      <c r="AA117" s="57"/>
      <c r="AB117" s="57" t="s">
        <v>34</v>
      </c>
      <c r="AC117" s="58"/>
      <c r="AD117" s="57" t="s">
        <v>35</v>
      </c>
      <c r="AE117" s="69"/>
    </row>
    <row x14ac:dyDescent="0.25" r="118" customHeight="1" ht="17.25">
      <c r="A118" s="62"/>
      <c r="B118" s="63"/>
      <c r="C118" s="63"/>
      <c r="D118" s="60"/>
      <c r="E118" s="64"/>
      <c r="F118" s="60"/>
      <c r="G118" s="60"/>
      <c r="H118" s="60"/>
      <c r="I118" s="60"/>
      <c r="J118" s="60"/>
      <c r="K118" s="60"/>
      <c r="L118" s="60"/>
      <c r="M118" s="60"/>
      <c r="N118" s="60"/>
      <c r="O118" s="66"/>
      <c r="P118" s="50"/>
      <c r="Q118" s="67"/>
      <c r="R118" s="57"/>
      <c r="S118" s="57"/>
      <c r="T118" s="68"/>
      <c r="U118" s="60"/>
      <c r="V118" s="58"/>
      <c r="W118" s="58"/>
      <c r="X118" s="74"/>
      <c r="Y118" s="56"/>
      <c r="Z118" s="67"/>
      <c r="AA118" s="57"/>
      <c r="AB118" s="57" t="s">
        <v>34</v>
      </c>
      <c r="AC118" s="58"/>
      <c r="AD118" s="57" t="s">
        <v>35</v>
      </c>
      <c r="AE118" s="69"/>
    </row>
    <row x14ac:dyDescent="0.25" r="119" customHeight="1" ht="17.25">
      <c r="A119" s="62"/>
      <c r="B119" s="63"/>
      <c r="C119" s="63"/>
      <c r="D119" s="60"/>
      <c r="E119" s="64"/>
      <c r="F119" s="60"/>
      <c r="G119" s="60"/>
      <c r="H119" s="60"/>
      <c r="I119" s="60"/>
      <c r="J119" s="60"/>
      <c r="K119" s="60"/>
      <c r="L119" s="60"/>
      <c r="M119" s="60"/>
      <c r="N119" s="60"/>
      <c r="O119" s="66"/>
      <c r="P119" s="50"/>
      <c r="Q119" s="67"/>
      <c r="R119" s="57"/>
      <c r="S119" s="57"/>
      <c r="T119" s="68"/>
      <c r="U119" s="60"/>
      <c r="V119" s="58"/>
      <c r="W119" s="58"/>
      <c r="X119" s="74"/>
      <c r="Y119" s="56"/>
      <c r="Z119" s="67"/>
      <c r="AA119" s="57"/>
      <c r="AB119" s="57" t="s">
        <v>34</v>
      </c>
      <c r="AC119" s="58"/>
      <c r="AD119" s="57" t="s">
        <v>35</v>
      </c>
      <c r="AE119" s="69"/>
    </row>
    <row x14ac:dyDescent="0.25" r="120" customHeight="1" ht="17.25">
      <c r="A120" s="62"/>
      <c r="B120" s="63"/>
      <c r="C120" s="63"/>
      <c r="D120" s="60"/>
      <c r="E120" s="64"/>
      <c r="F120" s="60"/>
      <c r="G120" s="60"/>
      <c r="H120" s="60"/>
      <c r="I120" s="60"/>
      <c r="J120" s="60"/>
      <c r="K120" s="60"/>
      <c r="L120" s="60"/>
      <c r="M120" s="60"/>
      <c r="N120" s="60"/>
      <c r="O120" s="66"/>
      <c r="P120" s="50"/>
      <c r="Q120" s="67"/>
      <c r="R120" s="57"/>
      <c r="S120" s="57"/>
      <c r="T120" s="68"/>
      <c r="U120" s="60"/>
      <c r="V120" s="58"/>
      <c r="W120" s="58"/>
      <c r="X120" s="74"/>
      <c r="Y120" s="56"/>
      <c r="Z120" s="67"/>
      <c r="AA120" s="57"/>
      <c r="AB120" s="57" t="s">
        <v>34</v>
      </c>
      <c r="AC120" s="58"/>
      <c r="AD120" s="57" t="s">
        <v>35</v>
      </c>
      <c r="AE120" s="69"/>
    </row>
    <row x14ac:dyDescent="0.25" r="121" customHeight="1" ht="17.25">
      <c r="A121" s="62"/>
      <c r="B121" s="63"/>
      <c r="C121" s="63"/>
      <c r="D121" s="60"/>
      <c r="E121" s="64"/>
      <c r="F121" s="60"/>
      <c r="G121" s="60"/>
      <c r="H121" s="60"/>
      <c r="I121" s="60"/>
      <c r="J121" s="60"/>
      <c r="K121" s="60"/>
      <c r="L121" s="60"/>
      <c r="M121" s="60"/>
      <c r="N121" s="60"/>
      <c r="O121" s="66"/>
      <c r="P121" s="50"/>
      <c r="Q121" s="67"/>
      <c r="R121" s="57"/>
      <c r="S121" s="57"/>
      <c r="T121" s="68"/>
      <c r="U121" s="60"/>
      <c r="V121" s="58"/>
      <c r="W121" s="58"/>
      <c r="X121" s="74"/>
      <c r="Y121" s="56"/>
      <c r="Z121" s="67"/>
      <c r="AA121" s="57"/>
      <c r="AB121" s="57" t="s">
        <v>34</v>
      </c>
      <c r="AC121" s="58"/>
      <c r="AD121" s="57" t="s">
        <v>35</v>
      </c>
      <c r="AE121" s="69"/>
    </row>
    <row x14ac:dyDescent="0.25" r="122" customHeight="1" ht="17.25">
      <c r="A122" s="62"/>
      <c r="B122" s="63"/>
      <c r="C122" s="63"/>
      <c r="D122" s="60"/>
      <c r="E122" s="64"/>
      <c r="F122" s="60"/>
      <c r="G122" s="60"/>
      <c r="H122" s="60"/>
      <c r="I122" s="60"/>
      <c r="J122" s="60"/>
      <c r="K122" s="60"/>
      <c r="L122" s="60"/>
      <c r="M122" s="60"/>
      <c r="N122" s="60"/>
      <c r="O122" s="66"/>
      <c r="P122" s="50"/>
      <c r="Q122" s="67"/>
      <c r="R122" s="57"/>
      <c r="S122" s="57"/>
      <c r="T122" s="68"/>
      <c r="U122" s="60"/>
      <c r="V122" s="58"/>
      <c r="W122" s="58"/>
      <c r="X122" s="74"/>
      <c r="Y122" s="56"/>
      <c r="Z122" s="67"/>
      <c r="AA122" s="57"/>
      <c r="AB122" s="57" t="s">
        <v>34</v>
      </c>
      <c r="AC122" s="58"/>
      <c r="AD122" s="57" t="s">
        <v>35</v>
      </c>
      <c r="AE122" s="69"/>
    </row>
    <row x14ac:dyDescent="0.25" r="123" customHeight="1" ht="17.25">
      <c r="A123" s="62"/>
      <c r="B123" s="63"/>
      <c r="C123" s="63"/>
      <c r="D123" s="60"/>
      <c r="E123" s="64"/>
      <c r="F123" s="60"/>
      <c r="G123" s="60"/>
      <c r="H123" s="60"/>
      <c r="I123" s="60"/>
      <c r="J123" s="60"/>
      <c r="K123" s="60"/>
      <c r="L123" s="60"/>
      <c r="M123" s="60"/>
      <c r="N123" s="60"/>
      <c r="O123" s="66"/>
      <c r="P123" s="50"/>
      <c r="Q123" s="67"/>
      <c r="R123" s="57"/>
      <c r="S123" s="57"/>
      <c r="T123" s="68"/>
      <c r="U123" s="60"/>
      <c r="V123" s="58"/>
      <c r="W123" s="58"/>
      <c r="X123" s="74"/>
      <c r="Y123" s="56"/>
      <c r="Z123" s="67"/>
      <c r="AA123" s="57"/>
      <c r="AB123" s="57" t="s">
        <v>34</v>
      </c>
      <c r="AC123" s="58"/>
      <c r="AD123" s="57" t="s">
        <v>35</v>
      </c>
      <c r="AE123" s="69"/>
    </row>
    <row x14ac:dyDescent="0.25" r="124" customHeight="1" ht="17.25">
      <c r="A124" s="62"/>
      <c r="B124" s="63"/>
      <c r="C124" s="63"/>
      <c r="D124" s="60"/>
      <c r="E124" s="64"/>
      <c r="F124" s="60"/>
      <c r="G124" s="60"/>
      <c r="H124" s="60"/>
      <c r="I124" s="60"/>
      <c r="J124" s="60"/>
      <c r="K124" s="60"/>
      <c r="L124" s="60"/>
      <c r="M124" s="60"/>
      <c r="N124" s="60"/>
      <c r="O124" s="66"/>
      <c r="P124" s="50"/>
      <c r="Q124" s="67"/>
      <c r="R124" s="57"/>
      <c r="S124" s="57"/>
      <c r="T124" s="68"/>
      <c r="U124" s="60"/>
      <c r="V124" s="58"/>
      <c r="W124" s="58"/>
      <c r="X124" s="74"/>
      <c r="Y124" s="56"/>
      <c r="Z124" s="67"/>
      <c r="AA124" s="57"/>
      <c r="AB124" s="57" t="s">
        <v>34</v>
      </c>
      <c r="AC124" s="58"/>
      <c r="AD124" s="57" t="s">
        <v>35</v>
      </c>
      <c r="AE124" s="69"/>
    </row>
    <row x14ac:dyDescent="0.25" r="125" customHeight="1" ht="17.25">
      <c r="A125" s="62"/>
      <c r="B125" s="63"/>
      <c r="C125" s="63"/>
      <c r="D125" s="60"/>
      <c r="E125" s="64"/>
      <c r="F125" s="60"/>
      <c r="G125" s="60"/>
      <c r="H125" s="60"/>
      <c r="I125" s="60"/>
      <c r="J125" s="60"/>
      <c r="K125" s="60"/>
      <c r="L125" s="60"/>
      <c r="M125" s="60"/>
      <c r="N125" s="60"/>
      <c r="O125" s="66"/>
      <c r="P125" s="50"/>
      <c r="Q125" s="67"/>
      <c r="R125" s="57"/>
      <c r="S125" s="57"/>
      <c r="T125" s="68"/>
      <c r="U125" s="60"/>
      <c r="V125" s="58"/>
      <c r="W125" s="58"/>
      <c r="X125" s="74"/>
      <c r="Y125" s="56"/>
      <c r="Z125" s="67"/>
      <c r="AA125" s="57"/>
      <c r="AB125" s="57" t="s">
        <v>34</v>
      </c>
      <c r="AC125" s="58"/>
      <c r="AD125" s="57" t="s">
        <v>35</v>
      </c>
      <c r="AE125" s="69"/>
    </row>
    <row x14ac:dyDescent="0.25" r="126" customHeight="1" ht="17.25">
      <c r="A126" s="62"/>
      <c r="B126" s="63"/>
      <c r="C126" s="63"/>
      <c r="D126" s="60"/>
      <c r="E126" s="64"/>
      <c r="F126" s="60"/>
      <c r="G126" s="60"/>
      <c r="H126" s="60"/>
      <c r="I126" s="60"/>
      <c r="J126" s="60"/>
      <c r="K126" s="60"/>
      <c r="L126" s="60"/>
      <c r="M126" s="60"/>
      <c r="N126" s="60"/>
      <c r="O126" s="66"/>
      <c r="P126" s="50"/>
      <c r="Q126" s="67"/>
      <c r="R126" s="57"/>
      <c r="S126" s="57"/>
      <c r="T126" s="68"/>
      <c r="U126" s="60"/>
      <c r="V126" s="58"/>
      <c r="W126" s="58"/>
      <c r="X126" s="74"/>
      <c r="Y126" s="56"/>
      <c r="Z126" s="67"/>
      <c r="AA126" s="57"/>
      <c r="AB126" s="57" t="s">
        <v>34</v>
      </c>
      <c r="AC126" s="58"/>
      <c r="AD126" s="57" t="s">
        <v>35</v>
      </c>
      <c r="AE126" s="69"/>
    </row>
    <row x14ac:dyDescent="0.25" r="127" customHeight="1" ht="17.25">
      <c r="A127" s="62"/>
      <c r="B127" s="63"/>
      <c r="C127" s="63"/>
      <c r="D127" s="60"/>
      <c r="E127" s="64"/>
      <c r="F127" s="60"/>
      <c r="G127" s="60"/>
      <c r="H127" s="60"/>
      <c r="I127" s="60"/>
      <c r="J127" s="60"/>
      <c r="K127" s="60"/>
      <c r="L127" s="60"/>
      <c r="M127" s="60"/>
      <c r="N127" s="60"/>
      <c r="O127" s="66"/>
      <c r="P127" s="50"/>
      <c r="Q127" s="67"/>
      <c r="R127" s="57"/>
      <c r="S127" s="57"/>
      <c r="T127" s="68"/>
      <c r="U127" s="60"/>
      <c r="V127" s="58"/>
      <c r="W127" s="58"/>
      <c r="X127" s="74"/>
      <c r="Y127" s="56"/>
      <c r="Z127" s="67"/>
      <c r="AA127" s="57"/>
      <c r="AB127" s="57" t="s">
        <v>34</v>
      </c>
      <c r="AC127" s="58"/>
      <c r="AD127" s="57" t="s">
        <v>35</v>
      </c>
      <c r="AE127" s="69"/>
    </row>
    <row x14ac:dyDescent="0.25" r="128" customHeight="1" ht="17.25">
      <c r="A128" s="62"/>
      <c r="B128" s="63"/>
      <c r="C128" s="63"/>
      <c r="D128" s="60"/>
      <c r="E128" s="64"/>
      <c r="F128" s="60"/>
      <c r="G128" s="60"/>
      <c r="H128" s="60"/>
      <c r="I128" s="60"/>
      <c r="J128" s="60"/>
      <c r="K128" s="60"/>
      <c r="L128" s="60"/>
      <c r="M128" s="60"/>
      <c r="N128" s="60"/>
      <c r="O128" s="66"/>
      <c r="P128" s="50"/>
      <c r="Q128" s="67"/>
      <c r="R128" s="57"/>
      <c r="S128" s="57"/>
      <c r="T128" s="68"/>
      <c r="U128" s="60"/>
      <c r="V128" s="58"/>
      <c r="W128" s="58"/>
      <c r="X128" s="74"/>
      <c r="Y128" s="56"/>
      <c r="Z128" s="67"/>
      <c r="AA128" s="57"/>
      <c r="AB128" s="57" t="s">
        <v>34</v>
      </c>
      <c r="AC128" s="58"/>
      <c r="AD128" s="57" t="s">
        <v>35</v>
      </c>
      <c r="AE128" s="69"/>
    </row>
    <row x14ac:dyDescent="0.25" r="129" customHeight="1" ht="17.25">
      <c r="A129" s="62"/>
      <c r="B129" s="63"/>
      <c r="C129" s="63"/>
      <c r="D129" s="60"/>
      <c r="E129" s="64"/>
      <c r="F129" s="60"/>
      <c r="G129" s="60"/>
      <c r="H129" s="60"/>
      <c r="I129" s="60"/>
      <c r="J129" s="60"/>
      <c r="K129" s="60"/>
      <c r="L129" s="60"/>
      <c r="M129" s="60"/>
      <c r="N129" s="60"/>
      <c r="O129" s="66"/>
      <c r="P129" s="50"/>
      <c r="Q129" s="67"/>
      <c r="R129" s="57"/>
      <c r="S129" s="57"/>
      <c r="T129" s="68"/>
      <c r="U129" s="60"/>
      <c r="V129" s="58"/>
      <c r="W129" s="58"/>
      <c r="X129" s="74"/>
      <c r="Y129" s="56"/>
      <c r="Z129" s="67"/>
      <c r="AA129" s="57"/>
      <c r="AB129" s="57" t="s">
        <v>34</v>
      </c>
      <c r="AC129" s="58"/>
      <c r="AD129" s="57" t="s">
        <v>35</v>
      </c>
      <c r="AE129" s="69"/>
    </row>
    <row x14ac:dyDescent="0.25" r="130" customHeight="1" ht="17.25">
      <c r="A130" s="62"/>
      <c r="B130" s="63"/>
      <c r="C130" s="63"/>
      <c r="D130" s="60"/>
      <c r="E130" s="64"/>
      <c r="F130" s="60"/>
      <c r="G130" s="60"/>
      <c r="H130" s="60"/>
      <c r="I130" s="60"/>
      <c r="J130" s="60"/>
      <c r="K130" s="60"/>
      <c r="L130" s="60"/>
      <c r="M130" s="60"/>
      <c r="N130" s="60"/>
      <c r="O130" s="66"/>
      <c r="P130" s="50"/>
      <c r="Q130" s="67"/>
      <c r="R130" s="57"/>
      <c r="S130" s="57"/>
      <c r="T130" s="68"/>
      <c r="U130" s="60"/>
      <c r="V130" s="58"/>
      <c r="W130" s="58"/>
      <c r="X130" s="74"/>
      <c r="Y130" s="56"/>
      <c r="Z130" s="67"/>
      <c r="AA130" s="57"/>
      <c r="AB130" s="57" t="s">
        <v>34</v>
      </c>
      <c r="AC130" s="58"/>
      <c r="AD130" s="57" t="s">
        <v>35</v>
      </c>
      <c r="AE130" s="69"/>
    </row>
    <row x14ac:dyDescent="0.25" r="131" customHeight="1" ht="17.25">
      <c r="A131" s="62"/>
      <c r="B131" s="63"/>
      <c r="C131" s="63"/>
      <c r="D131" s="60"/>
      <c r="E131" s="64"/>
      <c r="F131" s="60"/>
      <c r="G131" s="60"/>
      <c r="H131" s="60"/>
      <c r="I131" s="60"/>
      <c r="J131" s="60"/>
      <c r="K131" s="60"/>
      <c r="L131" s="60"/>
      <c r="M131" s="60"/>
      <c r="N131" s="60"/>
      <c r="O131" s="66"/>
      <c r="P131" s="50"/>
      <c r="Q131" s="67"/>
      <c r="R131" s="57"/>
      <c r="S131" s="57"/>
      <c r="T131" s="68"/>
      <c r="U131" s="60"/>
      <c r="V131" s="58"/>
      <c r="W131" s="58"/>
      <c r="X131" s="74"/>
      <c r="Y131" s="56"/>
      <c r="Z131" s="67"/>
      <c r="AA131" s="57"/>
      <c r="AB131" s="57" t="s">
        <v>34</v>
      </c>
      <c r="AC131" s="58"/>
      <c r="AD131" s="57" t="s">
        <v>35</v>
      </c>
      <c r="AE131" s="69"/>
    </row>
    <row x14ac:dyDescent="0.25" r="132" customHeight="1" ht="17.25">
      <c r="A132" s="62"/>
      <c r="B132" s="63"/>
      <c r="C132" s="63"/>
      <c r="D132" s="60"/>
      <c r="E132" s="64"/>
      <c r="F132" s="60"/>
      <c r="G132" s="60"/>
      <c r="H132" s="60"/>
      <c r="I132" s="60"/>
      <c r="J132" s="60"/>
      <c r="K132" s="60"/>
      <c r="L132" s="60"/>
      <c r="M132" s="60"/>
      <c r="N132" s="60"/>
      <c r="O132" s="66"/>
      <c r="P132" s="50"/>
      <c r="Q132" s="67"/>
      <c r="R132" s="57"/>
      <c r="S132" s="57"/>
      <c r="T132" s="68"/>
      <c r="U132" s="60"/>
      <c r="V132" s="58"/>
      <c r="W132" s="58"/>
      <c r="X132" s="74"/>
      <c r="Y132" s="56"/>
      <c r="Z132" s="67"/>
      <c r="AA132" s="57"/>
      <c r="AB132" s="57" t="s">
        <v>34</v>
      </c>
      <c r="AC132" s="58"/>
      <c r="AD132" s="57" t="s">
        <v>35</v>
      </c>
      <c r="AE132" s="69"/>
    </row>
    <row x14ac:dyDescent="0.25" r="133" customHeight="1" ht="17.25">
      <c r="A133" s="62"/>
      <c r="B133" s="63"/>
      <c r="C133" s="63"/>
      <c r="D133" s="60"/>
      <c r="E133" s="64"/>
      <c r="F133" s="60"/>
      <c r="G133" s="60"/>
      <c r="H133" s="60"/>
      <c r="I133" s="60"/>
      <c r="J133" s="60"/>
      <c r="K133" s="60"/>
      <c r="L133" s="60"/>
      <c r="M133" s="60"/>
      <c r="N133" s="60"/>
      <c r="O133" s="66"/>
      <c r="P133" s="50"/>
      <c r="Q133" s="67"/>
      <c r="R133" s="57"/>
      <c r="S133" s="57"/>
      <c r="T133" s="68"/>
      <c r="U133" s="60"/>
      <c r="V133" s="58"/>
      <c r="W133" s="58"/>
      <c r="X133" s="74"/>
      <c r="Y133" s="56"/>
      <c r="Z133" s="67"/>
      <c r="AA133" s="57"/>
      <c r="AB133" s="57" t="s">
        <v>34</v>
      </c>
      <c r="AC133" s="58"/>
      <c r="AD133" s="57" t="s">
        <v>35</v>
      </c>
      <c r="AE133" s="69"/>
    </row>
    <row x14ac:dyDescent="0.25" r="134" customHeight="1" ht="17.25">
      <c r="A134" s="62"/>
      <c r="B134" s="63"/>
      <c r="C134" s="63"/>
      <c r="D134" s="60"/>
      <c r="E134" s="64"/>
      <c r="F134" s="60"/>
      <c r="G134" s="60"/>
      <c r="H134" s="60"/>
      <c r="I134" s="60"/>
      <c r="J134" s="60"/>
      <c r="K134" s="60"/>
      <c r="L134" s="60"/>
      <c r="M134" s="60"/>
      <c r="N134" s="60"/>
      <c r="O134" s="66"/>
      <c r="P134" s="50"/>
      <c r="Q134" s="67"/>
      <c r="R134" s="57"/>
      <c r="S134" s="57"/>
      <c r="T134" s="68"/>
      <c r="U134" s="60"/>
      <c r="V134" s="58"/>
      <c r="W134" s="58"/>
      <c r="X134" s="74"/>
      <c r="Y134" s="56"/>
      <c r="Z134" s="67"/>
      <c r="AA134" s="57"/>
      <c r="AB134" s="57" t="s">
        <v>34</v>
      </c>
      <c r="AC134" s="58"/>
      <c r="AD134" s="57" t="s">
        <v>35</v>
      </c>
      <c r="AE134" s="69"/>
    </row>
    <row x14ac:dyDescent="0.25" r="135" customHeight="1" ht="17.25">
      <c r="A135" s="62"/>
      <c r="B135" s="63"/>
      <c r="C135" s="63"/>
      <c r="D135" s="60"/>
      <c r="E135" s="64"/>
      <c r="F135" s="60"/>
      <c r="G135" s="60"/>
      <c r="H135" s="60"/>
      <c r="I135" s="60"/>
      <c r="J135" s="60"/>
      <c r="K135" s="60"/>
      <c r="L135" s="60"/>
      <c r="M135" s="60"/>
      <c r="N135" s="60"/>
      <c r="O135" s="66"/>
      <c r="P135" s="50"/>
      <c r="Q135" s="67"/>
      <c r="R135" s="57"/>
      <c r="S135" s="57"/>
      <c r="T135" s="68"/>
      <c r="U135" s="60"/>
      <c r="V135" s="58"/>
      <c r="W135" s="58"/>
      <c r="X135" s="74"/>
      <c r="Y135" s="56"/>
      <c r="Z135" s="67"/>
      <c r="AA135" s="57"/>
      <c r="AB135" s="57" t="s">
        <v>34</v>
      </c>
      <c r="AC135" s="58"/>
      <c r="AD135" s="57" t="s">
        <v>35</v>
      </c>
      <c r="AE135" s="69"/>
    </row>
    <row x14ac:dyDescent="0.25" r="136" customHeight="1" ht="17.25">
      <c r="A136" s="62"/>
      <c r="B136" s="63"/>
      <c r="C136" s="63"/>
      <c r="D136" s="60"/>
      <c r="E136" s="64"/>
      <c r="F136" s="60"/>
      <c r="G136" s="60"/>
      <c r="H136" s="60"/>
      <c r="I136" s="60"/>
      <c r="J136" s="60"/>
      <c r="K136" s="60"/>
      <c r="L136" s="60"/>
      <c r="M136" s="60"/>
      <c r="N136" s="60"/>
      <c r="O136" s="66"/>
      <c r="P136" s="50"/>
      <c r="Q136" s="67"/>
      <c r="R136" s="57"/>
      <c r="S136" s="57"/>
      <c r="T136" s="68"/>
      <c r="U136" s="60"/>
      <c r="V136" s="58"/>
      <c r="W136" s="58"/>
      <c r="X136" s="74"/>
      <c r="Y136" s="56"/>
      <c r="Z136" s="67"/>
      <c r="AA136" s="57"/>
      <c r="AB136" s="57" t="s">
        <v>34</v>
      </c>
      <c r="AC136" s="58"/>
      <c r="AD136" s="57" t="s">
        <v>35</v>
      </c>
      <c r="AE136" s="69"/>
    </row>
    <row x14ac:dyDescent="0.25" r="137" customHeight="1" ht="17.25">
      <c r="A137" s="62"/>
      <c r="B137" s="63"/>
      <c r="C137" s="63"/>
      <c r="D137" s="60"/>
      <c r="E137" s="64"/>
      <c r="F137" s="60"/>
      <c r="G137" s="60"/>
      <c r="H137" s="60"/>
      <c r="I137" s="60"/>
      <c r="J137" s="60"/>
      <c r="K137" s="60"/>
      <c r="L137" s="60"/>
      <c r="M137" s="60"/>
      <c r="N137" s="60"/>
      <c r="O137" s="66"/>
      <c r="P137" s="50"/>
      <c r="Q137" s="67"/>
      <c r="R137" s="57"/>
      <c r="S137" s="57"/>
      <c r="T137" s="68"/>
      <c r="U137" s="60"/>
      <c r="V137" s="58"/>
      <c r="W137" s="58"/>
      <c r="X137" s="74"/>
      <c r="Y137" s="56"/>
      <c r="Z137" s="67"/>
      <c r="AA137" s="57"/>
      <c r="AB137" s="57" t="s">
        <v>34</v>
      </c>
      <c r="AC137" s="58"/>
      <c r="AD137" s="57" t="s">
        <v>35</v>
      </c>
      <c r="AE137" s="69"/>
    </row>
    <row x14ac:dyDescent="0.25" r="138" customHeight="1" ht="17.25">
      <c r="A138" s="62"/>
      <c r="B138" s="63"/>
      <c r="C138" s="63"/>
      <c r="D138" s="60"/>
      <c r="E138" s="64"/>
      <c r="F138" s="60"/>
      <c r="G138" s="60"/>
      <c r="H138" s="60"/>
      <c r="I138" s="60"/>
      <c r="J138" s="60"/>
      <c r="K138" s="60"/>
      <c r="L138" s="60"/>
      <c r="M138" s="60"/>
      <c r="N138" s="60"/>
      <c r="O138" s="66"/>
      <c r="P138" s="50"/>
      <c r="Q138" s="67"/>
      <c r="R138" s="57"/>
      <c r="S138" s="57"/>
      <c r="T138" s="68"/>
      <c r="U138" s="60"/>
      <c r="V138" s="58"/>
      <c r="W138" s="58"/>
      <c r="X138" s="74"/>
      <c r="Y138" s="56"/>
      <c r="Z138" s="67"/>
      <c r="AA138" s="57"/>
      <c r="AB138" s="57" t="s">
        <v>34</v>
      </c>
      <c r="AC138" s="58"/>
      <c r="AD138" s="57" t="s">
        <v>35</v>
      </c>
      <c r="AE138" s="69"/>
    </row>
    <row x14ac:dyDescent="0.25" r="139" customHeight="1" ht="17.25">
      <c r="A139" s="62"/>
      <c r="B139" s="63"/>
      <c r="C139" s="63"/>
      <c r="D139" s="60"/>
      <c r="E139" s="64"/>
      <c r="F139" s="60"/>
      <c r="G139" s="60"/>
      <c r="H139" s="60"/>
      <c r="I139" s="60"/>
      <c r="J139" s="60"/>
      <c r="K139" s="60"/>
      <c r="L139" s="60"/>
      <c r="M139" s="60"/>
      <c r="N139" s="60"/>
      <c r="O139" s="66"/>
      <c r="P139" s="50"/>
      <c r="Q139" s="67"/>
      <c r="R139" s="57"/>
      <c r="S139" s="57"/>
      <c r="T139" s="68"/>
      <c r="U139" s="60"/>
      <c r="V139" s="58"/>
      <c r="W139" s="58"/>
      <c r="X139" s="74"/>
      <c r="Y139" s="56"/>
      <c r="Z139" s="67"/>
      <c r="AA139" s="57"/>
      <c r="AB139" s="57" t="s">
        <v>34</v>
      </c>
      <c r="AC139" s="58"/>
      <c r="AD139" s="57" t="s">
        <v>35</v>
      </c>
      <c r="AE139" s="69"/>
    </row>
    <row x14ac:dyDescent="0.25" r="140" customHeight="1" ht="17.25">
      <c r="A140" s="62"/>
      <c r="B140" s="63"/>
      <c r="C140" s="63"/>
      <c r="D140" s="60"/>
      <c r="E140" s="64"/>
      <c r="F140" s="60"/>
      <c r="G140" s="60"/>
      <c r="H140" s="60"/>
      <c r="I140" s="60"/>
      <c r="J140" s="60"/>
      <c r="K140" s="60"/>
      <c r="L140" s="60"/>
      <c r="M140" s="60"/>
      <c r="N140" s="60"/>
      <c r="O140" s="66"/>
      <c r="P140" s="50"/>
      <c r="Q140" s="67"/>
      <c r="R140" s="57"/>
      <c r="S140" s="57"/>
      <c r="T140" s="68"/>
      <c r="U140" s="60"/>
      <c r="V140" s="58"/>
      <c r="W140" s="58"/>
      <c r="X140" s="74"/>
      <c r="Y140" s="56"/>
      <c r="Z140" s="67"/>
      <c r="AA140" s="57"/>
      <c r="AB140" s="57" t="s">
        <v>34</v>
      </c>
      <c r="AC140" s="58"/>
      <c r="AD140" s="57" t="s">
        <v>35</v>
      </c>
      <c r="AE140" s="69"/>
    </row>
    <row x14ac:dyDescent="0.25" r="141" customHeight="1" ht="17.25">
      <c r="A141" s="62"/>
      <c r="B141" s="63"/>
      <c r="C141" s="63"/>
      <c r="D141" s="60"/>
      <c r="E141" s="64"/>
      <c r="F141" s="60"/>
      <c r="G141" s="60"/>
      <c r="H141" s="60"/>
      <c r="I141" s="60"/>
      <c r="J141" s="60"/>
      <c r="K141" s="60"/>
      <c r="L141" s="60"/>
      <c r="M141" s="60"/>
      <c r="N141" s="60"/>
      <c r="O141" s="66"/>
      <c r="P141" s="50"/>
      <c r="Q141" s="67"/>
      <c r="R141" s="57"/>
      <c r="S141" s="57"/>
      <c r="T141" s="68"/>
      <c r="U141" s="60"/>
      <c r="V141" s="58"/>
      <c r="W141" s="58"/>
      <c r="X141" s="74"/>
      <c r="Y141" s="56"/>
      <c r="Z141" s="67"/>
      <c r="AA141" s="57"/>
      <c r="AB141" s="57" t="s">
        <v>34</v>
      </c>
      <c r="AC141" s="58"/>
      <c r="AD141" s="57" t="s">
        <v>35</v>
      </c>
      <c r="AE141" s="69"/>
    </row>
    <row x14ac:dyDescent="0.25" r="142" customHeight="1" ht="17.25">
      <c r="A142" s="62"/>
      <c r="B142" s="63"/>
      <c r="C142" s="63"/>
      <c r="D142" s="60"/>
      <c r="E142" s="64"/>
      <c r="F142" s="60"/>
      <c r="G142" s="60"/>
      <c r="H142" s="60"/>
      <c r="I142" s="60"/>
      <c r="J142" s="60"/>
      <c r="K142" s="60"/>
      <c r="L142" s="60"/>
      <c r="M142" s="60"/>
      <c r="N142" s="60"/>
      <c r="O142" s="66"/>
      <c r="P142" s="50"/>
      <c r="Q142" s="67"/>
      <c r="R142" s="57"/>
      <c r="S142" s="57"/>
      <c r="T142" s="68"/>
      <c r="U142" s="60"/>
      <c r="V142" s="58"/>
      <c r="W142" s="58"/>
      <c r="X142" s="74"/>
      <c r="Y142" s="56"/>
      <c r="Z142" s="67"/>
      <c r="AA142" s="57"/>
      <c r="AB142" s="57" t="s">
        <v>34</v>
      </c>
      <c r="AC142" s="58"/>
      <c r="AD142" s="57" t="s">
        <v>35</v>
      </c>
      <c r="AE142" s="69"/>
    </row>
    <row x14ac:dyDescent="0.25" r="143" customHeight="1" ht="17.25">
      <c r="A143" s="62"/>
      <c r="B143" s="63"/>
      <c r="C143" s="63"/>
      <c r="D143" s="60"/>
      <c r="E143" s="64"/>
      <c r="F143" s="60"/>
      <c r="G143" s="60"/>
      <c r="H143" s="60"/>
      <c r="I143" s="60"/>
      <c r="J143" s="60"/>
      <c r="K143" s="60"/>
      <c r="L143" s="60"/>
      <c r="M143" s="60"/>
      <c r="N143" s="60"/>
      <c r="O143" s="66"/>
      <c r="P143" s="50"/>
      <c r="Q143" s="67"/>
      <c r="R143" s="57"/>
      <c r="S143" s="57"/>
      <c r="T143" s="68"/>
      <c r="U143" s="60"/>
      <c r="V143" s="58"/>
      <c r="W143" s="58"/>
      <c r="X143" s="74"/>
      <c r="Y143" s="56"/>
      <c r="Z143" s="67"/>
      <c r="AA143" s="57"/>
      <c r="AB143" s="57" t="s">
        <v>34</v>
      </c>
      <c r="AC143" s="58"/>
      <c r="AD143" s="57" t="s">
        <v>35</v>
      </c>
      <c r="AE143" s="69"/>
    </row>
    <row x14ac:dyDescent="0.25" r="144" customHeight="1" ht="17.25">
      <c r="A144" s="62"/>
      <c r="B144" s="63"/>
      <c r="C144" s="63"/>
      <c r="D144" s="60"/>
      <c r="E144" s="64"/>
      <c r="F144" s="60"/>
      <c r="G144" s="60"/>
      <c r="H144" s="60"/>
      <c r="I144" s="60"/>
      <c r="J144" s="60"/>
      <c r="K144" s="60"/>
      <c r="L144" s="60"/>
      <c r="M144" s="60"/>
      <c r="N144" s="60"/>
      <c r="O144" s="66"/>
      <c r="P144" s="50"/>
      <c r="Q144" s="67"/>
      <c r="R144" s="57"/>
      <c r="S144" s="57"/>
      <c r="T144" s="68"/>
      <c r="U144" s="60"/>
      <c r="V144" s="58"/>
      <c r="W144" s="58"/>
      <c r="X144" s="74"/>
      <c r="Y144" s="56"/>
      <c r="Z144" s="67"/>
      <c r="AA144" s="57"/>
      <c r="AB144" s="57" t="s">
        <v>34</v>
      </c>
      <c r="AC144" s="58"/>
      <c r="AD144" s="57" t="s">
        <v>35</v>
      </c>
      <c r="AE144" s="69"/>
    </row>
    <row x14ac:dyDescent="0.25" r="145" customHeight="1" ht="17.25">
      <c r="A145" s="62"/>
      <c r="B145" s="63"/>
      <c r="C145" s="63"/>
      <c r="D145" s="60"/>
      <c r="E145" s="64"/>
      <c r="F145" s="60"/>
      <c r="G145" s="60"/>
      <c r="H145" s="60"/>
      <c r="I145" s="60"/>
      <c r="J145" s="60"/>
      <c r="K145" s="60"/>
      <c r="L145" s="60"/>
      <c r="M145" s="60"/>
      <c r="N145" s="60"/>
      <c r="O145" s="66"/>
      <c r="P145" s="50"/>
      <c r="Q145" s="67"/>
      <c r="R145" s="57"/>
      <c r="S145" s="57"/>
      <c r="T145" s="68"/>
      <c r="U145" s="60"/>
      <c r="V145" s="58"/>
      <c r="W145" s="58"/>
      <c r="X145" s="74"/>
      <c r="Y145" s="56"/>
      <c r="Z145" s="67"/>
      <c r="AA145" s="57"/>
      <c r="AB145" s="57" t="s">
        <v>34</v>
      </c>
      <c r="AC145" s="58"/>
      <c r="AD145" s="57" t="s">
        <v>35</v>
      </c>
      <c r="AE145" s="69"/>
    </row>
    <row x14ac:dyDescent="0.25" r="146" customHeight="1" ht="17.25">
      <c r="A146" s="62"/>
      <c r="B146" s="63"/>
      <c r="C146" s="63"/>
      <c r="D146" s="60"/>
      <c r="E146" s="64"/>
      <c r="F146" s="60"/>
      <c r="G146" s="60"/>
      <c r="H146" s="60"/>
      <c r="I146" s="60"/>
      <c r="J146" s="60"/>
      <c r="K146" s="60"/>
      <c r="L146" s="60"/>
      <c r="M146" s="60"/>
      <c r="N146" s="60"/>
      <c r="O146" s="66"/>
      <c r="P146" s="50"/>
      <c r="Q146" s="67"/>
      <c r="R146" s="57"/>
      <c r="S146" s="57"/>
      <c r="T146" s="68"/>
      <c r="U146" s="60"/>
      <c r="V146" s="58"/>
      <c r="W146" s="58"/>
      <c r="X146" s="74"/>
      <c r="Y146" s="56"/>
      <c r="Z146" s="67"/>
      <c r="AA146" s="57"/>
      <c r="AB146" s="57" t="s">
        <v>34</v>
      </c>
      <c r="AC146" s="58"/>
      <c r="AD146" s="57" t="s">
        <v>35</v>
      </c>
      <c r="AE146" s="69"/>
    </row>
    <row x14ac:dyDescent="0.25" r="147" customHeight="1" ht="17.25">
      <c r="A147" s="62"/>
      <c r="B147" s="76"/>
      <c r="C147" s="76"/>
      <c r="D147" s="77"/>
      <c r="E147" s="78"/>
      <c r="F147" s="77"/>
      <c r="G147" s="79"/>
      <c r="H147" s="79"/>
      <c r="I147" s="79"/>
      <c r="J147" s="77"/>
      <c r="K147" s="77"/>
      <c r="L147" s="77"/>
      <c r="M147" s="77"/>
      <c r="N147" s="77"/>
      <c r="O147" s="80"/>
      <c r="P147" s="70"/>
      <c r="Q147" s="81"/>
      <c r="R147" s="81"/>
      <c r="S147" s="81"/>
      <c r="T147" s="82"/>
      <c r="U147" s="83"/>
      <c r="V147" s="58"/>
      <c r="W147" s="84"/>
      <c r="X147" s="85"/>
      <c r="Y147" s="86"/>
      <c r="Z147" s="67"/>
      <c r="AA147" s="57"/>
      <c r="AB147" s="57" t="s">
        <v>34</v>
      </c>
      <c r="AC147" s="58"/>
      <c r="AD147" s="57" t="s">
        <v>35</v>
      </c>
      <c r="AE147" s="83"/>
    </row>
    <row x14ac:dyDescent="0.25" r="148" customHeight="1" ht="17.25">
      <c r="A148" s="62"/>
      <c r="B148" s="87"/>
      <c r="C148" s="87"/>
      <c r="D148" s="88"/>
      <c r="E148" s="89"/>
      <c r="F148" s="88"/>
      <c r="G148" s="90"/>
      <c r="H148" s="90"/>
      <c r="I148" s="90"/>
      <c r="J148" s="88"/>
      <c r="K148" s="88"/>
      <c r="L148" s="88"/>
      <c r="M148" s="88"/>
      <c r="N148" s="88"/>
      <c r="O148" s="91"/>
      <c r="P148" s="70"/>
      <c r="Q148" s="92"/>
      <c r="R148" s="92"/>
      <c r="S148" s="92"/>
      <c r="T148" s="82"/>
      <c r="U148" s="93"/>
      <c r="V148" s="58"/>
      <c r="W148" s="94"/>
      <c r="X148" s="95"/>
      <c r="Y148" s="86"/>
      <c r="Z148" s="67"/>
      <c r="AA148" s="57"/>
      <c r="AB148" s="57" t="s">
        <v>34</v>
      </c>
      <c r="AC148" s="58"/>
      <c r="AD148" s="57" t="s">
        <v>35</v>
      </c>
      <c r="AE148" s="93"/>
    </row>
    <row x14ac:dyDescent="0.25" r="149" customHeight="1" ht="17.25">
      <c r="A149" s="62"/>
      <c r="B149" s="87"/>
      <c r="C149" s="87"/>
      <c r="D149" s="88"/>
      <c r="E149" s="89"/>
      <c r="F149" s="88"/>
      <c r="G149" s="90"/>
      <c r="H149" s="90"/>
      <c r="I149" s="90"/>
      <c r="J149" s="88"/>
      <c r="K149" s="88"/>
      <c r="L149" s="88"/>
      <c r="M149" s="88"/>
      <c r="N149" s="88"/>
      <c r="O149" s="91"/>
      <c r="P149" s="70"/>
      <c r="Q149" s="92"/>
      <c r="R149" s="92"/>
      <c r="S149" s="92"/>
      <c r="T149" s="82"/>
      <c r="U149" s="93"/>
      <c r="V149" s="58"/>
      <c r="W149" s="94"/>
      <c r="X149" s="95"/>
      <c r="Y149" s="86"/>
      <c r="Z149" s="67"/>
      <c r="AA149" s="57"/>
      <c r="AB149" s="57" t="s">
        <v>34</v>
      </c>
      <c r="AC149" s="58"/>
      <c r="AD149" s="57" t="s">
        <v>35</v>
      </c>
      <c r="AE149" s="93"/>
    </row>
    <row x14ac:dyDescent="0.25" r="150" customHeight="1" ht="17.25">
      <c r="A150" s="62"/>
      <c r="B150" s="87"/>
      <c r="C150" s="87"/>
      <c r="D150" s="88"/>
      <c r="E150" s="89"/>
      <c r="F150" s="88"/>
      <c r="G150" s="90"/>
      <c r="H150" s="90"/>
      <c r="I150" s="90"/>
      <c r="J150" s="88"/>
      <c r="K150" s="88"/>
      <c r="L150" s="88"/>
      <c r="M150" s="88"/>
      <c r="N150" s="88"/>
      <c r="O150" s="91"/>
      <c r="P150" s="70"/>
      <c r="Q150" s="92"/>
      <c r="R150" s="92"/>
      <c r="S150" s="92"/>
      <c r="T150" s="82"/>
      <c r="U150" s="93"/>
      <c r="V150" s="58"/>
      <c r="W150" s="94"/>
      <c r="X150" s="95"/>
      <c r="Y150" s="86"/>
      <c r="Z150" s="67"/>
      <c r="AA150" s="57"/>
      <c r="AB150" s="57" t="s">
        <v>34</v>
      </c>
      <c r="AC150" s="58"/>
      <c r="AD150" s="57" t="s">
        <v>35</v>
      </c>
      <c r="AE150" s="93"/>
    </row>
    <row x14ac:dyDescent="0.25" r="151" customHeight="1" ht="17.25">
      <c r="A151" s="62"/>
      <c r="B151" s="87"/>
      <c r="C151" s="87"/>
      <c r="D151" s="88"/>
      <c r="E151" s="89"/>
      <c r="F151" s="88"/>
      <c r="G151" s="90"/>
      <c r="H151" s="90"/>
      <c r="I151" s="90"/>
      <c r="J151" s="88"/>
      <c r="K151" s="88"/>
      <c r="L151" s="88"/>
      <c r="M151" s="88"/>
      <c r="N151" s="88"/>
      <c r="O151" s="91"/>
      <c r="P151" s="70"/>
      <c r="Q151" s="92"/>
      <c r="R151" s="92"/>
      <c r="S151" s="92"/>
      <c r="T151" s="82"/>
      <c r="U151" s="93"/>
      <c r="V151" s="58"/>
      <c r="W151" s="94"/>
      <c r="X151" s="95"/>
      <c r="Y151" s="86"/>
      <c r="Z151" s="67"/>
      <c r="AA151" s="57"/>
      <c r="AB151" s="57" t="s">
        <v>34</v>
      </c>
      <c r="AC151" s="58"/>
      <c r="AD151" s="57" t="s">
        <v>35</v>
      </c>
      <c r="AE151" s="93"/>
    </row>
    <row x14ac:dyDescent="0.25" r="152" customHeight="1" ht="17.25">
      <c r="A152" s="62"/>
      <c r="B152" s="87"/>
      <c r="C152" s="87"/>
      <c r="D152" s="88"/>
      <c r="E152" s="89"/>
      <c r="F152" s="88"/>
      <c r="G152" s="90"/>
      <c r="H152" s="90"/>
      <c r="I152" s="90"/>
      <c r="J152" s="88"/>
      <c r="K152" s="88"/>
      <c r="L152" s="88"/>
      <c r="M152" s="88"/>
      <c r="N152" s="88"/>
      <c r="O152" s="91"/>
      <c r="P152" s="70"/>
      <c r="Q152" s="92"/>
      <c r="R152" s="92"/>
      <c r="S152" s="92"/>
      <c r="T152" s="82"/>
      <c r="U152" s="93"/>
      <c r="V152" s="58"/>
      <c r="W152" s="94"/>
      <c r="X152" s="95"/>
      <c r="Y152" s="86"/>
      <c r="Z152" s="67"/>
      <c r="AA152" s="57"/>
      <c r="AB152" s="57" t="s">
        <v>34</v>
      </c>
      <c r="AC152" s="58"/>
      <c r="AD152" s="57" t="s">
        <v>35</v>
      </c>
      <c r="AE152" s="93"/>
    </row>
    <row x14ac:dyDescent="0.25" r="153" customHeight="1" ht="17.25">
      <c r="A153" s="62"/>
      <c r="B153" s="87"/>
      <c r="C153" s="87"/>
      <c r="D153" s="88"/>
      <c r="E153" s="89"/>
      <c r="F153" s="88"/>
      <c r="G153" s="90"/>
      <c r="H153" s="90"/>
      <c r="I153" s="90"/>
      <c r="J153" s="88"/>
      <c r="K153" s="88"/>
      <c r="L153" s="88"/>
      <c r="M153" s="88"/>
      <c r="N153" s="88"/>
      <c r="O153" s="91"/>
      <c r="P153" s="70"/>
      <c r="Q153" s="92"/>
      <c r="R153" s="92"/>
      <c r="S153" s="92"/>
      <c r="T153" s="82"/>
      <c r="U153" s="93"/>
      <c r="V153" s="58"/>
      <c r="W153" s="94"/>
      <c r="X153" s="95"/>
      <c r="Y153" s="86"/>
      <c r="Z153" s="67"/>
      <c r="AA153" s="57"/>
      <c r="AB153" s="57" t="s">
        <v>34</v>
      </c>
      <c r="AC153" s="58"/>
      <c r="AD153" s="57" t="s">
        <v>35</v>
      </c>
      <c r="AE153" s="93"/>
    </row>
    <row x14ac:dyDescent="0.25" r="154" customHeight="1" ht="17.25">
      <c r="A154" s="62"/>
      <c r="B154" s="87"/>
      <c r="C154" s="87"/>
      <c r="D154" s="88"/>
      <c r="E154" s="89"/>
      <c r="F154" s="88"/>
      <c r="G154" s="90"/>
      <c r="H154" s="90"/>
      <c r="I154" s="90"/>
      <c r="J154" s="88"/>
      <c r="K154" s="88"/>
      <c r="L154" s="88"/>
      <c r="M154" s="88"/>
      <c r="N154" s="88"/>
      <c r="O154" s="91"/>
      <c r="P154" s="70"/>
      <c r="Q154" s="92"/>
      <c r="R154" s="92"/>
      <c r="S154" s="92"/>
      <c r="T154" s="82"/>
      <c r="U154" s="93"/>
      <c r="V154" s="58"/>
      <c r="W154" s="94"/>
      <c r="X154" s="95"/>
      <c r="Y154" s="86"/>
      <c r="Z154" s="67"/>
      <c r="AA154" s="57"/>
      <c r="AB154" s="57" t="s">
        <v>34</v>
      </c>
      <c r="AC154" s="58"/>
      <c r="AD154" s="57" t="s">
        <v>35</v>
      </c>
      <c r="AE154" s="93"/>
    </row>
    <row x14ac:dyDescent="0.25" r="155" customHeight="1" ht="17.25">
      <c r="A155" s="62"/>
      <c r="B155" s="87"/>
      <c r="C155" s="87"/>
      <c r="D155" s="88"/>
      <c r="E155" s="89"/>
      <c r="F155" s="88"/>
      <c r="G155" s="90"/>
      <c r="H155" s="90"/>
      <c r="I155" s="90"/>
      <c r="J155" s="88"/>
      <c r="K155" s="88"/>
      <c r="L155" s="88"/>
      <c r="M155" s="88"/>
      <c r="N155" s="88"/>
      <c r="O155" s="91"/>
      <c r="P155" s="70"/>
      <c r="Q155" s="92"/>
      <c r="R155" s="92"/>
      <c r="S155" s="92"/>
      <c r="T155" s="82"/>
      <c r="U155" s="93"/>
      <c r="V155" s="58"/>
      <c r="W155" s="94"/>
      <c r="X155" s="95"/>
      <c r="Y155" s="86"/>
      <c r="Z155" s="67"/>
      <c r="AA155" s="57"/>
      <c r="AB155" s="57" t="s">
        <v>34</v>
      </c>
      <c r="AC155" s="58"/>
      <c r="AD155" s="57" t="s">
        <v>35</v>
      </c>
      <c r="AE155" s="93"/>
    </row>
    <row x14ac:dyDescent="0.25" r="156" customHeight="1" ht="17.25">
      <c r="A156" s="62"/>
      <c r="B156" s="87"/>
      <c r="C156" s="87"/>
      <c r="D156" s="88"/>
      <c r="E156" s="89"/>
      <c r="F156" s="88"/>
      <c r="G156" s="90"/>
      <c r="H156" s="90"/>
      <c r="I156" s="90"/>
      <c r="J156" s="88"/>
      <c r="K156" s="88"/>
      <c r="L156" s="88"/>
      <c r="M156" s="88"/>
      <c r="N156" s="88"/>
      <c r="O156" s="91"/>
      <c r="P156" s="70"/>
      <c r="Q156" s="92"/>
      <c r="R156" s="92"/>
      <c r="S156" s="92"/>
      <c r="T156" s="82"/>
      <c r="U156" s="93"/>
      <c r="V156" s="58"/>
      <c r="W156" s="94"/>
      <c r="X156" s="95"/>
      <c r="Y156" s="86"/>
      <c r="Z156" s="67"/>
      <c r="AA156" s="57"/>
      <c r="AB156" s="57" t="s">
        <v>34</v>
      </c>
      <c r="AC156" s="58"/>
      <c r="AD156" s="57" t="s">
        <v>35</v>
      </c>
      <c r="AE156" s="93"/>
    </row>
    <row x14ac:dyDescent="0.25" r="157" customHeight="1" ht="17.25">
      <c r="A157" s="62"/>
      <c r="B157" s="87"/>
      <c r="C157" s="87"/>
      <c r="D157" s="88"/>
      <c r="E157" s="89"/>
      <c r="F157" s="88"/>
      <c r="G157" s="90"/>
      <c r="H157" s="90"/>
      <c r="I157" s="90"/>
      <c r="J157" s="88"/>
      <c r="K157" s="88"/>
      <c r="L157" s="88"/>
      <c r="M157" s="88"/>
      <c r="N157" s="88"/>
      <c r="O157" s="91"/>
      <c r="P157" s="70"/>
      <c r="Q157" s="92"/>
      <c r="R157" s="92"/>
      <c r="S157" s="92"/>
      <c r="T157" s="82"/>
      <c r="U157" s="93"/>
      <c r="V157" s="58"/>
      <c r="W157" s="94"/>
      <c r="X157" s="95"/>
      <c r="Y157" s="86"/>
      <c r="Z157" s="67"/>
      <c r="AA157" s="57"/>
      <c r="AB157" s="57" t="s">
        <v>34</v>
      </c>
      <c r="AC157" s="58"/>
      <c r="AD157" s="57" t="s">
        <v>35</v>
      </c>
      <c r="AE157" s="93"/>
    </row>
    <row x14ac:dyDescent="0.25" r="158" customHeight="1" ht="17.25">
      <c r="A158" s="62"/>
      <c r="B158" s="87"/>
      <c r="C158" s="87"/>
      <c r="D158" s="88"/>
      <c r="E158" s="89"/>
      <c r="F158" s="88"/>
      <c r="G158" s="90"/>
      <c r="H158" s="90"/>
      <c r="I158" s="90"/>
      <c r="J158" s="88"/>
      <c r="K158" s="88"/>
      <c r="L158" s="88"/>
      <c r="M158" s="88"/>
      <c r="N158" s="88"/>
      <c r="O158" s="91"/>
      <c r="P158" s="70"/>
      <c r="Q158" s="92"/>
      <c r="R158" s="92"/>
      <c r="S158" s="92"/>
      <c r="T158" s="82"/>
      <c r="U158" s="93"/>
      <c r="V158" s="58"/>
      <c r="W158" s="94"/>
      <c r="X158" s="95"/>
      <c r="Y158" s="86"/>
      <c r="Z158" s="67"/>
      <c r="AA158" s="57"/>
      <c r="AB158" s="57" t="s">
        <v>34</v>
      </c>
      <c r="AC158" s="58"/>
      <c r="AD158" s="57" t="s">
        <v>35</v>
      </c>
      <c r="AE158" s="93"/>
    </row>
    <row x14ac:dyDescent="0.25" r="159" customHeight="1" ht="17.25">
      <c r="A159" s="62"/>
      <c r="B159" s="87"/>
      <c r="C159" s="87"/>
      <c r="D159" s="88"/>
      <c r="E159" s="89"/>
      <c r="F159" s="88"/>
      <c r="G159" s="90"/>
      <c r="H159" s="90"/>
      <c r="I159" s="90"/>
      <c r="J159" s="88"/>
      <c r="K159" s="88"/>
      <c r="L159" s="88"/>
      <c r="M159" s="88"/>
      <c r="N159" s="88"/>
      <c r="O159" s="91"/>
      <c r="P159" s="70"/>
      <c r="Q159" s="92"/>
      <c r="R159" s="92"/>
      <c r="S159" s="92"/>
      <c r="T159" s="82"/>
      <c r="U159" s="93"/>
      <c r="V159" s="58"/>
      <c r="W159" s="94"/>
      <c r="X159" s="95"/>
      <c r="Y159" s="86"/>
      <c r="Z159" s="67"/>
      <c r="AA159" s="57"/>
      <c r="AB159" s="57" t="s">
        <v>34</v>
      </c>
      <c r="AC159" s="58"/>
      <c r="AD159" s="57" t="s">
        <v>35</v>
      </c>
      <c r="AE159" s="93"/>
    </row>
    <row x14ac:dyDescent="0.25" r="160" customHeight="1" ht="17.25">
      <c r="A160" s="62"/>
      <c r="B160" s="87"/>
      <c r="C160" s="87"/>
      <c r="D160" s="88"/>
      <c r="E160" s="89"/>
      <c r="F160" s="88"/>
      <c r="G160" s="90"/>
      <c r="H160" s="90"/>
      <c r="I160" s="90"/>
      <c r="J160" s="88"/>
      <c r="K160" s="88"/>
      <c r="L160" s="88"/>
      <c r="M160" s="88"/>
      <c r="N160" s="88"/>
      <c r="O160" s="91"/>
      <c r="P160" s="70"/>
      <c r="Q160" s="92"/>
      <c r="R160" s="92"/>
      <c r="S160" s="92"/>
      <c r="T160" s="82"/>
      <c r="U160" s="93"/>
      <c r="V160" s="58"/>
      <c r="W160" s="94"/>
      <c r="X160" s="95"/>
      <c r="Y160" s="86"/>
      <c r="Z160" s="67"/>
      <c r="AA160" s="57"/>
      <c r="AB160" s="57" t="s">
        <v>34</v>
      </c>
      <c r="AC160" s="58"/>
      <c r="AD160" s="57" t="s">
        <v>35</v>
      </c>
      <c r="AE160" s="9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2023-11-22T21:56:37.102Z</dcterms:created>
  <dcterms:modified xsi:type="dcterms:W3CDTF">2023-11-22T21:56:37.102Z</dcterms:modified>
</cp:coreProperties>
</file>