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"/>
    </mc:Choice>
  </mc:AlternateContent>
  <xr:revisionPtr revIDLastSave="0" documentId="13_ncr:1_{EEA8DDA1-1117-0A47-94B0-216DC7E778B9}" xr6:coauthVersionLast="47" xr6:coauthVersionMax="47" xr10:uidLastSave="{00000000-0000-0000-0000-000000000000}"/>
  <bookViews>
    <workbookView xWindow="0" yWindow="460" windowWidth="28800" windowHeight="16820" xr2:uid="{99B8F41B-5FC6-444E-BEC5-A99EE94B0474}"/>
  </bookViews>
  <sheets>
    <sheet name="Master" sheetId="1" r:id="rId1"/>
    <sheet name="MULO" sheetId="3" r:id="rId2"/>
  </sheets>
  <definedNames>
    <definedName name="_xlnm._FilterDatabase" localSheetId="0" hidden="1">Master!$A$1:$AB$44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26" i="1" l="1"/>
  <c r="AP26" i="1"/>
  <c r="AP4" i="1"/>
  <c r="AQ4" i="1"/>
  <c r="AP5" i="1"/>
  <c r="AQ5" i="1"/>
  <c r="AP6" i="1"/>
  <c r="AQ6" i="1"/>
  <c r="AP7" i="1"/>
  <c r="AQ7" i="1"/>
  <c r="AP8" i="1"/>
  <c r="AQ8" i="1"/>
  <c r="AP9" i="1"/>
  <c r="AQ9" i="1"/>
  <c r="AP10" i="1"/>
  <c r="AQ10" i="1"/>
  <c r="AP11" i="1"/>
  <c r="AQ11" i="1"/>
  <c r="AP12" i="1"/>
  <c r="AQ12" i="1"/>
  <c r="AP13" i="1"/>
  <c r="AQ13" i="1"/>
  <c r="AP14" i="1"/>
  <c r="AQ14" i="1"/>
  <c r="AP15" i="1"/>
  <c r="AQ15" i="1"/>
  <c r="AP16" i="1"/>
  <c r="AQ16" i="1"/>
  <c r="AP17" i="1"/>
  <c r="AQ17" i="1"/>
  <c r="AP18" i="1"/>
  <c r="AQ18" i="1"/>
  <c r="AP19" i="1"/>
  <c r="AQ19" i="1"/>
  <c r="AP20" i="1"/>
  <c r="AQ20" i="1"/>
  <c r="AP21" i="1"/>
  <c r="AQ21" i="1"/>
  <c r="AP22" i="1"/>
  <c r="AQ22" i="1"/>
  <c r="AP23" i="1"/>
  <c r="AQ23" i="1"/>
  <c r="AP24" i="1"/>
  <c r="AQ24" i="1"/>
  <c r="AP25" i="1"/>
  <c r="AQ25" i="1"/>
  <c r="AP27" i="1"/>
  <c r="AQ27" i="1"/>
  <c r="AP28" i="1"/>
  <c r="AQ28" i="1"/>
  <c r="AP29" i="1"/>
  <c r="AQ29" i="1"/>
  <c r="AP30" i="1"/>
  <c r="AQ30" i="1"/>
  <c r="AP31" i="1"/>
  <c r="AQ31" i="1"/>
  <c r="AP32" i="1"/>
  <c r="AQ32" i="1"/>
  <c r="AP33" i="1"/>
  <c r="AQ33" i="1"/>
  <c r="AP34" i="1"/>
  <c r="AQ34" i="1"/>
  <c r="AP35" i="1"/>
  <c r="AQ35" i="1"/>
  <c r="AP36" i="1"/>
  <c r="AQ36" i="1"/>
  <c r="AP37" i="1"/>
  <c r="AQ37" i="1"/>
  <c r="AP38" i="1"/>
  <c r="AQ38" i="1"/>
  <c r="AP39" i="1"/>
  <c r="AQ39" i="1"/>
  <c r="AP40" i="1"/>
  <c r="AQ40" i="1"/>
  <c r="AP41" i="1"/>
  <c r="AQ41" i="1"/>
  <c r="AP42" i="1"/>
  <c r="AQ42" i="1"/>
  <c r="AP43" i="1"/>
  <c r="AQ43" i="1"/>
  <c r="AP44" i="1"/>
  <c r="AQ44" i="1"/>
  <c r="AQ3" i="1"/>
  <c r="AP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3" i="1"/>
  <c r="AL4" i="1"/>
  <c r="AM4" i="1"/>
  <c r="AN4" i="1"/>
  <c r="AL5" i="1"/>
  <c r="AM5" i="1"/>
  <c r="AN5" i="1"/>
  <c r="AL6" i="1"/>
  <c r="AM6" i="1"/>
  <c r="AN6" i="1"/>
  <c r="AL7" i="1"/>
  <c r="AM7" i="1"/>
  <c r="AN7" i="1"/>
  <c r="AL8" i="1"/>
  <c r="AM8" i="1"/>
  <c r="AN8" i="1"/>
  <c r="AL9" i="1"/>
  <c r="AM9" i="1"/>
  <c r="AN9" i="1"/>
  <c r="AL10" i="1"/>
  <c r="AM10" i="1"/>
  <c r="AN10" i="1"/>
  <c r="AL11" i="1"/>
  <c r="AM11" i="1"/>
  <c r="AN11" i="1"/>
  <c r="AL12" i="1"/>
  <c r="AM12" i="1"/>
  <c r="AN12" i="1"/>
  <c r="AL13" i="1"/>
  <c r="AM13" i="1"/>
  <c r="AN13" i="1"/>
  <c r="AL14" i="1"/>
  <c r="AM14" i="1"/>
  <c r="AN14" i="1"/>
  <c r="AL15" i="1"/>
  <c r="AM15" i="1"/>
  <c r="AN15" i="1"/>
  <c r="AL16" i="1"/>
  <c r="AM16" i="1"/>
  <c r="AN16" i="1"/>
  <c r="AL17" i="1"/>
  <c r="AM17" i="1"/>
  <c r="AN17" i="1"/>
  <c r="AL18" i="1"/>
  <c r="AM18" i="1"/>
  <c r="AN18" i="1"/>
  <c r="AL19" i="1"/>
  <c r="AM19" i="1"/>
  <c r="AN19" i="1"/>
  <c r="AL20" i="1"/>
  <c r="AM20" i="1"/>
  <c r="AN20" i="1"/>
  <c r="AL21" i="1"/>
  <c r="AM21" i="1"/>
  <c r="AN21" i="1"/>
  <c r="AL22" i="1"/>
  <c r="AM22" i="1"/>
  <c r="AN22" i="1"/>
  <c r="AL23" i="1"/>
  <c r="AM23" i="1"/>
  <c r="AN23" i="1"/>
  <c r="AL24" i="1"/>
  <c r="AM24" i="1"/>
  <c r="AN24" i="1"/>
  <c r="AL25" i="1"/>
  <c r="AM25" i="1"/>
  <c r="AN25" i="1"/>
  <c r="AL26" i="1"/>
  <c r="AM26" i="1"/>
  <c r="AN26" i="1"/>
  <c r="AL27" i="1"/>
  <c r="AM27" i="1"/>
  <c r="AN27" i="1"/>
  <c r="AL28" i="1"/>
  <c r="AM28" i="1"/>
  <c r="AN28" i="1"/>
  <c r="AL29" i="1"/>
  <c r="AM29" i="1"/>
  <c r="AN29" i="1"/>
  <c r="AL30" i="1"/>
  <c r="AM30" i="1"/>
  <c r="AN30" i="1"/>
  <c r="AL31" i="1"/>
  <c r="AM31" i="1"/>
  <c r="AN31" i="1"/>
  <c r="AL32" i="1"/>
  <c r="AM32" i="1"/>
  <c r="AN32" i="1"/>
  <c r="AL33" i="1"/>
  <c r="AM33" i="1"/>
  <c r="AN33" i="1"/>
  <c r="AL34" i="1"/>
  <c r="AM34" i="1"/>
  <c r="AN34" i="1"/>
  <c r="AL35" i="1"/>
  <c r="AM35" i="1"/>
  <c r="AN35" i="1"/>
  <c r="AL36" i="1"/>
  <c r="AM36" i="1"/>
  <c r="AN36" i="1"/>
  <c r="AL37" i="1"/>
  <c r="AM37" i="1"/>
  <c r="AN37" i="1"/>
  <c r="AL38" i="1"/>
  <c r="AM38" i="1"/>
  <c r="AN38" i="1"/>
  <c r="AL39" i="1"/>
  <c r="AM39" i="1"/>
  <c r="AN39" i="1"/>
  <c r="AL40" i="1"/>
  <c r="AM40" i="1"/>
  <c r="AN40" i="1"/>
  <c r="AL41" i="1"/>
  <c r="AM41" i="1"/>
  <c r="AN41" i="1"/>
  <c r="AL42" i="1"/>
  <c r="AM42" i="1"/>
  <c r="AN42" i="1"/>
  <c r="AL43" i="1"/>
  <c r="AM43" i="1"/>
  <c r="AN43" i="1"/>
  <c r="AL44" i="1"/>
  <c r="AM44" i="1"/>
  <c r="AN44" i="1"/>
  <c r="AM3" i="1"/>
  <c r="AN3" i="1"/>
  <c r="AL3" i="1"/>
  <c r="AI3" i="1" a="1"/>
  <c r="AI3" i="1" s="1"/>
  <c r="AJ3" i="1" a="1"/>
  <c r="AJ3" i="1" s="1"/>
  <c r="AG3" i="1" a="1"/>
  <c r="AG3" i="1" s="1"/>
  <c r="AF3" i="1" a="1"/>
  <c r="AF3" i="1" s="1"/>
  <c r="AE3" i="1" a="1"/>
  <c r="AE3" i="1" s="1"/>
  <c r="AD3" i="1" a="1"/>
  <c r="AD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<sst xmlns="http://schemas.openxmlformats.org/spreadsheetml/2006/main" count="881" uniqueCount="437">
  <si>
    <t>REPORT_NAME</t>
  </si>
  <si>
    <t>PLAN_INFO</t>
  </si>
  <si>
    <t>Scenario_INFO</t>
  </si>
  <si>
    <t>ASSOCIATION_ID</t>
  </si>
  <si>
    <t>assoc_Name</t>
  </si>
  <si>
    <t>CATEGORY_NAME</t>
  </si>
  <si>
    <t>CATEGORY_CODE</t>
  </si>
  <si>
    <t>BRAND_NAME</t>
  </si>
  <si>
    <t>BRAND_CODE</t>
  </si>
  <si>
    <t>SUBBRAND_NAME</t>
  </si>
  <si>
    <t>SUBBRAND_CODE</t>
  </si>
  <si>
    <t>DRIVER_TYPE_NAME</t>
  </si>
  <si>
    <t>DRIVER_TYPE_CODE</t>
  </si>
  <si>
    <t>DRIVER_NAME</t>
  </si>
  <si>
    <t>DRIVER_CODE</t>
  </si>
  <si>
    <t>CAMPAIGN_NAME</t>
  </si>
  <si>
    <t>CAMPAIGN_CODE</t>
  </si>
  <si>
    <t>ACTIVITY</t>
  </si>
  <si>
    <t>SPEND</t>
  </si>
  <si>
    <t>SH_ADJUSTED_SPEND</t>
  </si>
  <si>
    <t>VOLUME_SALES</t>
  </si>
  <si>
    <t>DOLLAR_SALES</t>
  </si>
  <si>
    <t>GM_SALES</t>
  </si>
  <si>
    <t>ROI</t>
  </si>
  <si>
    <t>VARIABLE_INTEGR_CD</t>
  </si>
  <si>
    <t>VARIABLE_ID</t>
  </si>
  <si>
    <t>IS_HALO_VARIABLE</t>
  </si>
  <si>
    <t>IS_SHARED</t>
  </si>
  <si>
    <t>Campaign Level Data</t>
  </si>
  <si>
    <t>Base</t>
  </si>
  <si>
    <t>BASE SALES</t>
  </si>
  <si>
    <t>N2_2_2_2_2_2</t>
  </si>
  <si>
    <t>Consumer Promo</t>
  </si>
  <si>
    <t>Media</t>
  </si>
  <si>
    <t>NULL</t>
  </si>
  <si>
    <t>NEWS AMERICA</t>
  </si>
  <si>
    <t>DISPLAY</t>
  </si>
  <si>
    <t>PAID SOCIAL</t>
  </si>
  <si>
    <t>PR</t>
  </si>
  <si>
    <t>Shopper Marketing</t>
  </si>
  <si>
    <t>SHOPPER MARKETING</t>
  </si>
  <si>
    <t>MEXICAN FOOD</t>
  </si>
  <si>
    <t>HERDEZ</t>
  </si>
  <si>
    <t>NA</t>
  </si>
  <si>
    <t>D27</t>
  </si>
  <si>
    <t>5155987-5155985-5155988-4186616-4186619-4186630-5155943-5155939-385608-5416846</t>
  </si>
  <si>
    <t>DIGITAL COUPONS</t>
  </si>
  <si>
    <t>DIGITAL COUPONS_2021 MYMAGAZINE-MEXICAN FOOD</t>
  </si>
  <si>
    <t>385608-5416846</t>
  </si>
  <si>
    <t>5155987-5155985-5155988-4186616-4186619-4186630-5155943-5155939-385613-5416844</t>
  </si>
  <si>
    <t>HERDEZ_DIGITAL COUPONS_2021 LCM_ALL</t>
  </si>
  <si>
    <t>385613-5416844</t>
  </si>
  <si>
    <t>5155987-5155985-5155988-4186616-4186619-4186630-5155943-5155939-385610-5416850</t>
  </si>
  <si>
    <t>HERDEZ_DIGITAL COUPONS_KROGER_ALL</t>
  </si>
  <si>
    <t>385610-5416850</t>
  </si>
  <si>
    <t>5155987-5155985-5155988-4186616-4186619-4186630-5155943-5155939-385612-5285644</t>
  </si>
  <si>
    <t>HERDEZ_DIGITAL COUPONS_QUOTIENT MEDIA_ALL</t>
  </si>
  <si>
    <t>385612-5285644</t>
  </si>
  <si>
    <t>5155987-5155985-5155988-4186616-4186619-4186630-5155943-5155920-385619-5285699</t>
  </si>
  <si>
    <t>HERDEZ_NEWS AMERICA_AVO HOT SAUCE_ALL</t>
  </si>
  <si>
    <t>385619-5285699</t>
  </si>
  <si>
    <t>5155987-5155985-5155988-4186616-4186619-4186630-5155943-5155935-385620-5155392</t>
  </si>
  <si>
    <t>QUOTIENT</t>
  </si>
  <si>
    <t>QUOTIENT_NATIONAL_ROI</t>
  </si>
  <si>
    <t>385620-5155392</t>
  </si>
  <si>
    <t>5155987-5155985-5155988-4186616-4186619-4186630-5155943-5155935-385623-5155394</t>
  </si>
  <si>
    <t>QUOTIENT_SHOPPER_TRIAL-MEXICAN FOOD</t>
  </si>
  <si>
    <t>385623-5155394</t>
  </si>
  <si>
    <t>5155987-5155985-5155988-4186616-4186619-4186630-5155944-5155933-385625-5285650</t>
  </si>
  <si>
    <t>DISPLAY_TTD_YEAR2</t>
  </si>
  <si>
    <t>385625-5285650</t>
  </si>
  <si>
    <t>5155987-5155985-5155988-4186616-4186619-4186630-5155944-5155934-385626-5285670</t>
  </si>
  <si>
    <t>HIGH IMPACT</t>
  </si>
  <si>
    <t>HIGH IMPACT_TTD-_YEAR1</t>
  </si>
  <si>
    <t>385626-5285670</t>
  </si>
  <si>
    <t>5155987-5155985-5155988-4186616-4186619-4186630-5155944-5155932-385627-5285694</t>
  </si>
  <si>
    <t>NATIVE</t>
  </si>
  <si>
    <t>NATIVE_TTD-YEAR2</t>
  </si>
  <si>
    <t>385627-5285694</t>
  </si>
  <si>
    <t>5155987-5155985-5155988-4186616-4186619-4186630-5155944-5155932-385628-5285694</t>
  </si>
  <si>
    <t>NATIVE_TTD_YEAR1</t>
  </si>
  <si>
    <t>385628-5285694</t>
  </si>
  <si>
    <t>5155987-5155985-5155988-4186616-4186619-4186630-5155944-5155928-385630-5285740</t>
  </si>
  <si>
    <t>OLV</t>
  </si>
  <si>
    <t>OLV_TTD_YEAR1</t>
  </si>
  <si>
    <t>385630-5285740</t>
  </si>
  <si>
    <t>5155987-5155985-5155988-4186616-4186619-4186630-5155944-5155928-385629-5285740</t>
  </si>
  <si>
    <t>OLV_TTD_YEAR2</t>
  </si>
  <si>
    <t>385629-5285740</t>
  </si>
  <si>
    <t>5155987-5155985-5155988-4186616-4186619-4186630-5155944-5155927-400207-5285748</t>
  </si>
  <si>
    <t>OTT</t>
  </si>
  <si>
    <t>HERDEZ OTT- OTT_AMAZON YEAR1</t>
  </si>
  <si>
    <t>400207-5285748</t>
  </si>
  <si>
    <t>5155987-5155985-5155988-4186616-4186619-4186630-5155944-5155927-385634-5285748</t>
  </si>
  <si>
    <t>HERDEZ_OTT_AMAZON_YEAR2</t>
  </si>
  <si>
    <t>385634-5285748</t>
  </si>
  <si>
    <t>5155987-5155985-5155988-4186616-4186619-4186630-5155944-5155927-385631-5285774</t>
  </si>
  <si>
    <t>OTT_TTD_YEAR2</t>
  </si>
  <si>
    <t>385631-5285774</t>
  </si>
  <si>
    <t>5155987-5155985-5155988-4186616-4186619-4186630-5155944-5155930-385635-5285778</t>
  </si>
  <si>
    <t>PAID SEARCH</t>
  </si>
  <si>
    <t>HERDEZ_PAID SEARCH_YEAR1</t>
  </si>
  <si>
    <t>385635-5285778</t>
  </si>
  <si>
    <t>5155987-5155985-5155988-4186616-4186619-4186630-5155944-5155930-385636-5285778</t>
  </si>
  <si>
    <t>HERDEZ_PAID SEARCH_YEAR2</t>
  </si>
  <si>
    <t>385636-5285778</t>
  </si>
  <si>
    <t>5155987-5155985-5155988-4186616-4186619-4186630-5155944-5155922-406870-5285787</t>
  </si>
  <si>
    <t>HERDEZ PAID SOCIAL META-PINTEREST YEAR2</t>
  </si>
  <si>
    <t>406870-5285787</t>
  </si>
  <si>
    <t>5155987-5155985-5155988-4186616-4186619-4186630-5155944-5155922-385640-5285785</t>
  </si>
  <si>
    <t>PAID SOCIAL_META_YEAR1</t>
  </si>
  <si>
    <t>385640-5285785</t>
  </si>
  <si>
    <t>5155987-5155985-5155988-4186616-4186619-4186630-5155944-5155922-385642-5285861</t>
  </si>
  <si>
    <t>PAID SOCIAL_PINTEREST_YEAR1</t>
  </si>
  <si>
    <t>385642-5285861</t>
  </si>
  <si>
    <t>5155987-5155985-5155988-4186616-4186619-4186630-5155944-5155922-385638-5285917</t>
  </si>
  <si>
    <t>PAID SOCIAL_TWITTER_YEAR1</t>
  </si>
  <si>
    <t>385638-5285917</t>
  </si>
  <si>
    <t>5155987-5155985-5155988-4186616-4186619-4186630-5155944-5155922-406871-5285918</t>
  </si>
  <si>
    <t>PAID SOCIAL_TWITTER_YEAR2</t>
  </si>
  <si>
    <t>406871-5285918</t>
  </si>
  <si>
    <t>5155987-5155985-5155988-4186616-4186619-4186630-5155944-5155921-400308-5158687</t>
  </si>
  <si>
    <t xml:space="preserve">PR F21 FY22 </t>
  </si>
  <si>
    <t>400308-5158687</t>
  </si>
  <si>
    <t>5155987-5155985-5155988-4186616-4186619-4186630-5155944-5155931-385647-5155175</t>
  </si>
  <si>
    <t>RETAIL SEARCH</t>
  </si>
  <si>
    <t>HERDEZ_RETAIL SEARCH_INSTACART_YEAR1</t>
  </si>
  <si>
    <t>385647-5155175</t>
  </si>
  <si>
    <t>5155987-5155985-5155988-4186616-4186619-4186630-5155944-5155931-385648-5155175</t>
  </si>
  <si>
    <t>HERDEZ_RETAIL SEARCH_INSTACART_YEAR2</t>
  </si>
  <si>
    <t>385648-5155175</t>
  </si>
  <si>
    <t>5155987-5155985-5155988-4186616-4186619-4186630-5155944-5155931-385649-5155178</t>
  </si>
  <si>
    <t>HERDEZ_RETAIL SEARCH_KROGER_YEAR1</t>
  </si>
  <si>
    <t>385649-5155178</t>
  </si>
  <si>
    <t>5155987-5155985-5155988-4186616-4186619-4186630-5155944-5155931-385650-5155178</t>
  </si>
  <si>
    <t>HERDEZ_RETAIL SEARCH_KROGER_YEAR2</t>
  </si>
  <si>
    <t>385650-5155178</t>
  </si>
  <si>
    <t>5155987-5155985-5155988-4186616-4186619-4186630-5155944-5155931-385645-5155180</t>
  </si>
  <si>
    <t>HERDEZ_RETAIL SEARCH_WALMART_YEAR1</t>
  </si>
  <si>
    <t>385645-5155180</t>
  </si>
  <si>
    <t>5155987-5155985-5155988-4186616-4186619-4186630-5155944-5155931-385646-5155180</t>
  </si>
  <si>
    <t>HERDEZ_RETAIL SEARCH_WALMART_YEAR2</t>
  </si>
  <si>
    <t>385646-5155180</t>
  </si>
  <si>
    <t>5155987-5155985-5155988-4186616-4186619-4186630-5155944-5416900-385651-5416860</t>
  </si>
  <si>
    <t>SPOT TV</t>
  </si>
  <si>
    <t>HERDEZ_SPOT TV_YEAR1</t>
  </si>
  <si>
    <t>385651-5416860</t>
  </si>
  <si>
    <t>5155987-5155985-5155988-4186616-4186619-4186630-5155944-5155929-385653-5285971</t>
  </si>
  <si>
    <t>YOUTUBE</t>
  </si>
  <si>
    <t>YOUTUBE_DV360_YEAR1</t>
  </si>
  <si>
    <t>385653-5285971</t>
  </si>
  <si>
    <t>5155987-5155985-5155988-4186616-4186619-4186630-5155944-5155929-385652-5285971</t>
  </si>
  <si>
    <t>YOUTUBE_DV360_YEAR2</t>
  </si>
  <si>
    <t>385652-5285971</t>
  </si>
  <si>
    <t>5155987-5155985-5155988-4186616-4186619-4186630-5155946-5155926-385663-5285945</t>
  </si>
  <si>
    <t>HERDEZ_SHOPPER MARKETING_ADDTOCART TEST_ALL</t>
  </si>
  <si>
    <t>385663-5285945</t>
  </si>
  <si>
    <t>5155987-5155985-5155988-4186616-4186619-4186630-5155946-5155926-385665-5285947</t>
  </si>
  <si>
    <t>HERDEZ_SHOPPER MARKETING_AVO HOT SAUCE_ALL</t>
  </si>
  <si>
    <t>385665-5285947</t>
  </si>
  <si>
    <t>5155987-5155985-5155988-4186616-4186619-4186630-5155946-5155926-385661-5285949</t>
  </si>
  <si>
    <t>HERDEZ_SHOPPER MARKETING_BOWL BOWL_ALL</t>
  </si>
  <si>
    <t>385661-5285949</t>
  </si>
  <si>
    <t>5155987-5155985-5155988-4186616-4186619-4186630-5155946-5155926-385667-5285957</t>
  </si>
  <si>
    <t>HERDEZ_SHOPPER MARKETING_HISPANIC HERITAGE MONTH_ALL</t>
  </si>
  <si>
    <t>385667-5285957</t>
  </si>
  <si>
    <t>5155987-5155985-5155988-4186616-4186619-4186630-5155946-5155926-385664-5285955</t>
  </si>
  <si>
    <t>HERDEZ_SHOPPER MARKETING_HISPANIC HERITAGE_ALL</t>
  </si>
  <si>
    <t>385664-5285955</t>
  </si>
  <si>
    <t>5155987-5155985-5155988-4186616-4186619-4186630-5155946-5155926-385670-5285959</t>
  </si>
  <si>
    <t>HERDEZ_SHOPPER MARKETING_HOT SAUCE_ALL</t>
  </si>
  <si>
    <t>385670-5285959</t>
  </si>
  <si>
    <t>5155987-5155985-5155988-4186616-4186619-4186630-5155946-5155926-385668-5285963</t>
  </si>
  <si>
    <t>HERDEZ_SHOPPER MARKETING_LAUNCH_ HOT SAUCE_ALL</t>
  </si>
  <si>
    <t>385668-5285963</t>
  </si>
  <si>
    <t>5155987-5155985-5155988-4186616-4186619-4186630-5155946-5155926-385662-5285965</t>
  </si>
  <si>
    <t>HERDEZ_SHOPPER MARKETING_MC HISPANIC HOLIDAYS_ALL</t>
  </si>
  <si>
    <t>385662-5285965</t>
  </si>
  <si>
    <t>5155987-5155985-5155988-4186616-4186619-4186630-5155946-5155926-385660-5285951</t>
  </si>
  <si>
    <t>SHOPPER MARKETING_CINCO DE MAYO-MEXICAN FOOD</t>
  </si>
  <si>
    <t>385660-5285951</t>
  </si>
  <si>
    <t>2 - HERDEZ_PLAN</t>
  </si>
  <si>
    <t>6 - Scenario 1</t>
  </si>
  <si>
    <t/>
  </si>
  <si>
    <t>Volume Sales</t>
  </si>
  <si>
    <t>Support</t>
  </si>
  <si>
    <t xml:space="preserve">Spend </t>
  </si>
  <si>
    <t>Adj. Spend</t>
  </si>
  <si>
    <t>Inc. Dollars</t>
  </si>
  <si>
    <t>MDMP ACTIVITY</t>
  </si>
  <si>
    <t>MDMP SPEND</t>
  </si>
  <si>
    <t>MDMP ADJUSTED_SPEND</t>
  </si>
  <si>
    <t>MDMP VOLUME_SALES</t>
  </si>
  <si>
    <t>MDMP DOLLAR_SALES</t>
  </si>
  <si>
    <t>MDMP INC. DOLLARS</t>
  </si>
  <si>
    <t>MDMP ROI</t>
  </si>
  <si>
    <t>Total SPOT TV</t>
  </si>
  <si>
    <t>Total Direct SPOT TV</t>
  </si>
  <si>
    <t>Total Halo SPOT TV</t>
  </si>
  <si>
    <t>Total Negative SPOT TV</t>
  </si>
  <si>
    <t>HERDEZ_SPOT TV_Year1</t>
  </si>
  <si>
    <t>SPOTTV_NETWORK</t>
  </si>
  <si>
    <t>HERDEZ_SPOT TV_ABC</t>
  </si>
  <si>
    <t>HERDEZ_SPOT TV_CBS</t>
  </si>
  <si>
    <t>HERDEZ_SPOT TV_FOX</t>
  </si>
  <si>
    <t>HERDEZ_SPOT TV_IND</t>
  </si>
  <si>
    <t>HERDEZ_SPOT TV_METV</t>
  </si>
  <si>
    <t>HERDEZ_SPOT TV_MYNET</t>
  </si>
  <si>
    <t>HERDEZ_SPOT TV_NBC</t>
  </si>
  <si>
    <t>HERDEZ_SPOT TV_UPN</t>
  </si>
  <si>
    <t>HERDEZ_SPOT TV_WB</t>
  </si>
  <si>
    <t>SPOTTV_DAYPART</t>
  </si>
  <si>
    <t>HERDEZ_SPOT TV_ACCESS</t>
  </si>
  <si>
    <t>HERDEZ_SPOT TV_BONUS</t>
  </si>
  <si>
    <t>HERDEZ_SPOT TV_CREDIT</t>
  </si>
  <si>
    <t>HERDEZ_SPOT TV_DAYTIME</t>
  </si>
  <si>
    <t>HERDEZ_SPOT TV_EARLY FRINGE</t>
  </si>
  <si>
    <t>HERDEZ_SPOT TV_EARLY NEWS</t>
  </si>
  <si>
    <t>HERDEZ_SPOT TV_LATE NEWS</t>
  </si>
  <si>
    <t>HERDEZ_SPOT TV_MORNING NEWS</t>
  </si>
  <si>
    <t>HERDEZ_SPOT TV_PRIME</t>
  </si>
  <si>
    <t>HERDEZ_SPOT TV_SPORTS</t>
  </si>
  <si>
    <t>Total DISPLAY</t>
  </si>
  <si>
    <t>Total Direct DISPLAY</t>
  </si>
  <si>
    <t>Total Halo DISPLAY</t>
  </si>
  <si>
    <t>Total Negative DISPLAY</t>
  </si>
  <si>
    <t>DISPLAY_TTD_Year2</t>
  </si>
  <si>
    <t>DISPLAY_TED</t>
  </si>
  <si>
    <t>HERDEZ_DISPLAY_D</t>
  </si>
  <si>
    <t>HERDEZ_DISPLAY_E</t>
  </si>
  <si>
    <t>HERDEZ_DISPLAY_NA</t>
  </si>
  <si>
    <t>HERDEZ_DISPLAY_T</t>
  </si>
  <si>
    <t>Total OLV</t>
  </si>
  <si>
    <t>Total Direct OLV</t>
  </si>
  <si>
    <t>Total Halo OLV</t>
  </si>
  <si>
    <t>Total Negative OLV</t>
  </si>
  <si>
    <t>OLV_TTD_Year1</t>
  </si>
  <si>
    <t>OLV_TTD_Year2</t>
  </si>
  <si>
    <t>OLD_VID DURATION</t>
  </si>
  <si>
    <t>HERDEZ_OLV_15S</t>
  </si>
  <si>
    <t>HERDEZ_OLV_30S</t>
  </si>
  <si>
    <t>HERDEZ_OLV_6S</t>
  </si>
  <si>
    <t>OLV_TED</t>
  </si>
  <si>
    <t>HERDEZ_OLV_D</t>
  </si>
  <si>
    <t>HERDEZ_OLV_E</t>
  </si>
  <si>
    <t>HERDEZ_OLV_NA</t>
  </si>
  <si>
    <t>HERDEZ_OLV_T</t>
  </si>
  <si>
    <t>OLV_TARGETING TACTIC</t>
  </si>
  <si>
    <t>HERDEZ_OLV_BEHAVIORAL</t>
  </si>
  <si>
    <t>HERDEZ_OLV_CONTEXTUAL</t>
  </si>
  <si>
    <t>HERDEZ_OLV_DEMO</t>
  </si>
  <si>
    <t>HERDEZ_OLV_GEOGRAPHY</t>
  </si>
  <si>
    <t>HERDEZ_OLV_PURCHASE BASED</t>
  </si>
  <si>
    <t>OLV_CAMPAIGN</t>
  </si>
  <si>
    <t>HERDEZ_OLV_FY21_HERDEZ HOT SAUCE_TACTICAL</t>
  </si>
  <si>
    <t>HERDEZ_OLV_FY21_HERDEZ_NATIONAL</t>
  </si>
  <si>
    <t>HERDEZ_OLV_FY21_HERDEZ_REGIONAL</t>
  </si>
  <si>
    <t>HERDEZ_OLV_FY21_HERDEZ_REGIONAL_TED MARKETS</t>
  </si>
  <si>
    <t>HERDEZ_OLV_FY22_HERDEZ_HOT SAUCE_NATIONAL</t>
  </si>
  <si>
    <t>HERDEZ_OLV_FY22_HERDEZ_NATIONAL</t>
  </si>
  <si>
    <t>HERDEZ_OLV_FY22_HERDEZ_TED MARKETS</t>
  </si>
  <si>
    <t>Total PAID SEARCH</t>
  </si>
  <si>
    <t>Total Direct PAID SEARCH</t>
  </si>
  <si>
    <t>Total Halo PAID SEARCH</t>
  </si>
  <si>
    <t>Total Negative PAID SEARCH</t>
  </si>
  <si>
    <t>HERDEZ_PAID SEARCH_Year1</t>
  </si>
  <si>
    <t>HERDEZ_PAID SEARCH_Year2</t>
  </si>
  <si>
    <t>PAID SEARCH_CAMPAIGN</t>
  </si>
  <si>
    <t>HERDEZ_PAID SEARCH_US_SEM_HER_BRAND</t>
  </si>
  <si>
    <t>HERDEZ_PAID SEARCH_US_SEM_HER_HOT_SAUCE_PRODUCT</t>
  </si>
  <si>
    <t>HERDEZ_PAID SEARCH_US_SEM_HER_RECIPES</t>
  </si>
  <si>
    <t>Total PAID SOCIAL</t>
  </si>
  <si>
    <t>Total Direct PAID SOCIAL</t>
  </si>
  <si>
    <t>Total Halo PAID SOCIAL</t>
  </si>
  <si>
    <t>Total Negative PAID SOCIAL</t>
  </si>
  <si>
    <t>PAID SOCIAL_TWITTER_Year2</t>
  </si>
  <si>
    <t>PAID SOCIAL_TWITTER_Year1</t>
  </si>
  <si>
    <t>HERDEZ PAID SOCIAL META-PINTEREST Year2</t>
  </si>
  <si>
    <t>PAID SOCIAL_META_Year1</t>
  </si>
  <si>
    <t>PAID SOCIAL_PINTEREST_Year1</t>
  </si>
  <si>
    <t>PAID SOCIAL_CAMPAIGN</t>
  </si>
  <si>
    <t>HERDEZ_PAID SOCIAL_META_HERDEZ FY21</t>
  </si>
  <si>
    <t>HERDEZ_PAID SOCIAL_META_HERDEZ FY22</t>
  </si>
  <si>
    <t>HERDEZ_PAID SOCIAL_PINTEREST_FY21</t>
  </si>
  <si>
    <t>HERDEZ_PAID SOCIAL_PINTEREST_FY22</t>
  </si>
  <si>
    <t>HERDEZ_PAID SOCIAL_TWITTER_HERDEZ FY22</t>
  </si>
  <si>
    <t>HERDEZ_PAID SOCIAL_TWITTER_HERDEZ_FY21</t>
  </si>
  <si>
    <t>META &amp; PINTEREST Y2</t>
  </si>
  <si>
    <t>PAID SOCIAL_META_Year2</t>
  </si>
  <si>
    <t>PAID SOCIAL_PINTEREST_Year2</t>
  </si>
  <si>
    <t>Total YOUTUBE</t>
  </si>
  <si>
    <t>Total Direct YOUTUBE</t>
  </si>
  <si>
    <t>Total Halo YOUTUBE</t>
  </si>
  <si>
    <t>Total Negative YOUTUBE</t>
  </si>
  <si>
    <t>YOUTUBE_DV360_Year2</t>
  </si>
  <si>
    <t>YOUTUBE_DV360_Year1</t>
  </si>
  <si>
    <t>YOUTUBE_TED</t>
  </si>
  <si>
    <t>HERDEZ_YOUTUBE_D</t>
  </si>
  <si>
    <t>HERDEZ_YOUTUBE_E</t>
  </si>
  <si>
    <t>HERDEZ_YOUTUBE_NA</t>
  </si>
  <si>
    <t>HERDEZ_YOUTUBE_T</t>
  </si>
  <si>
    <t>YOUTUBE_CAMPAIGN</t>
  </si>
  <si>
    <t>HERDEZ_YOUTUBE_FY21_HERDEZ_HOT SAUCE_REGIONAL</t>
  </si>
  <si>
    <t>HERDEZ_YOUTUBE_FY21_HERDEZ_NATIONAL</t>
  </si>
  <si>
    <t>HERDEZ_YOUTUBE_FY22_HERDEZ_HOT SAUCE_NATIONAL</t>
  </si>
  <si>
    <t>HERDEZ_YOUTUBE_FY22_HERDEZ_NATIONAL</t>
  </si>
  <si>
    <t>Total OTT</t>
  </si>
  <si>
    <t>Total Direct OTT</t>
  </si>
  <si>
    <t>Total Halo OTT</t>
  </si>
  <si>
    <t>Total Negative OTT</t>
  </si>
  <si>
    <t>HERDEZ OTT- OTT_AMAZON Year1</t>
  </si>
  <si>
    <t>OTT_TTD_Year2</t>
  </si>
  <si>
    <t>HERDEZ_OTT_AMAZON_Year2</t>
  </si>
  <si>
    <t>OTT_VID DURATION</t>
  </si>
  <si>
    <t>HERDEZ_OTT_15S</t>
  </si>
  <si>
    <t>HERDEZ_OTT_30S</t>
  </si>
  <si>
    <t>OTT_TED</t>
  </si>
  <si>
    <t>HERDEZ_OTT_D</t>
  </si>
  <si>
    <t>HERDEZ_OTT_E</t>
  </si>
  <si>
    <t>HERDEZ_OTT_NA</t>
  </si>
  <si>
    <t>HERDEZ_OTT_T</t>
  </si>
  <si>
    <t>OTT_TARGETING TACTIC</t>
  </si>
  <si>
    <t>HERDEZ_OTT_BEHAVIORAL</t>
  </si>
  <si>
    <t>HERDEZ_OTT_DEMO</t>
  </si>
  <si>
    <t>HERDEZ_OTT_PURCHASE BASED</t>
  </si>
  <si>
    <t>OTT_PARTNER</t>
  </si>
  <si>
    <t>HERDEZ_OTT_HULU</t>
  </si>
  <si>
    <t>HERDEZ_OTT_PHDP</t>
  </si>
  <si>
    <t>OTT_CAMPAIGN</t>
  </si>
  <si>
    <t>HERDEZ_OTT_FY21_HERDEZ_NATIONAL</t>
  </si>
  <si>
    <t>HERDEZ_OTT_FY22_HERDEZ HOT SAUCE_NATIONAL</t>
  </si>
  <si>
    <t>HERDEZ_OTT_FY22_HERDEZ_NATIONAL</t>
  </si>
  <si>
    <t>Total HIGH IMPACT</t>
  </si>
  <si>
    <t>Total Direct HIGH IMPACT</t>
  </si>
  <si>
    <t>Total Halo HIGH IMPACT</t>
  </si>
  <si>
    <t>Total Negative HIGH IMPACT</t>
  </si>
  <si>
    <t>HIGH IMPACT_TTD-_Year1</t>
  </si>
  <si>
    <t>HIM_TED</t>
  </si>
  <si>
    <t>HERDEZ_HIGH IMPACT_D</t>
  </si>
  <si>
    <t>HERDEZ_HIGH IMPACT_E</t>
  </si>
  <si>
    <t>HERDEZ_HIGH IMPACT_NA</t>
  </si>
  <si>
    <t>HERDEZ_HIGH IMPACT_T</t>
  </si>
  <si>
    <t>HIM_TARGETING TACTIC</t>
  </si>
  <si>
    <t>HERDEZ_HIGH IMPACT_BEHAVIORAL</t>
  </si>
  <si>
    <t>HERDEZ_HIGH IMPACT_DEMO</t>
  </si>
  <si>
    <t>HERDEZ_HIGH IMPACT_GEOGRAPHY</t>
  </si>
  <si>
    <t>HERDEZ_HIGH IMPACT_PURCHASE BASED</t>
  </si>
  <si>
    <t>Total DIGITAL COUPONS</t>
  </si>
  <si>
    <t>Total Direct DIGITAL COUPONS</t>
  </si>
  <si>
    <t>Total Halo DIGITAL COUPONS</t>
  </si>
  <si>
    <t>Total Negative DIGITAL COUPONS</t>
  </si>
  <si>
    <t>HERDEZ_DIGITAL COUPONS_HEB DIGITAL COUPON_All</t>
  </si>
  <si>
    <t>HERDEZ_DIGITAL COUPONS_KROGER_All</t>
  </si>
  <si>
    <t>HERDEZ_DIGITAL COUPONS_TARGET_All</t>
  </si>
  <si>
    <t>HERDEZ_DIGITAL COUPONS_QUOTIENT MEDIA_All</t>
  </si>
  <si>
    <t>HERDEZ_DIGITAL COUPONS_2021 LCM_All</t>
  </si>
  <si>
    <t>HERDEZ_DIGITAL COUPONS_2020 MYMAGAZINE_All</t>
  </si>
  <si>
    <t>HERDEZ_DIGITAL COUPONS_ABSCO- J4U DIGITAL COUPON_All</t>
  </si>
  <si>
    <t>Total FSI</t>
  </si>
  <si>
    <t>Total Direct FSI</t>
  </si>
  <si>
    <t>Total Halo FSI</t>
  </si>
  <si>
    <t>Total Negative FSI</t>
  </si>
  <si>
    <t>HERDEZ_STORE BRAND_FSI_All</t>
  </si>
  <si>
    <t>HERDEZ_OLD EL PASO_FSI_All</t>
  </si>
  <si>
    <t>HERDEZ_RED GOLD_FSI_All</t>
  </si>
  <si>
    <t>Total NEWS AMERICA</t>
  </si>
  <si>
    <t>Total Direct NEWS AMERICA</t>
  </si>
  <si>
    <t>Total Halo NEWS AMERICA</t>
  </si>
  <si>
    <t>Total Negative NEWS AMERICA</t>
  </si>
  <si>
    <t>HERDEZ_NEWS AMERICA_MAHATMA PARTNERSHIP_All</t>
  </si>
  <si>
    <t>HERDEZ_NEWS AMERICA_CINCO DE MAYO_All</t>
  </si>
  <si>
    <t>HERDEZ_NEWS AMERICA_AVO HOT SAUCE_All</t>
  </si>
  <si>
    <t>Total NATIVE</t>
  </si>
  <si>
    <t>Total Direct NATIVE</t>
  </si>
  <si>
    <t>Total Halo NATIVE</t>
  </si>
  <si>
    <t>Total Negative NATIVE</t>
  </si>
  <si>
    <t>NATIVE_TTD_Year1</t>
  </si>
  <si>
    <t>NATIVE_TTD-Year2</t>
  </si>
  <si>
    <t>NAT_TED</t>
  </si>
  <si>
    <t>HERDEZ_NATIVE_D</t>
  </si>
  <si>
    <t>HERDEZ_NATIVE_E</t>
  </si>
  <si>
    <t>HERDEZ_NATIVE_NA</t>
  </si>
  <si>
    <t>HERDEZ_NATIVE_T</t>
  </si>
  <si>
    <t>NAT_TARGETING TACTIC</t>
  </si>
  <si>
    <t>HERDEZ_NATIVE_BEHAVIORAL</t>
  </si>
  <si>
    <t>HERDEZ_NATIVE_DEMO</t>
  </si>
  <si>
    <t>HERDEZ_NATIVE_GEOGRAPHY</t>
  </si>
  <si>
    <t>HERDEZ_NATIVE_PURCHASE BASED</t>
  </si>
  <si>
    <t>NAT_PARTNER</t>
  </si>
  <si>
    <t>HERDEZ_NATIVE_PHDP</t>
  </si>
  <si>
    <t>HERDEZ_NATIVE_TRIPLELIFT</t>
  </si>
  <si>
    <t>NAT_CAMPAIGN</t>
  </si>
  <si>
    <t>HERDEZ_NATIVE_FY21_HERDEZ_NATIONAL</t>
  </si>
  <si>
    <t>HERDEZ_NATIVE_FY22_HERDEZ_HOT SAUCE_NATIONAL</t>
  </si>
  <si>
    <t>HERDEZ_NATIVE_FY22_HERDEZ_NATIONAL</t>
  </si>
  <si>
    <t>Total PR</t>
  </si>
  <si>
    <t>Total Direct PR</t>
  </si>
  <si>
    <t>Total Halo PR</t>
  </si>
  <si>
    <t>Total Negative PR</t>
  </si>
  <si>
    <t>Total QUOTIENT</t>
  </si>
  <si>
    <t>Total Direct QUOTIENT</t>
  </si>
  <si>
    <t>Total Halo QUOTIENT</t>
  </si>
  <si>
    <t>Total Negative QUOTIENT</t>
  </si>
  <si>
    <t>QUOTIENT_SHOPPER_ROI</t>
  </si>
  <si>
    <t>QUOTIENT_NATIONAL_TRIAL-MEXICAN FOOD</t>
  </si>
  <si>
    <t>QUOTIENT_TARGETED_TRIAL-MEXICAN FOOD-</t>
  </si>
  <si>
    <t>Total RETAIL SEARCH</t>
  </si>
  <si>
    <t>Total Direct RETAIL SEARCH</t>
  </si>
  <si>
    <t>Total Halo RETAIL SEARCH</t>
  </si>
  <si>
    <t>Total Negative RETAIL SEARCH</t>
  </si>
  <si>
    <t>HERDEZ_RETAIL SEARCH_WALMART_Year1</t>
  </si>
  <si>
    <t>HERDEZ_RETAIL SEARCH_WALMART_Year2</t>
  </si>
  <si>
    <t>HERDEZ_RETAIL SEARCH_INSTACART_Year1</t>
  </si>
  <si>
    <t>HERDEZ_RETAIL SEARCH_INSTACART_Year2</t>
  </si>
  <si>
    <t>HERDEZ_RETAIL SEARCH_KROGER_Year1</t>
  </si>
  <si>
    <t>HERDEZ_RETAIL SEARCH_KROGER_Year2</t>
  </si>
  <si>
    <t>Total SHOPPER MARKETING</t>
  </si>
  <si>
    <t>Total Direct SHOPPER MARKETING</t>
  </si>
  <si>
    <t>Total Halo SHOPPER MARKETING</t>
  </si>
  <si>
    <t>Total Negative SHOPPER MARKETING</t>
  </si>
  <si>
    <t>HERDEZ_SHOPPER MARKETING_SUPER BOWL_All</t>
  </si>
  <si>
    <t>HERDEZ_SHOPPER MARKETING_HOT SAUCE_All</t>
  </si>
  <si>
    <t>HERDEZ_SHOPPER MARKETING_4TH OF JULY_All</t>
  </si>
  <si>
    <t>HERDEZ_SHOPPER MARKETING_BOWL BOWL_All</t>
  </si>
  <si>
    <t>HERDEZ_SHOPPER MARKETING_MC HISPANIC HOLIDAYS_All</t>
  </si>
  <si>
    <t>HERDEZ_SHOPPER MARKETING_ADDTOCART TEST_All</t>
  </si>
  <si>
    <t>HERDEZ_SHOPPER MARKETING_HISPANIC HERITAGE_All</t>
  </si>
  <si>
    <t>HERDEZ_SHOPPER MARKETING_AVO HOT SAUCE_All</t>
  </si>
  <si>
    <t>HERDEZ_SHOPPER MARKETING_LAUNCH GUAC SALSA_All</t>
  </si>
  <si>
    <t>HERDEZ_SHOPPER MARKETING_HISPANIC HERITAGE MONTH_All</t>
  </si>
  <si>
    <t>HERDEZ_SHOPPER MARKETING_LAUNCH_ HOT SAUCE_All</t>
  </si>
  <si>
    <t>% Difference Activity</t>
  </si>
  <si>
    <t>% Difference Spend</t>
  </si>
  <si>
    <t>% Difference Adjusted Spend</t>
  </si>
  <si>
    <t>% DifferenceVolume Sales</t>
  </si>
  <si>
    <t>% Difference GM Sales</t>
  </si>
  <si>
    <t>% Difference 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</si>
</sst>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_(* #,##0.000000_);_(* \(#,##0.000000\);_(* &quot;-&quot;??_);_(@_)"/>
    <numFmt numFmtId="166" formatCode="_(&quot;$&quot;* #,##0_);_(&quot;$&quot;* \(#,##0\);_(&quot;$&quot;* &quot;-&quot;??_);_(@_)"/>
    <numFmt numFmtId="167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Roboto Condensed"/>
    </font>
  </fonts>
  <fills count="8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79607"/>
        <bgColor indexed="64"/>
      </patternFill>
    </fill>
    <fill>
      <patternFill patternType="solid">
        <fgColor rgb="FFFCD5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164" fontId="0" fillId="0" borderId="0" xfId="1" applyNumberFormat="1" applyFont="1"/>
    <xf numFmtId="165" fontId="0" fillId="0" borderId="0" xfId="1" applyNumberFormat="1" applyFont="1"/>
    <xf numFmtId="0" fontId="3" fillId="0" borderId="0" xfId="0" applyFont="1"/>
    <xf numFmtId="0" fontId="4" fillId="0" borderId="0" xfId="0" applyFont="1"/>
    <xf numFmtId="164" fontId="5" fillId="2" borderId="1" xfId="0" applyNumberFormat="1" applyFont="1" applyFill="1" applyBorder="1" applyAlignment="1">
      <alignment horizontal="left" vertical="center"/>
    </xf>
    <xf numFmtId="164" fontId="0" fillId="3" borderId="1" xfId="0" applyNumberFormat="1" applyFill="1" applyBorder="1" applyAlignment="1">
      <alignment horizontal="left" vertical="center" indent="1"/>
    </xf>
    <xf numFmtId="164" fontId="0" fillId="4" borderId="1" xfId="0" applyNumberFormat="1" applyFill="1" applyBorder="1" applyAlignment="1">
      <alignment horizontal="left" vertical="center" indent="1"/>
    </xf>
    <xf numFmtId="164" fontId="0" fillId="5" borderId="1" xfId="0" applyNumberFormat="1" applyFill="1" applyBorder="1" applyAlignment="1">
      <alignment horizontal="left" vertical="center" indent="1"/>
    </xf>
    <xf numFmtId="164" fontId="0" fillId="0" borderId="1" xfId="0" applyNumberFormat="1" applyBorder="1" applyAlignment="1">
      <alignment horizontal="left" vertical="center" indent="3"/>
    </xf>
    <xf numFmtId="164" fontId="6" fillId="6" borderId="1" xfId="0" applyNumberFormat="1" applyFont="1" applyFill="1" applyBorder="1" applyAlignment="1">
      <alignment horizontal="left" vertical="center" indent="3"/>
    </xf>
    <xf numFmtId="164" fontId="0" fillId="7" borderId="1" xfId="0" applyNumberFormat="1" applyFill="1" applyBorder="1" applyAlignment="1">
      <alignment horizontal="left" vertical="center" indent="3"/>
    </xf>
    <xf numFmtId="166" fontId="5" fillId="2" borderId="1" xfId="0" applyNumberFormat="1" applyFont="1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166" fontId="0" fillId="4" borderId="1" xfId="0" applyNumberFormat="1" applyFill="1" applyBorder="1" applyAlignment="1">
      <alignment horizontal="center" vertical="center"/>
    </xf>
    <xf numFmtId="166" fontId="0" fillId="5" borderId="1" xfId="0" applyNumberForma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6" fillId="6" borderId="1" xfId="0" applyNumberFormat="1" applyFont="1" applyFill="1" applyBorder="1" applyAlignment="1">
      <alignment horizontal="center" vertical="center"/>
    </xf>
    <xf numFmtId="166" fontId="0" fillId="7" borderId="1" xfId="0" applyNumberFormat="1" applyFill="1" applyBorder="1" applyAlignment="1">
      <alignment horizontal="center" vertical="center"/>
    </xf>
    <xf numFmtId="167" fontId="5" fillId="2" borderId="1" xfId="0" applyNumberFormat="1" applyFont="1" applyFill="1" applyBorder="1" applyAlignment="1">
      <alignment horizontal="center" vertical="center"/>
    </xf>
    <xf numFmtId="167" fontId="0" fillId="3" borderId="1" xfId="0" applyNumberFormat="1" applyFill="1" applyBorder="1" applyAlignment="1">
      <alignment horizontal="center" vertical="center"/>
    </xf>
    <xf numFmtId="167" fontId="0" fillId="4" borderId="1" xfId="0" applyNumberFormat="1" applyFill="1" applyBorder="1" applyAlignment="1">
      <alignment horizontal="center" vertical="center"/>
    </xf>
    <xf numFmtId="167" fontId="0" fillId="5" borderId="1" xfId="0" applyNumberForma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7" fontId="6" fillId="6" borderId="1" xfId="0" applyNumberFormat="1" applyFont="1" applyFill="1" applyBorder="1" applyAlignment="1">
      <alignment horizontal="center" vertical="center"/>
    </xf>
    <xf numFmtId="167" fontId="0" fillId="7" borderId="1" xfId="0" applyNumberForma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indent="1"/>
    </xf>
    <xf numFmtId="0" fontId="0" fillId="4" borderId="1" xfId="0" applyFill="1" applyBorder="1" applyAlignment="1">
      <alignment horizontal="left" vertical="center" indent="1"/>
    </xf>
    <xf numFmtId="0" fontId="0" fillId="5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3"/>
    </xf>
    <xf numFmtId="0" fontId="6" fillId="6" borderId="1" xfId="0" applyFont="1" applyFill="1" applyBorder="1" applyAlignment="1">
      <alignment horizontal="left" vertical="center" indent="3"/>
    </xf>
    <xf numFmtId="0" fontId="0" fillId="7" borderId="1" xfId="0" applyFill="1" applyBorder="1" applyAlignment="1">
      <alignment horizontal="left" vertical="center" indent="3"/>
    </xf>
    <xf numFmtId="0" fontId="7" fillId="0" borderId="0" xfId="0" applyFont="1"/>
    <xf numFmtId="9" fontId="0" fillId="0" borderId="0" xfId="2" applyFont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D884-7D11-4D1B-81A9-AB8B357BA884}">
  <dimension ref="A1:AQ44"/>
  <sheetViews>
    <sheetView tabSelected="1" workbookViewId="0">
      <pane xSplit="17" ySplit="1" topLeftCell="AK3" activePane="bottomRight" state="frozen"/>
      <selection pane="topRight" activeCell="R1" sqref="R1"/>
      <selection pane="bottomLeft" activeCell="A3" sqref="A3"/>
      <selection pane="bottomRight" activeCell="AE8" sqref="AE8"/>
    </sheetView>
  </sheetViews>
  <sheetFormatPr baseColWidth="10" defaultColWidth="8.83203125" defaultRowHeight="15" x14ac:dyDescent="0.2"/>
  <cols>
    <col min="1" max="1" width="1.1640625" style="4" hidden="1" customWidth="1"/>
    <col min="2" max="5" width="1.83203125" style="4" hidden="1" customWidth="1"/>
    <col min="6" max="6" width="4.1640625" hidden="1" customWidth="1"/>
    <col min="7" max="7" width="17.83203125" hidden="1" customWidth="1"/>
    <col min="8" max="8" width="15.33203125" hidden="1" customWidth="1"/>
    <col min="9" max="9" width="14.6640625" hidden="1" customWidth="1"/>
    <col min="10" max="10" width="5.1640625" hidden="1" customWidth="1"/>
    <col min="11" max="11" width="18.1640625" hidden="1" customWidth="1"/>
    <col min="12" max="12" width="20.6640625" hidden="1" customWidth="1"/>
    <col min="13" max="13" width="20.33203125" hidden="1" customWidth="1"/>
    <col min="14" max="14" width="17.5" bestFit="1" customWidth="1"/>
    <col min="15" max="15" width="15" style="4" hidden="1" customWidth="1"/>
    <col min="16" max="16" width="45.6640625" style="4" bestFit="1" customWidth="1"/>
    <col min="17" max="17" width="18.33203125" hidden="1" customWidth="1"/>
    <col min="18" max="18" width="13.5" style="2" bestFit="1" customWidth="1"/>
    <col min="19" max="19" width="11" style="2" bestFit="1" customWidth="1"/>
    <col min="20" max="20" width="22.83203125" style="2" customWidth="1"/>
    <col min="21" max="21" width="17.6640625" style="2" bestFit="1" customWidth="1"/>
    <col min="22" max="22" width="16.83203125" style="2" hidden="1" customWidth="1"/>
    <col min="23" max="23" width="13.1640625" style="2" bestFit="1" customWidth="1"/>
    <col min="24" max="24" width="11.83203125" style="3" bestFit="1" customWidth="1"/>
    <col min="25" max="25" width="21.83203125" hidden="1" customWidth="1"/>
    <col min="26" max="26" width="14" hidden="1" customWidth="1"/>
    <col min="27" max="27" width="19.5" hidden="1" customWidth="1"/>
    <col min="28" max="28" width="12.33203125" hidden="1" customWidth="1"/>
    <col min="30" max="30" width="14.6640625" customWidth="1"/>
    <col min="31" max="31" width="13.83203125" customWidth="1"/>
    <col min="32" max="32" width="22.1640625" customWidth="1"/>
    <col min="33" max="33" width="18.6640625" customWidth="1"/>
    <col min="34" max="34" width="19.6640625" hidden="1" customWidth="1"/>
    <col min="35" max="35" width="17.6640625" customWidth="1"/>
    <col min="36" max="36" width="13.83203125" customWidth="1"/>
    <col min="38" max="38" width="18.33203125" customWidth="1"/>
    <col min="39" max="39" width="16.33203125" customWidth="1"/>
    <col min="40" max="40" width="17.33203125" customWidth="1"/>
    <col min="41" max="41" width="23.33203125" customWidth="1"/>
    <col min="42" max="42" width="22.6640625" customWidth="1"/>
    <col min="43" max="43" width="16.5" customWidth="1"/>
  </cols>
  <sheetData>
    <row r="1" spans="1:4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L1" s="34" t="s">
        <v>431</v>
      </c>
      <c r="AM1" s="34" t="s">
        <v>432</v>
      </c>
      <c r="AN1" s="34" t="s">
        <v>433</v>
      </c>
      <c r="AO1" s="34" t="s">
        <v>434</v>
      </c>
      <c r="AP1" s="34" t="s">
        <v>435</v>
      </c>
      <c r="AQ1" s="34" t="s">
        <v>436</v>
      </c>
    </row>
    <row r="2" spans="1:43" hidden="1" x14ac:dyDescent="0.2">
      <c r="A2" s="4" t="s">
        <v>28</v>
      </c>
      <c r="B2" s="4" t="s">
        <v>181</v>
      </c>
      <c r="C2" s="4" t="s">
        <v>182</v>
      </c>
      <c r="D2" s="4">
        <v>62</v>
      </c>
      <c r="E2" s="4" t="s">
        <v>30</v>
      </c>
      <c r="F2" t="s">
        <v>41</v>
      </c>
      <c r="G2">
        <v>4186616</v>
      </c>
      <c r="H2" t="s">
        <v>42</v>
      </c>
      <c r="I2">
        <v>4186619</v>
      </c>
      <c r="J2" t="s">
        <v>43</v>
      </c>
      <c r="K2">
        <v>4186630</v>
      </c>
      <c r="L2" t="s">
        <v>29</v>
      </c>
      <c r="M2">
        <v>5155945</v>
      </c>
      <c r="N2" t="s">
        <v>30</v>
      </c>
      <c r="O2" s="4" t="s">
        <v>44</v>
      </c>
      <c r="P2" s="5" t="s">
        <v>30</v>
      </c>
      <c r="Q2" t="s">
        <v>31</v>
      </c>
      <c r="R2" s="2">
        <v>40274884.855933301</v>
      </c>
      <c r="S2" s="2">
        <v>0</v>
      </c>
      <c r="T2" s="2">
        <v>0</v>
      </c>
      <c r="U2" s="2">
        <v>40274884.855933301</v>
      </c>
      <c r="V2" s="2">
        <v>108385000.202893</v>
      </c>
      <c r="W2" s="2">
        <v>0</v>
      </c>
      <c r="X2" s="3">
        <v>0</v>
      </c>
      <c r="Y2" t="s">
        <v>34</v>
      </c>
      <c r="Z2">
        <v>43</v>
      </c>
      <c r="AA2">
        <v>0</v>
      </c>
      <c r="AB2">
        <v>0</v>
      </c>
    </row>
    <row r="3" spans="1:43" x14ac:dyDescent="0.2">
      <c r="A3" s="4" t="s">
        <v>28</v>
      </c>
      <c r="B3" s="4" t="s">
        <v>181</v>
      </c>
      <c r="C3" s="4" t="s">
        <v>182</v>
      </c>
      <c r="D3" s="4">
        <v>38</v>
      </c>
      <c r="E3" s="4" t="s">
        <v>45</v>
      </c>
      <c r="F3" t="s">
        <v>41</v>
      </c>
      <c r="G3">
        <v>4186616</v>
      </c>
      <c r="H3" t="s">
        <v>42</v>
      </c>
      <c r="I3">
        <v>4186619</v>
      </c>
      <c r="J3" t="s">
        <v>43</v>
      </c>
      <c r="K3">
        <v>4186630</v>
      </c>
      <c r="L3" t="s">
        <v>32</v>
      </c>
      <c r="M3">
        <v>5155943</v>
      </c>
      <c r="N3" t="s">
        <v>46</v>
      </c>
      <c r="O3" s="4">
        <v>5155939</v>
      </c>
      <c r="P3" s="5" t="s">
        <v>47</v>
      </c>
      <c r="Q3" t="s">
        <v>48</v>
      </c>
      <c r="R3" s="2">
        <v>200000</v>
      </c>
      <c r="S3" s="2">
        <v>29000</v>
      </c>
      <c r="T3" s="2">
        <v>29000</v>
      </c>
      <c r="U3" s="2">
        <v>18883.104063269999</v>
      </c>
      <c r="V3" s="2">
        <v>46481.378408890203</v>
      </c>
      <c r="W3" s="2">
        <v>13539.1856133646</v>
      </c>
      <c r="X3" s="3">
        <v>0.46686846942636601</v>
      </c>
      <c r="Y3">
        <v>385608</v>
      </c>
      <c r="Z3">
        <v>1</v>
      </c>
      <c r="AA3">
        <v>0</v>
      </c>
      <c r="AB3">
        <v>0</v>
      </c>
      <c r="AD3" cm="1">
        <f t="array" ref="AD3:AD44">VLOOKUP(P3:P44,MULO!A2:C241,3,FALSE)</f>
        <v>200000</v>
      </c>
      <c r="AE3" cm="1">
        <f t="array" ref="AE3:AE44">VLOOKUP(P3:P44,MULO!A2:D241,4,FALSE)</f>
        <v>29000</v>
      </c>
      <c r="AF3" cm="1">
        <f t="array" ref="AF3:AF44">VLOOKUP(P3:P44,MULO!A2:E241,5,FALSE)</f>
        <v>29000</v>
      </c>
      <c r="AG3" cm="1">
        <f t="array" ref="AG3:AG44">VLOOKUP(P3:P44,MULO!A2:B241,2,FALSE)</f>
        <v>18894.845305793377</v>
      </c>
      <c r="AI3" cm="1">
        <f t="array" ref="AI3:AI44">VLOOKUP(P3:P44,MULO!A2:F241,6,FALSE)</f>
        <v>13547.60408425385</v>
      </c>
      <c r="AJ3" cm="1">
        <f t="array" ref="AJ3:AJ44">VLOOKUP(Master!P3:P44,MULO!A2:G241,7,FALSE)</f>
        <v>0.46715876152599484</v>
      </c>
      <c r="AL3" s="35">
        <f>(AD3-R3)/R3</f>
        <v>0</v>
      </c>
      <c r="AM3" s="35">
        <f t="shared" ref="AM3:AP18" si="0">(AE3-S3)/S3</f>
        <v>0</v>
      </c>
      <c r="AN3" s="35">
        <f t="shared" si="0"/>
        <v>0</v>
      </c>
      <c r="AO3" s="35">
        <f t="shared" si="0"/>
        <v>6.2178561766315025E-4</v>
      </c>
      <c r="AP3" s="35">
        <f>(AI3-W3)/W3</f>
        <v>6.2178561766225871E-4</v>
      </c>
      <c r="AQ3" s="35">
        <f>(AJ3-X3)/X3</f>
        <v>6.2178561766123956E-4</v>
      </c>
    </row>
    <row r="4" spans="1:43" x14ac:dyDescent="0.2">
      <c r="A4" s="4" t="s">
        <v>28</v>
      </c>
      <c r="B4" s="4" t="s">
        <v>181</v>
      </c>
      <c r="C4" s="4" t="s">
        <v>182</v>
      </c>
      <c r="D4" s="4">
        <v>10</v>
      </c>
      <c r="E4" s="4" t="s">
        <v>49</v>
      </c>
      <c r="F4" t="s">
        <v>41</v>
      </c>
      <c r="G4">
        <v>4186616</v>
      </c>
      <c r="H4" t="s">
        <v>42</v>
      </c>
      <c r="I4">
        <v>4186619</v>
      </c>
      <c r="J4" t="s">
        <v>43</v>
      </c>
      <c r="K4">
        <v>4186630</v>
      </c>
      <c r="L4" t="s">
        <v>32</v>
      </c>
      <c r="M4">
        <v>5155943</v>
      </c>
      <c r="N4" t="s">
        <v>46</v>
      </c>
      <c r="O4" s="4">
        <v>5155939</v>
      </c>
      <c r="P4" s="5" t="s">
        <v>50</v>
      </c>
      <c r="Q4" t="s">
        <v>51</v>
      </c>
      <c r="R4" s="2">
        <v>0</v>
      </c>
      <c r="S4" s="2">
        <v>0</v>
      </c>
      <c r="T4" s="2">
        <v>0</v>
      </c>
      <c r="U4" s="2">
        <v>1775.5723945147199</v>
      </c>
      <c r="V4" s="2">
        <v>4370.6295366105296</v>
      </c>
      <c r="W4" s="2">
        <v>0</v>
      </c>
      <c r="X4" s="3">
        <v>0</v>
      </c>
      <c r="Y4">
        <v>385613</v>
      </c>
      <c r="Z4">
        <v>4</v>
      </c>
      <c r="AA4">
        <v>0</v>
      </c>
      <c r="AB4">
        <v>0</v>
      </c>
      <c r="AD4">
        <v>0</v>
      </c>
      <c r="AE4">
        <v>0</v>
      </c>
      <c r="AF4">
        <v>0</v>
      </c>
      <c r="AG4">
        <v>1778.5035590923535</v>
      </c>
      <c r="AI4">
        <v>0</v>
      </c>
      <c r="AJ4" t="str">
        <v/>
      </c>
      <c r="AL4" s="35" t="e">
        <f t="shared" ref="AL4:AL44" si="1">(AD4-R4)/R4</f>
        <v>#DIV/0!</v>
      </c>
      <c r="AM4" s="35" t="e">
        <f t="shared" ref="AM4:AM44" si="2">(AE4-S4)/S4</f>
        <v>#DIV/0!</v>
      </c>
      <c r="AN4" s="35" t="e">
        <f t="shared" ref="AN4:AO44" si="3">(AF4-T4)/T4</f>
        <v>#DIV/0!</v>
      </c>
      <c r="AO4" s="35">
        <f t="shared" si="0"/>
        <v>1.6508279733841518E-3</v>
      </c>
      <c r="AP4" s="35" t="e">
        <f t="shared" ref="AP4:AP44" si="4">(AI4-W4)/W4</f>
        <v>#DIV/0!</v>
      </c>
      <c r="AQ4" s="35" t="e">
        <f t="shared" ref="AQ4:AQ44" si="5">(AJ4-X4)/X4</f>
        <v>#VALUE!</v>
      </c>
    </row>
    <row r="5" spans="1:43" x14ac:dyDescent="0.2">
      <c r="A5" s="4" t="s">
        <v>28</v>
      </c>
      <c r="B5" s="4" t="s">
        <v>181</v>
      </c>
      <c r="C5" s="4" t="s">
        <v>182</v>
      </c>
      <c r="D5" s="4">
        <v>35</v>
      </c>
      <c r="E5" s="4" t="s">
        <v>52</v>
      </c>
      <c r="F5" t="s">
        <v>41</v>
      </c>
      <c r="G5">
        <v>4186616</v>
      </c>
      <c r="H5" t="s">
        <v>42</v>
      </c>
      <c r="I5">
        <v>4186619</v>
      </c>
      <c r="J5" t="s">
        <v>43</v>
      </c>
      <c r="K5">
        <v>4186630</v>
      </c>
      <c r="L5" t="s">
        <v>32</v>
      </c>
      <c r="M5">
        <v>5155943</v>
      </c>
      <c r="N5" t="s">
        <v>46</v>
      </c>
      <c r="O5" s="4">
        <v>5155939</v>
      </c>
      <c r="P5" s="5" t="s">
        <v>53</v>
      </c>
      <c r="Q5" t="s">
        <v>54</v>
      </c>
      <c r="R5" s="2">
        <v>2167028</v>
      </c>
      <c r="S5" s="2">
        <v>373227.792892</v>
      </c>
      <c r="T5" s="2">
        <v>373227.792892</v>
      </c>
      <c r="U5" s="2">
        <v>209420.27037637</v>
      </c>
      <c r="V5" s="2">
        <v>515494.84667567298</v>
      </c>
      <c r="W5" s="2">
        <v>169746.29124342499</v>
      </c>
      <c r="X5" s="3">
        <v>0.45480613843927797</v>
      </c>
      <c r="Y5">
        <v>385610</v>
      </c>
      <c r="Z5">
        <v>2</v>
      </c>
      <c r="AA5">
        <v>0</v>
      </c>
      <c r="AB5">
        <v>0</v>
      </c>
      <c r="AD5">
        <v>2167028</v>
      </c>
      <c r="AE5">
        <v>373228</v>
      </c>
      <c r="AF5">
        <v>373228</v>
      </c>
      <c r="AG5">
        <v>209551.69205655679</v>
      </c>
      <c r="AI5">
        <v>170208.74950124667</v>
      </c>
      <c r="AJ5">
        <v>0.45604496313579546</v>
      </c>
      <c r="AL5" s="35">
        <f t="shared" si="1"/>
        <v>0</v>
      </c>
      <c r="AM5" s="35">
        <f t="shared" si="2"/>
        <v>5.5491044329130676E-7</v>
      </c>
      <c r="AN5" s="35">
        <f t="shared" si="3"/>
        <v>5.5491044329130676E-7</v>
      </c>
      <c r="AO5" s="35">
        <f t="shared" si="0"/>
        <v>6.2754994991935057E-4</v>
      </c>
      <c r="AP5" s="35">
        <f t="shared" si="4"/>
        <v>2.7244086126069784E-3</v>
      </c>
      <c r="AQ5" s="35">
        <f t="shared" si="5"/>
        <v>2.7238521906688819E-3</v>
      </c>
    </row>
    <row r="6" spans="1:43" x14ac:dyDescent="0.2">
      <c r="A6" s="4" t="s">
        <v>28</v>
      </c>
      <c r="B6" s="4" t="s">
        <v>181</v>
      </c>
      <c r="C6" s="4" t="s">
        <v>182</v>
      </c>
      <c r="D6" s="4">
        <v>45</v>
      </c>
      <c r="E6" s="4" t="s">
        <v>55</v>
      </c>
      <c r="F6" t="s">
        <v>41</v>
      </c>
      <c r="G6">
        <v>4186616</v>
      </c>
      <c r="H6" t="s">
        <v>42</v>
      </c>
      <c r="I6">
        <v>4186619</v>
      </c>
      <c r="J6" t="s">
        <v>43</v>
      </c>
      <c r="K6">
        <v>4186630</v>
      </c>
      <c r="L6" t="s">
        <v>32</v>
      </c>
      <c r="M6">
        <v>5155943</v>
      </c>
      <c r="N6" t="s">
        <v>46</v>
      </c>
      <c r="O6" s="4">
        <v>5155939</v>
      </c>
      <c r="P6" s="5" t="s">
        <v>56</v>
      </c>
      <c r="Q6" t="s">
        <v>57</v>
      </c>
      <c r="R6" s="2">
        <v>1078000</v>
      </c>
      <c r="S6" s="2">
        <v>108340.07799999999</v>
      </c>
      <c r="T6" s="2">
        <v>108340.07799999999</v>
      </c>
      <c r="U6" s="2">
        <v>69605.133958277904</v>
      </c>
      <c r="V6" s="2">
        <v>171335.31435699499</v>
      </c>
      <c r="W6" s="2">
        <v>49906.881048085401</v>
      </c>
      <c r="X6" s="3">
        <v>0.46065022260816002</v>
      </c>
      <c r="Y6">
        <v>385612</v>
      </c>
      <c r="Z6">
        <v>3</v>
      </c>
      <c r="AA6">
        <v>0</v>
      </c>
      <c r="AB6">
        <v>0</v>
      </c>
      <c r="AD6">
        <v>1078000</v>
      </c>
      <c r="AE6">
        <v>108340</v>
      </c>
      <c r="AF6">
        <v>108340</v>
      </c>
      <c r="AG6">
        <v>69648.484808859255</v>
      </c>
      <c r="AI6">
        <v>49937.963607952086</v>
      </c>
      <c r="AJ6">
        <v>0.46093745253786306</v>
      </c>
      <c r="AL6" s="35">
        <f t="shared" si="1"/>
        <v>0</v>
      </c>
      <c r="AM6" s="35">
        <f t="shared" si="2"/>
        <v>-7.1995517664352081E-7</v>
      </c>
      <c r="AN6" s="35">
        <f t="shared" si="3"/>
        <v>-7.1995517664352081E-7</v>
      </c>
      <c r="AO6" s="35">
        <f t="shared" si="0"/>
        <v>6.2281110768835728E-4</v>
      </c>
      <c r="AP6" s="35">
        <f t="shared" si="4"/>
        <v>6.2281110768547254E-4</v>
      </c>
      <c r="AQ6" s="35">
        <f t="shared" si="5"/>
        <v>6.2353151177647708E-4</v>
      </c>
    </row>
    <row r="7" spans="1:43" x14ac:dyDescent="0.2">
      <c r="A7" s="4" t="s">
        <v>28</v>
      </c>
      <c r="B7" s="4" t="s">
        <v>181</v>
      </c>
      <c r="C7" s="4" t="s">
        <v>182</v>
      </c>
      <c r="D7" s="4">
        <v>52</v>
      </c>
      <c r="E7" s="4" t="s">
        <v>58</v>
      </c>
      <c r="F7" t="s">
        <v>41</v>
      </c>
      <c r="G7">
        <v>4186616</v>
      </c>
      <c r="H7" t="s">
        <v>42</v>
      </c>
      <c r="I7">
        <v>4186619</v>
      </c>
      <c r="J7" t="s">
        <v>43</v>
      </c>
      <c r="K7">
        <v>4186630</v>
      </c>
      <c r="L7" t="s">
        <v>32</v>
      </c>
      <c r="M7">
        <v>5155943</v>
      </c>
      <c r="N7" t="s">
        <v>35</v>
      </c>
      <c r="O7" s="4">
        <v>5155920</v>
      </c>
      <c r="P7" s="5" t="s">
        <v>59</v>
      </c>
      <c r="Q7" t="s">
        <v>60</v>
      </c>
      <c r="R7" s="2">
        <v>2088</v>
      </c>
      <c r="S7" s="2">
        <v>47260.520711999998</v>
      </c>
      <c r="T7" s="2">
        <v>47260.520711999998</v>
      </c>
      <c r="U7" s="2">
        <v>54974.1929830339</v>
      </c>
      <c r="V7" s="2">
        <v>135320.77449798601</v>
      </c>
      <c r="W7" s="2">
        <v>39416.496368835898</v>
      </c>
      <c r="X7" s="3">
        <v>0.83402585868732404</v>
      </c>
      <c r="Y7">
        <v>385619</v>
      </c>
      <c r="Z7">
        <v>5</v>
      </c>
      <c r="AA7">
        <v>0</v>
      </c>
      <c r="AB7">
        <v>0</v>
      </c>
      <c r="AD7">
        <v>2088</v>
      </c>
      <c r="AE7">
        <v>47260.52</v>
      </c>
      <c r="AF7">
        <v>47260.52</v>
      </c>
      <c r="AG7">
        <v>55008.56715767787</v>
      </c>
      <c r="AI7">
        <v>39441.14265205503</v>
      </c>
      <c r="AJ7">
        <v>0.83454736960268383</v>
      </c>
      <c r="AL7" s="35">
        <f t="shared" si="1"/>
        <v>0</v>
      </c>
      <c r="AM7" s="35">
        <f t="shared" si="2"/>
        <v>-1.5065428611540282E-8</v>
      </c>
      <c r="AN7" s="35">
        <f t="shared" si="3"/>
        <v>-1.5065428611540282E-8</v>
      </c>
      <c r="AO7" s="35">
        <f t="shared" si="0"/>
        <v>6.2527838570688196E-4</v>
      </c>
      <c r="AP7" s="35">
        <f t="shared" si="4"/>
        <v>6.252783856917865E-4</v>
      </c>
      <c r="AQ7" s="35">
        <f t="shared" si="5"/>
        <v>6.2529346054161728E-4</v>
      </c>
    </row>
    <row r="8" spans="1:43" x14ac:dyDescent="0.2">
      <c r="A8" s="4" t="s">
        <v>28</v>
      </c>
      <c r="B8" s="4" t="s">
        <v>181</v>
      </c>
      <c r="C8" s="4" t="s">
        <v>182</v>
      </c>
      <c r="D8" s="4">
        <v>59</v>
      </c>
      <c r="E8" s="4" t="s">
        <v>61</v>
      </c>
      <c r="F8" t="s">
        <v>41</v>
      </c>
      <c r="G8">
        <v>4186616</v>
      </c>
      <c r="H8" t="s">
        <v>42</v>
      </c>
      <c r="I8">
        <v>4186619</v>
      </c>
      <c r="J8" t="s">
        <v>43</v>
      </c>
      <c r="K8">
        <v>4186630</v>
      </c>
      <c r="L8" t="s">
        <v>32</v>
      </c>
      <c r="M8">
        <v>5155943</v>
      </c>
      <c r="N8" t="s">
        <v>62</v>
      </c>
      <c r="O8" s="4">
        <v>5155935</v>
      </c>
      <c r="P8" s="5" t="s">
        <v>63</v>
      </c>
      <c r="Q8" t="s">
        <v>64</v>
      </c>
      <c r="R8" s="2">
        <v>925043.99987000006</v>
      </c>
      <c r="S8" s="2">
        <v>75999.764941319503</v>
      </c>
      <c r="T8" s="2">
        <v>75999.764941319503</v>
      </c>
      <c r="U8" s="2">
        <v>11737.594464526999</v>
      </c>
      <c r="V8" s="2">
        <v>28892.472767599498</v>
      </c>
      <c r="W8" s="2">
        <v>8415.8552310658906</v>
      </c>
      <c r="X8" s="3">
        <v>0.110735279741508</v>
      </c>
      <c r="Y8">
        <v>385620</v>
      </c>
      <c r="Z8">
        <v>6</v>
      </c>
      <c r="AA8">
        <v>0</v>
      </c>
      <c r="AB8">
        <v>0</v>
      </c>
      <c r="AD8">
        <v>925043.99219999998</v>
      </c>
      <c r="AE8">
        <v>75999.999989999997</v>
      </c>
      <c r="AF8">
        <v>75999.999989999997</v>
      </c>
      <c r="AG8">
        <v>11744.906174532211</v>
      </c>
      <c r="AI8">
        <v>8421.097727139595</v>
      </c>
      <c r="AJ8">
        <v>0.11080391747694256</v>
      </c>
      <c r="AL8" s="35">
        <f t="shared" si="1"/>
        <v>-8.2914975721866287E-9</v>
      </c>
      <c r="AM8" s="35">
        <f t="shared" si="2"/>
        <v>3.0927553614800801E-6</v>
      </c>
      <c r="AN8" s="35">
        <f t="shared" si="3"/>
        <v>3.0927553614800801E-6</v>
      </c>
      <c r="AO8" s="35">
        <f t="shared" si="0"/>
        <v>6.2293087628036397E-4</v>
      </c>
      <c r="AP8" s="35">
        <f t="shared" si="4"/>
        <v>6.2293087627654108E-4</v>
      </c>
      <c r="AQ8" s="35">
        <f t="shared" si="5"/>
        <v>6.1983620391603805E-4</v>
      </c>
    </row>
    <row r="9" spans="1:43" x14ac:dyDescent="0.2">
      <c r="A9" s="4" t="s">
        <v>28</v>
      </c>
      <c r="B9" s="4" t="s">
        <v>181</v>
      </c>
      <c r="C9" s="4" t="s">
        <v>182</v>
      </c>
      <c r="D9" s="4">
        <v>36</v>
      </c>
      <c r="E9" s="4" t="s">
        <v>65</v>
      </c>
      <c r="F9" t="s">
        <v>41</v>
      </c>
      <c r="G9">
        <v>4186616</v>
      </c>
      <c r="H9" t="s">
        <v>42</v>
      </c>
      <c r="I9">
        <v>4186619</v>
      </c>
      <c r="J9" t="s">
        <v>43</v>
      </c>
      <c r="K9">
        <v>4186630</v>
      </c>
      <c r="L9" t="s">
        <v>32</v>
      </c>
      <c r="M9">
        <v>5155943</v>
      </c>
      <c r="N9" t="s">
        <v>62</v>
      </c>
      <c r="O9" s="4">
        <v>5155935</v>
      </c>
      <c r="P9" s="5" t="s">
        <v>66</v>
      </c>
      <c r="Q9" t="s">
        <v>67</v>
      </c>
      <c r="R9" s="2">
        <v>102679.999989</v>
      </c>
      <c r="S9" s="2">
        <v>15941.193447953599</v>
      </c>
      <c r="T9" s="2">
        <v>15941.193447953599</v>
      </c>
      <c r="U9" s="2">
        <v>7696.1321942734403</v>
      </c>
      <c r="V9" s="2">
        <v>18944.2811737023</v>
      </c>
      <c r="W9" s="2">
        <v>5504.5821250202198</v>
      </c>
      <c r="X9" s="3">
        <v>0.34530552201076598</v>
      </c>
      <c r="Y9">
        <v>385623</v>
      </c>
      <c r="Z9">
        <v>7</v>
      </c>
      <c r="AA9">
        <v>0</v>
      </c>
      <c r="AB9">
        <v>0</v>
      </c>
      <c r="AD9">
        <v>102680.00049999999</v>
      </c>
      <c r="AE9">
        <v>15941.2</v>
      </c>
      <c r="AF9">
        <v>15941.2</v>
      </c>
      <c r="AG9">
        <v>7701.6960345804328</v>
      </c>
      <c r="AI9">
        <v>5517.9768692544549</v>
      </c>
      <c r="AJ9">
        <v>0.34614563955376348</v>
      </c>
      <c r="AL9" s="35">
        <f t="shared" si="1"/>
        <v>4.9766263259405317E-9</v>
      </c>
      <c r="AM9" s="35">
        <f t="shared" si="2"/>
        <v>4.1101354316605341E-7</v>
      </c>
      <c r="AN9" s="35">
        <f t="shared" si="3"/>
        <v>4.1101354316605341E-7</v>
      </c>
      <c r="AO9" s="35">
        <f t="shared" si="0"/>
        <v>7.2293980489737675E-4</v>
      </c>
      <c r="AP9" s="35">
        <f t="shared" si="4"/>
        <v>2.4333807598857244E-3</v>
      </c>
      <c r="AQ9" s="35">
        <f t="shared" si="5"/>
        <v>2.4329687463593938E-3</v>
      </c>
    </row>
    <row r="10" spans="1:43" x14ac:dyDescent="0.2">
      <c r="A10" s="4" t="s">
        <v>28</v>
      </c>
      <c r="B10" s="4" t="s">
        <v>181</v>
      </c>
      <c r="C10" s="4" t="s">
        <v>182</v>
      </c>
      <c r="D10" s="4">
        <v>46</v>
      </c>
      <c r="E10" s="4" t="s">
        <v>68</v>
      </c>
      <c r="F10" t="s">
        <v>41</v>
      </c>
      <c r="G10">
        <v>4186616</v>
      </c>
      <c r="H10" t="s">
        <v>42</v>
      </c>
      <c r="I10">
        <v>4186619</v>
      </c>
      <c r="J10" t="s">
        <v>43</v>
      </c>
      <c r="K10">
        <v>4186630</v>
      </c>
      <c r="L10" t="s">
        <v>33</v>
      </c>
      <c r="M10">
        <v>5155944</v>
      </c>
      <c r="N10" t="s">
        <v>36</v>
      </c>
      <c r="O10" s="4">
        <v>5155933</v>
      </c>
      <c r="P10" s="5" t="s">
        <v>69</v>
      </c>
      <c r="Q10" t="s">
        <v>70</v>
      </c>
      <c r="R10" s="2">
        <v>2344010</v>
      </c>
      <c r="S10" s="2">
        <v>20709.111682999999</v>
      </c>
      <c r="T10" s="2">
        <v>15738.924879079999</v>
      </c>
      <c r="U10" s="2">
        <v>9648.5258431977109</v>
      </c>
      <c r="V10" s="2">
        <v>23750.162012715598</v>
      </c>
      <c r="W10" s="2">
        <v>6917.9930296020202</v>
      </c>
      <c r="X10" s="3">
        <v>0.43954673414810802</v>
      </c>
      <c r="Y10">
        <v>385625</v>
      </c>
      <c r="Z10">
        <v>8</v>
      </c>
      <c r="AA10">
        <v>0</v>
      </c>
      <c r="AB10">
        <v>0</v>
      </c>
      <c r="AD10">
        <v>2344010</v>
      </c>
      <c r="AE10">
        <v>20709.07</v>
      </c>
      <c r="AF10">
        <v>15738.8932</v>
      </c>
      <c r="AG10">
        <v>9654.6042975691689</v>
      </c>
      <c r="AI10">
        <v>6922.3512813570942</v>
      </c>
      <c r="AJ10">
        <v>0.43982452853527809</v>
      </c>
      <c r="AL10" s="35">
        <f t="shared" si="1"/>
        <v>0</v>
      </c>
      <c r="AM10" s="35">
        <f t="shared" si="2"/>
        <v>-2.0127855138124286E-6</v>
      </c>
      <c r="AN10" s="35">
        <f t="shared" si="3"/>
        <v>-2.0127855137661996E-6</v>
      </c>
      <c r="AO10" s="35">
        <f t="shared" si="0"/>
        <v>6.2998788314832827E-4</v>
      </c>
      <c r="AP10" s="35">
        <f t="shared" si="4"/>
        <v>6.2998787891590309E-4</v>
      </c>
      <c r="AQ10" s="35">
        <f t="shared" si="5"/>
        <v>6.3200193651414345E-4</v>
      </c>
    </row>
    <row r="11" spans="1:43" x14ac:dyDescent="0.2">
      <c r="A11" s="4" t="s">
        <v>28</v>
      </c>
      <c r="B11" s="4" t="s">
        <v>181</v>
      </c>
      <c r="C11" s="4" t="s">
        <v>182</v>
      </c>
      <c r="D11" s="4">
        <v>55</v>
      </c>
      <c r="E11" s="4" t="s">
        <v>71</v>
      </c>
      <c r="F11" t="s">
        <v>41</v>
      </c>
      <c r="G11">
        <v>4186616</v>
      </c>
      <c r="H11" t="s">
        <v>42</v>
      </c>
      <c r="I11">
        <v>4186619</v>
      </c>
      <c r="J11" t="s">
        <v>43</v>
      </c>
      <c r="K11">
        <v>4186630</v>
      </c>
      <c r="L11" t="s">
        <v>33</v>
      </c>
      <c r="M11">
        <v>5155944</v>
      </c>
      <c r="N11" t="s">
        <v>72</v>
      </c>
      <c r="O11" s="4">
        <v>5155934</v>
      </c>
      <c r="P11" s="5" t="s">
        <v>73</v>
      </c>
      <c r="Q11" t="s">
        <v>74</v>
      </c>
      <c r="R11" s="2">
        <v>0</v>
      </c>
      <c r="S11" s="2">
        <v>0</v>
      </c>
      <c r="T11" s="2">
        <v>0</v>
      </c>
      <c r="U11" s="2">
        <v>408.36146043317501</v>
      </c>
      <c r="V11" s="2">
        <v>1005.19509432362</v>
      </c>
      <c r="W11" s="2">
        <v>0</v>
      </c>
      <c r="X11" s="3">
        <v>0</v>
      </c>
      <c r="Y11">
        <v>385626</v>
      </c>
      <c r="Z11">
        <v>9</v>
      </c>
      <c r="AA11">
        <v>0</v>
      </c>
      <c r="AB11">
        <v>0</v>
      </c>
      <c r="AD11">
        <v>0</v>
      </c>
      <c r="AE11">
        <v>0</v>
      </c>
      <c r="AF11">
        <v>0</v>
      </c>
      <c r="AG11">
        <v>413.36761056716296</v>
      </c>
      <c r="AI11">
        <v>0</v>
      </c>
      <c r="AJ11" t="str">
        <v/>
      </c>
      <c r="AL11" s="35" t="e">
        <f t="shared" si="1"/>
        <v>#DIV/0!</v>
      </c>
      <c r="AM11" s="35" t="e">
        <f t="shared" si="2"/>
        <v>#DIV/0!</v>
      </c>
      <c r="AN11" s="35" t="e">
        <f t="shared" si="3"/>
        <v>#DIV/0!</v>
      </c>
      <c r="AO11" s="35">
        <f t="shared" si="0"/>
        <v>1.2259115070941322E-2</v>
      </c>
      <c r="AP11" s="35" t="e">
        <f t="shared" si="4"/>
        <v>#DIV/0!</v>
      </c>
      <c r="AQ11" s="35" t="e">
        <f t="shared" si="5"/>
        <v>#VALUE!</v>
      </c>
    </row>
    <row r="12" spans="1:43" x14ac:dyDescent="0.2">
      <c r="A12" s="4" t="s">
        <v>28</v>
      </c>
      <c r="B12" s="4" t="s">
        <v>181</v>
      </c>
      <c r="C12" s="4" t="s">
        <v>182</v>
      </c>
      <c r="D12" s="4">
        <v>11</v>
      </c>
      <c r="E12" s="4" t="s">
        <v>75</v>
      </c>
      <c r="F12" t="s">
        <v>41</v>
      </c>
      <c r="G12">
        <v>4186616</v>
      </c>
      <c r="H12" t="s">
        <v>42</v>
      </c>
      <c r="I12">
        <v>4186619</v>
      </c>
      <c r="J12" t="s">
        <v>43</v>
      </c>
      <c r="K12">
        <v>4186630</v>
      </c>
      <c r="L12" t="s">
        <v>33</v>
      </c>
      <c r="M12">
        <v>5155944</v>
      </c>
      <c r="N12" t="s">
        <v>76</v>
      </c>
      <c r="O12" s="4">
        <v>5155932</v>
      </c>
      <c r="P12" s="5" t="s">
        <v>77</v>
      </c>
      <c r="Q12" t="s">
        <v>78</v>
      </c>
      <c r="R12" s="2">
        <v>3742926</v>
      </c>
      <c r="S12" s="2">
        <v>42316.930156000002</v>
      </c>
      <c r="T12" s="2">
        <v>32160.866918560001</v>
      </c>
      <c r="U12" s="2">
        <v>13445.2732802314</v>
      </c>
      <c r="V12" s="2">
        <v>33095.980038843001</v>
      </c>
      <c r="W12" s="2">
        <v>9640.2609419512301</v>
      </c>
      <c r="X12" s="3">
        <v>0.29975127742554297</v>
      </c>
      <c r="Y12">
        <v>385627</v>
      </c>
      <c r="Z12">
        <v>10</v>
      </c>
      <c r="AA12">
        <v>0</v>
      </c>
      <c r="AB12">
        <v>0</v>
      </c>
      <c r="AD12">
        <v>3742926</v>
      </c>
      <c r="AE12">
        <v>42316.7</v>
      </c>
      <c r="AF12">
        <v>32160.691999999999</v>
      </c>
      <c r="AG12">
        <v>13453.671989733351</v>
      </c>
      <c r="AI12">
        <v>9646.2828166388117</v>
      </c>
      <c r="AJ12">
        <v>0.29994015105890171</v>
      </c>
      <c r="AL12" s="35">
        <f t="shared" si="1"/>
        <v>0</v>
      </c>
      <c r="AM12" s="35">
        <f t="shared" si="2"/>
        <v>-5.4388633380686786E-6</v>
      </c>
      <c r="AN12" s="35">
        <f t="shared" si="3"/>
        <v>-5.4388633380098573E-6</v>
      </c>
      <c r="AO12" s="35">
        <f t="shared" si="0"/>
        <v>6.2465889141128284E-4</v>
      </c>
      <c r="AP12" s="35">
        <f t="shared" si="4"/>
        <v>6.2465888878344045E-4</v>
      </c>
      <c r="AQ12" s="35">
        <f t="shared" si="5"/>
        <v>6.3010117915393408E-4</v>
      </c>
    </row>
    <row r="13" spans="1:43" x14ac:dyDescent="0.2">
      <c r="A13" s="4" t="s">
        <v>28</v>
      </c>
      <c r="B13" s="4" t="s">
        <v>181</v>
      </c>
      <c r="C13" s="4" t="s">
        <v>182</v>
      </c>
      <c r="D13" s="4">
        <v>22</v>
      </c>
      <c r="E13" s="4" t="s">
        <v>79</v>
      </c>
      <c r="F13" t="s">
        <v>41</v>
      </c>
      <c r="G13">
        <v>4186616</v>
      </c>
      <c r="H13" t="s">
        <v>42</v>
      </c>
      <c r="I13">
        <v>4186619</v>
      </c>
      <c r="J13" t="s">
        <v>43</v>
      </c>
      <c r="K13">
        <v>4186630</v>
      </c>
      <c r="L13" t="s">
        <v>33</v>
      </c>
      <c r="M13">
        <v>5155944</v>
      </c>
      <c r="N13" t="s">
        <v>76</v>
      </c>
      <c r="O13" s="4">
        <v>5155932</v>
      </c>
      <c r="P13" s="5" t="s">
        <v>80</v>
      </c>
      <c r="Q13" t="s">
        <v>81</v>
      </c>
      <c r="R13" s="2">
        <v>0</v>
      </c>
      <c r="S13" s="2">
        <v>0</v>
      </c>
      <c r="T13" s="2">
        <v>0</v>
      </c>
      <c r="U13" s="2">
        <v>1273.0916974786301</v>
      </c>
      <c r="V13" s="2">
        <v>3133.7568622959402</v>
      </c>
      <c r="W13" s="2">
        <v>0</v>
      </c>
      <c r="X13" s="3">
        <v>0</v>
      </c>
      <c r="Y13">
        <v>385628</v>
      </c>
      <c r="Z13">
        <v>11</v>
      </c>
      <c r="AA13">
        <v>0</v>
      </c>
      <c r="AB13">
        <v>0</v>
      </c>
      <c r="AD13">
        <v>0</v>
      </c>
      <c r="AE13">
        <v>0</v>
      </c>
      <c r="AF13">
        <v>0</v>
      </c>
      <c r="AG13">
        <v>1273.9559101465163</v>
      </c>
      <c r="AI13">
        <v>0</v>
      </c>
      <c r="AJ13" t="str">
        <v/>
      </c>
      <c r="AL13" s="35" t="e">
        <f t="shared" si="1"/>
        <v>#DIV/0!</v>
      </c>
      <c r="AM13" s="35" t="e">
        <f t="shared" si="2"/>
        <v>#DIV/0!</v>
      </c>
      <c r="AN13" s="35" t="e">
        <f t="shared" si="3"/>
        <v>#DIV/0!</v>
      </c>
      <c r="AO13" s="35">
        <f t="shared" si="0"/>
        <v>6.7882986716340298E-4</v>
      </c>
      <c r="AP13" s="35" t="e">
        <f t="shared" si="4"/>
        <v>#DIV/0!</v>
      </c>
      <c r="AQ13" s="35" t="e">
        <f t="shared" si="5"/>
        <v>#VALUE!</v>
      </c>
    </row>
    <row r="14" spans="1:43" x14ac:dyDescent="0.2">
      <c r="A14" s="4" t="s">
        <v>28</v>
      </c>
      <c r="B14" s="4" t="s">
        <v>181</v>
      </c>
      <c r="C14" s="4" t="s">
        <v>182</v>
      </c>
      <c r="D14" s="4">
        <v>26</v>
      </c>
      <c r="E14" s="4" t="s">
        <v>82</v>
      </c>
      <c r="F14" t="s">
        <v>41</v>
      </c>
      <c r="G14">
        <v>4186616</v>
      </c>
      <c r="H14" t="s">
        <v>42</v>
      </c>
      <c r="I14">
        <v>4186619</v>
      </c>
      <c r="J14" t="s">
        <v>43</v>
      </c>
      <c r="K14">
        <v>4186630</v>
      </c>
      <c r="L14" t="s">
        <v>33</v>
      </c>
      <c r="M14">
        <v>5155944</v>
      </c>
      <c r="N14" t="s">
        <v>83</v>
      </c>
      <c r="O14" s="4">
        <v>5155928</v>
      </c>
      <c r="P14" s="5" t="s">
        <v>84</v>
      </c>
      <c r="Q14" t="s">
        <v>85</v>
      </c>
      <c r="R14" s="2">
        <v>0</v>
      </c>
      <c r="S14" s="2">
        <v>0</v>
      </c>
      <c r="T14" s="2">
        <v>0</v>
      </c>
      <c r="U14" s="2">
        <v>68116.770402032605</v>
      </c>
      <c r="V14" s="2">
        <v>167671.65877176699</v>
      </c>
      <c r="W14" s="2">
        <v>0</v>
      </c>
      <c r="X14" s="3">
        <v>0</v>
      </c>
      <c r="Y14">
        <v>385630</v>
      </c>
      <c r="Z14">
        <v>13</v>
      </c>
      <c r="AA14">
        <v>0</v>
      </c>
      <c r="AB14">
        <v>0</v>
      </c>
      <c r="AD14">
        <v>0</v>
      </c>
      <c r="AE14">
        <v>0</v>
      </c>
      <c r="AF14">
        <v>0</v>
      </c>
      <c r="AG14">
        <v>68211.76056194675</v>
      </c>
      <c r="AI14">
        <v>0</v>
      </c>
      <c r="AJ14" t="str">
        <v/>
      </c>
      <c r="AL14" s="35" t="e">
        <f t="shared" si="1"/>
        <v>#DIV/0!</v>
      </c>
      <c r="AM14" s="35" t="e">
        <f t="shared" si="2"/>
        <v>#DIV/0!</v>
      </c>
      <c r="AN14" s="35" t="e">
        <f t="shared" si="3"/>
        <v>#DIV/0!</v>
      </c>
      <c r="AO14" s="35">
        <f t="shared" si="0"/>
        <v>1.3945194311694845E-3</v>
      </c>
      <c r="AP14" s="35" t="e">
        <f t="shared" si="4"/>
        <v>#DIV/0!</v>
      </c>
      <c r="AQ14" s="35" t="e">
        <f t="shared" si="5"/>
        <v>#VALUE!</v>
      </c>
    </row>
    <row r="15" spans="1:43" x14ac:dyDescent="0.2">
      <c r="A15" s="4" t="s">
        <v>28</v>
      </c>
      <c r="B15" s="4" t="s">
        <v>181</v>
      </c>
      <c r="C15" s="4" t="s">
        <v>182</v>
      </c>
      <c r="D15" s="4">
        <v>31</v>
      </c>
      <c r="E15" s="4" t="s">
        <v>86</v>
      </c>
      <c r="F15" t="s">
        <v>41</v>
      </c>
      <c r="G15">
        <v>4186616</v>
      </c>
      <c r="H15" t="s">
        <v>42</v>
      </c>
      <c r="I15">
        <v>4186619</v>
      </c>
      <c r="J15" t="s">
        <v>43</v>
      </c>
      <c r="K15">
        <v>4186630</v>
      </c>
      <c r="L15" t="s">
        <v>33</v>
      </c>
      <c r="M15">
        <v>5155944</v>
      </c>
      <c r="N15" t="s">
        <v>83</v>
      </c>
      <c r="O15" s="4">
        <v>5155928</v>
      </c>
      <c r="P15" s="5" t="s">
        <v>87</v>
      </c>
      <c r="Q15" t="s">
        <v>88</v>
      </c>
      <c r="R15" s="2">
        <v>26725532</v>
      </c>
      <c r="S15" s="2">
        <v>704780.137995</v>
      </c>
      <c r="T15" s="2">
        <v>535632.90487620002</v>
      </c>
      <c r="U15" s="2">
        <v>269926.52957626298</v>
      </c>
      <c r="V15" s="2">
        <v>664432.983146952</v>
      </c>
      <c r="W15" s="2">
        <v>193537.32174136699</v>
      </c>
      <c r="X15" s="3">
        <v>0.36132455638829603</v>
      </c>
      <c r="Y15">
        <v>385629</v>
      </c>
      <c r="Z15">
        <v>12</v>
      </c>
      <c r="AA15">
        <v>0</v>
      </c>
      <c r="AB15">
        <v>0</v>
      </c>
      <c r="AD15">
        <v>26725532</v>
      </c>
      <c r="AE15">
        <v>704781.24</v>
      </c>
      <c r="AF15">
        <v>535633.74239999999</v>
      </c>
      <c r="AG15">
        <v>270094.74472928845</v>
      </c>
      <c r="AI15">
        <v>193657.93197089981</v>
      </c>
      <c r="AJ15">
        <v>0.36154916436590012</v>
      </c>
      <c r="AL15" s="35">
        <f t="shared" si="1"/>
        <v>0</v>
      </c>
      <c r="AM15" s="35">
        <f t="shared" si="2"/>
        <v>1.5636152901930773E-6</v>
      </c>
      <c r="AN15" s="35">
        <f t="shared" si="3"/>
        <v>1.5636152901496088E-6</v>
      </c>
      <c r="AO15" s="35">
        <f t="shared" si="0"/>
        <v>6.2318866281699443E-4</v>
      </c>
      <c r="AP15" s="35">
        <f t="shared" si="4"/>
        <v>6.2318848089669009E-4</v>
      </c>
      <c r="AQ15" s="35">
        <f t="shared" si="5"/>
        <v>6.2162389362410914E-4</v>
      </c>
    </row>
    <row r="16" spans="1:43" x14ac:dyDescent="0.2">
      <c r="A16" s="4" t="s">
        <v>28</v>
      </c>
      <c r="B16" s="4" t="s">
        <v>181</v>
      </c>
      <c r="C16" s="4" t="s">
        <v>182</v>
      </c>
      <c r="D16" s="4">
        <v>19</v>
      </c>
      <c r="E16" s="4" t="s">
        <v>89</v>
      </c>
      <c r="F16" t="s">
        <v>41</v>
      </c>
      <c r="G16">
        <v>4186616</v>
      </c>
      <c r="H16" t="s">
        <v>42</v>
      </c>
      <c r="I16">
        <v>4186619</v>
      </c>
      <c r="J16" t="s">
        <v>43</v>
      </c>
      <c r="K16">
        <v>4186630</v>
      </c>
      <c r="L16" t="s">
        <v>33</v>
      </c>
      <c r="M16">
        <v>5155944</v>
      </c>
      <c r="N16" t="s">
        <v>90</v>
      </c>
      <c r="O16" s="4">
        <v>5155927</v>
      </c>
      <c r="P16" s="5" t="s">
        <v>91</v>
      </c>
      <c r="Q16" t="s">
        <v>92</v>
      </c>
      <c r="R16" s="2">
        <v>0</v>
      </c>
      <c r="S16" s="2">
        <v>0</v>
      </c>
      <c r="T16" s="2">
        <v>0</v>
      </c>
      <c r="U16" s="2">
        <v>2096.9282082856198</v>
      </c>
      <c r="V16" s="2">
        <v>5161.6573853017999</v>
      </c>
      <c r="W16" s="2">
        <v>0</v>
      </c>
      <c r="X16" s="3">
        <v>0</v>
      </c>
      <c r="Y16">
        <v>400207</v>
      </c>
      <c r="Z16">
        <v>39</v>
      </c>
      <c r="AA16">
        <v>0</v>
      </c>
      <c r="AB16">
        <v>0</v>
      </c>
      <c r="AD16">
        <v>0</v>
      </c>
      <c r="AE16">
        <v>0</v>
      </c>
      <c r="AF16">
        <v>0</v>
      </c>
      <c r="AG16">
        <v>2101.5661217219345</v>
      </c>
      <c r="AI16">
        <v>0</v>
      </c>
      <c r="AJ16" t="str">
        <v/>
      </c>
      <c r="AL16" s="35" t="e">
        <f t="shared" si="1"/>
        <v>#DIV/0!</v>
      </c>
      <c r="AM16" s="35" t="e">
        <f t="shared" si="2"/>
        <v>#DIV/0!</v>
      </c>
      <c r="AN16" s="35" t="e">
        <f t="shared" si="3"/>
        <v>#DIV/0!</v>
      </c>
      <c r="AO16" s="35">
        <f t="shared" si="0"/>
        <v>2.2117654853365033E-3</v>
      </c>
      <c r="AP16" s="35" t="e">
        <f t="shared" si="4"/>
        <v>#DIV/0!</v>
      </c>
      <c r="AQ16" s="35" t="e">
        <f t="shared" si="5"/>
        <v>#VALUE!</v>
      </c>
    </row>
    <row r="17" spans="1:43" x14ac:dyDescent="0.2">
      <c r="A17" s="4" t="s">
        <v>28</v>
      </c>
      <c r="B17" s="4" t="s">
        <v>181</v>
      </c>
      <c r="C17" s="4" t="s">
        <v>182</v>
      </c>
      <c r="D17" s="4">
        <v>7</v>
      </c>
      <c r="E17" s="4" t="s">
        <v>93</v>
      </c>
      <c r="F17" t="s">
        <v>41</v>
      </c>
      <c r="G17">
        <v>4186616</v>
      </c>
      <c r="H17" t="s">
        <v>42</v>
      </c>
      <c r="I17">
        <v>4186619</v>
      </c>
      <c r="J17" t="s">
        <v>43</v>
      </c>
      <c r="K17">
        <v>4186630</v>
      </c>
      <c r="L17" t="s">
        <v>33</v>
      </c>
      <c r="M17">
        <v>5155944</v>
      </c>
      <c r="N17" t="s">
        <v>90</v>
      </c>
      <c r="O17" s="4">
        <v>5155927</v>
      </c>
      <c r="P17" s="5" t="s">
        <v>94</v>
      </c>
      <c r="Q17" t="s">
        <v>95</v>
      </c>
      <c r="R17" s="2">
        <v>9393465</v>
      </c>
      <c r="S17" s="2">
        <v>223936.48654400001</v>
      </c>
      <c r="T17" s="2">
        <v>170191.72977343999</v>
      </c>
      <c r="U17" s="2">
        <v>86888.556772979704</v>
      </c>
      <c r="V17" s="2">
        <v>213879.025039267</v>
      </c>
      <c r="W17" s="2">
        <v>62299.095206430102</v>
      </c>
      <c r="X17" s="3">
        <v>0.36605242387137699</v>
      </c>
      <c r="Y17">
        <v>385634</v>
      </c>
      <c r="Z17">
        <v>15</v>
      </c>
      <c r="AA17">
        <v>0</v>
      </c>
      <c r="AB17">
        <v>0</v>
      </c>
      <c r="AD17">
        <v>9393465</v>
      </c>
      <c r="AE17">
        <v>223935.7084</v>
      </c>
      <c r="AF17">
        <v>170191.13838399999</v>
      </c>
      <c r="AG17">
        <v>86942.690991775467</v>
      </c>
      <c r="AI17">
        <v>62337.909441103009</v>
      </c>
      <c r="AJ17">
        <v>0.36628175845707556</v>
      </c>
      <c r="AL17" s="35">
        <f t="shared" si="1"/>
        <v>0</v>
      </c>
      <c r="AM17" s="35">
        <f t="shared" si="2"/>
        <v>-3.4748424074158393E-6</v>
      </c>
      <c r="AN17" s="35">
        <f t="shared" si="3"/>
        <v>-3.4748424073679583E-6</v>
      </c>
      <c r="AO17" s="35">
        <f t="shared" si="0"/>
        <v>6.2303047497041532E-4</v>
      </c>
      <c r="AP17" s="35">
        <f t="shared" si="4"/>
        <v>6.2303047169938962E-4</v>
      </c>
      <c r="AQ17" s="35">
        <f t="shared" si="5"/>
        <v>6.2650749112141914E-4</v>
      </c>
    </row>
    <row r="18" spans="1:43" x14ac:dyDescent="0.2">
      <c r="A18" s="4" t="s">
        <v>28</v>
      </c>
      <c r="B18" s="4" t="s">
        <v>181</v>
      </c>
      <c r="C18" s="4" t="s">
        <v>182</v>
      </c>
      <c r="D18" s="4">
        <v>15</v>
      </c>
      <c r="E18" s="4" t="s">
        <v>96</v>
      </c>
      <c r="F18" t="s">
        <v>41</v>
      </c>
      <c r="G18">
        <v>4186616</v>
      </c>
      <c r="H18" t="s">
        <v>42</v>
      </c>
      <c r="I18">
        <v>4186619</v>
      </c>
      <c r="J18" t="s">
        <v>43</v>
      </c>
      <c r="K18">
        <v>4186630</v>
      </c>
      <c r="L18" t="s">
        <v>33</v>
      </c>
      <c r="M18">
        <v>5155944</v>
      </c>
      <c r="N18" t="s">
        <v>90</v>
      </c>
      <c r="O18" s="4">
        <v>5155927</v>
      </c>
      <c r="P18" s="5" t="s">
        <v>97</v>
      </c>
      <c r="Q18" t="s">
        <v>98</v>
      </c>
      <c r="R18" s="2">
        <v>6150949</v>
      </c>
      <c r="S18" s="2">
        <v>190012.92709099999</v>
      </c>
      <c r="T18" s="2">
        <v>144409.82458916001</v>
      </c>
      <c r="U18" s="2">
        <v>48052.544570823004</v>
      </c>
      <c r="V18" s="2">
        <v>118282.91049092</v>
      </c>
      <c r="W18" s="2">
        <v>34453.674457281501</v>
      </c>
      <c r="X18" s="3">
        <v>0.238582621059895</v>
      </c>
      <c r="Y18">
        <v>385631</v>
      </c>
      <c r="Z18">
        <v>14</v>
      </c>
      <c r="AA18">
        <v>0</v>
      </c>
      <c r="AB18">
        <v>0</v>
      </c>
      <c r="AD18">
        <v>6150949</v>
      </c>
      <c r="AE18">
        <v>190011.57</v>
      </c>
      <c r="AF18">
        <v>144408.79320000001</v>
      </c>
      <c r="AG18">
        <v>48082.404317385764</v>
      </c>
      <c r="AI18">
        <v>34475.083895565593</v>
      </c>
      <c r="AJ18">
        <v>0.23873258083265797</v>
      </c>
      <c r="AL18" s="35">
        <f t="shared" si="1"/>
        <v>0</v>
      </c>
      <c r="AM18" s="35">
        <f t="shared" si="2"/>
        <v>-7.1420982812056416E-6</v>
      </c>
      <c r="AN18" s="35">
        <f t="shared" si="3"/>
        <v>-7.1420982812540097E-6</v>
      </c>
      <c r="AO18" s="35">
        <f t="shared" si="0"/>
        <v>6.2139782251804769E-4</v>
      </c>
      <c r="AP18" s="35">
        <f t="shared" si="4"/>
        <v>6.2139782247717457E-4</v>
      </c>
      <c r="AQ18" s="35">
        <f t="shared" si="5"/>
        <v>6.2854440988525787E-4</v>
      </c>
    </row>
    <row r="19" spans="1:43" x14ac:dyDescent="0.2">
      <c r="A19" s="4" t="s">
        <v>28</v>
      </c>
      <c r="B19" s="4" t="s">
        <v>181</v>
      </c>
      <c r="C19" s="4" t="s">
        <v>182</v>
      </c>
      <c r="D19" s="4">
        <v>58</v>
      </c>
      <c r="E19" s="4" t="s">
        <v>99</v>
      </c>
      <c r="F19" t="s">
        <v>41</v>
      </c>
      <c r="G19">
        <v>4186616</v>
      </c>
      <c r="H19" t="s">
        <v>42</v>
      </c>
      <c r="I19">
        <v>4186619</v>
      </c>
      <c r="J19" t="s">
        <v>43</v>
      </c>
      <c r="K19">
        <v>4186630</v>
      </c>
      <c r="L19" t="s">
        <v>33</v>
      </c>
      <c r="M19">
        <v>5155944</v>
      </c>
      <c r="N19" t="s">
        <v>100</v>
      </c>
      <c r="O19" s="4">
        <v>5155930</v>
      </c>
      <c r="P19" s="5" t="s">
        <v>101</v>
      </c>
      <c r="Q19" t="s">
        <v>102</v>
      </c>
      <c r="R19" s="2">
        <v>0</v>
      </c>
      <c r="S19" s="2">
        <v>0</v>
      </c>
      <c r="T19" s="2">
        <v>0</v>
      </c>
      <c r="U19" s="2">
        <v>2684.0329371067801</v>
      </c>
      <c r="V19" s="2">
        <v>6606.8348823144197</v>
      </c>
      <c r="W19" s="2">
        <v>0</v>
      </c>
      <c r="X19" s="3">
        <v>0</v>
      </c>
      <c r="Y19">
        <v>385635</v>
      </c>
      <c r="Z19">
        <v>16</v>
      </c>
      <c r="AA19">
        <v>0</v>
      </c>
      <c r="AB19">
        <v>0</v>
      </c>
      <c r="AD19">
        <v>0</v>
      </c>
      <c r="AE19">
        <v>0</v>
      </c>
      <c r="AF19">
        <v>0</v>
      </c>
      <c r="AG19">
        <v>2687.4476522438076</v>
      </c>
      <c r="AI19">
        <v>0</v>
      </c>
      <c r="AJ19" t="str">
        <v/>
      </c>
      <c r="AL19" s="35" t="e">
        <f t="shared" si="1"/>
        <v>#DIV/0!</v>
      </c>
      <c r="AM19" s="35" t="e">
        <f t="shared" si="2"/>
        <v>#DIV/0!</v>
      </c>
      <c r="AN19" s="35" t="e">
        <f t="shared" si="3"/>
        <v>#DIV/0!</v>
      </c>
      <c r="AO19" s="35">
        <f t="shared" si="3"/>
        <v>1.2722329483439172E-3</v>
      </c>
      <c r="AP19" s="35" t="e">
        <f t="shared" si="4"/>
        <v>#DIV/0!</v>
      </c>
      <c r="AQ19" s="35" t="e">
        <f t="shared" si="5"/>
        <v>#VALUE!</v>
      </c>
    </row>
    <row r="20" spans="1:43" x14ac:dyDescent="0.2">
      <c r="A20" s="4" t="s">
        <v>28</v>
      </c>
      <c r="B20" s="4" t="s">
        <v>181</v>
      </c>
      <c r="C20" s="4" t="s">
        <v>182</v>
      </c>
      <c r="D20" s="4">
        <v>61</v>
      </c>
      <c r="E20" s="4" t="s">
        <v>103</v>
      </c>
      <c r="F20" t="s">
        <v>41</v>
      </c>
      <c r="G20">
        <v>4186616</v>
      </c>
      <c r="H20" t="s">
        <v>42</v>
      </c>
      <c r="I20">
        <v>4186619</v>
      </c>
      <c r="J20" t="s">
        <v>43</v>
      </c>
      <c r="K20">
        <v>4186630</v>
      </c>
      <c r="L20" t="s">
        <v>33</v>
      </c>
      <c r="M20">
        <v>5155944</v>
      </c>
      <c r="N20" t="s">
        <v>100</v>
      </c>
      <c r="O20" s="4">
        <v>5155930</v>
      </c>
      <c r="P20" s="5" t="s">
        <v>104</v>
      </c>
      <c r="Q20" t="s">
        <v>105</v>
      </c>
      <c r="R20" s="2">
        <v>230637</v>
      </c>
      <c r="S20" s="2">
        <v>219595.82726200001</v>
      </c>
      <c r="T20" s="2">
        <v>166892.82871912001</v>
      </c>
      <c r="U20" s="2">
        <v>182188.48594321401</v>
      </c>
      <c r="V20" s="2">
        <v>448462.91841082298</v>
      </c>
      <c r="W20" s="2">
        <v>130629.144421285</v>
      </c>
      <c r="X20" s="3">
        <v>0.78271274699965299</v>
      </c>
      <c r="Y20">
        <v>385636</v>
      </c>
      <c r="Z20">
        <v>17</v>
      </c>
      <c r="AA20">
        <v>0</v>
      </c>
      <c r="AB20">
        <v>0</v>
      </c>
      <c r="AD20">
        <v>230637</v>
      </c>
      <c r="AE20">
        <v>219595.84</v>
      </c>
      <c r="AF20">
        <v>166892.83840000001</v>
      </c>
      <c r="AG20">
        <v>182302.05583947923</v>
      </c>
      <c r="AI20">
        <v>130710.5740369066</v>
      </c>
      <c r="AJ20">
        <v>0.78320061717463485</v>
      </c>
      <c r="AL20" s="35">
        <f t="shared" si="1"/>
        <v>0</v>
      </c>
      <c r="AM20" s="35">
        <f t="shared" si="2"/>
        <v>5.8006566650976999E-8</v>
      </c>
      <c r="AN20" s="35">
        <f t="shared" si="3"/>
        <v>5.8006566699805173E-8</v>
      </c>
      <c r="AO20" s="35">
        <f t="shared" si="3"/>
        <v>6.2336483931603936E-4</v>
      </c>
      <c r="AP20" s="35">
        <f t="shared" si="4"/>
        <v>6.2336483931171036E-4</v>
      </c>
      <c r="AQ20" s="35">
        <f t="shared" si="5"/>
        <v>6.2330679658917061E-4</v>
      </c>
    </row>
    <row r="21" spans="1:43" x14ac:dyDescent="0.2">
      <c r="A21" s="4" t="s">
        <v>28</v>
      </c>
      <c r="B21" s="4" t="s">
        <v>181</v>
      </c>
      <c r="C21" s="4" t="s">
        <v>182</v>
      </c>
      <c r="D21" s="4">
        <v>50</v>
      </c>
      <c r="E21" s="4" t="s">
        <v>106</v>
      </c>
      <c r="F21" t="s">
        <v>41</v>
      </c>
      <c r="G21">
        <v>4186616</v>
      </c>
      <c r="H21" t="s">
        <v>42</v>
      </c>
      <c r="I21">
        <v>4186619</v>
      </c>
      <c r="J21" t="s">
        <v>43</v>
      </c>
      <c r="K21">
        <v>4186630</v>
      </c>
      <c r="L21" t="s">
        <v>33</v>
      </c>
      <c r="M21">
        <v>5155944</v>
      </c>
      <c r="N21" t="s">
        <v>37</v>
      </c>
      <c r="O21" s="4">
        <v>5155922</v>
      </c>
      <c r="P21" s="5" t="s">
        <v>107</v>
      </c>
      <c r="Q21" t="s">
        <v>108</v>
      </c>
      <c r="R21" s="2">
        <v>93878725</v>
      </c>
      <c r="S21" s="2">
        <v>477128.35465699999</v>
      </c>
      <c r="T21" s="2">
        <v>362617.54953932</v>
      </c>
      <c r="U21" s="2">
        <v>295823.15323310602</v>
      </c>
      <c r="V21" s="2">
        <v>728178.369481378</v>
      </c>
      <c r="W21" s="2">
        <v>212105.20086815301</v>
      </c>
      <c r="X21" s="3">
        <v>0.58492811817193402</v>
      </c>
      <c r="Y21">
        <v>406870</v>
      </c>
      <c r="Z21">
        <v>41</v>
      </c>
      <c r="AA21">
        <v>0</v>
      </c>
      <c r="AB21">
        <v>0</v>
      </c>
      <c r="AD21">
        <v>93878725</v>
      </c>
      <c r="AE21">
        <v>477127.41</v>
      </c>
      <c r="AF21">
        <v>362616.83159999998</v>
      </c>
      <c r="AG21">
        <v>296008.97455811518</v>
      </c>
      <c r="AI21">
        <v>212238.43475816859</v>
      </c>
      <c r="AJ21">
        <v>0.58529669960904429</v>
      </c>
      <c r="AL21" s="35">
        <f t="shared" si="1"/>
        <v>0</v>
      </c>
      <c r="AM21" s="35">
        <f t="shared" si="2"/>
        <v>-1.979880237244876E-6</v>
      </c>
      <c r="AN21" s="35">
        <f t="shared" si="3"/>
        <v>-1.9798802372705593E-6</v>
      </c>
      <c r="AO21" s="35">
        <f t="shared" si="3"/>
        <v>6.2815003821806777E-4</v>
      </c>
      <c r="AP21" s="35">
        <f t="shared" si="4"/>
        <v>6.2815003814259787E-4</v>
      </c>
      <c r="AQ21" s="35">
        <f t="shared" si="5"/>
        <v>6.301311659664998E-4</v>
      </c>
    </row>
    <row r="22" spans="1:43" x14ac:dyDescent="0.2">
      <c r="A22" s="4" t="s">
        <v>28</v>
      </c>
      <c r="B22" s="4" t="s">
        <v>181</v>
      </c>
      <c r="C22" s="4" t="s">
        <v>182</v>
      </c>
      <c r="D22" s="4">
        <v>48</v>
      </c>
      <c r="E22" s="4" t="s">
        <v>109</v>
      </c>
      <c r="F22" t="s">
        <v>41</v>
      </c>
      <c r="G22">
        <v>4186616</v>
      </c>
      <c r="H22" t="s">
        <v>42</v>
      </c>
      <c r="I22">
        <v>4186619</v>
      </c>
      <c r="J22" t="s">
        <v>43</v>
      </c>
      <c r="K22">
        <v>4186630</v>
      </c>
      <c r="L22" t="s">
        <v>33</v>
      </c>
      <c r="M22">
        <v>5155944</v>
      </c>
      <c r="N22" t="s">
        <v>37</v>
      </c>
      <c r="O22" s="4">
        <v>5155922</v>
      </c>
      <c r="P22" s="5" t="s">
        <v>110</v>
      </c>
      <c r="Q22" t="s">
        <v>111</v>
      </c>
      <c r="R22" s="2">
        <v>0</v>
      </c>
      <c r="S22" s="2">
        <v>0</v>
      </c>
      <c r="T22" s="2">
        <v>0</v>
      </c>
      <c r="U22" s="2">
        <v>15297.050080944</v>
      </c>
      <c r="V22" s="2">
        <v>37654.189214322199</v>
      </c>
      <c r="W22" s="2">
        <v>0</v>
      </c>
      <c r="X22" s="3">
        <v>0</v>
      </c>
      <c r="Y22">
        <v>385640</v>
      </c>
      <c r="Z22">
        <v>19</v>
      </c>
      <c r="AA22">
        <v>0</v>
      </c>
      <c r="AB22">
        <v>0</v>
      </c>
      <c r="AD22">
        <v>0</v>
      </c>
      <c r="AE22">
        <v>0</v>
      </c>
      <c r="AF22">
        <v>0</v>
      </c>
      <c r="AG22">
        <v>15423.184956380059</v>
      </c>
      <c r="AI22">
        <v>0</v>
      </c>
      <c r="AJ22" t="str">
        <v/>
      </c>
      <c r="AL22" s="35" t="e">
        <f t="shared" si="1"/>
        <v>#DIV/0!</v>
      </c>
      <c r="AM22" s="35" t="e">
        <f t="shared" si="2"/>
        <v>#DIV/0!</v>
      </c>
      <c r="AN22" s="35" t="e">
        <f t="shared" si="3"/>
        <v>#DIV/0!</v>
      </c>
      <c r="AO22" s="35">
        <f t="shared" si="3"/>
        <v>8.2456993190594859E-3</v>
      </c>
      <c r="AP22" s="35" t="e">
        <f t="shared" si="4"/>
        <v>#DIV/0!</v>
      </c>
      <c r="AQ22" s="35" t="e">
        <f t="shared" si="5"/>
        <v>#VALUE!</v>
      </c>
    </row>
    <row r="23" spans="1:43" x14ac:dyDescent="0.2">
      <c r="A23" s="4" t="s">
        <v>28</v>
      </c>
      <c r="B23" s="4" t="s">
        <v>181</v>
      </c>
      <c r="C23" s="4" t="s">
        <v>182</v>
      </c>
      <c r="D23" s="4">
        <v>2</v>
      </c>
      <c r="E23" s="4" t="s">
        <v>112</v>
      </c>
      <c r="F23" t="s">
        <v>41</v>
      </c>
      <c r="G23">
        <v>4186616</v>
      </c>
      <c r="H23" t="s">
        <v>42</v>
      </c>
      <c r="I23">
        <v>4186619</v>
      </c>
      <c r="J23" t="s">
        <v>43</v>
      </c>
      <c r="K23">
        <v>4186630</v>
      </c>
      <c r="L23" t="s">
        <v>33</v>
      </c>
      <c r="M23">
        <v>5155944</v>
      </c>
      <c r="N23" t="s">
        <v>37</v>
      </c>
      <c r="O23" s="4">
        <v>5155922</v>
      </c>
      <c r="P23" s="5" t="s">
        <v>113</v>
      </c>
      <c r="Q23" t="s">
        <v>114</v>
      </c>
      <c r="R23" s="2">
        <v>0</v>
      </c>
      <c r="S23" s="2">
        <v>0</v>
      </c>
      <c r="T23" s="2">
        <v>0</v>
      </c>
      <c r="U23" s="2">
        <v>2038.4530259773801</v>
      </c>
      <c r="V23" s="2">
        <v>5017.71881104564</v>
      </c>
      <c r="W23" s="2">
        <v>0</v>
      </c>
      <c r="X23" s="3">
        <v>0</v>
      </c>
      <c r="Y23">
        <v>385642</v>
      </c>
      <c r="Z23">
        <v>20</v>
      </c>
      <c r="AA23">
        <v>0</v>
      </c>
      <c r="AB23">
        <v>0</v>
      </c>
      <c r="AD23">
        <v>0</v>
      </c>
      <c r="AE23">
        <v>0</v>
      </c>
      <c r="AF23">
        <v>0</v>
      </c>
      <c r="AG23">
        <v>2045.6170202989736</v>
      </c>
      <c r="AI23">
        <v>0</v>
      </c>
      <c r="AJ23" t="str">
        <v/>
      </c>
      <c r="AL23" s="35" t="e">
        <f t="shared" si="1"/>
        <v>#DIV/0!</v>
      </c>
      <c r="AM23" s="35" t="e">
        <f t="shared" si="2"/>
        <v>#DIV/0!</v>
      </c>
      <c r="AN23" s="35" t="e">
        <f t="shared" si="3"/>
        <v>#DIV/0!</v>
      </c>
      <c r="AO23" s="35">
        <f t="shared" si="3"/>
        <v>3.5144269847270739E-3</v>
      </c>
      <c r="AP23" s="35" t="e">
        <f t="shared" si="4"/>
        <v>#DIV/0!</v>
      </c>
      <c r="AQ23" s="35" t="e">
        <f t="shared" si="5"/>
        <v>#VALUE!</v>
      </c>
    </row>
    <row r="24" spans="1:43" x14ac:dyDescent="0.2">
      <c r="A24" s="4" t="s">
        <v>28</v>
      </c>
      <c r="B24" s="4" t="s">
        <v>181</v>
      </c>
      <c r="C24" s="4" t="s">
        <v>182</v>
      </c>
      <c r="D24" s="4">
        <v>13</v>
      </c>
      <c r="E24" s="4" t="s">
        <v>115</v>
      </c>
      <c r="F24" t="s">
        <v>41</v>
      </c>
      <c r="G24">
        <v>4186616</v>
      </c>
      <c r="H24" t="s">
        <v>42</v>
      </c>
      <c r="I24">
        <v>4186619</v>
      </c>
      <c r="J24" t="s">
        <v>43</v>
      </c>
      <c r="K24">
        <v>4186630</v>
      </c>
      <c r="L24" t="s">
        <v>33</v>
      </c>
      <c r="M24">
        <v>5155944</v>
      </c>
      <c r="N24" t="s">
        <v>37</v>
      </c>
      <c r="O24" s="4">
        <v>5155922</v>
      </c>
      <c r="P24" s="5" t="s">
        <v>116</v>
      </c>
      <c r="Q24" t="s">
        <v>117</v>
      </c>
      <c r="R24" s="2">
        <v>0</v>
      </c>
      <c r="S24" s="2">
        <v>0</v>
      </c>
      <c r="T24" s="2">
        <v>0</v>
      </c>
      <c r="U24" s="2">
        <v>1391.5497445271101</v>
      </c>
      <c r="V24" s="2">
        <v>3425.3452204382102</v>
      </c>
      <c r="W24" s="2">
        <v>0</v>
      </c>
      <c r="X24" s="3">
        <v>0</v>
      </c>
      <c r="Y24">
        <v>385638</v>
      </c>
      <c r="Z24">
        <v>18</v>
      </c>
      <c r="AA24">
        <v>0</v>
      </c>
      <c r="AB24">
        <v>0</v>
      </c>
      <c r="AD24">
        <v>0</v>
      </c>
      <c r="AE24">
        <v>0</v>
      </c>
      <c r="AF24">
        <v>0</v>
      </c>
      <c r="AG24">
        <v>1406.3711302318491</v>
      </c>
      <c r="AI24">
        <v>0</v>
      </c>
      <c r="AJ24" t="str">
        <v/>
      </c>
      <c r="AL24" s="35" t="e">
        <f t="shared" si="1"/>
        <v>#DIV/0!</v>
      </c>
      <c r="AM24" s="35" t="e">
        <f t="shared" si="2"/>
        <v>#DIV/0!</v>
      </c>
      <c r="AN24" s="35" t="e">
        <f t="shared" si="3"/>
        <v>#DIV/0!</v>
      </c>
      <c r="AO24" s="35">
        <f t="shared" si="3"/>
        <v>1.0650992365189025E-2</v>
      </c>
      <c r="AP24" s="35" t="e">
        <f t="shared" si="4"/>
        <v>#DIV/0!</v>
      </c>
      <c r="AQ24" s="35" t="e">
        <f t="shared" si="5"/>
        <v>#VALUE!</v>
      </c>
    </row>
    <row r="25" spans="1:43" x14ac:dyDescent="0.2">
      <c r="A25" s="4" t="s">
        <v>28</v>
      </c>
      <c r="B25" s="4" t="s">
        <v>181</v>
      </c>
      <c r="C25" s="4" t="s">
        <v>182</v>
      </c>
      <c r="D25" s="4">
        <v>14</v>
      </c>
      <c r="E25" s="4" t="s">
        <v>118</v>
      </c>
      <c r="F25" t="s">
        <v>41</v>
      </c>
      <c r="G25">
        <v>4186616</v>
      </c>
      <c r="H25" t="s">
        <v>42</v>
      </c>
      <c r="I25">
        <v>4186619</v>
      </c>
      <c r="J25" t="s">
        <v>43</v>
      </c>
      <c r="K25">
        <v>4186630</v>
      </c>
      <c r="L25" t="s">
        <v>33</v>
      </c>
      <c r="M25">
        <v>5155944</v>
      </c>
      <c r="N25" t="s">
        <v>37</v>
      </c>
      <c r="O25" s="4">
        <v>5155922</v>
      </c>
      <c r="P25" s="5" t="s">
        <v>119</v>
      </c>
      <c r="Q25" t="s">
        <v>120</v>
      </c>
      <c r="R25" s="2">
        <v>10494075</v>
      </c>
      <c r="S25" s="2">
        <v>74775.193297999998</v>
      </c>
      <c r="T25" s="2">
        <v>56829.146906479997</v>
      </c>
      <c r="U25" s="2">
        <v>40054.133631378201</v>
      </c>
      <c r="V25" s="2">
        <v>98594.560296986805</v>
      </c>
      <c r="W25" s="2">
        <v>28718.813826352001</v>
      </c>
      <c r="X25" s="3">
        <v>0.50535359739981101</v>
      </c>
      <c r="Y25">
        <v>406871</v>
      </c>
      <c r="Z25">
        <v>42</v>
      </c>
      <c r="AA25">
        <v>0</v>
      </c>
      <c r="AB25">
        <v>0</v>
      </c>
      <c r="AD25">
        <v>10494075</v>
      </c>
      <c r="AE25">
        <v>74774.22309</v>
      </c>
      <c r="AF25">
        <v>56828.409548399999</v>
      </c>
      <c r="AG25">
        <v>40079.319333975225</v>
      </c>
      <c r="AI25">
        <v>28736.871962460234</v>
      </c>
      <c r="AJ25">
        <v>0.5056779204419829</v>
      </c>
      <c r="AL25" s="35">
        <f t="shared" si="1"/>
        <v>0</v>
      </c>
      <c r="AM25" s="35">
        <f t="shared" si="2"/>
        <v>-1.2974998220763811E-5</v>
      </c>
      <c r="AN25" s="35">
        <f t="shared" si="3"/>
        <v>-1.2974998220738205E-5</v>
      </c>
      <c r="AO25" s="35">
        <f t="shared" si="3"/>
        <v>6.287915956143305E-4</v>
      </c>
      <c r="AP25" s="35">
        <f t="shared" si="4"/>
        <v>6.2879115472600931E-4</v>
      </c>
      <c r="AQ25" s="35">
        <f t="shared" si="5"/>
        <v>6.4177447996932699E-4</v>
      </c>
    </row>
    <row r="26" spans="1:43" x14ac:dyDescent="0.2">
      <c r="A26" s="4" t="s">
        <v>28</v>
      </c>
      <c r="B26" s="4" t="s">
        <v>181</v>
      </c>
      <c r="C26" s="4" t="s">
        <v>182</v>
      </c>
      <c r="D26" s="4">
        <v>43</v>
      </c>
      <c r="E26" s="4" t="s">
        <v>121</v>
      </c>
      <c r="F26" t="s">
        <v>41</v>
      </c>
      <c r="G26">
        <v>4186616</v>
      </c>
      <c r="H26" t="s">
        <v>42</v>
      </c>
      <c r="I26">
        <v>4186619</v>
      </c>
      <c r="J26" t="s">
        <v>43</v>
      </c>
      <c r="K26">
        <v>4186630</v>
      </c>
      <c r="L26" t="s">
        <v>33</v>
      </c>
      <c r="M26">
        <v>5155944</v>
      </c>
      <c r="N26" t="s">
        <v>38</v>
      </c>
      <c r="O26" s="4">
        <v>5155921</v>
      </c>
      <c r="P26" s="5" t="s">
        <v>122</v>
      </c>
      <c r="Q26" t="s">
        <v>123</v>
      </c>
      <c r="R26" s="2">
        <v>530387963</v>
      </c>
      <c r="S26" s="2">
        <v>374984.28984099999</v>
      </c>
      <c r="T26" s="2">
        <v>284988.06027915998</v>
      </c>
      <c r="U26" s="2">
        <v>198756.90926200399</v>
      </c>
      <c r="V26" s="2">
        <v>489246.63444283599</v>
      </c>
      <c r="W26" s="2">
        <v>142699.944092522</v>
      </c>
      <c r="X26" s="3">
        <v>0.50072253536776301</v>
      </c>
      <c r="Y26">
        <v>400308</v>
      </c>
      <c r="Z26">
        <v>40</v>
      </c>
      <c r="AA26">
        <v>0</v>
      </c>
      <c r="AB26">
        <v>0</v>
      </c>
      <c r="AD26">
        <v>530387964</v>
      </c>
      <c r="AE26">
        <v>375000</v>
      </c>
      <c r="AF26">
        <v>285000</v>
      </c>
      <c r="AG26">
        <v>198886.82580717446</v>
      </c>
      <c r="AI26">
        <v>143558.79243838295</v>
      </c>
      <c r="AJ26">
        <v>0.50371506118730858</v>
      </c>
      <c r="AL26" s="35">
        <f t="shared" si="1"/>
        <v>1.8854123203395547E-9</v>
      </c>
      <c r="AM26" s="35">
        <f t="shared" si="2"/>
        <v>4.1895512493791902E-5</v>
      </c>
      <c r="AN26" s="35">
        <f t="shared" si="3"/>
        <v>4.189551249383275E-5</v>
      </c>
      <c r="AO26" s="35">
        <f t="shared" si="3"/>
        <v>6.5364542874440663E-4</v>
      </c>
      <c r="AP26" s="35">
        <f>(AI26-W26)/W26</f>
        <v>6.01856119371782E-3</v>
      </c>
      <c r="AQ26" s="35">
        <f>(AJ26-X26)/X26</f>
        <v>5.9764152962431816E-3</v>
      </c>
    </row>
    <row r="27" spans="1:43" x14ac:dyDescent="0.2">
      <c r="A27" s="4" t="s">
        <v>28</v>
      </c>
      <c r="B27" s="4" t="s">
        <v>181</v>
      </c>
      <c r="C27" s="4" t="s">
        <v>182</v>
      </c>
      <c r="D27" s="4">
        <v>4</v>
      </c>
      <c r="E27" s="4" t="s">
        <v>124</v>
      </c>
      <c r="F27" t="s">
        <v>41</v>
      </c>
      <c r="G27">
        <v>4186616</v>
      </c>
      <c r="H27" t="s">
        <v>42</v>
      </c>
      <c r="I27">
        <v>4186619</v>
      </c>
      <c r="J27" t="s">
        <v>43</v>
      </c>
      <c r="K27">
        <v>4186630</v>
      </c>
      <c r="L27" t="s">
        <v>33</v>
      </c>
      <c r="M27">
        <v>5155944</v>
      </c>
      <c r="N27" t="s">
        <v>125</v>
      </c>
      <c r="O27" s="4">
        <v>5155931</v>
      </c>
      <c r="P27" s="5" t="s">
        <v>126</v>
      </c>
      <c r="Q27" t="s">
        <v>127</v>
      </c>
      <c r="R27" s="2">
        <v>0</v>
      </c>
      <c r="S27" s="2">
        <v>0</v>
      </c>
      <c r="T27" s="2">
        <v>0</v>
      </c>
      <c r="U27" s="2">
        <v>5.6205128679861396</v>
      </c>
      <c r="V27" s="2">
        <v>13.8350762985554</v>
      </c>
      <c r="W27" s="2">
        <v>0</v>
      </c>
      <c r="X27" s="3">
        <v>0</v>
      </c>
      <c r="Y27">
        <v>385647</v>
      </c>
      <c r="Z27">
        <v>23</v>
      </c>
      <c r="AA27">
        <v>0</v>
      </c>
      <c r="AB27">
        <v>0</v>
      </c>
      <c r="AD27">
        <v>0</v>
      </c>
      <c r="AE27">
        <v>0</v>
      </c>
      <c r="AF27">
        <v>0</v>
      </c>
      <c r="AG27">
        <v>5.8332696072833876</v>
      </c>
      <c r="AI27">
        <v>0</v>
      </c>
      <c r="AJ27" t="str">
        <v/>
      </c>
      <c r="AL27" s="35" t="e">
        <f t="shared" si="1"/>
        <v>#DIV/0!</v>
      </c>
      <c r="AM27" s="35" t="e">
        <f t="shared" si="2"/>
        <v>#DIV/0!</v>
      </c>
      <c r="AN27" s="35" t="e">
        <f t="shared" si="3"/>
        <v>#DIV/0!</v>
      </c>
      <c r="AO27" s="35">
        <f t="shared" si="3"/>
        <v>3.7853616617282107E-2</v>
      </c>
      <c r="AP27" s="35" t="e">
        <f t="shared" si="4"/>
        <v>#DIV/0!</v>
      </c>
      <c r="AQ27" s="35" t="e">
        <f t="shared" si="5"/>
        <v>#VALUE!</v>
      </c>
    </row>
    <row r="28" spans="1:43" x14ac:dyDescent="0.2">
      <c r="A28" s="4" t="s">
        <v>28</v>
      </c>
      <c r="B28" s="4" t="s">
        <v>181</v>
      </c>
      <c r="C28" s="4" t="s">
        <v>182</v>
      </c>
      <c r="D28" s="4">
        <v>5</v>
      </c>
      <c r="E28" s="4" t="s">
        <v>128</v>
      </c>
      <c r="F28" t="s">
        <v>41</v>
      </c>
      <c r="G28">
        <v>4186616</v>
      </c>
      <c r="H28" t="s">
        <v>42</v>
      </c>
      <c r="I28">
        <v>4186619</v>
      </c>
      <c r="J28" t="s">
        <v>43</v>
      </c>
      <c r="K28">
        <v>4186630</v>
      </c>
      <c r="L28" t="s">
        <v>33</v>
      </c>
      <c r="M28">
        <v>5155944</v>
      </c>
      <c r="N28" t="s">
        <v>125</v>
      </c>
      <c r="O28" s="4">
        <v>5155931</v>
      </c>
      <c r="P28" s="5" t="s">
        <v>129</v>
      </c>
      <c r="Q28" t="s">
        <v>130</v>
      </c>
      <c r="R28" s="2">
        <v>641398</v>
      </c>
      <c r="S28" s="2">
        <v>272309.24497399997</v>
      </c>
      <c r="T28" s="2">
        <v>206955.02618024001</v>
      </c>
      <c r="U28" s="2">
        <v>183487.666867489</v>
      </c>
      <c r="V28" s="2">
        <v>451660.89475838101</v>
      </c>
      <c r="W28" s="2">
        <v>132488.152830962</v>
      </c>
      <c r="X28" s="3">
        <v>0.64017847392397498</v>
      </c>
      <c r="Y28">
        <v>385648</v>
      </c>
      <c r="Z28">
        <v>24</v>
      </c>
      <c r="AA28">
        <v>0</v>
      </c>
      <c r="AB28">
        <v>0</v>
      </c>
      <c r="AD28">
        <v>641398</v>
      </c>
      <c r="AE28">
        <v>272309.22009999998</v>
      </c>
      <c r="AF28">
        <v>206955.00727599999</v>
      </c>
      <c r="AG28">
        <v>183602.10054507628</v>
      </c>
      <c r="AI28">
        <v>132522.83869987406</v>
      </c>
      <c r="AJ28">
        <v>0.64034613341410263</v>
      </c>
      <c r="AL28" s="35">
        <f t="shared" si="1"/>
        <v>0</v>
      </c>
      <c r="AM28" s="35">
        <f t="shared" si="2"/>
        <v>-9.1344676885848805E-8</v>
      </c>
      <c r="AN28" s="35">
        <f t="shared" si="3"/>
        <v>-9.134467698147635E-8</v>
      </c>
      <c r="AO28" s="35">
        <f t="shared" si="3"/>
        <v>6.2365868802463685E-4</v>
      </c>
      <c r="AP28" s="35">
        <f t="shared" si="4"/>
        <v>2.6180355126779575E-4</v>
      </c>
      <c r="AQ28" s="35">
        <f t="shared" si="5"/>
        <v>2.6189491986504675E-4</v>
      </c>
    </row>
    <row r="29" spans="1:43" x14ac:dyDescent="0.2">
      <c r="A29" s="4" t="s">
        <v>28</v>
      </c>
      <c r="B29" s="4" t="s">
        <v>181</v>
      </c>
      <c r="C29" s="4" t="s">
        <v>182</v>
      </c>
      <c r="D29" s="4">
        <v>8</v>
      </c>
      <c r="E29" s="4" t="s">
        <v>131</v>
      </c>
      <c r="F29" t="s">
        <v>41</v>
      </c>
      <c r="G29">
        <v>4186616</v>
      </c>
      <c r="H29" t="s">
        <v>42</v>
      </c>
      <c r="I29">
        <v>4186619</v>
      </c>
      <c r="J29" t="s">
        <v>43</v>
      </c>
      <c r="K29">
        <v>4186630</v>
      </c>
      <c r="L29" t="s">
        <v>33</v>
      </c>
      <c r="M29">
        <v>5155944</v>
      </c>
      <c r="N29" t="s">
        <v>125</v>
      </c>
      <c r="O29" s="4">
        <v>5155931</v>
      </c>
      <c r="P29" s="5" t="s">
        <v>132</v>
      </c>
      <c r="Q29" t="s">
        <v>133</v>
      </c>
      <c r="R29" s="2">
        <v>0</v>
      </c>
      <c r="S29" s="2">
        <v>0</v>
      </c>
      <c r="T29" s="2">
        <v>0</v>
      </c>
      <c r="U29" s="2">
        <v>153.687170483535</v>
      </c>
      <c r="V29" s="2">
        <v>378.30599799171802</v>
      </c>
      <c r="W29" s="2">
        <v>0</v>
      </c>
      <c r="X29" s="3">
        <v>0</v>
      </c>
      <c r="Y29">
        <v>385649</v>
      </c>
      <c r="Z29">
        <v>25</v>
      </c>
      <c r="AA29">
        <v>0</v>
      </c>
      <c r="AB29">
        <v>0</v>
      </c>
      <c r="AD29">
        <v>0</v>
      </c>
      <c r="AE29">
        <v>0</v>
      </c>
      <c r="AF29">
        <v>0</v>
      </c>
      <c r="AG29">
        <v>153.86757193418717</v>
      </c>
      <c r="AI29">
        <v>0</v>
      </c>
      <c r="AJ29" t="str">
        <v/>
      </c>
      <c r="AL29" s="35" t="e">
        <f t="shared" si="1"/>
        <v>#DIV/0!</v>
      </c>
      <c r="AM29" s="35" t="e">
        <f t="shared" si="2"/>
        <v>#DIV/0!</v>
      </c>
      <c r="AN29" s="35" t="e">
        <f t="shared" si="3"/>
        <v>#DIV/0!</v>
      </c>
      <c r="AO29" s="35">
        <f t="shared" si="3"/>
        <v>1.1738224477982474E-3</v>
      </c>
      <c r="AP29" s="35" t="e">
        <f t="shared" si="4"/>
        <v>#DIV/0!</v>
      </c>
      <c r="AQ29" s="35" t="e">
        <f t="shared" si="5"/>
        <v>#VALUE!</v>
      </c>
    </row>
    <row r="30" spans="1:43" x14ac:dyDescent="0.2">
      <c r="A30" s="4" t="s">
        <v>28</v>
      </c>
      <c r="B30" s="4" t="s">
        <v>181</v>
      </c>
      <c r="C30" s="4" t="s">
        <v>182</v>
      </c>
      <c r="D30" s="4">
        <v>6</v>
      </c>
      <c r="E30" s="4" t="s">
        <v>134</v>
      </c>
      <c r="F30" t="s">
        <v>41</v>
      </c>
      <c r="G30">
        <v>4186616</v>
      </c>
      <c r="H30" t="s">
        <v>42</v>
      </c>
      <c r="I30">
        <v>4186619</v>
      </c>
      <c r="J30" t="s">
        <v>43</v>
      </c>
      <c r="K30">
        <v>4186630</v>
      </c>
      <c r="L30" t="s">
        <v>33</v>
      </c>
      <c r="M30">
        <v>5155944</v>
      </c>
      <c r="N30" t="s">
        <v>125</v>
      </c>
      <c r="O30" s="4">
        <v>5155931</v>
      </c>
      <c r="P30" s="5" t="s">
        <v>135</v>
      </c>
      <c r="Q30" t="s">
        <v>136</v>
      </c>
      <c r="R30" s="2">
        <v>187981</v>
      </c>
      <c r="S30" s="2">
        <v>163534.504178</v>
      </c>
      <c r="T30" s="2">
        <v>124286.22317528</v>
      </c>
      <c r="U30" s="2">
        <v>60486.468011746598</v>
      </c>
      <c r="V30" s="2">
        <v>148889.41981418899</v>
      </c>
      <c r="W30" s="2">
        <v>43628.926236846302</v>
      </c>
      <c r="X30" s="3">
        <v>0.35103590021652498</v>
      </c>
      <c r="Y30">
        <v>385650</v>
      </c>
      <c r="Z30">
        <v>26</v>
      </c>
      <c r="AA30">
        <v>0</v>
      </c>
      <c r="AB30">
        <v>0</v>
      </c>
      <c r="AD30">
        <v>187981</v>
      </c>
      <c r="AE30">
        <v>163534.49</v>
      </c>
      <c r="AF30">
        <v>124286.21239999999</v>
      </c>
      <c r="AG30">
        <v>60524.164948037716</v>
      </c>
      <c r="AI30">
        <v>43642.15840425287</v>
      </c>
      <c r="AJ30">
        <v>0.3511423959384643</v>
      </c>
      <c r="AL30" s="35">
        <f t="shared" si="1"/>
        <v>0</v>
      </c>
      <c r="AM30" s="35">
        <f t="shared" si="2"/>
        <v>-8.6697300263605019E-8</v>
      </c>
      <c r="AN30" s="35">
        <f t="shared" si="3"/>
        <v>-8.6697300272971735E-8</v>
      </c>
      <c r="AO30" s="35">
        <f t="shared" si="3"/>
        <v>6.2322925325707221E-4</v>
      </c>
      <c r="AP30" s="35">
        <f t="shared" si="4"/>
        <v>3.0328886241057251E-4</v>
      </c>
      <c r="AQ30" s="35">
        <f t="shared" si="5"/>
        <v>3.0337558601167998E-4</v>
      </c>
    </row>
    <row r="31" spans="1:43" x14ac:dyDescent="0.2">
      <c r="A31" s="4" t="s">
        <v>28</v>
      </c>
      <c r="B31" s="4" t="s">
        <v>181</v>
      </c>
      <c r="C31" s="4" t="s">
        <v>182</v>
      </c>
      <c r="D31" s="4">
        <v>42</v>
      </c>
      <c r="E31" s="4" t="s">
        <v>137</v>
      </c>
      <c r="F31" t="s">
        <v>41</v>
      </c>
      <c r="G31">
        <v>4186616</v>
      </c>
      <c r="H31" t="s">
        <v>42</v>
      </c>
      <c r="I31">
        <v>4186619</v>
      </c>
      <c r="J31" t="s">
        <v>43</v>
      </c>
      <c r="K31">
        <v>4186630</v>
      </c>
      <c r="L31" t="s">
        <v>33</v>
      </c>
      <c r="M31">
        <v>5155944</v>
      </c>
      <c r="N31" t="s">
        <v>125</v>
      </c>
      <c r="O31" s="4">
        <v>5155931</v>
      </c>
      <c r="P31" s="5" t="s">
        <v>138</v>
      </c>
      <c r="Q31" t="s">
        <v>139</v>
      </c>
      <c r="R31" s="2">
        <v>0</v>
      </c>
      <c r="S31" s="2">
        <v>0</v>
      </c>
      <c r="T31" s="2">
        <v>0</v>
      </c>
      <c r="U31" s="2">
        <v>4504.3166501605901</v>
      </c>
      <c r="V31" s="2">
        <v>11087.522792231201</v>
      </c>
      <c r="W31" s="2">
        <v>0</v>
      </c>
      <c r="X31" s="3">
        <v>0</v>
      </c>
      <c r="Y31">
        <v>385645</v>
      </c>
      <c r="Z31">
        <v>21</v>
      </c>
      <c r="AA31">
        <v>0</v>
      </c>
      <c r="AB31">
        <v>0</v>
      </c>
      <c r="AD31">
        <v>0</v>
      </c>
      <c r="AE31">
        <v>0</v>
      </c>
      <c r="AF31">
        <v>0</v>
      </c>
      <c r="AG31">
        <v>4533.144442795231</v>
      </c>
      <c r="AI31">
        <v>0</v>
      </c>
      <c r="AJ31" t="str">
        <v/>
      </c>
      <c r="AL31" s="35" t="e">
        <f t="shared" si="1"/>
        <v>#DIV/0!</v>
      </c>
      <c r="AM31" s="35" t="e">
        <f t="shared" si="2"/>
        <v>#DIV/0!</v>
      </c>
      <c r="AN31" s="35" t="e">
        <f t="shared" si="3"/>
        <v>#DIV/0!</v>
      </c>
      <c r="AO31" s="35">
        <f t="shared" si="3"/>
        <v>6.4000368698797225E-3</v>
      </c>
      <c r="AP31" s="35" t="e">
        <f t="shared" si="4"/>
        <v>#DIV/0!</v>
      </c>
      <c r="AQ31" s="35" t="e">
        <f t="shared" si="5"/>
        <v>#VALUE!</v>
      </c>
    </row>
    <row r="32" spans="1:43" x14ac:dyDescent="0.2">
      <c r="A32" s="4" t="s">
        <v>28</v>
      </c>
      <c r="B32" s="4" t="s">
        <v>181</v>
      </c>
      <c r="C32" s="4" t="s">
        <v>182</v>
      </c>
      <c r="D32" s="4">
        <v>40</v>
      </c>
      <c r="E32" s="4" t="s">
        <v>140</v>
      </c>
      <c r="F32" t="s">
        <v>41</v>
      </c>
      <c r="G32">
        <v>4186616</v>
      </c>
      <c r="H32" t="s">
        <v>42</v>
      </c>
      <c r="I32">
        <v>4186619</v>
      </c>
      <c r="J32" t="s">
        <v>43</v>
      </c>
      <c r="K32">
        <v>4186630</v>
      </c>
      <c r="L32" t="s">
        <v>33</v>
      </c>
      <c r="M32">
        <v>5155944</v>
      </c>
      <c r="N32" t="s">
        <v>125</v>
      </c>
      <c r="O32" s="4">
        <v>5155931</v>
      </c>
      <c r="P32" s="5" t="s">
        <v>141</v>
      </c>
      <c r="Q32" t="s">
        <v>142</v>
      </c>
      <c r="R32" s="2">
        <v>697627</v>
      </c>
      <c r="S32" s="2">
        <v>328317.54880799999</v>
      </c>
      <c r="T32" s="2">
        <v>249521.33709407999</v>
      </c>
      <c r="U32" s="2">
        <v>213359.23409482601</v>
      </c>
      <c r="V32" s="2">
        <v>525190.73473110003</v>
      </c>
      <c r="W32" s="2">
        <v>157056.983330833</v>
      </c>
      <c r="X32" s="3">
        <v>0.62943307838886597</v>
      </c>
      <c r="Y32">
        <v>385646</v>
      </c>
      <c r="Z32">
        <v>22</v>
      </c>
      <c r="AA32">
        <v>0</v>
      </c>
      <c r="AB32">
        <v>0</v>
      </c>
      <c r="AD32">
        <v>697627</v>
      </c>
      <c r="AE32">
        <v>328317.54019999999</v>
      </c>
      <c r="AF32">
        <v>249521.330552</v>
      </c>
      <c r="AG32">
        <v>213492.17630725203</v>
      </c>
      <c r="AI32">
        <v>157129.56587727988</v>
      </c>
      <c r="AJ32">
        <v>0.62972398203260715</v>
      </c>
      <c r="AL32" s="35">
        <f t="shared" si="1"/>
        <v>0</v>
      </c>
      <c r="AM32" s="35">
        <f t="shared" si="2"/>
        <v>-2.6218519341976133E-8</v>
      </c>
      <c r="AN32" s="35">
        <f t="shared" si="3"/>
        <v>-2.6218519309317311E-8</v>
      </c>
      <c r="AO32" s="35">
        <f t="shared" si="3"/>
        <v>6.2309097138458559E-4</v>
      </c>
      <c r="AP32" s="35">
        <f t="shared" si="4"/>
        <v>4.6214147825562272E-4</v>
      </c>
      <c r="AQ32" s="35">
        <f t="shared" si="5"/>
        <v>4.6216770889416015E-4</v>
      </c>
    </row>
    <row r="33" spans="1:43" x14ac:dyDescent="0.2">
      <c r="A33" s="4" t="s">
        <v>28</v>
      </c>
      <c r="B33" s="4" t="s">
        <v>181</v>
      </c>
      <c r="C33" s="4" t="s">
        <v>182</v>
      </c>
      <c r="D33" s="4">
        <v>54</v>
      </c>
      <c r="E33" s="4" t="s">
        <v>143</v>
      </c>
      <c r="F33" t="s">
        <v>41</v>
      </c>
      <c r="G33">
        <v>4186616</v>
      </c>
      <c r="H33" t="s">
        <v>42</v>
      </c>
      <c r="I33">
        <v>4186619</v>
      </c>
      <c r="J33" t="s">
        <v>43</v>
      </c>
      <c r="K33">
        <v>4186630</v>
      </c>
      <c r="L33" t="s">
        <v>33</v>
      </c>
      <c r="M33">
        <v>5155944</v>
      </c>
      <c r="N33" t="s">
        <v>144</v>
      </c>
      <c r="O33" s="4">
        <v>5416900</v>
      </c>
      <c r="P33" s="5" t="s">
        <v>145</v>
      </c>
      <c r="Q33" t="s">
        <v>146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3">
        <v>0</v>
      </c>
      <c r="Y33">
        <v>385651</v>
      </c>
      <c r="Z33">
        <v>27</v>
      </c>
      <c r="AA33">
        <v>0</v>
      </c>
      <c r="AB33">
        <v>0</v>
      </c>
      <c r="AD33">
        <v>0</v>
      </c>
      <c r="AE33">
        <v>0</v>
      </c>
      <c r="AF33">
        <v>0</v>
      </c>
      <c r="AG33">
        <v>0</v>
      </c>
      <c r="AI33">
        <v>0</v>
      </c>
      <c r="AJ33" t="str">
        <v/>
      </c>
      <c r="AL33" s="35" t="e">
        <f t="shared" si="1"/>
        <v>#DIV/0!</v>
      </c>
      <c r="AM33" s="35" t="e">
        <f t="shared" si="2"/>
        <v>#DIV/0!</v>
      </c>
      <c r="AN33" s="35" t="e">
        <f t="shared" si="3"/>
        <v>#DIV/0!</v>
      </c>
      <c r="AO33" s="35" t="e">
        <f t="shared" si="3"/>
        <v>#DIV/0!</v>
      </c>
      <c r="AP33" s="35" t="e">
        <f t="shared" si="4"/>
        <v>#DIV/0!</v>
      </c>
      <c r="AQ33" s="35" t="e">
        <f t="shared" si="5"/>
        <v>#VALUE!</v>
      </c>
    </row>
    <row r="34" spans="1:43" x14ac:dyDescent="0.2">
      <c r="A34" s="4" t="s">
        <v>28</v>
      </c>
      <c r="B34" s="4" t="s">
        <v>181</v>
      </c>
      <c r="C34" s="4" t="s">
        <v>182</v>
      </c>
      <c r="D34" s="4">
        <v>24</v>
      </c>
      <c r="E34" s="4" t="s">
        <v>147</v>
      </c>
      <c r="F34" t="s">
        <v>41</v>
      </c>
      <c r="G34">
        <v>4186616</v>
      </c>
      <c r="H34" t="s">
        <v>42</v>
      </c>
      <c r="I34">
        <v>4186619</v>
      </c>
      <c r="J34" t="s">
        <v>43</v>
      </c>
      <c r="K34">
        <v>4186630</v>
      </c>
      <c r="L34" t="s">
        <v>33</v>
      </c>
      <c r="M34">
        <v>5155944</v>
      </c>
      <c r="N34" t="s">
        <v>148</v>
      </c>
      <c r="O34" s="4">
        <v>5155929</v>
      </c>
      <c r="P34" s="5" t="s">
        <v>149</v>
      </c>
      <c r="Q34" t="s">
        <v>150</v>
      </c>
      <c r="R34" s="2">
        <v>0</v>
      </c>
      <c r="S34" s="2">
        <v>0</v>
      </c>
      <c r="T34" s="2">
        <v>0</v>
      </c>
      <c r="U34" s="2">
        <v>17757.039078138601</v>
      </c>
      <c r="V34" s="2">
        <v>43709.532608988004</v>
      </c>
      <c r="W34" s="2">
        <v>0</v>
      </c>
      <c r="X34" s="3">
        <v>0</v>
      </c>
      <c r="Y34">
        <v>385653</v>
      </c>
      <c r="Z34">
        <v>29</v>
      </c>
      <c r="AA34">
        <v>0</v>
      </c>
      <c r="AB34">
        <v>0</v>
      </c>
      <c r="AD34">
        <v>0</v>
      </c>
      <c r="AE34">
        <v>0</v>
      </c>
      <c r="AF34">
        <v>0</v>
      </c>
      <c r="AG34">
        <v>17769.396393959181</v>
      </c>
      <c r="AI34">
        <v>0</v>
      </c>
      <c r="AJ34" t="str">
        <v/>
      </c>
      <c r="AL34" s="35" t="e">
        <f t="shared" si="1"/>
        <v>#DIV/0!</v>
      </c>
      <c r="AM34" s="35" t="e">
        <f t="shared" si="2"/>
        <v>#DIV/0!</v>
      </c>
      <c r="AN34" s="35" t="e">
        <f t="shared" si="3"/>
        <v>#DIV/0!</v>
      </c>
      <c r="AO34" s="35">
        <f t="shared" si="3"/>
        <v>6.9591083097820931E-4</v>
      </c>
      <c r="AP34" s="35" t="e">
        <f t="shared" si="4"/>
        <v>#DIV/0!</v>
      </c>
      <c r="AQ34" s="35" t="e">
        <f t="shared" si="5"/>
        <v>#VALUE!</v>
      </c>
    </row>
    <row r="35" spans="1:43" x14ac:dyDescent="0.2">
      <c r="A35" s="4" t="s">
        <v>28</v>
      </c>
      <c r="B35" s="4" t="s">
        <v>181</v>
      </c>
      <c r="C35" s="4" t="s">
        <v>182</v>
      </c>
      <c r="D35" s="4">
        <v>28</v>
      </c>
      <c r="E35" s="4" t="s">
        <v>151</v>
      </c>
      <c r="F35" t="s">
        <v>41</v>
      </c>
      <c r="G35">
        <v>4186616</v>
      </c>
      <c r="H35" t="s">
        <v>42</v>
      </c>
      <c r="I35">
        <v>4186619</v>
      </c>
      <c r="J35" t="s">
        <v>43</v>
      </c>
      <c r="K35">
        <v>4186630</v>
      </c>
      <c r="L35" t="s">
        <v>33</v>
      </c>
      <c r="M35">
        <v>5155944</v>
      </c>
      <c r="N35" t="s">
        <v>148</v>
      </c>
      <c r="O35" s="4">
        <v>5155929</v>
      </c>
      <c r="P35" s="5" t="s">
        <v>152</v>
      </c>
      <c r="Q35" t="s">
        <v>153</v>
      </c>
      <c r="R35" s="2">
        <v>20126720</v>
      </c>
      <c r="S35" s="2">
        <v>188439.57641000001</v>
      </c>
      <c r="T35" s="2">
        <v>143214.0780716</v>
      </c>
      <c r="U35" s="2">
        <v>57089.105548660897</v>
      </c>
      <c r="V35" s="2">
        <v>140526.70096723799</v>
      </c>
      <c r="W35" s="2">
        <v>40932.8886783938</v>
      </c>
      <c r="X35" s="3">
        <v>0.28581609594225299</v>
      </c>
      <c r="Y35">
        <v>385652</v>
      </c>
      <c r="Z35">
        <v>28</v>
      </c>
      <c r="AA35">
        <v>0</v>
      </c>
      <c r="AB35">
        <v>0</v>
      </c>
      <c r="AD35">
        <v>20126720</v>
      </c>
      <c r="AE35">
        <v>188437.82389999999</v>
      </c>
      <c r="AF35">
        <v>143212.74616399998</v>
      </c>
      <c r="AG35">
        <v>57124.917600645851</v>
      </c>
      <c r="AI35">
        <v>40958.565919663073</v>
      </c>
      <c r="AJ35">
        <v>0.28599804847509452</v>
      </c>
      <c r="AL35" s="35">
        <f t="shared" si="1"/>
        <v>0</v>
      </c>
      <c r="AM35" s="35">
        <f t="shared" si="2"/>
        <v>-9.3001164267490069E-6</v>
      </c>
      <c r="AN35" s="35">
        <f t="shared" si="3"/>
        <v>-9.3001164267733929E-6</v>
      </c>
      <c r="AO35" s="35">
        <f t="shared" si="3"/>
        <v>6.2730098222382237E-4</v>
      </c>
      <c r="AP35" s="35">
        <f t="shared" si="4"/>
        <v>6.2730098212753545E-4</v>
      </c>
      <c r="AQ35" s="35">
        <f t="shared" si="5"/>
        <v>6.36607019075287E-4</v>
      </c>
    </row>
    <row r="36" spans="1:43" x14ac:dyDescent="0.2">
      <c r="A36" s="4" t="s">
        <v>28</v>
      </c>
      <c r="B36" s="4" t="s">
        <v>181</v>
      </c>
      <c r="C36" s="4" t="s">
        <v>182</v>
      </c>
      <c r="D36" s="4">
        <v>57</v>
      </c>
      <c r="E36" s="4" t="s">
        <v>154</v>
      </c>
      <c r="F36" t="s">
        <v>41</v>
      </c>
      <c r="G36">
        <v>4186616</v>
      </c>
      <c r="H36" t="s">
        <v>42</v>
      </c>
      <c r="I36">
        <v>4186619</v>
      </c>
      <c r="J36" t="s">
        <v>43</v>
      </c>
      <c r="K36">
        <v>4186630</v>
      </c>
      <c r="L36" t="s">
        <v>39</v>
      </c>
      <c r="M36">
        <v>5155946</v>
      </c>
      <c r="N36" t="s">
        <v>40</v>
      </c>
      <c r="O36" s="4">
        <v>5155926</v>
      </c>
      <c r="P36" s="5" t="s">
        <v>155</v>
      </c>
      <c r="Q36" t="s">
        <v>156</v>
      </c>
      <c r="R36" s="2">
        <v>4842328</v>
      </c>
      <c r="S36" s="2">
        <v>99998.915527999998</v>
      </c>
      <c r="T36" s="2">
        <v>99998.915527999998</v>
      </c>
      <c r="U36" s="2">
        <v>23692.963774119398</v>
      </c>
      <c r="V36" s="2">
        <v>58321.005440789901</v>
      </c>
      <c r="W36" s="2">
        <v>16987.855026043599</v>
      </c>
      <c r="X36" s="3">
        <v>0.16988039256572701</v>
      </c>
      <c r="Y36">
        <v>385663</v>
      </c>
      <c r="Z36">
        <v>33</v>
      </c>
      <c r="AA36">
        <v>0</v>
      </c>
      <c r="AB36">
        <v>0</v>
      </c>
      <c r="AD36">
        <v>4842328.125</v>
      </c>
      <c r="AE36">
        <v>100000</v>
      </c>
      <c r="AF36">
        <v>100000</v>
      </c>
      <c r="AG36">
        <v>23707.684968896454</v>
      </c>
      <c r="AI36">
        <v>16998.410122698755</v>
      </c>
      <c r="AJ36">
        <v>0.16998410122698754</v>
      </c>
      <c r="AL36" s="35">
        <f t="shared" si="1"/>
        <v>2.5814029945926834E-8</v>
      </c>
      <c r="AM36" s="35">
        <f t="shared" si="2"/>
        <v>1.0844837609250107E-5</v>
      </c>
      <c r="AN36" s="35">
        <f t="shared" si="3"/>
        <v>1.0844837609250107E-5</v>
      </c>
      <c r="AO36" s="35">
        <f t="shared" si="3"/>
        <v>6.2133192442289926E-4</v>
      </c>
      <c r="AP36" s="35">
        <f t="shared" si="4"/>
        <v>6.2133192442333988E-4</v>
      </c>
      <c r="AQ36" s="35">
        <f t="shared" si="5"/>
        <v>6.1048046625158004E-4</v>
      </c>
    </row>
    <row r="37" spans="1:43" x14ac:dyDescent="0.2">
      <c r="A37" s="4" t="s">
        <v>28</v>
      </c>
      <c r="B37" s="4" t="s">
        <v>181</v>
      </c>
      <c r="C37" s="4" t="s">
        <v>182</v>
      </c>
      <c r="D37" s="4">
        <v>34</v>
      </c>
      <c r="E37" s="4" t="s">
        <v>157</v>
      </c>
      <c r="F37" t="s">
        <v>41</v>
      </c>
      <c r="G37">
        <v>4186616</v>
      </c>
      <c r="H37" t="s">
        <v>42</v>
      </c>
      <c r="I37">
        <v>4186619</v>
      </c>
      <c r="J37" t="s">
        <v>43</v>
      </c>
      <c r="K37">
        <v>4186630</v>
      </c>
      <c r="L37" t="s">
        <v>39</v>
      </c>
      <c r="M37">
        <v>5155946</v>
      </c>
      <c r="N37" t="s">
        <v>40</v>
      </c>
      <c r="O37" s="4">
        <v>5155926</v>
      </c>
      <c r="P37" s="5" t="s">
        <v>158</v>
      </c>
      <c r="Q37" t="s">
        <v>159</v>
      </c>
      <c r="R37" s="2">
        <v>11151541</v>
      </c>
      <c r="S37" s="2">
        <v>99995.868147000001</v>
      </c>
      <c r="T37" s="2">
        <v>99995.868147000001</v>
      </c>
      <c r="U37" s="2">
        <v>32181.1880605798</v>
      </c>
      <c r="V37" s="2">
        <v>79215.047212552294</v>
      </c>
      <c r="W37" s="2">
        <v>23073.911839435801</v>
      </c>
      <c r="X37" s="3">
        <v>0.23074865258948199</v>
      </c>
      <c r="Y37">
        <v>385665</v>
      </c>
      <c r="Z37">
        <v>35</v>
      </c>
      <c r="AA37">
        <v>0</v>
      </c>
      <c r="AB37">
        <v>0</v>
      </c>
      <c r="AD37">
        <v>11151541</v>
      </c>
      <c r="AE37">
        <v>100000</v>
      </c>
      <c r="AF37">
        <v>100000</v>
      </c>
      <c r="AG37">
        <v>32201.458557254835</v>
      </c>
      <c r="AI37">
        <v>23088.445785551714</v>
      </c>
      <c r="AJ37">
        <v>0.23088445785551714</v>
      </c>
      <c r="AL37" s="35">
        <f t="shared" si="1"/>
        <v>0</v>
      </c>
      <c r="AM37" s="35">
        <f t="shared" si="2"/>
        <v>4.1320237291453682E-5</v>
      </c>
      <c r="AN37" s="35">
        <f t="shared" si="3"/>
        <v>4.1320237291453682E-5</v>
      </c>
      <c r="AO37" s="35">
        <f t="shared" si="3"/>
        <v>6.2988652366956894E-4</v>
      </c>
      <c r="AP37" s="35">
        <f t="shared" si="4"/>
        <v>6.2988652366577737E-4</v>
      </c>
      <c r="AQ37" s="35">
        <f t="shared" si="5"/>
        <v>5.8854196768274116E-4</v>
      </c>
    </row>
    <row r="38" spans="1:43" x14ac:dyDescent="0.2">
      <c r="A38" s="4" t="s">
        <v>28</v>
      </c>
      <c r="B38" s="4" t="s">
        <v>181</v>
      </c>
      <c r="C38" s="4" t="s">
        <v>182</v>
      </c>
      <c r="D38" s="4">
        <v>30</v>
      </c>
      <c r="E38" s="4" t="s">
        <v>160</v>
      </c>
      <c r="F38" t="s">
        <v>41</v>
      </c>
      <c r="G38">
        <v>4186616</v>
      </c>
      <c r="H38" t="s">
        <v>42</v>
      </c>
      <c r="I38">
        <v>4186619</v>
      </c>
      <c r="J38" t="s">
        <v>43</v>
      </c>
      <c r="K38">
        <v>4186630</v>
      </c>
      <c r="L38" t="s">
        <v>39</v>
      </c>
      <c r="M38">
        <v>5155946</v>
      </c>
      <c r="N38" t="s">
        <v>40</v>
      </c>
      <c r="O38" s="4">
        <v>5155926</v>
      </c>
      <c r="P38" s="5" t="s">
        <v>161</v>
      </c>
      <c r="Q38" t="s">
        <v>162</v>
      </c>
      <c r="R38" s="2">
        <v>7521221</v>
      </c>
      <c r="S38" s="2">
        <v>75001.615812000004</v>
      </c>
      <c r="T38" s="2">
        <v>75001.615812000004</v>
      </c>
      <c r="U38" s="2">
        <v>21769.964567168601</v>
      </c>
      <c r="V38" s="2">
        <v>53587.479982327903</v>
      </c>
      <c r="W38" s="2">
        <v>15609.0645946599</v>
      </c>
      <c r="X38" s="3">
        <v>0.208116377569595</v>
      </c>
      <c r="Y38">
        <v>385661</v>
      </c>
      <c r="Z38">
        <v>31</v>
      </c>
      <c r="AA38">
        <v>0</v>
      </c>
      <c r="AB38">
        <v>0</v>
      </c>
      <c r="AD38">
        <v>7521221.25</v>
      </c>
      <c r="AE38">
        <v>75000</v>
      </c>
      <c r="AF38">
        <v>75000</v>
      </c>
      <c r="AG38">
        <v>21783.681562547947</v>
      </c>
      <c r="AI38">
        <v>15618.899680346876</v>
      </c>
      <c r="AJ38">
        <v>0.20825199573795836</v>
      </c>
      <c r="AL38" s="35">
        <f t="shared" si="1"/>
        <v>3.3239283887549642E-8</v>
      </c>
      <c r="AM38" s="35">
        <f t="shared" si="2"/>
        <v>-2.1543695859217995E-5</v>
      </c>
      <c r="AN38" s="35">
        <f t="shared" si="3"/>
        <v>-2.1543695859217995E-5</v>
      </c>
      <c r="AO38" s="35">
        <f t="shared" si="3"/>
        <v>6.3008808935004592E-4</v>
      </c>
      <c r="AP38" s="35">
        <f t="shared" si="4"/>
        <v>6.3008808934913757E-4</v>
      </c>
      <c r="AQ38" s="35">
        <f t="shared" si="5"/>
        <v>6.5164582406785243E-4</v>
      </c>
    </row>
    <row r="39" spans="1:43" x14ac:dyDescent="0.2">
      <c r="A39" s="4" t="s">
        <v>28</v>
      </c>
      <c r="B39" s="4" t="s">
        <v>181</v>
      </c>
      <c r="C39" s="4" t="s">
        <v>182</v>
      </c>
      <c r="D39" s="4">
        <v>53</v>
      </c>
      <c r="E39" s="4" t="s">
        <v>163</v>
      </c>
      <c r="F39" t="s">
        <v>41</v>
      </c>
      <c r="G39">
        <v>4186616</v>
      </c>
      <c r="H39" t="s">
        <v>42</v>
      </c>
      <c r="I39">
        <v>4186619</v>
      </c>
      <c r="J39" t="s">
        <v>43</v>
      </c>
      <c r="K39">
        <v>4186630</v>
      </c>
      <c r="L39" t="s">
        <v>39</v>
      </c>
      <c r="M39">
        <v>5155946</v>
      </c>
      <c r="N39" t="s">
        <v>40</v>
      </c>
      <c r="O39" s="4">
        <v>5155926</v>
      </c>
      <c r="P39" s="5" t="s">
        <v>164</v>
      </c>
      <c r="Q39" t="s">
        <v>165</v>
      </c>
      <c r="R39" s="2">
        <v>1476786</v>
      </c>
      <c r="S39" s="2">
        <v>104723.325618</v>
      </c>
      <c r="T39" s="2">
        <v>104723.325618</v>
      </c>
      <c r="U39" s="2">
        <v>17156.4781619811</v>
      </c>
      <c r="V39" s="2">
        <v>42231.232266630301</v>
      </c>
      <c r="W39" s="2">
        <v>12677.419119189601</v>
      </c>
      <c r="X39" s="3">
        <v>0.12105630760269299</v>
      </c>
      <c r="Y39">
        <v>385667</v>
      </c>
      <c r="Z39">
        <v>36</v>
      </c>
      <c r="AA39">
        <v>0</v>
      </c>
      <c r="AB39">
        <v>0</v>
      </c>
      <c r="AD39">
        <v>1476785.953</v>
      </c>
      <c r="AE39">
        <v>104724</v>
      </c>
      <c r="AF39">
        <v>104724</v>
      </c>
      <c r="AG39">
        <v>17167.15153645274</v>
      </c>
      <c r="AI39">
        <v>12671.516918073643</v>
      </c>
      <c r="AJ39">
        <v>0.12099916846256487</v>
      </c>
      <c r="AL39" s="35">
        <f t="shared" si="1"/>
        <v>-3.1825870519147051E-8</v>
      </c>
      <c r="AM39" s="35">
        <f t="shared" si="2"/>
        <v>6.4396541650841951E-6</v>
      </c>
      <c r="AN39" s="35">
        <f t="shared" si="3"/>
        <v>6.4396541650841951E-6</v>
      </c>
      <c r="AO39" s="35">
        <f t="shared" si="3"/>
        <v>6.2211920015685742E-4</v>
      </c>
      <c r="AP39" s="35">
        <f t="shared" si="4"/>
        <v>-4.6556803561252137E-4</v>
      </c>
      <c r="AQ39" s="35">
        <f t="shared" si="5"/>
        <v>-4.7200465022987313E-4</v>
      </c>
    </row>
    <row r="40" spans="1:43" x14ac:dyDescent="0.2">
      <c r="A40" s="4" t="s">
        <v>28</v>
      </c>
      <c r="B40" s="4" t="s">
        <v>181</v>
      </c>
      <c r="C40" s="4" t="s">
        <v>182</v>
      </c>
      <c r="D40" s="4">
        <v>1</v>
      </c>
      <c r="E40" s="4" t="s">
        <v>166</v>
      </c>
      <c r="F40" t="s">
        <v>41</v>
      </c>
      <c r="G40">
        <v>4186616</v>
      </c>
      <c r="H40" t="s">
        <v>42</v>
      </c>
      <c r="I40">
        <v>4186619</v>
      </c>
      <c r="J40" t="s">
        <v>43</v>
      </c>
      <c r="K40">
        <v>4186630</v>
      </c>
      <c r="L40" t="s">
        <v>39</v>
      </c>
      <c r="M40">
        <v>5155946</v>
      </c>
      <c r="N40" t="s">
        <v>40</v>
      </c>
      <c r="O40" s="4">
        <v>5155926</v>
      </c>
      <c r="P40" s="5" t="s">
        <v>167</v>
      </c>
      <c r="Q40" t="s">
        <v>168</v>
      </c>
      <c r="R40" s="2">
        <v>835721</v>
      </c>
      <c r="S40" s="2">
        <v>82750.131834999993</v>
      </c>
      <c r="T40" s="2">
        <v>82750.131834999993</v>
      </c>
      <c r="U40" s="2">
        <v>12728.4607727892</v>
      </c>
      <c r="V40" s="2">
        <v>31331.522601389399</v>
      </c>
      <c r="W40" s="2">
        <v>9127.5833055583498</v>
      </c>
      <c r="X40" s="3">
        <v>0.11030294578573401</v>
      </c>
      <c r="Y40">
        <v>385664</v>
      </c>
      <c r="Z40">
        <v>34</v>
      </c>
      <c r="AA40">
        <v>0</v>
      </c>
      <c r="AB40">
        <v>0</v>
      </c>
      <c r="AD40">
        <v>835721</v>
      </c>
      <c r="AE40">
        <v>82750</v>
      </c>
      <c r="AF40">
        <v>82750</v>
      </c>
      <c r="AG40">
        <v>12736.441319433683</v>
      </c>
      <c r="AI40">
        <v>9133.1966287890627</v>
      </c>
      <c r="AJ40">
        <v>0.11037095623914275</v>
      </c>
      <c r="AL40" s="35">
        <f t="shared" si="1"/>
        <v>0</v>
      </c>
      <c r="AM40" s="35">
        <f t="shared" si="2"/>
        <v>-1.5931696671581673E-6</v>
      </c>
      <c r="AN40" s="35">
        <f t="shared" si="3"/>
        <v>-1.5931696671581673E-6</v>
      </c>
      <c r="AO40" s="35">
        <f t="shared" si="3"/>
        <v>6.2698442387817477E-4</v>
      </c>
      <c r="AP40" s="35">
        <f t="shared" si="4"/>
        <v>6.1498460685586098E-4</v>
      </c>
      <c r="AQ40" s="35">
        <f t="shared" si="5"/>
        <v>6.1657875883804774E-4</v>
      </c>
    </row>
    <row r="41" spans="1:43" x14ac:dyDescent="0.2">
      <c r="A41" s="4" t="s">
        <v>28</v>
      </c>
      <c r="B41" s="4" t="s">
        <v>181</v>
      </c>
      <c r="C41" s="4" t="s">
        <v>182</v>
      </c>
      <c r="D41" s="4">
        <v>9</v>
      </c>
      <c r="E41" s="4" t="s">
        <v>169</v>
      </c>
      <c r="F41" t="s">
        <v>41</v>
      </c>
      <c r="G41">
        <v>4186616</v>
      </c>
      <c r="H41" t="s">
        <v>42</v>
      </c>
      <c r="I41">
        <v>4186619</v>
      </c>
      <c r="J41" t="s">
        <v>43</v>
      </c>
      <c r="K41">
        <v>4186630</v>
      </c>
      <c r="L41" t="s">
        <v>39</v>
      </c>
      <c r="M41">
        <v>5155946</v>
      </c>
      <c r="N41" t="s">
        <v>40</v>
      </c>
      <c r="O41" s="4">
        <v>5155926</v>
      </c>
      <c r="P41" s="5" t="s">
        <v>170</v>
      </c>
      <c r="Q41" t="s">
        <v>171</v>
      </c>
      <c r="R41" s="2">
        <v>4078770</v>
      </c>
      <c r="S41" s="2">
        <v>59998.706700000002</v>
      </c>
      <c r="T41" s="2">
        <v>59998.706700000002</v>
      </c>
      <c r="U41" s="2">
        <v>15816.5554270786</v>
      </c>
      <c r="V41" s="2">
        <v>38932.968619350802</v>
      </c>
      <c r="W41" s="2">
        <v>11340.4702412154</v>
      </c>
      <c r="X41" s="3">
        <v>0.189011911505342</v>
      </c>
      <c r="Y41">
        <v>385670</v>
      </c>
      <c r="Z41">
        <v>38</v>
      </c>
      <c r="AA41">
        <v>0</v>
      </c>
      <c r="AB41">
        <v>0</v>
      </c>
      <c r="AD41">
        <v>4078770</v>
      </c>
      <c r="AE41">
        <v>60000</v>
      </c>
      <c r="AF41">
        <v>60000</v>
      </c>
      <c r="AG41">
        <v>15826.465033471181</v>
      </c>
      <c r="AI41">
        <v>11347.575428998836</v>
      </c>
      <c r="AJ41">
        <v>0.1891262571499806</v>
      </c>
      <c r="AL41" s="35">
        <f t="shared" si="1"/>
        <v>0</v>
      </c>
      <c r="AM41" s="35">
        <f t="shared" si="2"/>
        <v>2.1555464627999116E-5</v>
      </c>
      <c r="AN41" s="35">
        <f t="shared" si="3"/>
        <v>2.1555464627999116E-5</v>
      </c>
      <c r="AO41" s="35">
        <f t="shared" si="3"/>
        <v>6.2653378848944374E-4</v>
      </c>
      <c r="AP41" s="35">
        <f t="shared" si="4"/>
        <v>6.2653378848553226E-4</v>
      </c>
      <c r="AQ41" s="35">
        <f t="shared" si="5"/>
        <v>6.0496528355238855E-4</v>
      </c>
    </row>
    <row r="42" spans="1:43" x14ac:dyDescent="0.2">
      <c r="A42" s="4" t="s">
        <v>28</v>
      </c>
      <c r="B42" s="4" t="s">
        <v>181</v>
      </c>
      <c r="C42" s="4" t="s">
        <v>182</v>
      </c>
      <c r="D42" s="4">
        <v>41</v>
      </c>
      <c r="E42" s="4" t="s">
        <v>172</v>
      </c>
      <c r="F42" t="s">
        <v>41</v>
      </c>
      <c r="G42">
        <v>4186616</v>
      </c>
      <c r="H42" t="s">
        <v>42</v>
      </c>
      <c r="I42">
        <v>4186619</v>
      </c>
      <c r="J42" t="s">
        <v>43</v>
      </c>
      <c r="K42">
        <v>4186630</v>
      </c>
      <c r="L42" t="s">
        <v>39</v>
      </c>
      <c r="M42">
        <v>5155946</v>
      </c>
      <c r="N42" t="s">
        <v>40</v>
      </c>
      <c r="O42" s="4">
        <v>5155926</v>
      </c>
      <c r="P42" s="5" t="s">
        <v>173</v>
      </c>
      <c r="Q42" t="s">
        <v>174</v>
      </c>
      <c r="R42" s="2">
        <v>1360000</v>
      </c>
      <c r="S42" s="2">
        <v>50000.4</v>
      </c>
      <c r="T42" s="2">
        <v>50000.4</v>
      </c>
      <c r="U42" s="2">
        <v>10455.238346205701</v>
      </c>
      <c r="V42" s="2">
        <v>25735.9112303156</v>
      </c>
      <c r="W42" s="2">
        <v>7496.4058942295196</v>
      </c>
      <c r="X42" s="3">
        <v>0.149926918469243</v>
      </c>
      <c r="Y42">
        <v>385668</v>
      </c>
      <c r="Z42">
        <v>37</v>
      </c>
      <c r="AA42">
        <v>0</v>
      </c>
      <c r="AB42">
        <v>0</v>
      </c>
      <c r="AD42">
        <v>1360000</v>
      </c>
      <c r="AE42">
        <v>50000</v>
      </c>
      <c r="AF42">
        <v>50000</v>
      </c>
      <c r="AG42">
        <v>10461.72766398935</v>
      </c>
      <c r="AI42">
        <v>7501.0587350803635</v>
      </c>
      <c r="AJ42">
        <v>0.15002117470160728</v>
      </c>
      <c r="AL42" s="35">
        <f t="shared" si="1"/>
        <v>0</v>
      </c>
      <c r="AM42" s="35">
        <f t="shared" si="2"/>
        <v>-7.9999360005410995E-6</v>
      </c>
      <c r="AN42" s="35">
        <f t="shared" si="3"/>
        <v>-7.9999360005410995E-6</v>
      </c>
      <c r="AO42" s="35">
        <f t="shared" si="3"/>
        <v>6.2067621691325127E-4</v>
      </c>
      <c r="AP42" s="35">
        <f t="shared" si="4"/>
        <v>6.2067621690888681E-4</v>
      </c>
      <c r="AQ42" s="35">
        <f t="shared" si="5"/>
        <v>6.2868118231628855E-4</v>
      </c>
    </row>
    <row r="43" spans="1:43" x14ac:dyDescent="0.2">
      <c r="A43" s="4" t="s">
        <v>28</v>
      </c>
      <c r="B43" s="4" t="s">
        <v>181</v>
      </c>
      <c r="C43" s="4" t="s">
        <v>182</v>
      </c>
      <c r="D43" s="4">
        <v>33</v>
      </c>
      <c r="E43" s="4" t="s">
        <v>175</v>
      </c>
      <c r="F43" t="s">
        <v>41</v>
      </c>
      <c r="G43">
        <v>4186616</v>
      </c>
      <c r="H43" t="s">
        <v>42</v>
      </c>
      <c r="I43">
        <v>4186619</v>
      </c>
      <c r="J43" t="s">
        <v>43</v>
      </c>
      <c r="K43">
        <v>4186630</v>
      </c>
      <c r="L43" t="s">
        <v>39</v>
      </c>
      <c r="M43">
        <v>5155946</v>
      </c>
      <c r="N43" t="s">
        <v>40</v>
      </c>
      <c r="O43" s="4">
        <v>5155926</v>
      </c>
      <c r="P43" s="5" t="s">
        <v>176</v>
      </c>
      <c r="Q43" t="s">
        <v>177</v>
      </c>
      <c r="R43" s="2">
        <v>16100000</v>
      </c>
      <c r="S43" s="2">
        <v>63497.033333333296</v>
      </c>
      <c r="T43" s="2">
        <v>63497.033333333296</v>
      </c>
      <c r="U43" s="2">
        <v>23067.668758972399</v>
      </c>
      <c r="V43" s="2">
        <v>56781.821304598401</v>
      </c>
      <c r="W43" s="2">
        <v>16539.518500183302</v>
      </c>
      <c r="X43" s="3">
        <v>0.26047702753855601</v>
      </c>
      <c r="Y43">
        <v>385662</v>
      </c>
      <c r="Z43">
        <v>32</v>
      </c>
      <c r="AA43">
        <v>0</v>
      </c>
      <c r="AB43">
        <v>0</v>
      </c>
      <c r="AD43">
        <v>16100000.25</v>
      </c>
      <c r="AE43">
        <v>63500</v>
      </c>
      <c r="AF43">
        <v>63500</v>
      </c>
      <c r="AG43">
        <v>23082.096975599488</v>
      </c>
      <c r="AI43">
        <v>16549.863531504834</v>
      </c>
      <c r="AJ43">
        <v>0.26062777214968241</v>
      </c>
      <c r="AL43" s="35">
        <f t="shared" si="1"/>
        <v>1.5527950310559008E-8</v>
      </c>
      <c r="AM43" s="35">
        <f t="shared" si="2"/>
        <v>4.672134288746613E-5</v>
      </c>
      <c r="AN43" s="35">
        <f t="shared" si="3"/>
        <v>4.672134288746613E-5</v>
      </c>
      <c r="AO43" s="35">
        <f t="shared" si="3"/>
        <v>6.2547354818755024E-4</v>
      </c>
      <c r="AP43" s="35">
        <f t="shared" si="4"/>
        <v>6.2547354818206688E-4</v>
      </c>
      <c r="AQ43" s="35">
        <f t="shared" si="5"/>
        <v>5.7872516647977472E-4</v>
      </c>
    </row>
    <row r="44" spans="1:43" x14ac:dyDescent="0.2">
      <c r="A44" s="4" t="s">
        <v>28</v>
      </c>
      <c r="B44" s="4" t="s">
        <v>181</v>
      </c>
      <c r="C44" s="4" t="s">
        <v>182</v>
      </c>
      <c r="D44" s="4">
        <v>17</v>
      </c>
      <c r="E44" s="4" t="s">
        <v>178</v>
      </c>
      <c r="F44" t="s">
        <v>41</v>
      </c>
      <c r="G44">
        <v>4186616</v>
      </c>
      <c r="H44" t="s">
        <v>42</v>
      </c>
      <c r="I44">
        <v>4186619</v>
      </c>
      <c r="J44" t="s">
        <v>43</v>
      </c>
      <c r="K44">
        <v>4186630</v>
      </c>
      <c r="L44" t="s">
        <v>39</v>
      </c>
      <c r="M44">
        <v>5155946</v>
      </c>
      <c r="N44" t="s">
        <v>40</v>
      </c>
      <c r="O44" s="4">
        <v>5155926</v>
      </c>
      <c r="P44" s="5" t="s">
        <v>179</v>
      </c>
      <c r="Q44" t="s">
        <v>180</v>
      </c>
      <c r="R44" s="2">
        <v>36280663.000000097</v>
      </c>
      <c r="S44" s="2">
        <v>628212.00636937702</v>
      </c>
      <c r="T44" s="2">
        <v>628212.00636937702</v>
      </c>
      <c r="U44" s="2">
        <v>132252.138159144</v>
      </c>
      <c r="V44" s="2">
        <v>325542.96468223102</v>
      </c>
      <c r="W44" s="2">
        <v>94828.124007513703</v>
      </c>
      <c r="X44" s="3">
        <v>0.15094923854695699</v>
      </c>
      <c r="Y44">
        <v>385660</v>
      </c>
      <c r="Z44">
        <v>30</v>
      </c>
      <c r="AA44">
        <v>0</v>
      </c>
      <c r="AB44">
        <v>0</v>
      </c>
      <c r="AD44">
        <v>36280662.859999999</v>
      </c>
      <c r="AE44">
        <v>628215.17000000004</v>
      </c>
      <c r="AF44">
        <v>628215.17000000004</v>
      </c>
      <c r="AG44">
        <v>132335.16348865363</v>
      </c>
      <c r="AI44">
        <v>94893.04489751553</v>
      </c>
      <c r="AJ44">
        <v>0.1510518201868884</v>
      </c>
      <c r="AL44" s="35">
        <f t="shared" si="1"/>
        <v>-3.8588075817025125E-9</v>
      </c>
      <c r="AM44" s="35">
        <f t="shared" si="2"/>
        <v>5.0359283027790568E-6</v>
      </c>
      <c r="AN44" s="35">
        <f t="shared" si="3"/>
        <v>5.0359283027790568E-6</v>
      </c>
      <c r="AO44" s="35">
        <f t="shared" si="3"/>
        <v>6.2778062166167839E-4</v>
      </c>
      <c r="AP44" s="35">
        <f t="shared" si="4"/>
        <v>6.8461641186409522E-4</v>
      </c>
      <c r="AQ44" s="35">
        <f t="shared" si="5"/>
        <v>6.7957706126151149E-4</v>
      </c>
    </row>
  </sheetData>
  <autoFilter ref="A1:AB44" xr:uid="{37B2D884-7D11-4D1B-81A9-AB8B357BA88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6BE5A-E29B-904A-91F1-CD04ADC80380}">
  <dimension ref="A1:G241"/>
  <sheetViews>
    <sheetView workbookViewId="0">
      <selection activeCell="D25" sqref="D25"/>
    </sheetView>
  </sheetViews>
  <sheetFormatPr baseColWidth="10" defaultRowHeight="15" x14ac:dyDescent="0.2"/>
  <cols>
    <col min="1" max="1" width="19" customWidth="1"/>
  </cols>
  <sheetData>
    <row r="1" spans="1:7" x14ac:dyDescent="0.2"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23</v>
      </c>
    </row>
    <row r="2" spans="1:7" x14ac:dyDescent="0.2">
      <c r="A2" s="27" t="s">
        <v>196</v>
      </c>
      <c r="B2" s="6">
        <v>0</v>
      </c>
      <c r="C2" s="6">
        <v>0</v>
      </c>
      <c r="D2" s="13">
        <v>0</v>
      </c>
      <c r="E2" s="13">
        <v>0</v>
      </c>
      <c r="F2" s="13">
        <v>0</v>
      </c>
      <c r="G2" s="20" t="s">
        <v>183</v>
      </c>
    </row>
    <row r="3" spans="1:7" x14ac:dyDescent="0.2">
      <c r="A3" s="28" t="s">
        <v>197</v>
      </c>
      <c r="B3" s="7">
        <v>0</v>
      </c>
      <c r="C3" s="7">
        <v>0</v>
      </c>
      <c r="D3" s="14">
        <v>0</v>
      </c>
      <c r="E3" s="14">
        <v>0</v>
      </c>
      <c r="F3" s="14">
        <v>0</v>
      </c>
      <c r="G3" s="21" t="s">
        <v>183</v>
      </c>
    </row>
    <row r="4" spans="1:7" x14ac:dyDescent="0.2">
      <c r="A4" s="29" t="s">
        <v>198</v>
      </c>
      <c r="B4" s="8">
        <v>0</v>
      </c>
      <c r="C4" s="8">
        <v>0</v>
      </c>
      <c r="D4" s="15">
        <v>0</v>
      </c>
      <c r="E4" s="15">
        <v>0</v>
      </c>
      <c r="F4" s="15">
        <v>0</v>
      </c>
      <c r="G4" s="22" t="s">
        <v>183</v>
      </c>
    </row>
    <row r="5" spans="1:7" x14ac:dyDescent="0.2">
      <c r="A5" s="30" t="s">
        <v>199</v>
      </c>
      <c r="B5" s="9">
        <v>0</v>
      </c>
      <c r="C5" s="9">
        <v>0</v>
      </c>
      <c r="D5" s="16">
        <v>0</v>
      </c>
      <c r="E5" s="16">
        <v>0</v>
      </c>
      <c r="F5" s="16">
        <v>0</v>
      </c>
      <c r="G5" s="23" t="s">
        <v>183</v>
      </c>
    </row>
    <row r="6" spans="1:7" x14ac:dyDescent="0.2">
      <c r="A6" s="31" t="s">
        <v>200</v>
      </c>
      <c r="B6" s="10">
        <v>0</v>
      </c>
      <c r="C6" s="10">
        <v>0</v>
      </c>
      <c r="D6" s="17">
        <v>0</v>
      </c>
      <c r="E6" s="17">
        <v>0</v>
      </c>
      <c r="F6" s="17">
        <v>0</v>
      </c>
      <c r="G6" s="24" t="s">
        <v>183</v>
      </c>
    </row>
    <row r="7" spans="1:7" x14ac:dyDescent="0.2">
      <c r="A7" s="32" t="s">
        <v>201</v>
      </c>
      <c r="B7" s="11">
        <v>0</v>
      </c>
      <c r="C7" s="11">
        <v>0</v>
      </c>
      <c r="D7" s="18">
        <v>0</v>
      </c>
      <c r="E7" s="18">
        <v>0</v>
      </c>
      <c r="F7" s="18">
        <v>0</v>
      </c>
      <c r="G7" s="25" t="s">
        <v>183</v>
      </c>
    </row>
    <row r="8" spans="1:7" x14ac:dyDescent="0.2">
      <c r="A8" s="33" t="s">
        <v>202</v>
      </c>
      <c r="B8" s="12">
        <v>0</v>
      </c>
      <c r="C8" s="12">
        <v>0</v>
      </c>
      <c r="D8" s="19">
        <v>0</v>
      </c>
      <c r="E8" s="19">
        <v>0</v>
      </c>
      <c r="F8" s="19">
        <v>0</v>
      </c>
      <c r="G8" s="26" t="s">
        <v>183</v>
      </c>
    </row>
    <row r="9" spans="1:7" x14ac:dyDescent="0.2">
      <c r="A9" s="33" t="s">
        <v>203</v>
      </c>
      <c r="B9" s="12">
        <v>0</v>
      </c>
      <c r="C9" s="12">
        <v>0</v>
      </c>
      <c r="D9" s="19">
        <v>0</v>
      </c>
      <c r="E9" s="19">
        <v>0</v>
      </c>
      <c r="F9" s="19">
        <v>0</v>
      </c>
      <c r="G9" s="26" t="s">
        <v>183</v>
      </c>
    </row>
    <row r="10" spans="1:7" x14ac:dyDescent="0.2">
      <c r="A10" s="33" t="s">
        <v>204</v>
      </c>
      <c r="B10" s="12">
        <v>0</v>
      </c>
      <c r="C10" s="12">
        <v>0</v>
      </c>
      <c r="D10" s="19">
        <v>0</v>
      </c>
      <c r="E10" s="19">
        <v>0</v>
      </c>
      <c r="F10" s="19">
        <v>0</v>
      </c>
      <c r="G10" s="26" t="s">
        <v>183</v>
      </c>
    </row>
    <row r="11" spans="1:7" x14ac:dyDescent="0.2">
      <c r="A11" s="33" t="s">
        <v>205</v>
      </c>
      <c r="B11" s="12">
        <v>0</v>
      </c>
      <c r="C11" s="12">
        <v>0</v>
      </c>
      <c r="D11" s="19">
        <v>0</v>
      </c>
      <c r="E11" s="19">
        <v>0</v>
      </c>
      <c r="F11" s="19">
        <v>0</v>
      </c>
      <c r="G11" s="26" t="s">
        <v>183</v>
      </c>
    </row>
    <row r="12" spans="1:7" x14ac:dyDescent="0.2">
      <c r="A12" s="33" t="s">
        <v>206</v>
      </c>
      <c r="B12" s="12">
        <v>0</v>
      </c>
      <c r="C12" s="12">
        <v>0</v>
      </c>
      <c r="D12" s="19">
        <v>0</v>
      </c>
      <c r="E12" s="19">
        <v>0</v>
      </c>
      <c r="F12" s="19">
        <v>0</v>
      </c>
      <c r="G12" s="26" t="s">
        <v>183</v>
      </c>
    </row>
    <row r="13" spans="1:7" x14ac:dyDescent="0.2">
      <c r="A13" s="33" t="s">
        <v>207</v>
      </c>
      <c r="B13" s="12">
        <v>0</v>
      </c>
      <c r="C13" s="12">
        <v>0</v>
      </c>
      <c r="D13" s="19">
        <v>0</v>
      </c>
      <c r="E13" s="19">
        <v>0</v>
      </c>
      <c r="F13" s="19">
        <v>0</v>
      </c>
      <c r="G13" s="26" t="s">
        <v>183</v>
      </c>
    </row>
    <row r="14" spans="1:7" x14ac:dyDescent="0.2">
      <c r="A14" s="33" t="s">
        <v>208</v>
      </c>
      <c r="B14" s="12">
        <v>0</v>
      </c>
      <c r="C14" s="12">
        <v>0</v>
      </c>
      <c r="D14" s="19">
        <v>0</v>
      </c>
      <c r="E14" s="19">
        <v>0</v>
      </c>
      <c r="F14" s="19">
        <v>0</v>
      </c>
      <c r="G14" s="26" t="s">
        <v>183</v>
      </c>
    </row>
    <row r="15" spans="1:7" x14ac:dyDescent="0.2">
      <c r="A15" s="33" t="s">
        <v>209</v>
      </c>
      <c r="B15" s="12">
        <v>0</v>
      </c>
      <c r="C15" s="12">
        <v>0</v>
      </c>
      <c r="D15" s="19">
        <v>0</v>
      </c>
      <c r="E15" s="19">
        <v>0</v>
      </c>
      <c r="F15" s="19">
        <v>0</v>
      </c>
      <c r="G15" s="26" t="s">
        <v>183</v>
      </c>
    </row>
    <row r="16" spans="1:7" x14ac:dyDescent="0.2">
      <c r="A16" s="33" t="s">
        <v>210</v>
      </c>
      <c r="B16" s="12">
        <v>0</v>
      </c>
      <c r="C16" s="12">
        <v>0</v>
      </c>
      <c r="D16" s="19">
        <v>0</v>
      </c>
      <c r="E16" s="19">
        <v>0</v>
      </c>
      <c r="F16" s="19">
        <v>0</v>
      </c>
      <c r="G16" s="26" t="s">
        <v>183</v>
      </c>
    </row>
    <row r="17" spans="1:7" x14ac:dyDescent="0.2">
      <c r="A17" s="32" t="s">
        <v>211</v>
      </c>
      <c r="B17" s="11">
        <v>0</v>
      </c>
      <c r="C17" s="11">
        <v>0</v>
      </c>
      <c r="D17" s="18">
        <v>0</v>
      </c>
      <c r="E17" s="18">
        <v>0</v>
      </c>
      <c r="F17" s="18">
        <v>0</v>
      </c>
      <c r="G17" s="25" t="s">
        <v>183</v>
      </c>
    </row>
    <row r="18" spans="1:7" x14ac:dyDescent="0.2">
      <c r="A18" s="33" t="s">
        <v>212</v>
      </c>
      <c r="B18" s="12">
        <v>0</v>
      </c>
      <c r="C18" s="12">
        <v>0</v>
      </c>
      <c r="D18" s="19">
        <v>0</v>
      </c>
      <c r="E18" s="19">
        <v>0</v>
      </c>
      <c r="F18" s="19">
        <v>0</v>
      </c>
      <c r="G18" s="26" t="s">
        <v>183</v>
      </c>
    </row>
    <row r="19" spans="1:7" x14ac:dyDescent="0.2">
      <c r="A19" s="33" t="s">
        <v>213</v>
      </c>
      <c r="B19" s="12">
        <v>0</v>
      </c>
      <c r="C19" s="12">
        <v>0</v>
      </c>
      <c r="D19" s="19">
        <v>0</v>
      </c>
      <c r="E19" s="19">
        <v>0</v>
      </c>
      <c r="F19" s="19">
        <v>0</v>
      </c>
      <c r="G19" s="26" t="s">
        <v>183</v>
      </c>
    </row>
    <row r="20" spans="1:7" x14ac:dyDescent="0.2">
      <c r="A20" s="33" t="s">
        <v>214</v>
      </c>
      <c r="B20" s="12">
        <v>0</v>
      </c>
      <c r="C20" s="12">
        <v>0</v>
      </c>
      <c r="D20" s="19">
        <v>0</v>
      </c>
      <c r="E20" s="19">
        <v>0</v>
      </c>
      <c r="F20" s="19">
        <v>0</v>
      </c>
      <c r="G20" s="26" t="s">
        <v>183</v>
      </c>
    </row>
    <row r="21" spans="1:7" x14ac:dyDescent="0.2">
      <c r="A21" s="33" t="s">
        <v>215</v>
      </c>
      <c r="B21" s="12">
        <v>0</v>
      </c>
      <c r="C21" s="12">
        <v>0</v>
      </c>
      <c r="D21" s="19">
        <v>0</v>
      </c>
      <c r="E21" s="19">
        <v>0</v>
      </c>
      <c r="F21" s="19">
        <v>0</v>
      </c>
      <c r="G21" s="26" t="s">
        <v>183</v>
      </c>
    </row>
    <row r="22" spans="1:7" x14ac:dyDescent="0.2">
      <c r="A22" s="33" t="s">
        <v>216</v>
      </c>
      <c r="B22" s="12">
        <v>0</v>
      </c>
      <c r="C22" s="12">
        <v>0</v>
      </c>
      <c r="D22" s="19">
        <v>0</v>
      </c>
      <c r="E22" s="19">
        <v>0</v>
      </c>
      <c r="F22" s="19">
        <v>0</v>
      </c>
      <c r="G22" s="26" t="s">
        <v>183</v>
      </c>
    </row>
    <row r="23" spans="1:7" x14ac:dyDescent="0.2">
      <c r="A23" s="33" t="s">
        <v>217</v>
      </c>
      <c r="B23" s="12">
        <v>0</v>
      </c>
      <c r="C23" s="12">
        <v>0</v>
      </c>
      <c r="D23" s="19">
        <v>0</v>
      </c>
      <c r="E23" s="19">
        <v>0</v>
      </c>
      <c r="F23" s="19">
        <v>0</v>
      </c>
      <c r="G23" s="26" t="s">
        <v>183</v>
      </c>
    </row>
    <row r="24" spans="1:7" x14ac:dyDescent="0.2">
      <c r="A24" s="33" t="s">
        <v>218</v>
      </c>
      <c r="B24" s="12">
        <v>0</v>
      </c>
      <c r="C24" s="12">
        <v>0</v>
      </c>
      <c r="D24" s="19">
        <v>0</v>
      </c>
      <c r="E24" s="19">
        <v>0</v>
      </c>
      <c r="F24" s="19">
        <v>0</v>
      </c>
      <c r="G24" s="26" t="s">
        <v>183</v>
      </c>
    </row>
    <row r="25" spans="1:7" x14ac:dyDescent="0.2">
      <c r="A25" s="33" t="s">
        <v>219</v>
      </c>
      <c r="B25" s="12">
        <v>0</v>
      </c>
      <c r="C25" s="12">
        <v>0</v>
      </c>
      <c r="D25" s="19">
        <v>0</v>
      </c>
      <c r="E25" s="19">
        <v>0</v>
      </c>
      <c r="F25" s="19">
        <v>0</v>
      </c>
      <c r="G25" s="26" t="s">
        <v>183</v>
      </c>
    </row>
    <row r="26" spans="1:7" x14ac:dyDescent="0.2">
      <c r="A26" s="33" t="s">
        <v>220</v>
      </c>
      <c r="B26" s="12">
        <v>0</v>
      </c>
      <c r="C26" s="12">
        <v>0</v>
      </c>
      <c r="D26" s="19">
        <v>0</v>
      </c>
      <c r="E26" s="19">
        <v>0</v>
      </c>
      <c r="F26" s="19">
        <v>0</v>
      </c>
      <c r="G26" s="26" t="s">
        <v>183</v>
      </c>
    </row>
    <row r="27" spans="1:7" x14ac:dyDescent="0.2">
      <c r="A27" s="33" t="s">
        <v>221</v>
      </c>
      <c r="B27" s="12">
        <v>0</v>
      </c>
      <c r="C27" s="12">
        <v>0</v>
      </c>
      <c r="D27" s="19">
        <v>0</v>
      </c>
      <c r="E27" s="19">
        <v>0</v>
      </c>
      <c r="F27" s="19">
        <v>0</v>
      </c>
      <c r="G27" s="26" t="s">
        <v>183</v>
      </c>
    </row>
    <row r="28" spans="1:7" x14ac:dyDescent="0.2">
      <c r="A28" s="27" t="s">
        <v>222</v>
      </c>
      <c r="B28" s="6">
        <v>9654.6042975691689</v>
      </c>
      <c r="C28" s="6">
        <v>2344010</v>
      </c>
      <c r="D28" s="13">
        <v>20709.07</v>
      </c>
      <c r="E28" s="13">
        <v>15738.8932</v>
      </c>
      <c r="F28" s="13">
        <v>6922.3512813570942</v>
      </c>
      <c r="G28" s="20">
        <v>0.43982452853527809</v>
      </c>
    </row>
    <row r="29" spans="1:7" x14ac:dyDescent="0.2">
      <c r="A29" s="28" t="s">
        <v>223</v>
      </c>
      <c r="B29" s="7">
        <v>9654.6042975691689</v>
      </c>
      <c r="C29" s="7">
        <v>2344010</v>
      </c>
      <c r="D29" s="14">
        <v>20709.07</v>
      </c>
      <c r="E29" s="14">
        <v>15738.8932</v>
      </c>
      <c r="F29" s="14">
        <v>6922.3512813570942</v>
      </c>
      <c r="G29" s="21">
        <v>0.43982452853527809</v>
      </c>
    </row>
    <row r="30" spans="1:7" x14ac:dyDescent="0.2">
      <c r="A30" s="29" t="s">
        <v>224</v>
      </c>
      <c r="B30" s="8">
        <v>0</v>
      </c>
      <c r="C30" s="8">
        <v>0</v>
      </c>
      <c r="D30" s="15">
        <v>0</v>
      </c>
      <c r="E30" s="15">
        <v>0</v>
      </c>
      <c r="F30" s="15">
        <v>0</v>
      </c>
      <c r="G30" s="22" t="s">
        <v>183</v>
      </c>
    </row>
    <row r="31" spans="1:7" x14ac:dyDescent="0.2">
      <c r="A31" s="30" t="s">
        <v>225</v>
      </c>
      <c r="B31" s="9">
        <v>0</v>
      </c>
      <c r="C31" s="9">
        <v>0</v>
      </c>
      <c r="D31" s="16">
        <v>0</v>
      </c>
      <c r="E31" s="16">
        <v>0</v>
      </c>
      <c r="F31" s="16">
        <v>0</v>
      </c>
      <c r="G31" s="23" t="s">
        <v>183</v>
      </c>
    </row>
    <row r="32" spans="1:7" x14ac:dyDescent="0.2">
      <c r="A32" s="31" t="s">
        <v>226</v>
      </c>
      <c r="B32" s="10">
        <v>9654.6042975691689</v>
      </c>
      <c r="C32" s="10">
        <v>2344010</v>
      </c>
      <c r="D32" s="17">
        <v>20709.07</v>
      </c>
      <c r="E32" s="17">
        <v>15738.8932</v>
      </c>
      <c r="F32" s="17">
        <v>6922.3512813570942</v>
      </c>
      <c r="G32" s="24">
        <v>0.43982452853527809</v>
      </c>
    </row>
    <row r="33" spans="1:7" x14ac:dyDescent="0.2">
      <c r="A33" s="32" t="s">
        <v>227</v>
      </c>
      <c r="B33" s="11">
        <v>9654.6042975691707</v>
      </c>
      <c r="C33" s="11">
        <v>2344010</v>
      </c>
      <c r="D33" s="18">
        <v>20709.069999999901</v>
      </c>
      <c r="E33" s="18">
        <v>15738.893199999926</v>
      </c>
      <c r="F33" s="18">
        <v>6922.3512813570951</v>
      </c>
      <c r="G33" s="25">
        <v>0.4398245285352802</v>
      </c>
    </row>
    <row r="34" spans="1:7" x14ac:dyDescent="0.2">
      <c r="A34" s="33" t="s">
        <v>228</v>
      </c>
      <c r="B34" s="12">
        <v>1481.0369138010794</v>
      </c>
      <c r="C34" s="12">
        <v>384523</v>
      </c>
      <c r="D34" s="19">
        <v>3403.2699999999818</v>
      </c>
      <c r="E34" s="19">
        <v>2586.485199999986</v>
      </c>
      <c r="F34" s="19">
        <v>1061.9034671953739</v>
      </c>
      <c r="G34" s="26">
        <v>0.41055849350902129</v>
      </c>
    </row>
    <row r="35" spans="1:7" x14ac:dyDescent="0.2">
      <c r="A35" s="33" t="s">
        <v>229</v>
      </c>
      <c r="B35" s="12">
        <v>6856.3425226709132</v>
      </c>
      <c r="C35" s="12">
        <v>1612790</v>
      </c>
      <c r="D35" s="19">
        <v>14281.179999999933</v>
      </c>
      <c r="E35" s="19">
        <v>10853.696799999949</v>
      </c>
      <c r="F35" s="19">
        <v>4915.9975887550445</v>
      </c>
      <c r="G35" s="26">
        <v>0.45293301253403978</v>
      </c>
    </row>
    <row r="36" spans="1:7" x14ac:dyDescent="0.2">
      <c r="A36" s="33" t="s">
        <v>230</v>
      </c>
      <c r="B36" s="12">
        <v>88.31537531674411</v>
      </c>
      <c r="C36" s="12">
        <v>23630</v>
      </c>
      <c r="D36" s="19">
        <v>208.90999999999877</v>
      </c>
      <c r="E36" s="19">
        <v>158.77159999999907</v>
      </c>
      <c r="F36" s="19">
        <v>63.322124102105526</v>
      </c>
      <c r="G36" s="26">
        <v>0.39882525654528833</v>
      </c>
    </row>
    <row r="37" spans="1:7" x14ac:dyDescent="0.2">
      <c r="A37" s="33" t="s">
        <v>231</v>
      </c>
      <c r="B37" s="12">
        <v>1228.9094857804334</v>
      </c>
      <c r="C37" s="12">
        <v>323067</v>
      </c>
      <c r="D37" s="19">
        <v>2815.7099999999882</v>
      </c>
      <c r="E37" s="19">
        <v>2139.9395999999911</v>
      </c>
      <c r="F37" s="19">
        <v>881.12810130457069</v>
      </c>
      <c r="G37" s="26">
        <v>0.41175372487362466</v>
      </c>
    </row>
    <row r="38" spans="1:7" x14ac:dyDescent="0.2">
      <c r="A38" s="27" t="s">
        <v>232</v>
      </c>
      <c r="B38" s="6">
        <v>338306.50529123517</v>
      </c>
      <c r="C38" s="6">
        <v>26725532</v>
      </c>
      <c r="D38" s="13">
        <v>704781.24</v>
      </c>
      <c r="E38" s="13">
        <v>535633.74239999999</v>
      </c>
      <c r="F38" s="13">
        <v>193657.93197089981</v>
      </c>
      <c r="G38" s="20">
        <v>0.36154916436590012</v>
      </c>
    </row>
    <row r="39" spans="1:7" x14ac:dyDescent="0.2">
      <c r="A39" s="28" t="s">
        <v>233</v>
      </c>
      <c r="B39" s="7">
        <v>338306.50529123517</v>
      </c>
      <c r="C39" s="7">
        <v>26725532</v>
      </c>
      <c r="D39" s="14">
        <v>704781.24</v>
      </c>
      <c r="E39" s="14">
        <v>535633.74239999999</v>
      </c>
      <c r="F39" s="14">
        <v>193657.93197089981</v>
      </c>
      <c r="G39" s="21">
        <v>0.36154916436590012</v>
      </c>
    </row>
    <row r="40" spans="1:7" x14ac:dyDescent="0.2">
      <c r="A40" s="29" t="s">
        <v>234</v>
      </c>
      <c r="B40" s="8">
        <v>0</v>
      </c>
      <c r="C40" s="8">
        <v>0</v>
      </c>
      <c r="D40" s="15">
        <v>0</v>
      </c>
      <c r="E40" s="15">
        <v>0</v>
      </c>
      <c r="F40" s="15">
        <v>0</v>
      </c>
      <c r="G40" s="22" t="s">
        <v>183</v>
      </c>
    </row>
    <row r="41" spans="1:7" x14ac:dyDescent="0.2">
      <c r="A41" s="30" t="s">
        <v>235</v>
      </c>
      <c r="B41" s="9">
        <v>0</v>
      </c>
      <c r="C41" s="9">
        <v>0</v>
      </c>
      <c r="D41" s="16">
        <v>0</v>
      </c>
      <c r="E41" s="16">
        <v>0</v>
      </c>
      <c r="F41" s="16">
        <v>0</v>
      </c>
      <c r="G41" s="23" t="s">
        <v>183</v>
      </c>
    </row>
    <row r="42" spans="1:7" x14ac:dyDescent="0.2">
      <c r="A42" s="31" t="s">
        <v>236</v>
      </c>
      <c r="B42" s="10">
        <v>68211.76056194675</v>
      </c>
      <c r="C42" s="10">
        <v>0</v>
      </c>
      <c r="D42" s="17">
        <v>0</v>
      </c>
      <c r="E42" s="17">
        <v>0</v>
      </c>
      <c r="F42" s="17">
        <v>0</v>
      </c>
      <c r="G42" s="24" t="s">
        <v>183</v>
      </c>
    </row>
    <row r="43" spans="1:7" x14ac:dyDescent="0.2">
      <c r="A43" s="31" t="s">
        <v>237</v>
      </c>
      <c r="B43" s="10">
        <v>270094.74472928845</v>
      </c>
      <c r="C43" s="10">
        <v>26725532</v>
      </c>
      <c r="D43" s="17">
        <v>704781.24</v>
      </c>
      <c r="E43" s="17">
        <v>535633.74239999999</v>
      </c>
      <c r="F43" s="17">
        <v>193657.93197089981</v>
      </c>
      <c r="G43" s="24">
        <v>0.36154916436590012</v>
      </c>
    </row>
    <row r="44" spans="1:7" x14ac:dyDescent="0.2">
      <c r="A44" s="32" t="s">
        <v>238</v>
      </c>
      <c r="B44" s="11">
        <v>338306.50529123517</v>
      </c>
      <c r="C44" s="11">
        <v>26725532</v>
      </c>
      <c r="D44" s="18">
        <v>704781.23999999976</v>
      </c>
      <c r="E44" s="18">
        <v>535633.74239999987</v>
      </c>
      <c r="F44" s="18">
        <v>193657.93197089978</v>
      </c>
      <c r="G44" s="25">
        <v>0.36154916436590018</v>
      </c>
    </row>
    <row r="45" spans="1:7" x14ac:dyDescent="0.2">
      <c r="A45" s="33" t="s">
        <v>239</v>
      </c>
      <c r="B45" s="12">
        <v>192475.9941553245</v>
      </c>
      <c r="C45" s="12">
        <v>14716001</v>
      </c>
      <c r="D45" s="19">
        <v>409125.17999999993</v>
      </c>
      <c r="E45" s="19">
        <v>310935.13679999998</v>
      </c>
      <c r="F45" s="19">
        <v>110529.53180484839</v>
      </c>
      <c r="G45" s="26">
        <v>0.35547456277333916</v>
      </c>
    </row>
    <row r="46" spans="1:7" x14ac:dyDescent="0.2">
      <c r="A46" s="33" t="s">
        <v>240</v>
      </c>
      <c r="B46" s="12">
        <v>1070.8147612578343</v>
      </c>
      <c r="C46" s="12">
        <v>0</v>
      </c>
      <c r="D46" s="19">
        <v>0</v>
      </c>
      <c r="E46" s="19">
        <v>0</v>
      </c>
      <c r="F46" s="19">
        <v>0</v>
      </c>
      <c r="G46" s="26" t="s">
        <v>183</v>
      </c>
    </row>
    <row r="47" spans="1:7" x14ac:dyDescent="0.2">
      <c r="A47" s="33" t="s">
        <v>241</v>
      </c>
      <c r="B47" s="12">
        <v>144759.69637465279</v>
      </c>
      <c r="C47" s="12">
        <v>12009531</v>
      </c>
      <c r="D47" s="19">
        <v>295656.05999999976</v>
      </c>
      <c r="E47" s="19">
        <v>224698.60559999984</v>
      </c>
      <c r="F47" s="19">
        <v>83128.40016605139</v>
      </c>
      <c r="G47" s="26">
        <v>0.3699551225254753</v>
      </c>
    </row>
    <row r="48" spans="1:7" x14ac:dyDescent="0.2">
      <c r="A48" s="32" t="s">
        <v>242</v>
      </c>
      <c r="B48" s="11">
        <v>338306.50529123511</v>
      </c>
      <c r="C48" s="11">
        <v>26725532</v>
      </c>
      <c r="D48" s="18">
        <v>704781.23999999976</v>
      </c>
      <c r="E48" s="18">
        <v>535633.74239999987</v>
      </c>
      <c r="F48" s="18">
        <v>193657.93197089981</v>
      </c>
      <c r="G48" s="25">
        <v>0.36154916436590023</v>
      </c>
    </row>
    <row r="49" spans="1:7" x14ac:dyDescent="0.2">
      <c r="A49" s="33" t="s">
        <v>243</v>
      </c>
      <c r="B49" s="12">
        <v>25789.952374026449</v>
      </c>
      <c r="C49" s="12">
        <v>2022605</v>
      </c>
      <c r="D49" s="19">
        <v>44719.189999999995</v>
      </c>
      <c r="E49" s="19">
        <v>33986.5844</v>
      </c>
      <c r="F49" s="19">
        <v>14763.029277496298</v>
      </c>
      <c r="G49" s="26">
        <v>0.43437813884870108</v>
      </c>
    </row>
    <row r="50" spans="1:7" x14ac:dyDescent="0.2">
      <c r="A50" s="33" t="s">
        <v>244</v>
      </c>
      <c r="B50" s="12">
        <v>240688.9312833173</v>
      </c>
      <c r="C50" s="12">
        <v>20916553</v>
      </c>
      <c r="D50" s="19">
        <v>561325.59999999986</v>
      </c>
      <c r="E50" s="19">
        <v>426607.45599999989</v>
      </c>
      <c r="F50" s="19">
        <v>137778.37538325592</v>
      </c>
      <c r="G50" s="26">
        <v>0.32296288647907728</v>
      </c>
    </row>
    <row r="51" spans="1:7" x14ac:dyDescent="0.2">
      <c r="A51" s="33" t="s">
        <v>245</v>
      </c>
      <c r="B51" s="12">
        <v>1279.6118873943269</v>
      </c>
      <c r="C51" s="12">
        <v>144469</v>
      </c>
      <c r="D51" s="19">
        <v>3392.9099999999985</v>
      </c>
      <c r="E51" s="19">
        <v>2578.6115999999988</v>
      </c>
      <c r="F51" s="19">
        <v>732.49254141547681</v>
      </c>
      <c r="G51" s="26">
        <v>0.28406470420573504</v>
      </c>
    </row>
    <row r="52" spans="1:7" x14ac:dyDescent="0.2">
      <c r="A52" s="33" t="s">
        <v>246</v>
      </c>
      <c r="B52" s="12">
        <v>70548.009746497046</v>
      </c>
      <c r="C52" s="12">
        <v>3641905</v>
      </c>
      <c r="D52" s="19">
        <v>95343.539999999979</v>
      </c>
      <c r="E52" s="19">
        <v>72461.090399999986</v>
      </c>
      <c r="F52" s="19">
        <v>40384.034768732134</v>
      </c>
      <c r="G52" s="26">
        <v>0.55732027417478858</v>
      </c>
    </row>
    <row r="53" spans="1:7" x14ac:dyDescent="0.2">
      <c r="A53" s="32" t="s">
        <v>247</v>
      </c>
      <c r="B53" s="11">
        <v>338306.50529123517</v>
      </c>
      <c r="C53" s="11">
        <v>26725532</v>
      </c>
      <c r="D53" s="18">
        <v>704781.23999999976</v>
      </c>
      <c r="E53" s="18">
        <v>535633.74239999987</v>
      </c>
      <c r="F53" s="18">
        <v>193657.93197089984</v>
      </c>
      <c r="G53" s="25">
        <v>0.36154916436590029</v>
      </c>
    </row>
    <row r="54" spans="1:7" x14ac:dyDescent="0.2">
      <c r="A54" s="33" t="s">
        <v>248</v>
      </c>
      <c r="B54" s="12">
        <v>130965.16693333059</v>
      </c>
      <c r="C54" s="12">
        <v>12667791</v>
      </c>
      <c r="D54" s="19">
        <v>393015.54</v>
      </c>
      <c r="E54" s="19">
        <v>298691.81039999996</v>
      </c>
      <c r="F54" s="19">
        <v>92197.785471250041</v>
      </c>
      <c r="G54" s="26">
        <v>0.30867195638133255</v>
      </c>
    </row>
    <row r="55" spans="1:7" x14ac:dyDescent="0.2">
      <c r="A55" s="33" t="s">
        <v>249</v>
      </c>
      <c r="B55" s="12">
        <v>969.84061662881231</v>
      </c>
      <c r="C55" s="12">
        <v>0</v>
      </c>
      <c r="D55" s="19">
        <v>0</v>
      </c>
      <c r="E55" s="19">
        <v>0</v>
      </c>
      <c r="F55" s="19">
        <v>0</v>
      </c>
      <c r="G55" s="26" t="s">
        <v>183</v>
      </c>
    </row>
    <row r="56" spans="1:7" x14ac:dyDescent="0.2">
      <c r="A56" s="33" t="s">
        <v>250</v>
      </c>
      <c r="B56" s="12">
        <v>16.078866249131305</v>
      </c>
      <c r="C56" s="12">
        <v>0</v>
      </c>
      <c r="D56" s="19">
        <v>0</v>
      </c>
      <c r="E56" s="19">
        <v>0</v>
      </c>
      <c r="F56" s="19">
        <v>0</v>
      </c>
      <c r="G56" s="26" t="s">
        <v>183</v>
      </c>
    </row>
    <row r="57" spans="1:7" x14ac:dyDescent="0.2">
      <c r="A57" s="33" t="s">
        <v>251</v>
      </c>
      <c r="B57" s="12">
        <v>62233.247659207984</v>
      </c>
      <c r="C57" s="12">
        <v>0</v>
      </c>
      <c r="D57" s="19">
        <v>0</v>
      </c>
      <c r="E57" s="19">
        <v>0</v>
      </c>
      <c r="F57" s="19">
        <v>0</v>
      </c>
      <c r="G57" s="26" t="s">
        <v>183</v>
      </c>
    </row>
    <row r="58" spans="1:7" x14ac:dyDescent="0.2">
      <c r="A58" s="33" t="s">
        <v>252</v>
      </c>
      <c r="B58" s="12">
        <v>144122.17121581861</v>
      </c>
      <c r="C58" s="12">
        <v>14057741</v>
      </c>
      <c r="D58" s="19">
        <v>311765.69999999984</v>
      </c>
      <c r="E58" s="19">
        <v>236941.93199999988</v>
      </c>
      <c r="F58" s="19">
        <v>101460.14649964978</v>
      </c>
      <c r="G58" s="26">
        <v>0.428206800051119</v>
      </c>
    </row>
    <row r="59" spans="1:7" x14ac:dyDescent="0.2">
      <c r="A59" s="32" t="s">
        <v>253</v>
      </c>
      <c r="B59" s="11">
        <v>338306.50529123523</v>
      </c>
      <c r="C59" s="11">
        <v>26725532</v>
      </c>
      <c r="D59" s="18">
        <v>704781.23999999964</v>
      </c>
      <c r="E59" s="18">
        <v>535633.74239999976</v>
      </c>
      <c r="F59" s="18">
        <v>193657.93197089943</v>
      </c>
      <c r="G59" s="25">
        <v>0.36154916436589957</v>
      </c>
    </row>
    <row r="60" spans="1:7" x14ac:dyDescent="0.2">
      <c r="A60" s="33" t="s">
        <v>254</v>
      </c>
      <c r="B60" s="12">
        <v>1.8407957267777522E-3</v>
      </c>
      <c r="C60" s="12">
        <v>0</v>
      </c>
      <c r="D60" s="19">
        <v>0</v>
      </c>
      <c r="E60" s="19">
        <v>0</v>
      </c>
      <c r="F60" s="19">
        <v>0</v>
      </c>
      <c r="G60" s="26" t="s">
        <v>183</v>
      </c>
    </row>
    <row r="61" spans="1:7" x14ac:dyDescent="0.2">
      <c r="A61" s="33" t="s">
        <v>255</v>
      </c>
      <c r="B61" s="12">
        <v>6.9831868612612043E-21</v>
      </c>
      <c r="C61" s="12">
        <v>0</v>
      </c>
      <c r="D61" s="19">
        <v>0</v>
      </c>
      <c r="E61" s="19">
        <v>0</v>
      </c>
      <c r="F61" s="19">
        <v>0</v>
      </c>
      <c r="G61" s="26" t="s">
        <v>183</v>
      </c>
    </row>
    <row r="62" spans="1:7" x14ac:dyDescent="0.2">
      <c r="A62" s="33" t="s">
        <v>256</v>
      </c>
      <c r="B62" s="12">
        <v>1.6958884300690413E-6</v>
      </c>
      <c r="C62" s="12">
        <v>0</v>
      </c>
      <c r="D62" s="19">
        <v>0</v>
      </c>
      <c r="E62" s="19">
        <v>0</v>
      </c>
      <c r="F62" s="19">
        <v>0</v>
      </c>
      <c r="G62" s="26" t="s">
        <v>183</v>
      </c>
    </row>
    <row r="63" spans="1:7" x14ac:dyDescent="0.2">
      <c r="A63" s="33" t="s">
        <v>257</v>
      </c>
      <c r="B63" s="12">
        <v>242895.77828302243</v>
      </c>
      <c r="C63" s="12">
        <v>0</v>
      </c>
      <c r="D63" s="19">
        <v>0</v>
      </c>
      <c r="E63" s="19">
        <v>0</v>
      </c>
      <c r="F63" s="19">
        <v>0</v>
      </c>
      <c r="G63" s="26" t="s">
        <v>183</v>
      </c>
    </row>
    <row r="64" spans="1:7" x14ac:dyDescent="0.2">
      <c r="A64" s="33" t="s">
        <v>258</v>
      </c>
      <c r="B64" s="12">
        <v>1916.1978167617826</v>
      </c>
      <c r="C64" s="12">
        <v>1061560</v>
      </c>
      <c r="D64" s="19">
        <v>38882.559999999983</v>
      </c>
      <c r="E64" s="19">
        <v>29550.745599999987</v>
      </c>
      <c r="F64" s="19">
        <v>3889.362603592936</v>
      </c>
      <c r="G64" s="26">
        <v>0.13161639493769448</v>
      </c>
    </row>
    <row r="65" spans="1:7" x14ac:dyDescent="0.2">
      <c r="A65" s="33" t="s">
        <v>259</v>
      </c>
      <c r="B65" s="12">
        <v>36255.760630187666</v>
      </c>
      <c r="C65" s="12">
        <v>10933783</v>
      </c>
      <c r="D65" s="19">
        <v>223851.9399999998</v>
      </c>
      <c r="E65" s="19">
        <v>170127.47439999986</v>
      </c>
      <c r="F65" s="19">
        <v>73589.374920678791</v>
      </c>
      <c r="G65" s="26">
        <v>0.43255432539753763</v>
      </c>
    </row>
    <row r="66" spans="1:7" x14ac:dyDescent="0.2">
      <c r="A66" s="33" t="s">
        <v>260</v>
      </c>
      <c r="B66" s="12">
        <v>57238.766718771723</v>
      </c>
      <c r="C66" s="12">
        <v>14730189</v>
      </c>
      <c r="D66" s="19">
        <v>442046.73999999987</v>
      </c>
      <c r="E66" s="19">
        <v>335955.5223999999</v>
      </c>
      <c r="F66" s="19">
        <v>116179.19444662773</v>
      </c>
      <c r="G66" s="26">
        <v>0.34581718918226589</v>
      </c>
    </row>
    <row r="67" spans="1:7" x14ac:dyDescent="0.2">
      <c r="A67" s="27" t="s">
        <v>261</v>
      </c>
      <c r="B67" s="6">
        <v>184989.50349172304</v>
      </c>
      <c r="C67" s="6">
        <v>230637</v>
      </c>
      <c r="D67" s="13">
        <v>219595.84</v>
      </c>
      <c r="E67" s="13">
        <v>166892.83840000001</v>
      </c>
      <c r="F67" s="13">
        <v>130710.5740369066</v>
      </c>
      <c r="G67" s="20">
        <v>0.78320061717463485</v>
      </c>
    </row>
    <row r="68" spans="1:7" x14ac:dyDescent="0.2">
      <c r="A68" s="28" t="s">
        <v>262</v>
      </c>
      <c r="B68" s="7">
        <v>184989.50349172304</v>
      </c>
      <c r="C68" s="7">
        <v>230637</v>
      </c>
      <c r="D68" s="14">
        <v>219595.84</v>
      </c>
      <c r="E68" s="14">
        <v>166892.83840000001</v>
      </c>
      <c r="F68" s="14">
        <v>130710.5740369066</v>
      </c>
      <c r="G68" s="21">
        <v>0.78320061717463485</v>
      </c>
    </row>
    <row r="69" spans="1:7" x14ac:dyDescent="0.2">
      <c r="A69" s="29" t="s">
        <v>263</v>
      </c>
      <c r="B69" s="8">
        <v>0</v>
      </c>
      <c r="C69" s="8">
        <v>0</v>
      </c>
      <c r="D69" s="15">
        <v>0</v>
      </c>
      <c r="E69" s="15">
        <v>0</v>
      </c>
      <c r="F69" s="15">
        <v>0</v>
      </c>
      <c r="G69" s="22" t="s">
        <v>183</v>
      </c>
    </row>
    <row r="70" spans="1:7" x14ac:dyDescent="0.2">
      <c r="A70" s="30" t="s">
        <v>264</v>
      </c>
      <c r="B70" s="9">
        <v>0</v>
      </c>
      <c r="C70" s="9">
        <v>0</v>
      </c>
      <c r="D70" s="16">
        <v>0</v>
      </c>
      <c r="E70" s="16">
        <v>0</v>
      </c>
      <c r="F70" s="16">
        <v>0</v>
      </c>
      <c r="G70" s="23" t="s">
        <v>183</v>
      </c>
    </row>
    <row r="71" spans="1:7" x14ac:dyDescent="0.2">
      <c r="A71" s="31" t="s">
        <v>265</v>
      </c>
      <c r="B71" s="10">
        <v>2687.4476522438076</v>
      </c>
      <c r="C71" s="10">
        <v>0</v>
      </c>
      <c r="D71" s="17">
        <v>0</v>
      </c>
      <c r="E71" s="17">
        <v>0</v>
      </c>
      <c r="F71" s="17">
        <v>0</v>
      </c>
      <c r="G71" s="24" t="s">
        <v>183</v>
      </c>
    </row>
    <row r="72" spans="1:7" x14ac:dyDescent="0.2">
      <c r="A72" s="31" t="s">
        <v>266</v>
      </c>
      <c r="B72" s="10">
        <v>182302.05583947923</v>
      </c>
      <c r="C72" s="10">
        <v>230637</v>
      </c>
      <c r="D72" s="17">
        <v>219595.84</v>
      </c>
      <c r="E72" s="17">
        <v>166892.83840000001</v>
      </c>
      <c r="F72" s="17">
        <v>130710.5740369066</v>
      </c>
      <c r="G72" s="24">
        <v>0.78320061717463485</v>
      </c>
    </row>
    <row r="73" spans="1:7" x14ac:dyDescent="0.2">
      <c r="A73" s="32" t="s">
        <v>267</v>
      </c>
      <c r="B73" s="11">
        <v>184989.50349172307</v>
      </c>
      <c r="C73" s="11">
        <v>230637</v>
      </c>
      <c r="D73" s="18">
        <v>219595.84</v>
      </c>
      <c r="E73" s="18">
        <v>166892.83840000001</v>
      </c>
      <c r="F73" s="18">
        <v>130710.57403690659</v>
      </c>
      <c r="G73" s="25">
        <v>0.78320061717463474</v>
      </c>
    </row>
    <row r="74" spans="1:7" x14ac:dyDescent="0.2">
      <c r="A74" s="33" t="s">
        <v>268</v>
      </c>
      <c r="B74" s="12">
        <v>18650.85630789624</v>
      </c>
      <c r="C74" s="12">
        <v>22738</v>
      </c>
      <c r="D74" s="19">
        <v>51829.250000000007</v>
      </c>
      <c r="E74" s="19">
        <v>39390.230000000003</v>
      </c>
      <c r="F74" s="19">
        <v>13178.391683147875</v>
      </c>
      <c r="G74" s="26">
        <v>0.33455990694006799</v>
      </c>
    </row>
    <row r="75" spans="1:7" x14ac:dyDescent="0.2">
      <c r="A75" s="33" t="s">
        <v>269</v>
      </c>
      <c r="B75" s="12">
        <v>14858.493764519762</v>
      </c>
      <c r="C75" s="12">
        <v>21851</v>
      </c>
      <c r="D75" s="19">
        <v>39106.689999999995</v>
      </c>
      <c r="E75" s="19">
        <v>29721.084399999996</v>
      </c>
      <c r="F75" s="19">
        <v>10498.769998434387</v>
      </c>
      <c r="G75" s="26">
        <v>0.35324316761586222</v>
      </c>
    </row>
    <row r="76" spans="1:7" x14ac:dyDescent="0.2">
      <c r="A76" s="33" t="s">
        <v>270</v>
      </c>
      <c r="B76" s="12">
        <v>151480.15341930705</v>
      </c>
      <c r="C76" s="12">
        <v>186048</v>
      </c>
      <c r="D76" s="19">
        <v>128659.9</v>
      </c>
      <c r="E76" s="19">
        <v>97781.52399999999</v>
      </c>
      <c r="F76" s="19">
        <v>107033.41235532433</v>
      </c>
      <c r="G76" s="26">
        <v>1.0946179602940564</v>
      </c>
    </row>
    <row r="77" spans="1:7" x14ac:dyDescent="0.2">
      <c r="A77" s="27" t="s">
        <v>271</v>
      </c>
      <c r="B77" s="6">
        <v>354963.46699900128</v>
      </c>
      <c r="C77" s="6">
        <v>104372800</v>
      </c>
      <c r="D77" s="13">
        <v>551901.63309000002</v>
      </c>
      <c r="E77" s="13">
        <v>419445.2411484</v>
      </c>
      <c r="F77" s="13">
        <v>240975.30672062878</v>
      </c>
      <c r="G77" s="20">
        <v>0.57450957379051903</v>
      </c>
    </row>
    <row r="78" spans="1:7" x14ac:dyDescent="0.2">
      <c r="A78" s="28" t="s">
        <v>272</v>
      </c>
      <c r="B78" s="7">
        <v>354963.46699900128</v>
      </c>
      <c r="C78" s="7">
        <v>104372800</v>
      </c>
      <c r="D78" s="14">
        <v>551901.63309000002</v>
      </c>
      <c r="E78" s="14">
        <v>419445.2411484</v>
      </c>
      <c r="F78" s="14">
        <v>240975.30672062878</v>
      </c>
      <c r="G78" s="21">
        <v>0.57450957379051903</v>
      </c>
    </row>
    <row r="79" spans="1:7" x14ac:dyDescent="0.2">
      <c r="A79" s="29" t="s">
        <v>273</v>
      </c>
      <c r="B79" s="8">
        <v>0</v>
      </c>
      <c r="C79" s="8">
        <v>0</v>
      </c>
      <c r="D79" s="15">
        <v>0</v>
      </c>
      <c r="E79" s="15">
        <v>0</v>
      </c>
      <c r="F79" s="15">
        <v>0</v>
      </c>
      <c r="G79" s="22" t="s">
        <v>183</v>
      </c>
    </row>
    <row r="80" spans="1:7" x14ac:dyDescent="0.2">
      <c r="A80" s="30" t="s">
        <v>274</v>
      </c>
      <c r="B80" s="9">
        <v>0</v>
      </c>
      <c r="C80" s="9">
        <v>0</v>
      </c>
      <c r="D80" s="16">
        <v>0</v>
      </c>
      <c r="E80" s="16">
        <v>0</v>
      </c>
      <c r="F80" s="16">
        <v>0</v>
      </c>
      <c r="G80" s="23" t="s">
        <v>183</v>
      </c>
    </row>
    <row r="81" spans="1:7" x14ac:dyDescent="0.2">
      <c r="A81" s="31" t="s">
        <v>275</v>
      </c>
      <c r="B81" s="10">
        <v>40079.319333975225</v>
      </c>
      <c r="C81" s="10">
        <v>10494075</v>
      </c>
      <c r="D81" s="17">
        <v>74774.22309</v>
      </c>
      <c r="E81" s="17">
        <v>56828.409548399999</v>
      </c>
      <c r="F81" s="17">
        <v>28736.871962460234</v>
      </c>
      <c r="G81" s="24">
        <v>0.5056779204419829</v>
      </c>
    </row>
    <row r="82" spans="1:7" x14ac:dyDescent="0.2">
      <c r="A82" s="31" t="s">
        <v>276</v>
      </c>
      <c r="B82" s="10">
        <v>1406.3711302318491</v>
      </c>
      <c r="C82" s="10">
        <v>0</v>
      </c>
      <c r="D82" s="17">
        <v>0</v>
      </c>
      <c r="E82" s="17">
        <v>0</v>
      </c>
      <c r="F82" s="17">
        <v>0</v>
      </c>
      <c r="G82" s="24" t="s">
        <v>183</v>
      </c>
    </row>
    <row r="83" spans="1:7" x14ac:dyDescent="0.2">
      <c r="A83" s="31" t="s">
        <v>277</v>
      </c>
      <c r="B83" s="10">
        <v>296008.97455811518</v>
      </c>
      <c r="C83" s="10">
        <v>93878725</v>
      </c>
      <c r="D83" s="17">
        <v>477127.41</v>
      </c>
      <c r="E83" s="17">
        <v>362616.83159999998</v>
      </c>
      <c r="F83" s="17">
        <v>212238.43475816859</v>
      </c>
      <c r="G83" s="24">
        <v>0.58529669960904429</v>
      </c>
    </row>
    <row r="84" spans="1:7" x14ac:dyDescent="0.2">
      <c r="A84" s="31" t="s">
        <v>278</v>
      </c>
      <c r="B84" s="10">
        <v>15423.184956380059</v>
      </c>
      <c r="C84" s="10">
        <v>0</v>
      </c>
      <c r="D84" s="17">
        <v>0</v>
      </c>
      <c r="E84" s="17">
        <v>0</v>
      </c>
      <c r="F84" s="17">
        <v>0</v>
      </c>
      <c r="G84" s="24" t="s">
        <v>183</v>
      </c>
    </row>
    <row r="85" spans="1:7" x14ac:dyDescent="0.2">
      <c r="A85" s="31" t="s">
        <v>279</v>
      </c>
      <c r="B85" s="10">
        <v>2045.6170202989736</v>
      </c>
      <c r="C85" s="10">
        <v>0</v>
      </c>
      <c r="D85" s="17">
        <v>0</v>
      </c>
      <c r="E85" s="17">
        <v>0</v>
      </c>
      <c r="F85" s="17">
        <v>0</v>
      </c>
      <c r="G85" s="24" t="s">
        <v>183</v>
      </c>
    </row>
    <row r="86" spans="1:7" x14ac:dyDescent="0.2">
      <c r="A86" s="32" t="s">
        <v>280</v>
      </c>
      <c r="B86" s="11">
        <v>354963.46699900128</v>
      </c>
      <c r="C86" s="11">
        <v>104372800</v>
      </c>
      <c r="D86" s="18">
        <v>551901.63309000002</v>
      </c>
      <c r="E86" s="18">
        <v>419445.2411484</v>
      </c>
      <c r="F86" s="18">
        <v>240975.30672062826</v>
      </c>
      <c r="G86" s="25">
        <v>0.57450957379051781</v>
      </c>
    </row>
    <row r="87" spans="1:7" x14ac:dyDescent="0.2">
      <c r="A87" s="33" t="s">
        <v>281</v>
      </c>
      <c r="B87" s="12">
        <v>15429.069865149941</v>
      </c>
      <c r="C87" s="12">
        <v>0</v>
      </c>
      <c r="D87" s="19">
        <v>0</v>
      </c>
      <c r="E87" s="19">
        <v>0</v>
      </c>
      <c r="F87" s="19">
        <v>0</v>
      </c>
      <c r="G87" s="26" t="s">
        <v>183</v>
      </c>
    </row>
    <row r="88" spans="1:7" x14ac:dyDescent="0.2">
      <c r="A88" s="33" t="s">
        <v>282</v>
      </c>
      <c r="B88" s="12">
        <v>180441.84244169487</v>
      </c>
      <c r="C88" s="12">
        <v>76055693.097664341</v>
      </c>
      <c r="D88" s="19">
        <v>412389.70999775804</v>
      </c>
      <c r="E88" s="19">
        <v>313416.17959829612</v>
      </c>
      <c r="F88" s="19">
        <v>128596.54920896665</v>
      </c>
      <c r="G88" s="26">
        <v>0.41030603261704029</v>
      </c>
    </row>
    <row r="89" spans="1:7" x14ac:dyDescent="0.2">
      <c r="A89" s="33" t="s">
        <v>283</v>
      </c>
      <c r="B89" s="12">
        <v>90851.760457792945</v>
      </c>
      <c r="C89" s="12">
        <v>21156.985198528764</v>
      </c>
      <c r="D89" s="19">
        <v>0</v>
      </c>
      <c r="E89" s="19">
        <v>0</v>
      </c>
      <c r="F89" s="19">
        <v>64747.858514063621</v>
      </c>
      <c r="G89" s="26" t="s">
        <v>183</v>
      </c>
    </row>
    <row r="90" spans="1:7" x14ac:dyDescent="0.2">
      <c r="A90" s="33" t="s">
        <v>284</v>
      </c>
      <c r="B90" s="12">
        <v>26739.274387034351</v>
      </c>
      <c r="C90" s="12">
        <v>17799897.846638829</v>
      </c>
      <c r="D90" s="19">
        <v>64737.69999964827</v>
      </c>
      <c r="E90" s="19">
        <v>49200.651999732683</v>
      </c>
      <c r="F90" s="19">
        <v>19056.435957393933</v>
      </c>
      <c r="G90" s="26">
        <v>0.38732080130762231</v>
      </c>
    </row>
    <row r="91" spans="1:7" x14ac:dyDescent="0.2">
      <c r="A91" s="33" t="s">
        <v>285</v>
      </c>
      <c r="B91" s="12">
        <v>40094.612098634818</v>
      </c>
      <c r="C91" s="12">
        <v>10496052.07049831</v>
      </c>
      <c r="D91" s="19">
        <v>74774.223092593747</v>
      </c>
      <c r="E91" s="19">
        <v>56828.409550371245</v>
      </c>
      <c r="F91" s="19">
        <v>28574.463040203991</v>
      </c>
      <c r="G91" s="26">
        <v>0.50282003783470874</v>
      </c>
    </row>
    <row r="92" spans="1:7" x14ac:dyDescent="0.2">
      <c r="A92" s="33" t="s">
        <v>286</v>
      </c>
      <c r="B92" s="12">
        <v>1406.9077486943402</v>
      </c>
      <c r="C92" s="12">
        <v>0</v>
      </c>
      <c r="D92" s="19">
        <v>0</v>
      </c>
      <c r="E92" s="19">
        <v>0</v>
      </c>
      <c r="F92" s="19">
        <v>0</v>
      </c>
      <c r="G92" s="26" t="s">
        <v>183</v>
      </c>
    </row>
    <row r="93" spans="1:7" x14ac:dyDescent="0.2">
      <c r="A93" s="32" t="s">
        <v>287</v>
      </c>
      <c r="B93" s="11">
        <v>296008.97455811518</v>
      </c>
      <c r="C93" s="11">
        <v>93878725</v>
      </c>
      <c r="D93" s="18">
        <v>477127.40999999992</v>
      </c>
      <c r="E93" s="18">
        <v>362616.83159999992</v>
      </c>
      <c r="F93" s="18">
        <v>212238.43475816888</v>
      </c>
      <c r="G93" s="25">
        <v>0.58529669960904518</v>
      </c>
    </row>
    <row r="94" spans="1:7" x14ac:dyDescent="0.2">
      <c r="A94" s="33" t="s">
        <v>288</v>
      </c>
      <c r="B94" s="12">
        <v>253821.23316391173</v>
      </c>
      <c r="C94" s="12">
        <v>76041367</v>
      </c>
      <c r="D94" s="19">
        <v>412389.70999999979</v>
      </c>
      <c r="E94" s="19">
        <v>313416.17959999986</v>
      </c>
      <c r="F94" s="19">
        <v>181989.82417852498</v>
      </c>
      <c r="G94" s="26">
        <v>0.58066505823276604</v>
      </c>
    </row>
    <row r="95" spans="1:7" x14ac:dyDescent="0.2">
      <c r="A95" s="33" t="s">
        <v>289</v>
      </c>
      <c r="B95" s="12">
        <v>42187.741394203425</v>
      </c>
      <c r="C95" s="12">
        <v>17837358</v>
      </c>
      <c r="D95" s="19">
        <v>64737.700000000128</v>
      </c>
      <c r="E95" s="19">
        <v>49200.652000000096</v>
      </c>
      <c r="F95" s="19">
        <v>30248.610579643901</v>
      </c>
      <c r="G95" s="26">
        <v>0.61480101075985416</v>
      </c>
    </row>
    <row r="96" spans="1:7" x14ac:dyDescent="0.2">
      <c r="A96" s="27" t="s">
        <v>290</v>
      </c>
      <c r="B96" s="6">
        <v>74894.313994605036</v>
      </c>
      <c r="C96" s="6">
        <v>20126720</v>
      </c>
      <c r="D96" s="13">
        <v>188437.82389999999</v>
      </c>
      <c r="E96" s="13">
        <v>143212.74616399998</v>
      </c>
      <c r="F96" s="13">
        <v>40958.565919663073</v>
      </c>
      <c r="G96" s="20">
        <v>0.28599804847509452</v>
      </c>
    </row>
    <row r="97" spans="1:7" x14ac:dyDescent="0.2">
      <c r="A97" s="28" t="s">
        <v>291</v>
      </c>
      <c r="B97" s="7">
        <v>74894.313994605036</v>
      </c>
      <c r="C97" s="7">
        <v>20126720</v>
      </c>
      <c r="D97" s="14">
        <v>188437.82389999999</v>
      </c>
      <c r="E97" s="14">
        <v>143212.74616399998</v>
      </c>
      <c r="F97" s="14">
        <v>40958.565919663073</v>
      </c>
      <c r="G97" s="21">
        <v>0.28599804847509452</v>
      </c>
    </row>
    <row r="98" spans="1:7" x14ac:dyDescent="0.2">
      <c r="A98" s="29" t="s">
        <v>292</v>
      </c>
      <c r="B98" s="8">
        <v>0</v>
      </c>
      <c r="C98" s="8">
        <v>0</v>
      </c>
      <c r="D98" s="15">
        <v>0</v>
      </c>
      <c r="E98" s="15">
        <v>0</v>
      </c>
      <c r="F98" s="15">
        <v>0</v>
      </c>
      <c r="G98" s="22" t="s">
        <v>183</v>
      </c>
    </row>
    <row r="99" spans="1:7" x14ac:dyDescent="0.2">
      <c r="A99" s="30" t="s">
        <v>293</v>
      </c>
      <c r="B99" s="9">
        <v>0</v>
      </c>
      <c r="C99" s="9">
        <v>0</v>
      </c>
      <c r="D99" s="16">
        <v>0</v>
      </c>
      <c r="E99" s="16">
        <v>0</v>
      </c>
      <c r="F99" s="16">
        <v>0</v>
      </c>
      <c r="G99" s="23" t="s">
        <v>183</v>
      </c>
    </row>
    <row r="100" spans="1:7" x14ac:dyDescent="0.2">
      <c r="A100" s="31" t="s">
        <v>294</v>
      </c>
      <c r="B100" s="10">
        <v>57124.917600645851</v>
      </c>
      <c r="C100" s="10">
        <v>20126720</v>
      </c>
      <c r="D100" s="17">
        <v>188437.82389999999</v>
      </c>
      <c r="E100" s="17">
        <v>143212.74616399998</v>
      </c>
      <c r="F100" s="17">
        <v>40958.565919663073</v>
      </c>
      <c r="G100" s="24">
        <v>0.28599804847509452</v>
      </c>
    </row>
    <row r="101" spans="1:7" x14ac:dyDescent="0.2">
      <c r="A101" s="31" t="s">
        <v>295</v>
      </c>
      <c r="B101" s="10">
        <v>17769.396393959181</v>
      </c>
      <c r="C101" s="10">
        <v>0</v>
      </c>
      <c r="D101" s="17">
        <v>0</v>
      </c>
      <c r="E101" s="17">
        <v>0</v>
      </c>
      <c r="F101" s="17">
        <v>0</v>
      </c>
      <c r="G101" s="24" t="s">
        <v>183</v>
      </c>
    </row>
    <row r="102" spans="1:7" x14ac:dyDescent="0.2">
      <c r="A102" s="32" t="s">
        <v>296</v>
      </c>
      <c r="B102" s="11">
        <v>74894.313994605036</v>
      </c>
      <c r="C102" s="11">
        <v>20126720</v>
      </c>
      <c r="D102" s="18">
        <v>188437.82386800001</v>
      </c>
      <c r="E102" s="18">
        <v>143212.74613968001</v>
      </c>
      <c r="F102" s="18">
        <v>40958.565919663044</v>
      </c>
      <c r="G102" s="25">
        <v>0.28599804852366167</v>
      </c>
    </row>
    <row r="103" spans="1:7" x14ac:dyDescent="0.2">
      <c r="A103" s="33" t="s">
        <v>297</v>
      </c>
      <c r="B103" s="12">
        <v>15018.091844495702</v>
      </c>
      <c r="C103" s="12">
        <v>2983161</v>
      </c>
      <c r="D103" s="19">
        <v>27999.936733999995</v>
      </c>
      <c r="E103" s="19">
        <v>21279.951917839997</v>
      </c>
      <c r="F103" s="19">
        <v>8213.1669547656311</v>
      </c>
      <c r="G103" s="26">
        <v>0.38595796581101022</v>
      </c>
    </row>
    <row r="104" spans="1:7" x14ac:dyDescent="0.2">
      <c r="A104" s="33" t="s">
        <v>298</v>
      </c>
      <c r="B104" s="12">
        <v>50122.24339155115</v>
      </c>
      <c r="C104" s="12">
        <v>13051132</v>
      </c>
      <c r="D104" s="19">
        <v>122001.06658700001</v>
      </c>
      <c r="E104" s="19">
        <v>92720.810606120009</v>
      </c>
      <c r="F104" s="19">
        <v>27411.095722729035</v>
      </c>
      <c r="G104" s="26">
        <v>0.29563045818453804</v>
      </c>
    </row>
    <row r="105" spans="1:7" x14ac:dyDescent="0.2">
      <c r="A105" s="33" t="s">
        <v>299</v>
      </c>
      <c r="B105" s="12">
        <v>1.3315734434548705E-2</v>
      </c>
      <c r="C105" s="12">
        <v>685487</v>
      </c>
      <c r="D105" s="19">
        <v>6389.7119439999988</v>
      </c>
      <c r="E105" s="19">
        <v>4856.1810774399992</v>
      </c>
      <c r="F105" s="19">
        <v>7.2821734724144386E-3</v>
      </c>
      <c r="G105" s="26">
        <v>1.4995679436758841E-6</v>
      </c>
    </row>
    <row r="106" spans="1:7" x14ac:dyDescent="0.2">
      <c r="A106" s="33" t="s">
        <v>300</v>
      </c>
      <c r="B106" s="12">
        <v>9753.9654428237445</v>
      </c>
      <c r="C106" s="12">
        <v>3406940</v>
      </c>
      <c r="D106" s="19">
        <v>32047.108602999986</v>
      </c>
      <c r="E106" s="19">
        <v>24355.80253827999</v>
      </c>
      <c r="F106" s="19">
        <v>5334.2959599949072</v>
      </c>
      <c r="G106" s="26">
        <v>0.21901540512208537</v>
      </c>
    </row>
    <row r="107" spans="1:7" x14ac:dyDescent="0.2">
      <c r="A107" s="32" t="s">
        <v>301</v>
      </c>
      <c r="B107" s="11">
        <v>74894.313994605036</v>
      </c>
      <c r="C107" s="11">
        <v>20126720</v>
      </c>
      <c r="D107" s="18">
        <v>188437.82386799995</v>
      </c>
      <c r="E107" s="18">
        <v>143212.74613967995</v>
      </c>
      <c r="F107" s="18">
        <v>40958.565919663139</v>
      </c>
      <c r="G107" s="25">
        <v>0.28599804852366245</v>
      </c>
    </row>
    <row r="108" spans="1:7" x14ac:dyDescent="0.2">
      <c r="A108" s="33" t="s">
        <v>302</v>
      </c>
      <c r="B108" s="12">
        <v>29054.313029488556</v>
      </c>
      <c r="C108" s="12">
        <v>0</v>
      </c>
      <c r="D108" s="19">
        <v>0</v>
      </c>
      <c r="E108" s="19">
        <v>0</v>
      </c>
      <c r="F108" s="19">
        <v>0</v>
      </c>
      <c r="G108" s="26" t="s">
        <v>183</v>
      </c>
    </row>
    <row r="109" spans="1:7" x14ac:dyDescent="0.2">
      <c r="A109" s="33" t="s">
        <v>303</v>
      </c>
      <c r="B109" s="12">
        <v>7.7040646501719788E-5</v>
      </c>
      <c r="C109" s="12">
        <v>0</v>
      </c>
      <c r="D109" s="19">
        <v>0</v>
      </c>
      <c r="E109" s="19">
        <v>0</v>
      </c>
      <c r="F109" s="19">
        <v>0</v>
      </c>
      <c r="G109" s="26" t="s">
        <v>183</v>
      </c>
    </row>
    <row r="110" spans="1:7" x14ac:dyDescent="0.2">
      <c r="A110" s="33" t="s">
        <v>304</v>
      </c>
      <c r="B110" s="12">
        <v>23608.354441081749</v>
      </c>
      <c r="C110" s="12">
        <v>9444712</v>
      </c>
      <c r="D110" s="19">
        <v>89915.682056999998</v>
      </c>
      <c r="E110" s="19">
        <v>68335.918363320001</v>
      </c>
      <c r="F110" s="19">
        <v>21094.335141720108</v>
      </c>
      <c r="G110" s="26">
        <v>0.30868590994224065</v>
      </c>
    </row>
    <row r="111" spans="1:7" x14ac:dyDescent="0.2">
      <c r="A111" s="33" t="s">
        <v>305</v>
      </c>
      <c r="B111" s="12">
        <v>22231.646446994084</v>
      </c>
      <c r="C111" s="12">
        <v>10682008</v>
      </c>
      <c r="D111" s="19">
        <v>98522.141810999936</v>
      </c>
      <c r="E111" s="19">
        <v>74876.827776359947</v>
      </c>
      <c r="F111" s="19">
        <v>19864.230777943038</v>
      </c>
      <c r="G111" s="26">
        <v>0.26529209860857056</v>
      </c>
    </row>
    <row r="112" spans="1:7" x14ac:dyDescent="0.2">
      <c r="A112" s="27" t="s">
        <v>306</v>
      </c>
      <c r="B112" s="6">
        <v>137126.66143088316</v>
      </c>
      <c r="C112" s="6">
        <v>15544414</v>
      </c>
      <c r="D112" s="13">
        <v>413947.27840000001</v>
      </c>
      <c r="E112" s="13">
        <v>314599.93158400001</v>
      </c>
      <c r="F112" s="13">
        <v>96812.993336668573</v>
      </c>
      <c r="G112" s="20">
        <v>0.30773367574881033</v>
      </c>
    </row>
    <row r="113" spans="1:7" x14ac:dyDescent="0.2">
      <c r="A113" s="28" t="s">
        <v>307</v>
      </c>
      <c r="B113" s="7">
        <v>137126.66143088316</v>
      </c>
      <c r="C113" s="7">
        <v>15544414</v>
      </c>
      <c r="D113" s="14">
        <v>413947.27840000001</v>
      </c>
      <c r="E113" s="14">
        <v>314599.93158400001</v>
      </c>
      <c r="F113" s="14">
        <v>96812.993336668573</v>
      </c>
      <c r="G113" s="21">
        <v>0.30773367574881033</v>
      </c>
    </row>
    <row r="114" spans="1:7" x14ac:dyDescent="0.2">
      <c r="A114" s="29" t="s">
        <v>308</v>
      </c>
      <c r="B114" s="8">
        <v>0</v>
      </c>
      <c r="C114" s="8">
        <v>0</v>
      </c>
      <c r="D114" s="15">
        <v>0</v>
      </c>
      <c r="E114" s="15">
        <v>0</v>
      </c>
      <c r="F114" s="15">
        <v>0</v>
      </c>
      <c r="G114" s="22" t="s">
        <v>183</v>
      </c>
    </row>
    <row r="115" spans="1:7" x14ac:dyDescent="0.2">
      <c r="A115" s="30" t="s">
        <v>309</v>
      </c>
      <c r="B115" s="9">
        <v>0</v>
      </c>
      <c r="C115" s="9">
        <v>0</v>
      </c>
      <c r="D115" s="16">
        <v>0</v>
      </c>
      <c r="E115" s="16">
        <v>0</v>
      </c>
      <c r="F115" s="16">
        <v>0</v>
      </c>
      <c r="G115" s="23" t="s">
        <v>183</v>
      </c>
    </row>
    <row r="116" spans="1:7" x14ac:dyDescent="0.2">
      <c r="A116" s="31" t="s">
        <v>310</v>
      </c>
      <c r="B116" s="10">
        <v>2101.5661217219345</v>
      </c>
      <c r="C116" s="10">
        <v>0</v>
      </c>
      <c r="D116" s="17">
        <v>0</v>
      </c>
      <c r="E116" s="17">
        <v>0</v>
      </c>
      <c r="F116" s="17">
        <v>0</v>
      </c>
      <c r="G116" s="24" t="s">
        <v>183</v>
      </c>
    </row>
    <row r="117" spans="1:7" x14ac:dyDescent="0.2">
      <c r="A117" s="31" t="s">
        <v>311</v>
      </c>
      <c r="B117" s="10">
        <v>48082.404317385764</v>
      </c>
      <c r="C117" s="10">
        <v>6150949</v>
      </c>
      <c r="D117" s="17">
        <v>190011.57</v>
      </c>
      <c r="E117" s="17">
        <v>144408.79320000001</v>
      </c>
      <c r="F117" s="17">
        <v>34475.083895565593</v>
      </c>
      <c r="G117" s="24">
        <v>0.23873258083265797</v>
      </c>
    </row>
    <row r="118" spans="1:7" x14ac:dyDescent="0.2">
      <c r="A118" s="31" t="s">
        <v>312</v>
      </c>
      <c r="B118" s="10">
        <v>86942.690991775467</v>
      </c>
      <c r="C118" s="10">
        <v>9393465</v>
      </c>
      <c r="D118" s="17">
        <v>223935.7084</v>
      </c>
      <c r="E118" s="17">
        <v>170191.13838399999</v>
      </c>
      <c r="F118" s="17">
        <v>62337.909441103009</v>
      </c>
      <c r="G118" s="24">
        <v>0.36628175845707556</v>
      </c>
    </row>
    <row r="119" spans="1:7" x14ac:dyDescent="0.2">
      <c r="A119" s="32" t="s">
        <v>313</v>
      </c>
      <c r="B119" s="11">
        <v>137126.66143088316</v>
      </c>
      <c r="C119" s="11">
        <v>15544414</v>
      </c>
      <c r="D119" s="18">
        <v>413947.27835293987</v>
      </c>
      <c r="E119" s="18">
        <v>314599.93154823431</v>
      </c>
      <c r="F119" s="18">
        <v>96812.993336668602</v>
      </c>
      <c r="G119" s="25">
        <v>0.30773367578379551</v>
      </c>
    </row>
    <row r="120" spans="1:7" x14ac:dyDescent="0.2">
      <c r="A120" s="33" t="s">
        <v>314</v>
      </c>
      <c r="B120" s="12">
        <v>998.79866034920349</v>
      </c>
      <c r="C120" s="12">
        <v>0</v>
      </c>
      <c r="D120" s="19">
        <v>0</v>
      </c>
      <c r="E120" s="19">
        <v>0</v>
      </c>
      <c r="F120" s="19">
        <v>0</v>
      </c>
      <c r="G120" s="26" t="s">
        <v>183</v>
      </c>
    </row>
    <row r="121" spans="1:7" x14ac:dyDescent="0.2">
      <c r="A121" s="33" t="s">
        <v>315</v>
      </c>
      <c r="B121" s="12">
        <v>136127.86277053395</v>
      </c>
      <c r="C121" s="12">
        <v>15544414</v>
      </c>
      <c r="D121" s="19">
        <v>413947.27835293987</v>
      </c>
      <c r="E121" s="19">
        <v>314599.93154823431</v>
      </c>
      <c r="F121" s="19">
        <v>96812.993336668602</v>
      </c>
      <c r="G121" s="26">
        <v>0.30773367578379551</v>
      </c>
    </row>
    <row r="122" spans="1:7" x14ac:dyDescent="0.2">
      <c r="A122" s="32" t="s">
        <v>316</v>
      </c>
      <c r="B122" s="11">
        <v>137126.66143088316</v>
      </c>
      <c r="C122" s="11">
        <v>15544414</v>
      </c>
      <c r="D122" s="18">
        <v>413947.27835293999</v>
      </c>
      <c r="E122" s="18">
        <v>314599.93154823442</v>
      </c>
      <c r="F122" s="18">
        <v>96812.993336668573</v>
      </c>
      <c r="G122" s="25">
        <v>0.30773367578379529</v>
      </c>
    </row>
    <row r="123" spans="1:7" x14ac:dyDescent="0.2">
      <c r="A123" s="33" t="s">
        <v>317</v>
      </c>
      <c r="B123" s="12">
        <v>5756.392722049166</v>
      </c>
      <c r="C123" s="12">
        <v>781791</v>
      </c>
      <c r="D123" s="19">
        <v>24270.699999999986</v>
      </c>
      <c r="E123" s="19">
        <v>18445.731999999989</v>
      </c>
      <c r="F123" s="19">
        <v>4064.0791836377471</v>
      </c>
      <c r="G123" s="26">
        <v>0.22032626212056802</v>
      </c>
    </row>
    <row r="124" spans="1:7" x14ac:dyDescent="0.2">
      <c r="A124" s="33" t="s">
        <v>318</v>
      </c>
      <c r="B124" s="12">
        <v>40635.007201699249</v>
      </c>
      <c r="C124" s="12">
        <v>4804620</v>
      </c>
      <c r="D124" s="19">
        <v>148245.62</v>
      </c>
      <c r="E124" s="19">
        <v>112666.6712</v>
      </c>
      <c r="F124" s="19">
        <v>28688.780434113221</v>
      </c>
      <c r="G124" s="26">
        <v>0.25463413561927639</v>
      </c>
    </row>
    <row r="125" spans="1:7" x14ac:dyDescent="0.2">
      <c r="A125" s="33" t="s">
        <v>319</v>
      </c>
      <c r="B125" s="12">
        <v>88068.545962380318</v>
      </c>
      <c r="C125" s="12">
        <v>9547545</v>
      </c>
      <c r="D125" s="19">
        <v>228861.56835294003</v>
      </c>
      <c r="E125" s="19">
        <v>173934.79194823443</v>
      </c>
      <c r="F125" s="19">
        <v>62177.402005251337</v>
      </c>
      <c r="G125" s="26">
        <v>0.35747535791318996</v>
      </c>
    </row>
    <row r="126" spans="1:7" x14ac:dyDescent="0.2">
      <c r="A126" s="33" t="s">
        <v>320</v>
      </c>
      <c r="B126" s="12">
        <v>2666.715544754426</v>
      </c>
      <c r="C126" s="12">
        <v>410458</v>
      </c>
      <c r="D126" s="19">
        <v>12569.389999999998</v>
      </c>
      <c r="E126" s="19">
        <v>9552.736399999998</v>
      </c>
      <c r="F126" s="19">
        <v>1882.7317136662678</v>
      </c>
      <c r="G126" s="26">
        <v>0.19708820958006004</v>
      </c>
    </row>
    <row r="127" spans="1:7" x14ac:dyDescent="0.2">
      <c r="A127" s="32" t="s">
        <v>321</v>
      </c>
      <c r="B127" s="11">
        <v>137126.66143088316</v>
      </c>
      <c r="C127" s="11">
        <v>15544414</v>
      </c>
      <c r="D127" s="18">
        <v>413947.27835293999</v>
      </c>
      <c r="E127" s="18">
        <v>314599.93154823442</v>
      </c>
      <c r="F127" s="18">
        <v>96812.993336668573</v>
      </c>
      <c r="G127" s="25">
        <v>0.30773367578379529</v>
      </c>
    </row>
    <row r="128" spans="1:7" x14ac:dyDescent="0.2">
      <c r="A128" s="33" t="s">
        <v>322</v>
      </c>
      <c r="B128" s="12">
        <v>27080.154506203849</v>
      </c>
      <c r="C128" s="12">
        <v>2684802</v>
      </c>
      <c r="D128" s="19">
        <v>80419.050000000017</v>
      </c>
      <c r="E128" s="19">
        <v>61118.478000000017</v>
      </c>
      <c r="F128" s="19">
        <v>19215.480417301693</v>
      </c>
      <c r="G128" s="26">
        <v>0.31439723380058132</v>
      </c>
    </row>
    <row r="129" spans="1:7" x14ac:dyDescent="0.2">
      <c r="A129" s="33" t="s">
        <v>323</v>
      </c>
      <c r="B129" s="12">
        <v>689.22865119214498</v>
      </c>
      <c r="C129" s="12">
        <v>0</v>
      </c>
      <c r="D129" s="19">
        <v>0</v>
      </c>
      <c r="E129" s="19">
        <v>0</v>
      </c>
      <c r="F129" s="19">
        <v>0</v>
      </c>
      <c r="G129" s="26" t="s">
        <v>183</v>
      </c>
    </row>
    <row r="130" spans="1:7" x14ac:dyDescent="0.2">
      <c r="A130" s="33" t="s">
        <v>324</v>
      </c>
      <c r="B130" s="12">
        <v>109357.27827348716</v>
      </c>
      <c r="C130" s="12">
        <v>12859612</v>
      </c>
      <c r="D130" s="19">
        <v>333528.22835294</v>
      </c>
      <c r="E130" s="19">
        <v>253481.45354823439</v>
      </c>
      <c r="F130" s="19">
        <v>77597.512919366884</v>
      </c>
      <c r="G130" s="26">
        <v>0.3061269841763829</v>
      </c>
    </row>
    <row r="131" spans="1:7" x14ac:dyDescent="0.2">
      <c r="A131" s="32" t="s">
        <v>325</v>
      </c>
      <c r="B131" s="11">
        <v>137126.66143088316</v>
      </c>
      <c r="C131" s="11">
        <v>15544414</v>
      </c>
      <c r="D131" s="18">
        <v>413947.27835293987</v>
      </c>
      <c r="E131" s="18">
        <v>314599.93154823431</v>
      </c>
      <c r="F131" s="18">
        <v>96812.993336668602</v>
      </c>
      <c r="G131" s="25">
        <v>0.30773367578379551</v>
      </c>
    </row>
    <row r="132" spans="1:7" x14ac:dyDescent="0.2">
      <c r="A132" s="33" t="s">
        <v>326</v>
      </c>
      <c r="B132" s="12">
        <v>561.70341450019919</v>
      </c>
      <c r="C132" s="12">
        <v>0</v>
      </c>
      <c r="D132" s="19">
        <v>0</v>
      </c>
      <c r="E132" s="19">
        <v>0</v>
      </c>
      <c r="F132" s="19">
        <v>0</v>
      </c>
      <c r="G132" s="26" t="s">
        <v>183</v>
      </c>
    </row>
    <row r="133" spans="1:7" x14ac:dyDescent="0.2">
      <c r="A133" s="33" t="s">
        <v>327</v>
      </c>
      <c r="B133" s="12">
        <v>136564.95801638297</v>
      </c>
      <c r="C133" s="12">
        <v>15544414</v>
      </c>
      <c r="D133" s="19">
        <v>413947.27835293987</v>
      </c>
      <c r="E133" s="19">
        <v>314599.93154823431</v>
      </c>
      <c r="F133" s="19">
        <v>96812.993336668602</v>
      </c>
      <c r="G133" s="26">
        <v>0.30773367578379551</v>
      </c>
    </row>
    <row r="134" spans="1:7" x14ac:dyDescent="0.2">
      <c r="A134" s="32" t="s">
        <v>328</v>
      </c>
      <c r="B134" s="11">
        <v>137126.66143088316</v>
      </c>
      <c r="C134" s="11">
        <v>15544414</v>
      </c>
      <c r="D134" s="18">
        <v>413947.27835293987</v>
      </c>
      <c r="E134" s="18">
        <v>314599.93154823431</v>
      </c>
      <c r="F134" s="18">
        <v>96812.993336668602</v>
      </c>
      <c r="G134" s="25">
        <v>0.30773367578379551</v>
      </c>
    </row>
    <row r="135" spans="1:7" x14ac:dyDescent="0.2">
      <c r="A135" s="33" t="s">
        <v>329</v>
      </c>
      <c r="B135" s="12">
        <v>2101.5661217219345</v>
      </c>
      <c r="C135" s="12">
        <v>0</v>
      </c>
      <c r="D135" s="19">
        <v>0</v>
      </c>
      <c r="E135" s="19">
        <v>0</v>
      </c>
      <c r="F135" s="19">
        <v>0</v>
      </c>
      <c r="G135" s="26" t="s">
        <v>183</v>
      </c>
    </row>
    <row r="136" spans="1:7" x14ac:dyDescent="0.2">
      <c r="A136" s="33" t="s">
        <v>330</v>
      </c>
      <c r="B136" s="12">
        <v>86942.690991775467</v>
      </c>
      <c r="C136" s="12">
        <v>9393465</v>
      </c>
      <c r="D136" s="19">
        <v>223935.70835294001</v>
      </c>
      <c r="E136" s="19">
        <v>170191.13834823441</v>
      </c>
      <c r="F136" s="19">
        <v>62337.909441103009</v>
      </c>
      <c r="G136" s="26">
        <v>0.36628175853404948</v>
      </c>
    </row>
    <row r="137" spans="1:7" x14ac:dyDescent="0.2">
      <c r="A137" s="33" t="s">
        <v>331</v>
      </c>
      <c r="B137" s="12">
        <v>48082.404317385764</v>
      </c>
      <c r="C137" s="12">
        <v>6150949</v>
      </c>
      <c r="D137" s="19">
        <v>190011.56999999989</v>
      </c>
      <c r="E137" s="19">
        <v>144408.79319999993</v>
      </c>
      <c r="F137" s="19">
        <v>34475.083895565593</v>
      </c>
      <c r="G137" s="26">
        <v>0.23873258083265811</v>
      </c>
    </row>
    <row r="138" spans="1:7" x14ac:dyDescent="0.2">
      <c r="A138" s="27" t="s">
        <v>332</v>
      </c>
      <c r="B138" s="6">
        <v>413.36761056716296</v>
      </c>
      <c r="C138" s="6">
        <v>0</v>
      </c>
      <c r="D138" s="13">
        <v>0</v>
      </c>
      <c r="E138" s="13">
        <v>0</v>
      </c>
      <c r="F138" s="13">
        <v>0</v>
      </c>
      <c r="G138" s="20" t="s">
        <v>183</v>
      </c>
    </row>
    <row r="139" spans="1:7" x14ac:dyDescent="0.2">
      <c r="A139" s="28" t="s">
        <v>333</v>
      </c>
      <c r="B139" s="7">
        <v>413.36761056716296</v>
      </c>
      <c r="C139" s="7">
        <v>0</v>
      </c>
      <c r="D139" s="14">
        <v>0</v>
      </c>
      <c r="E139" s="14">
        <v>0</v>
      </c>
      <c r="F139" s="14">
        <v>0</v>
      </c>
      <c r="G139" s="21" t="s">
        <v>183</v>
      </c>
    </row>
    <row r="140" spans="1:7" x14ac:dyDescent="0.2">
      <c r="A140" s="29" t="s">
        <v>334</v>
      </c>
      <c r="B140" s="8">
        <v>0</v>
      </c>
      <c r="C140" s="8">
        <v>0</v>
      </c>
      <c r="D140" s="15">
        <v>0</v>
      </c>
      <c r="E140" s="15">
        <v>0</v>
      </c>
      <c r="F140" s="15">
        <v>0</v>
      </c>
      <c r="G140" s="22" t="s">
        <v>183</v>
      </c>
    </row>
    <row r="141" spans="1:7" x14ac:dyDescent="0.2">
      <c r="A141" s="30" t="s">
        <v>335</v>
      </c>
      <c r="B141" s="9">
        <v>0</v>
      </c>
      <c r="C141" s="9">
        <v>0</v>
      </c>
      <c r="D141" s="16">
        <v>0</v>
      </c>
      <c r="E141" s="16">
        <v>0</v>
      </c>
      <c r="F141" s="16">
        <v>0</v>
      </c>
      <c r="G141" s="23" t="s">
        <v>183</v>
      </c>
    </row>
    <row r="142" spans="1:7" x14ac:dyDescent="0.2">
      <c r="A142" s="31" t="s">
        <v>336</v>
      </c>
      <c r="B142" s="10">
        <v>413.36761056716296</v>
      </c>
      <c r="C142" s="10">
        <v>0</v>
      </c>
      <c r="D142" s="17">
        <v>0</v>
      </c>
      <c r="E142" s="17">
        <v>0</v>
      </c>
      <c r="F142" s="17">
        <v>0</v>
      </c>
      <c r="G142" s="24" t="s">
        <v>183</v>
      </c>
    </row>
    <row r="143" spans="1:7" x14ac:dyDescent="0.2">
      <c r="A143" s="32" t="s">
        <v>337</v>
      </c>
      <c r="B143" s="11">
        <v>413.36761056716296</v>
      </c>
      <c r="C143" s="11">
        <v>0</v>
      </c>
      <c r="D143" s="18">
        <v>0</v>
      </c>
      <c r="E143" s="18">
        <v>0</v>
      </c>
      <c r="F143" s="18">
        <v>0</v>
      </c>
      <c r="G143" s="25" t="s">
        <v>183</v>
      </c>
    </row>
    <row r="144" spans="1:7" x14ac:dyDescent="0.2">
      <c r="A144" s="33" t="s">
        <v>338</v>
      </c>
      <c r="B144" s="12">
        <v>38.225678399456051</v>
      </c>
      <c r="C144" s="12">
        <v>0</v>
      </c>
      <c r="D144" s="19">
        <v>0</v>
      </c>
      <c r="E144" s="19">
        <v>0</v>
      </c>
      <c r="F144" s="19">
        <v>0</v>
      </c>
      <c r="G144" s="26" t="s">
        <v>183</v>
      </c>
    </row>
    <row r="145" spans="1:7" x14ac:dyDescent="0.2">
      <c r="A145" s="33" t="s">
        <v>339</v>
      </c>
      <c r="B145" s="12">
        <v>324.67771873144045</v>
      </c>
      <c r="C145" s="12">
        <v>0</v>
      </c>
      <c r="D145" s="19">
        <v>0</v>
      </c>
      <c r="E145" s="19">
        <v>0</v>
      </c>
      <c r="F145" s="19">
        <v>0</v>
      </c>
      <c r="G145" s="26" t="s">
        <v>183</v>
      </c>
    </row>
    <row r="146" spans="1:7" x14ac:dyDescent="0.2">
      <c r="A146" s="33" t="s">
        <v>340</v>
      </c>
      <c r="B146" s="12">
        <v>2.0381818333088568</v>
      </c>
      <c r="C146" s="12">
        <v>0</v>
      </c>
      <c r="D146" s="19">
        <v>0</v>
      </c>
      <c r="E146" s="19">
        <v>0</v>
      </c>
      <c r="F146" s="19">
        <v>0</v>
      </c>
      <c r="G146" s="26" t="s">
        <v>183</v>
      </c>
    </row>
    <row r="147" spans="1:7" x14ac:dyDescent="0.2">
      <c r="A147" s="33" t="s">
        <v>341</v>
      </c>
      <c r="B147" s="12">
        <v>48.426031602957593</v>
      </c>
      <c r="C147" s="12">
        <v>0</v>
      </c>
      <c r="D147" s="19">
        <v>0</v>
      </c>
      <c r="E147" s="19">
        <v>0</v>
      </c>
      <c r="F147" s="19">
        <v>0</v>
      </c>
      <c r="G147" s="26" t="s">
        <v>183</v>
      </c>
    </row>
    <row r="148" spans="1:7" x14ac:dyDescent="0.2">
      <c r="A148" s="32" t="s">
        <v>342</v>
      </c>
      <c r="B148" s="11">
        <v>413.36761056716296</v>
      </c>
      <c r="C148" s="11">
        <v>0</v>
      </c>
      <c r="D148" s="18">
        <v>0</v>
      </c>
      <c r="E148" s="18">
        <v>0</v>
      </c>
      <c r="F148" s="18">
        <v>0</v>
      </c>
      <c r="G148" s="25" t="s">
        <v>183</v>
      </c>
    </row>
    <row r="149" spans="1:7" x14ac:dyDescent="0.2">
      <c r="A149" s="33" t="s">
        <v>343</v>
      </c>
      <c r="B149" s="12">
        <v>8.3036278883973261E-9</v>
      </c>
      <c r="C149" s="12">
        <v>0</v>
      </c>
      <c r="D149" s="19">
        <v>0</v>
      </c>
      <c r="E149" s="19">
        <v>0</v>
      </c>
      <c r="F149" s="19">
        <v>0</v>
      </c>
      <c r="G149" s="26" t="s">
        <v>183</v>
      </c>
    </row>
    <row r="150" spans="1:7" x14ac:dyDescent="0.2">
      <c r="A150" s="33" t="s">
        <v>344</v>
      </c>
      <c r="B150" s="12">
        <v>92.158448753114527</v>
      </c>
      <c r="C150" s="12">
        <v>0</v>
      </c>
      <c r="D150" s="19">
        <v>0</v>
      </c>
      <c r="E150" s="19">
        <v>0</v>
      </c>
      <c r="F150" s="19">
        <v>0</v>
      </c>
      <c r="G150" s="26" t="s">
        <v>183</v>
      </c>
    </row>
    <row r="151" spans="1:7" x14ac:dyDescent="0.2">
      <c r="A151" s="33" t="s">
        <v>345</v>
      </c>
      <c r="B151" s="12">
        <v>3.5358507699499717E-7</v>
      </c>
      <c r="C151" s="12">
        <v>0</v>
      </c>
      <c r="D151" s="19">
        <v>0</v>
      </c>
      <c r="E151" s="19">
        <v>0</v>
      </c>
      <c r="F151" s="19">
        <v>0</v>
      </c>
      <c r="G151" s="26" t="s">
        <v>183</v>
      </c>
    </row>
    <row r="152" spans="1:7" x14ac:dyDescent="0.2">
      <c r="A152" s="33" t="s">
        <v>346</v>
      </c>
      <c r="B152" s="12">
        <v>321.20916145215972</v>
      </c>
      <c r="C152" s="12">
        <v>0</v>
      </c>
      <c r="D152" s="19">
        <v>0</v>
      </c>
      <c r="E152" s="19">
        <v>0</v>
      </c>
      <c r="F152" s="19">
        <v>0</v>
      </c>
      <c r="G152" s="26" t="s">
        <v>183</v>
      </c>
    </row>
    <row r="153" spans="1:7" x14ac:dyDescent="0.2">
      <c r="A153" s="27" t="s">
        <v>347</v>
      </c>
      <c r="B153" s="6">
        <v>299873.52573030174</v>
      </c>
      <c r="C153" s="6">
        <v>3445028</v>
      </c>
      <c r="D153" s="13">
        <v>510568</v>
      </c>
      <c r="E153" s="13">
        <v>510568</v>
      </c>
      <c r="F153" s="13">
        <v>233694.31719345262</v>
      </c>
      <c r="G153" s="20">
        <v>0.45771438318392971</v>
      </c>
    </row>
    <row r="154" spans="1:7" x14ac:dyDescent="0.2">
      <c r="A154" s="28" t="s">
        <v>348</v>
      </c>
      <c r="B154" s="7">
        <v>299873.52573030174</v>
      </c>
      <c r="C154" s="7">
        <v>3445028</v>
      </c>
      <c r="D154" s="14">
        <v>510568</v>
      </c>
      <c r="E154" s="14">
        <v>510568</v>
      </c>
      <c r="F154" s="14">
        <v>233694.31719345262</v>
      </c>
      <c r="G154" s="21">
        <v>0.45771438318392971</v>
      </c>
    </row>
    <row r="155" spans="1:7" x14ac:dyDescent="0.2">
      <c r="A155" s="29" t="s">
        <v>349</v>
      </c>
      <c r="B155" s="8">
        <v>0</v>
      </c>
      <c r="C155" s="8">
        <v>0</v>
      </c>
      <c r="D155" s="15">
        <v>0</v>
      </c>
      <c r="E155" s="15">
        <v>0</v>
      </c>
      <c r="F155" s="15">
        <v>0</v>
      </c>
      <c r="G155" s="22" t="s">
        <v>183</v>
      </c>
    </row>
    <row r="156" spans="1:7" x14ac:dyDescent="0.2">
      <c r="A156" s="30" t="s">
        <v>350</v>
      </c>
      <c r="B156" s="9">
        <v>0</v>
      </c>
      <c r="C156" s="9">
        <v>0</v>
      </c>
      <c r="D156" s="16">
        <v>0</v>
      </c>
      <c r="E156" s="16">
        <v>0</v>
      </c>
      <c r="F156" s="16">
        <v>0</v>
      </c>
      <c r="G156" s="23" t="s">
        <v>183</v>
      </c>
    </row>
    <row r="157" spans="1:7" x14ac:dyDescent="0.2">
      <c r="A157" s="31" t="s">
        <v>47</v>
      </c>
      <c r="B157" s="10">
        <v>18894.845305793377</v>
      </c>
      <c r="C157" s="10">
        <v>200000</v>
      </c>
      <c r="D157" s="17">
        <v>29000</v>
      </c>
      <c r="E157" s="17">
        <v>29000</v>
      </c>
      <c r="F157" s="17">
        <v>13547.60408425385</v>
      </c>
      <c r="G157" s="24">
        <v>0.46715876152599484</v>
      </c>
    </row>
    <row r="158" spans="1:7" x14ac:dyDescent="0.2">
      <c r="A158" s="31" t="s">
        <v>351</v>
      </c>
      <c r="B158" s="10">
        <v>0</v>
      </c>
      <c r="C158" s="10">
        <v>0</v>
      </c>
      <c r="D158" s="17">
        <v>0</v>
      </c>
      <c r="E158" s="17">
        <v>0</v>
      </c>
      <c r="F158" s="17">
        <v>0</v>
      </c>
      <c r="G158" s="24" t="s">
        <v>183</v>
      </c>
    </row>
    <row r="159" spans="1:7" x14ac:dyDescent="0.2">
      <c r="A159" s="31" t="s">
        <v>352</v>
      </c>
      <c r="B159" s="10">
        <v>209551.69205655679</v>
      </c>
      <c r="C159" s="10">
        <v>2167028</v>
      </c>
      <c r="D159" s="17">
        <v>373228</v>
      </c>
      <c r="E159" s="17">
        <v>373228</v>
      </c>
      <c r="F159" s="17">
        <v>170208.74950124667</v>
      </c>
      <c r="G159" s="24">
        <v>0.45604496313579546</v>
      </c>
    </row>
    <row r="160" spans="1:7" x14ac:dyDescent="0.2">
      <c r="A160" s="31" t="s">
        <v>353</v>
      </c>
      <c r="B160" s="10">
        <v>0</v>
      </c>
      <c r="C160" s="10">
        <v>0</v>
      </c>
      <c r="D160" s="17">
        <v>0</v>
      </c>
      <c r="E160" s="17">
        <v>0</v>
      </c>
      <c r="F160" s="17">
        <v>0</v>
      </c>
      <c r="G160" s="24" t="s">
        <v>183</v>
      </c>
    </row>
    <row r="161" spans="1:7" x14ac:dyDescent="0.2">
      <c r="A161" s="31" t="s">
        <v>354</v>
      </c>
      <c r="B161" s="10">
        <v>69648.484808859255</v>
      </c>
      <c r="C161" s="10">
        <v>1078000</v>
      </c>
      <c r="D161" s="17">
        <v>108340</v>
      </c>
      <c r="E161" s="17">
        <v>108340</v>
      </c>
      <c r="F161" s="17">
        <v>49937.963607952086</v>
      </c>
      <c r="G161" s="24">
        <v>0.46093745253786306</v>
      </c>
    </row>
    <row r="162" spans="1:7" x14ac:dyDescent="0.2">
      <c r="A162" s="31" t="s">
        <v>355</v>
      </c>
      <c r="B162" s="10">
        <v>1778.5035590923535</v>
      </c>
      <c r="C162" s="10">
        <v>0</v>
      </c>
      <c r="D162" s="17">
        <v>0</v>
      </c>
      <c r="E162" s="17">
        <v>0</v>
      </c>
      <c r="F162" s="17">
        <v>0</v>
      </c>
      <c r="G162" s="24" t="s">
        <v>183</v>
      </c>
    </row>
    <row r="163" spans="1:7" x14ac:dyDescent="0.2">
      <c r="A163" s="31" t="s">
        <v>356</v>
      </c>
      <c r="B163" s="10">
        <v>0</v>
      </c>
      <c r="C163" s="10">
        <v>0</v>
      </c>
      <c r="D163" s="17">
        <v>0</v>
      </c>
      <c r="E163" s="17">
        <v>0</v>
      </c>
      <c r="F163" s="17">
        <v>0</v>
      </c>
      <c r="G163" s="24" t="s">
        <v>183</v>
      </c>
    </row>
    <row r="164" spans="1:7" x14ac:dyDescent="0.2">
      <c r="A164" s="31" t="s">
        <v>357</v>
      </c>
      <c r="B164" s="10">
        <v>0</v>
      </c>
      <c r="C164" s="10">
        <v>0</v>
      </c>
      <c r="D164" s="17">
        <v>0</v>
      </c>
      <c r="E164" s="17">
        <v>0</v>
      </c>
      <c r="F164" s="17">
        <v>0</v>
      </c>
      <c r="G164" s="24" t="s">
        <v>183</v>
      </c>
    </row>
    <row r="165" spans="1:7" x14ac:dyDescent="0.2">
      <c r="A165" s="27" t="s">
        <v>358</v>
      </c>
      <c r="B165" s="6">
        <v>0</v>
      </c>
      <c r="C165" s="6">
        <v>0</v>
      </c>
      <c r="D165" s="13">
        <v>0</v>
      </c>
      <c r="E165" s="13">
        <v>0</v>
      </c>
      <c r="F165" s="13">
        <v>0</v>
      </c>
      <c r="G165" s="20" t="s">
        <v>183</v>
      </c>
    </row>
    <row r="166" spans="1:7" x14ac:dyDescent="0.2">
      <c r="A166" s="28" t="s">
        <v>359</v>
      </c>
      <c r="B166" s="7">
        <v>0</v>
      </c>
      <c r="C166" s="7">
        <v>0</v>
      </c>
      <c r="D166" s="14">
        <v>0</v>
      </c>
      <c r="E166" s="14">
        <v>0</v>
      </c>
      <c r="F166" s="14">
        <v>0</v>
      </c>
      <c r="G166" s="21" t="s">
        <v>183</v>
      </c>
    </row>
    <row r="167" spans="1:7" x14ac:dyDescent="0.2">
      <c r="A167" s="29" t="s">
        <v>360</v>
      </c>
      <c r="B167" s="8">
        <v>0</v>
      </c>
      <c r="C167" s="8">
        <v>0</v>
      </c>
      <c r="D167" s="15">
        <v>0</v>
      </c>
      <c r="E167" s="15">
        <v>0</v>
      </c>
      <c r="F167" s="15">
        <v>0</v>
      </c>
      <c r="G167" s="22" t="s">
        <v>183</v>
      </c>
    </row>
    <row r="168" spans="1:7" x14ac:dyDescent="0.2">
      <c r="A168" s="30" t="s">
        <v>361</v>
      </c>
      <c r="B168" s="9">
        <v>-11482.167665531053</v>
      </c>
      <c r="C168" s="9">
        <v>83699.800780000005</v>
      </c>
      <c r="D168" s="16">
        <v>0</v>
      </c>
      <c r="E168" s="16">
        <v>0</v>
      </c>
      <c r="F168" s="16">
        <v>-7695.362582219047</v>
      </c>
      <c r="G168" s="23" t="s">
        <v>183</v>
      </c>
    </row>
    <row r="169" spans="1:7" x14ac:dyDescent="0.2">
      <c r="A169" s="31" t="s">
        <v>362</v>
      </c>
      <c r="B169" s="10">
        <v>0</v>
      </c>
      <c r="C169" s="10">
        <v>0</v>
      </c>
      <c r="D169" s="17">
        <v>0</v>
      </c>
      <c r="E169" s="17">
        <v>0</v>
      </c>
      <c r="F169" s="17">
        <v>0</v>
      </c>
      <c r="G169" s="24" t="s">
        <v>183</v>
      </c>
    </row>
    <row r="170" spans="1:7" x14ac:dyDescent="0.2">
      <c r="A170" s="31" t="s">
        <v>363</v>
      </c>
      <c r="B170" s="10">
        <v>-6701.6322472186548</v>
      </c>
      <c r="C170" s="10">
        <v>45579.601560000003</v>
      </c>
      <c r="D170" s="17">
        <v>0</v>
      </c>
      <c r="E170" s="17">
        <v>0</v>
      </c>
      <c r="F170" s="17">
        <v>-4268.5335447663883</v>
      </c>
      <c r="G170" s="24" t="s">
        <v>183</v>
      </c>
    </row>
    <row r="171" spans="1:7" x14ac:dyDescent="0.2">
      <c r="A171" s="31" t="s">
        <v>364</v>
      </c>
      <c r="B171" s="10">
        <v>-4780.5354183123982</v>
      </c>
      <c r="C171" s="10">
        <v>38120.199220000002</v>
      </c>
      <c r="D171" s="17">
        <v>0</v>
      </c>
      <c r="E171" s="17">
        <v>0</v>
      </c>
      <c r="F171" s="17">
        <v>-3426.8290374526587</v>
      </c>
      <c r="G171" s="24" t="s">
        <v>183</v>
      </c>
    </row>
    <row r="172" spans="1:7" x14ac:dyDescent="0.2">
      <c r="A172" s="27" t="s">
        <v>365</v>
      </c>
      <c r="B172" s="6">
        <v>55008.56715767787</v>
      </c>
      <c r="C172" s="6">
        <v>2088</v>
      </c>
      <c r="D172" s="13">
        <v>47260.52</v>
      </c>
      <c r="E172" s="13">
        <v>47260.52</v>
      </c>
      <c r="F172" s="13">
        <v>39441.14265205503</v>
      </c>
      <c r="G172" s="20">
        <v>0.83454736960268383</v>
      </c>
    </row>
    <row r="173" spans="1:7" x14ac:dyDescent="0.2">
      <c r="A173" s="28" t="s">
        <v>366</v>
      </c>
      <c r="B173" s="7">
        <v>55008.56715767787</v>
      </c>
      <c r="C173" s="7">
        <v>2088</v>
      </c>
      <c r="D173" s="14">
        <v>47260.52</v>
      </c>
      <c r="E173" s="14">
        <v>47260.52</v>
      </c>
      <c r="F173" s="14">
        <v>39441.14265205503</v>
      </c>
      <c r="G173" s="21">
        <v>0.83454736960268383</v>
      </c>
    </row>
    <row r="174" spans="1:7" x14ac:dyDescent="0.2">
      <c r="A174" s="29" t="s">
        <v>367</v>
      </c>
      <c r="B174" s="8">
        <v>0</v>
      </c>
      <c r="C174" s="8">
        <v>0</v>
      </c>
      <c r="D174" s="15">
        <v>0</v>
      </c>
      <c r="E174" s="15">
        <v>0</v>
      </c>
      <c r="F174" s="15">
        <v>0</v>
      </c>
      <c r="G174" s="22" t="s">
        <v>183</v>
      </c>
    </row>
    <row r="175" spans="1:7" x14ac:dyDescent="0.2">
      <c r="A175" s="30" t="s">
        <v>368</v>
      </c>
      <c r="B175" s="9">
        <v>0</v>
      </c>
      <c r="C175" s="9">
        <v>0</v>
      </c>
      <c r="D175" s="16">
        <v>0</v>
      </c>
      <c r="E175" s="16">
        <v>0</v>
      </c>
      <c r="F175" s="16">
        <v>0</v>
      </c>
      <c r="G175" s="23" t="s">
        <v>183</v>
      </c>
    </row>
    <row r="176" spans="1:7" x14ac:dyDescent="0.2">
      <c r="A176" s="31" t="s">
        <v>369</v>
      </c>
      <c r="B176" s="10">
        <v>0</v>
      </c>
      <c r="C176" s="10">
        <v>0</v>
      </c>
      <c r="D176" s="17">
        <v>0</v>
      </c>
      <c r="E176" s="17">
        <v>0</v>
      </c>
      <c r="F176" s="17">
        <v>0</v>
      </c>
      <c r="G176" s="24" t="s">
        <v>183</v>
      </c>
    </row>
    <row r="177" spans="1:7" x14ac:dyDescent="0.2">
      <c r="A177" s="31" t="s">
        <v>370</v>
      </c>
      <c r="B177" s="10">
        <v>0</v>
      </c>
      <c r="C177" s="10">
        <v>0</v>
      </c>
      <c r="D177" s="17">
        <v>0</v>
      </c>
      <c r="E177" s="17">
        <v>0</v>
      </c>
      <c r="F177" s="17">
        <v>0</v>
      </c>
      <c r="G177" s="24" t="s">
        <v>183</v>
      </c>
    </row>
    <row r="178" spans="1:7" x14ac:dyDescent="0.2">
      <c r="A178" s="31" t="s">
        <v>371</v>
      </c>
      <c r="B178" s="10">
        <v>55008.56715767787</v>
      </c>
      <c r="C178" s="10">
        <v>2088</v>
      </c>
      <c r="D178" s="17">
        <v>47260.52</v>
      </c>
      <c r="E178" s="17">
        <v>47260.52</v>
      </c>
      <c r="F178" s="17">
        <v>39441.14265205503</v>
      </c>
      <c r="G178" s="24">
        <v>0.83454736960268383</v>
      </c>
    </row>
    <row r="179" spans="1:7" x14ac:dyDescent="0.2">
      <c r="A179" s="27" t="s">
        <v>372</v>
      </c>
      <c r="B179" s="6">
        <v>14727.627899879866</v>
      </c>
      <c r="C179" s="6">
        <v>3742926</v>
      </c>
      <c r="D179" s="13">
        <v>42316.7</v>
      </c>
      <c r="E179" s="13">
        <v>32160.691999999999</v>
      </c>
      <c r="F179" s="13">
        <v>9646.2828166388117</v>
      </c>
      <c r="G179" s="20">
        <v>0.29994015105890171</v>
      </c>
    </row>
    <row r="180" spans="1:7" x14ac:dyDescent="0.2">
      <c r="A180" s="28" t="s">
        <v>373</v>
      </c>
      <c r="B180" s="7">
        <v>14727.627899879866</v>
      </c>
      <c r="C180" s="7">
        <v>3742926</v>
      </c>
      <c r="D180" s="14">
        <v>42316.7</v>
      </c>
      <c r="E180" s="14">
        <v>32160.691999999999</v>
      </c>
      <c r="F180" s="14">
        <v>9646.2828166388117</v>
      </c>
      <c r="G180" s="21">
        <v>0.29994015105890171</v>
      </c>
    </row>
    <row r="181" spans="1:7" x14ac:dyDescent="0.2">
      <c r="A181" s="29" t="s">
        <v>374</v>
      </c>
      <c r="B181" s="8">
        <v>0</v>
      </c>
      <c r="C181" s="8">
        <v>0</v>
      </c>
      <c r="D181" s="15">
        <v>0</v>
      </c>
      <c r="E181" s="15">
        <v>0</v>
      </c>
      <c r="F181" s="15">
        <v>0</v>
      </c>
      <c r="G181" s="22" t="s">
        <v>183</v>
      </c>
    </row>
    <row r="182" spans="1:7" x14ac:dyDescent="0.2">
      <c r="A182" s="30" t="s">
        <v>375</v>
      </c>
      <c r="B182" s="9">
        <v>0</v>
      </c>
      <c r="C182" s="9">
        <v>0</v>
      </c>
      <c r="D182" s="16">
        <v>0</v>
      </c>
      <c r="E182" s="16">
        <v>0</v>
      </c>
      <c r="F182" s="16">
        <v>0</v>
      </c>
      <c r="G182" s="23" t="s">
        <v>183</v>
      </c>
    </row>
    <row r="183" spans="1:7" x14ac:dyDescent="0.2">
      <c r="A183" s="31" t="s">
        <v>376</v>
      </c>
      <c r="B183" s="10">
        <v>1273.9559101465163</v>
      </c>
      <c r="C183" s="10">
        <v>0</v>
      </c>
      <c r="D183" s="17">
        <v>0</v>
      </c>
      <c r="E183" s="17">
        <v>0</v>
      </c>
      <c r="F183" s="17">
        <v>0</v>
      </c>
      <c r="G183" s="24" t="s">
        <v>183</v>
      </c>
    </row>
    <row r="184" spans="1:7" x14ac:dyDescent="0.2">
      <c r="A184" s="31" t="s">
        <v>377</v>
      </c>
      <c r="B184" s="10">
        <v>13453.671989733351</v>
      </c>
      <c r="C184" s="10">
        <v>3742926</v>
      </c>
      <c r="D184" s="17">
        <v>42316.7</v>
      </c>
      <c r="E184" s="17">
        <v>32160.691999999999</v>
      </c>
      <c r="F184" s="17">
        <v>9646.2828166388117</v>
      </c>
      <c r="G184" s="24">
        <v>0.29994015105890171</v>
      </c>
    </row>
    <row r="185" spans="1:7" x14ac:dyDescent="0.2">
      <c r="A185" s="32" t="s">
        <v>378</v>
      </c>
      <c r="B185" s="11">
        <v>14727.627899879868</v>
      </c>
      <c r="C185" s="11">
        <v>3742926</v>
      </c>
      <c r="D185" s="18">
        <v>42316.699999999983</v>
      </c>
      <c r="E185" s="18">
        <v>32160.691999999988</v>
      </c>
      <c r="F185" s="18">
        <v>9646.2828166388081</v>
      </c>
      <c r="G185" s="25">
        <v>0.29994015105890171</v>
      </c>
    </row>
    <row r="186" spans="1:7" x14ac:dyDescent="0.2">
      <c r="A186" s="33" t="s">
        <v>379</v>
      </c>
      <c r="B186" s="12">
        <v>2184.1920851314349</v>
      </c>
      <c r="C186" s="12">
        <v>559341</v>
      </c>
      <c r="D186" s="19">
        <v>6335.7999999999984</v>
      </c>
      <c r="E186" s="19">
        <v>4815.2079999999987</v>
      </c>
      <c r="F186" s="19">
        <v>1430.5993281656522</v>
      </c>
      <c r="G186" s="26">
        <v>0.29710021418922145</v>
      </c>
    </row>
    <row r="187" spans="1:7" x14ac:dyDescent="0.2">
      <c r="A187" s="33" t="s">
        <v>380</v>
      </c>
      <c r="B187" s="12">
        <v>10153.011087765475</v>
      </c>
      <c r="C187" s="12">
        <v>2573029</v>
      </c>
      <c r="D187" s="19">
        <v>29114.369999999984</v>
      </c>
      <c r="E187" s="19">
        <v>22126.92119999999</v>
      </c>
      <c r="F187" s="19">
        <v>6650.0061692795953</v>
      </c>
      <c r="G187" s="26">
        <v>0.3005391536026078</v>
      </c>
    </row>
    <row r="188" spans="1:7" x14ac:dyDescent="0.2">
      <c r="A188" s="33" t="s">
        <v>381</v>
      </c>
      <c r="B188" s="12">
        <v>772.44722101837579</v>
      </c>
      <c r="C188" s="12">
        <v>209355</v>
      </c>
      <c r="D188" s="19">
        <v>2424.9599999999991</v>
      </c>
      <c r="E188" s="19">
        <v>1842.9695999999994</v>
      </c>
      <c r="F188" s="19">
        <v>505.93648926523588</v>
      </c>
      <c r="G188" s="26">
        <v>0.27452242796909726</v>
      </c>
    </row>
    <row r="189" spans="1:7" x14ac:dyDescent="0.2">
      <c r="A189" s="33" t="s">
        <v>382</v>
      </c>
      <c r="B189" s="12">
        <v>1617.977505964581</v>
      </c>
      <c r="C189" s="12">
        <v>401201</v>
      </c>
      <c r="D189" s="19">
        <v>4441.5699999999979</v>
      </c>
      <c r="E189" s="19">
        <v>3375.5931999999984</v>
      </c>
      <c r="F189" s="19">
        <v>1059.7408299283256</v>
      </c>
      <c r="G189" s="26">
        <v>0.31394210354740792</v>
      </c>
    </row>
    <row r="190" spans="1:7" x14ac:dyDescent="0.2">
      <c r="A190" s="32" t="s">
        <v>383</v>
      </c>
      <c r="B190" s="11">
        <v>14727.627899879868</v>
      </c>
      <c r="C190" s="11">
        <v>3742926</v>
      </c>
      <c r="D190" s="18">
        <v>42316.699999999975</v>
      </c>
      <c r="E190" s="18">
        <v>32160.691999999981</v>
      </c>
      <c r="F190" s="18">
        <v>9646.2828166388153</v>
      </c>
      <c r="G190" s="25">
        <v>0.29994015105890198</v>
      </c>
    </row>
    <row r="191" spans="1:7" x14ac:dyDescent="0.2">
      <c r="A191" s="33" t="s">
        <v>384</v>
      </c>
      <c r="B191" s="12">
        <v>2.9461288764774808E-14</v>
      </c>
      <c r="C191" s="12">
        <v>0</v>
      </c>
      <c r="D191" s="19">
        <v>0</v>
      </c>
      <c r="E191" s="19">
        <v>0</v>
      </c>
      <c r="F191" s="19">
        <v>0</v>
      </c>
      <c r="G191" s="26" t="s">
        <v>183</v>
      </c>
    </row>
    <row r="192" spans="1:7" x14ac:dyDescent="0.2">
      <c r="A192" s="33" t="s">
        <v>385</v>
      </c>
      <c r="B192" s="12">
        <v>0</v>
      </c>
      <c r="C192" s="12">
        <v>0</v>
      </c>
      <c r="D192" s="19">
        <v>0</v>
      </c>
      <c r="E192" s="19">
        <v>0</v>
      </c>
      <c r="F192" s="19">
        <v>0</v>
      </c>
      <c r="G192" s="26" t="s">
        <v>183</v>
      </c>
    </row>
    <row r="193" spans="1:7" x14ac:dyDescent="0.2">
      <c r="A193" s="33" t="s">
        <v>386</v>
      </c>
      <c r="B193" s="12">
        <v>8.9777102584139914E-12</v>
      </c>
      <c r="C193" s="12">
        <v>0</v>
      </c>
      <c r="D193" s="19">
        <v>0</v>
      </c>
      <c r="E193" s="19">
        <v>0</v>
      </c>
      <c r="F193" s="19">
        <v>0</v>
      </c>
      <c r="G193" s="26" t="s">
        <v>183</v>
      </c>
    </row>
    <row r="194" spans="1:7" x14ac:dyDescent="0.2">
      <c r="A194" s="33" t="s">
        <v>387</v>
      </c>
      <c r="B194" s="12">
        <v>14727.627899879859</v>
      </c>
      <c r="C194" s="12">
        <v>3742926</v>
      </c>
      <c r="D194" s="19">
        <v>42316.699999999975</v>
      </c>
      <c r="E194" s="19">
        <v>32160.691999999981</v>
      </c>
      <c r="F194" s="19">
        <v>9646.2828166388153</v>
      </c>
      <c r="G194" s="26">
        <v>0.29994015105890198</v>
      </c>
    </row>
    <row r="195" spans="1:7" x14ac:dyDescent="0.2">
      <c r="A195" s="32" t="s">
        <v>388</v>
      </c>
      <c r="B195" s="11">
        <v>14727.627899879868</v>
      </c>
      <c r="C195" s="11">
        <v>3742926</v>
      </c>
      <c r="D195" s="18">
        <v>42316.699999999975</v>
      </c>
      <c r="E195" s="18">
        <v>32160.691999999981</v>
      </c>
      <c r="F195" s="18">
        <v>9646.2828166388099</v>
      </c>
      <c r="G195" s="25">
        <v>0.29994015105890182</v>
      </c>
    </row>
    <row r="196" spans="1:7" x14ac:dyDescent="0.2">
      <c r="A196" s="33" t="s">
        <v>389</v>
      </c>
      <c r="B196" s="12">
        <v>1.9559155317514934E-3</v>
      </c>
      <c r="C196" s="12">
        <v>1</v>
      </c>
      <c r="D196" s="19">
        <v>0.01</v>
      </c>
      <c r="E196" s="19">
        <v>7.6E-3</v>
      </c>
      <c r="F196" s="19">
        <v>1.2810830442616826E-3</v>
      </c>
      <c r="G196" s="26">
        <v>0.16856355845548454</v>
      </c>
    </row>
    <row r="197" spans="1:7" x14ac:dyDescent="0.2">
      <c r="A197" s="33" t="s">
        <v>390</v>
      </c>
      <c r="B197" s="12">
        <v>14727.625943964336</v>
      </c>
      <c r="C197" s="12">
        <v>3742925</v>
      </c>
      <c r="D197" s="19">
        <v>42316.689999999973</v>
      </c>
      <c r="E197" s="19">
        <v>32160.68439999998</v>
      </c>
      <c r="F197" s="19">
        <v>9646.2815355557668</v>
      </c>
      <c r="G197" s="26">
        <v>0.29994018210494838</v>
      </c>
    </row>
    <row r="198" spans="1:7" x14ac:dyDescent="0.2">
      <c r="A198" s="32" t="s">
        <v>391</v>
      </c>
      <c r="B198" s="11">
        <v>14727.627899879866</v>
      </c>
      <c r="C198" s="11">
        <v>3742926</v>
      </c>
      <c r="D198" s="18">
        <v>42316.699999999983</v>
      </c>
      <c r="E198" s="18">
        <v>32160.691999999988</v>
      </c>
      <c r="F198" s="18">
        <v>9646.2828166388317</v>
      </c>
      <c r="G198" s="25">
        <v>0.29994015105890243</v>
      </c>
    </row>
    <row r="199" spans="1:7" x14ac:dyDescent="0.2">
      <c r="A199" s="33" t="s">
        <v>392</v>
      </c>
      <c r="B199" s="12">
        <v>2561.3345381953777</v>
      </c>
      <c r="C199" s="12">
        <v>0</v>
      </c>
      <c r="D199" s="19">
        <v>0</v>
      </c>
      <c r="E199" s="19">
        <v>0</v>
      </c>
      <c r="F199" s="19">
        <v>0</v>
      </c>
      <c r="G199" s="26" t="s">
        <v>183</v>
      </c>
    </row>
    <row r="200" spans="1:7" x14ac:dyDescent="0.2">
      <c r="A200" s="33" t="s">
        <v>393</v>
      </c>
      <c r="B200" s="12">
        <v>2224.0609606569133</v>
      </c>
      <c r="C200" s="12">
        <v>658439</v>
      </c>
      <c r="D200" s="19">
        <v>8600.5500000000011</v>
      </c>
      <c r="E200" s="19">
        <v>6536.4180000000006</v>
      </c>
      <c r="F200" s="19">
        <v>1763.3900802940714</v>
      </c>
      <c r="G200" s="26">
        <v>0.26977927058735707</v>
      </c>
    </row>
    <row r="201" spans="1:7" x14ac:dyDescent="0.2">
      <c r="A201" s="33" t="s">
        <v>394</v>
      </c>
      <c r="B201" s="12">
        <v>9942.2324010275752</v>
      </c>
      <c r="C201" s="12">
        <v>3084487</v>
      </c>
      <c r="D201" s="19">
        <v>33716.14999999998</v>
      </c>
      <c r="E201" s="19">
        <v>25624.273999999983</v>
      </c>
      <c r="F201" s="19">
        <v>7882.8927363447601</v>
      </c>
      <c r="G201" s="26">
        <v>0.30763379818467307</v>
      </c>
    </row>
    <row r="202" spans="1:7" x14ac:dyDescent="0.2">
      <c r="A202" s="27" t="s">
        <v>395</v>
      </c>
      <c r="B202" s="6">
        <v>198886.82580717446</v>
      </c>
      <c r="C202" s="6">
        <v>530387964</v>
      </c>
      <c r="D202" s="13">
        <v>375000</v>
      </c>
      <c r="E202" s="13">
        <v>285000</v>
      </c>
      <c r="F202" s="13">
        <v>143558.79243838295</v>
      </c>
      <c r="G202" s="20">
        <v>0.50371506118730858</v>
      </c>
    </row>
    <row r="203" spans="1:7" x14ac:dyDescent="0.2">
      <c r="A203" s="28" t="s">
        <v>396</v>
      </c>
      <c r="B203" s="7">
        <v>198886.82580717446</v>
      </c>
      <c r="C203" s="7">
        <v>530387964</v>
      </c>
      <c r="D203" s="14">
        <v>375000</v>
      </c>
      <c r="E203" s="14">
        <v>285000</v>
      </c>
      <c r="F203" s="14">
        <v>143558.79243838295</v>
      </c>
      <c r="G203" s="21">
        <v>0.50371506118730858</v>
      </c>
    </row>
    <row r="204" spans="1:7" x14ac:dyDescent="0.2">
      <c r="A204" s="29" t="s">
        <v>397</v>
      </c>
      <c r="B204" s="8">
        <v>0</v>
      </c>
      <c r="C204" s="8">
        <v>0</v>
      </c>
      <c r="D204" s="15">
        <v>0</v>
      </c>
      <c r="E204" s="15">
        <v>0</v>
      </c>
      <c r="F204" s="15">
        <v>0</v>
      </c>
      <c r="G204" s="22" t="s">
        <v>183</v>
      </c>
    </row>
    <row r="205" spans="1:7" x14ac:dyDescent="0.2">
      <c r="A205" s="30" t="s">
        <v>398</v>
      </c>
      <c r="B205" s="9">
        <v>0</v>
      </c>
      <c r="C205" s="9">
        <v>0</v>
      </c>
      <c r="D205" s="16">
        <v>0</v>
      </c>
      <c r="E205" s="16">
        <v>0</v>
      </c>
      <c r="F205" s="16">
        <v>0</v>
      </c>
      <c r="G205" s="23" t="s">
        <v>183</v>
      </c>
    </row>
    <row r="206" spans="1:7" x14ac:dyDescent="0.2">
      <c r="A206" s="31" t="s">
        <v>122</v>
      </c>
      <c r="B206" s="10">
        <v>198886.82580717446</v>
      </c>
      <c r="C206" s="10">
        <v>530387964</v>
      </c>
      <c r="D206" s="17">
        <v>375000</v>
      </c>
      <c r="E206" s="17">
        <v>285000</v>
      </c>
      <c r="F206" s="17">
        <v>143558.79243838295</v>
      </c>
      <c r="G206" s="24">
        <v>0.50371506118730858</v>
      </c>
    </row>
    <row r="207" spans="1:7" x14ac:dyDescent="0.2">
      <c r="A207" s="27" t="s">
        <v>399</v>
      </c>
      <c r="B207" s="6">
        <v>19446.60220911264</v>
      </c>
      <c r="C207" s="6">
        <v>1027723.9926999999</v>
      </c>
      <c r="D207" s="13">
        <v>91941.199989999994</v>
      </c>
      <c r="E207" s="13">
        <v>91941.199989999994</v>
      </c>
      <c r="F207" s="13">
        <v>13939.074596394048</v>
      </c>
      <c r="G207" s="20">
        <v>0.15160857806848438</v>
      </c>
    </row>
    <row r="208" spans="1:7" x14ac:dyDescent="0.2">
      <c r="A208" s="28" t="s">
        <v>400</v>
      </c>
      <c r="B208" s="7">
        <v>19446.60220911264</v>
      </c>
      <c r="C208" s="7">
        <v>1027723.9926999999</v>
      </c>
      <c r="D208" s="14">
        <v>91941.199989999994</v>
      </c>
      <c r="E208" s="14">
        <v>91941.199989999994</v>
      </c>
      <c r="F208" s="14">
        <v>13939.074596394048</v>
      </c>
      <c r="G208" s="21">
        <v>0.15160857806848438</v>
      </c>
    </row>
    <row r="209" spans="1:7" x14ac:dyDescent="0.2">
      <c r="A209" s="29" t="s">
        <v>401</v>
      </c>
      <c r="B209" s="8">
        <v>0</v>
      </c>
      <c r="C209" s="8">
        <v>0</v>
      </c>
      <c r="D209" s="15">
        <v>0</v>
      </c>
      <c r="E209" s="15">
        <v>0</v>
      </c>
      <c r="F209" s="15">
        <v>0</v>
      </c>
      <c r="G209" s="22" t="s">
        <v>183</v>
      </c>
    </row>
    <row r="210" spans="1:7" x14ac:dyDescent="0.2">
      <c r="A210" s="30" t="s">
        <v>402</v>
      </c>
      <c r="B210" s="9">
        <v>0</v>
      </c>
      <c r="C210" s="9">
        <v>0</v>
      </c>
      <c r="D210" s="16">
        <v>0</v>
      </c>
      <c r="E210" s="16">
        <v>0</v>
      </c>
      <c r="F210" s="16">
        <v>0</v>
      </c>
      <c r="G210" s="23" t="s">
        <v>183</v>
      </c>
    </row>
    <row r="211" spans="1:7" x14ac:dyDescent="0.2">
      <c r="A211" s="31" t="s">
        <v>63</v>
      </c>
      <c r="B211" s="10">
        <v>11744.906174532211</v>
      </c>
      <c r="C211" s="10">
        <v>925043.99219999998</v>
      </c>
      <c r="D211" s="17">
        <v>75999.999989999997</v>
      </c>
      <c r="E211" s="17">
        <v>75999.999989999997</v>
      </c>
      <c r="F211" s="17">
        <v>8421.097727139595</v>
      </c>
      <c r="G211" s="24">
        <v>0.11080391747694256</v>
      </c>
    </row>
    <row r="212" spans="1:7" x14ac:dyDescent="0.2">
      <c r="A212" s="31" t="s">
        <v>403</v>
      </c>
      <c r="B212" s="10">
        <v>0</v>
      </c>
      <c r="C212" s="10">
        <v>0</v>
      </c>
      <c r="D212" s="17">
        <v>0</v>
      </c>
      <c r="E212" s="17">
        <v>0</v>
      </c>
      <c r="F212" s="17">
        <v>0</v>
      </c>
      <c r="G212" s="24" t="s">
        <v>183</v>
      </c>
    </row>
    <row r="213" spans="1:7" x14ac:dyDescent="0.2">
      <c r="A213" s="31" t="s">
        <v>404</v>
      </c>
      <c r="B213" s="10">
        <v>0</v>
      </c>
      <c r="C213" s="10">
        <v>0</v>
      </c>
      <c r="D213" s="17">
        <v>0</v>
      </c>
      <c r="E213" s="17">
        <v>0</v>
      </c>
      <c r="F213" s="17">
        <v>0</v>
      </c>
      <c r="G213" s="24" t="s">
        <v>183</v>
      </c>
    </row>
    <row r="214" spans="1:7" x14ac:dyDescent="0.2">
      <c r="A214" s="31" t="s">
        <v>66</v>
      </c>
      <c r="B214" s="10">
        <v>7701.6960345804328</v>
      </c>
      <c r="C214" s="10">
        <v>102680.00049999999</v>
      </c>
      <c r="D214" s="17">
        <v>15941.2</v>
      </c>
      <c r="E214" s="17">
        <v>15941.2</v>
      </c>
      <c r="F214" s="17">
        <v>5517.9768692544549</v>
      </c>
      <c r="G214" s="24">
        <v>0.34614563955376348</v>
      </c>
    </row>
    <row r="215" spans="1:7" x14ac:dyDescent="0.2">
      <c r="A215" s="31" t="s">
        <v>405</v>
      </c>
      <c r="B215" s="10">
        <v>0</v>
      </c>
      <c r="C215" s="10">
        <v>0</v>
      </c>
      <c r="D215" s="17">
        <v>0</v>
      </c>
      <c r="E215" s="17">
        <v>0</v>
      </c>
      <c r="F215" s="17">
        <v>0</v>
      </c>
      <c r="G215" s="24" t="s">
        <v>183</v>
      </c>
    </row>
    <row r="216" spans="1:7" x14ac:dyDescent="0.2">
      <c r="A216" s="27" t="s">
        <v>406</v>
      </c>
      <c r="B216" s="6">
        <v>462311.28708470275</v>
      </c>
      <c r="C216" s="6">
        <v>1527006</v>
      </c>
      <c r="D216" s="13">
        <v>764161.25029999996</v>
      </c>
      <c r="E216" s="13">
        <v>580762.55022799992</v>
      </c>
      <c r="F216" s="13">
        <v>333294.56298140681</v>
      </c>
      <c r="G216" s="20">
        <v>0.57389127940594598</v>
      </c>
    </row>
    <row r="217" spans="1:7" x14ac:dyDescent="0.2">
      <c r="A217" s="28" t="s">
        <v>407</v>
      </c>
      <c r="B217" s="7">
        <v>462311.28708470275</v>
      </c>
      <c r="C217" s="7">
        <v>1527006</v>
      </c>
      <c r="D217" s="14">
        <v>764161.25029999996</v>
      </c>
      <c r="E217" s="14">
        <v>580762.55022799992</v>
      </c>
      <c r="F217" s="14">
        <v>333294.56298140681</v>
      </c>
      <c r="G217" s="21">
        <v>0.57389127940594598</v>
      </c>
    </row>
    <row r="218" spans="1:7" x14ac:dyDescent="0.2">
      <c r="A218" s="29" t="s">
        <v>408</v>
      </c>
      <c r="B218" s="8">
        <v>0</v>
      </c>
      <c r="C218" s="8">
        <v>0</v>
      </c>
      <c r="D218" s="15">
        <v>0</v>
      </c>
      <c r="E218" s="15">
        <v>0</v>
      </c>
      <c r="F218" s="15">
        <v>0</v>
      </c>
      <c r="G218" s="22" t="s">
        <v>183</v>
      </c>
    </row>
    <row r="219" spans="1:7" x14ac:dyDescent="0.2">
      <c r="A219" s="30" t="s">
        <v>409</v>
      </c>
      <c r="B219" s="9">
        <v>0</v>
      </c>
      <c r="C219" s="9">
        <v>0</v>
      </c>
      <c r="D219" s="16">
        <v>0</v>
      </c>
      <c r="E219" s="16">
        <v>0</v>
      </c>
      <c r="F219" s="16">
        <v>0</v>
      </c>
      <c r="G219" s="23" t="s">
        <v>183</v>
      </c>
    </row>
    <row r="220" spans="1:7" x14ac:dyDescent="0.2">
      <c r="A220" s="31" t="s">
        <v>410</v>
      </c>
      <c r="B220" s="10">
        <v>4533.144442795231</v>
      </c>
      <c r="C220" s="10">
        <v>0</v>
      </c>
      <c r="D220" s="17">
        <v>0</v>
      </c>
      <c r="E220" s="17">
        <v>0</v>
      </c>
      <c r="F220" s="17">
        <v>0</v>
      </c>
      <c r="G220" s="24" t="s">
        <v>183</v>
      </c>
    </row>
    <row r="221" spans="1:7" x14ac:dyDescent="0.2">
      <c r="A221" s="31" t="s">
        <v>411</v>
      </c>
      <c r="B221" s="10">
        <v>213492.17630725203</v>
      </c>
      <c r="C221" s="10">
        <v>697627</v>
      </c>
      <c r="D221" s="17">
        <v>328317.54019999999</v>
      </c>
      <c r="E221" s="17">
        <v>249521.330552</v>
      </c>
      <c r="F221" s="17">
        <v>157129.56587727988</v>
      </c>
      <c r="G221" s="24">
        <v>0.62972398203260715</v>
      </c>
    </row>
    <row r="222" spans="1:7" x14ac:dyDescent="0.2">
      <c r="A222" s="31" t="s">
        <v>412</v>
      </c>
      <c r="B222" s="10">
        <v>5.8332696072833876</v>
      </c>
      <c r="C222" s="10">
        <v>0</v>
      </c>
      <c r="D222" s="17">
        <v>0</v>
      </c>
      <c r="E222" s="17">
        <v>0</v>
      </c>
      <c r="F222" s="17">
        <v>0</v>
      </c>
      <c r="G222" s="24" t="s">
        <v>183</v>
      </c>
    </row>
    <row r="223" spans="1:7" x14ac:dyDescent="0.2">
      <c r="A223" s="31" t="s">
        <v>413</v>
      </c>
      <c r="B223" s="10">
        <v>183602.10054507628</v>
      </c>
      <c r="C223" s="10">
        <v>641398</v>
      </c>
      <c r="D223" s="17">
        <v>272309.22009999998</v>
      </c>
      <c r="E223" s="17">
        <v>206955.00727599999</v>
      </c>
      <c r="F223" s="17">
        <v>132522.83869987406</v>
      </c>
      <c r="G223" s="24">
        <v>0.64034613341410263</v>
      </c>
    </row>
    <row r="224" spans="1:7" x14ac:dyDescent="0.2">
      <c r="A224" s="31" t="s">
        <v>414</v>
      </c>
      <c r="B224" s="10">
        <v>153.86757193418717</v>
      </c>
      <c r="C224" s="10">
        <v>0</v>
      </c>
      <c r="D224" s="17">
        <v>0</v>
      </c>
      <c r="E224" s="17">
        <v>0</v>
      </c>
      <c r="F224" s="17">
        <v>0</v>
      </c>
      <c r="G224" s="24" t="s">
        <v>183</v>
      </c>
    </row>
    <row r="225" spans="1:7" x14ac:dyDescent="0.2">
      <c r="A225" s="31" t="s">
        <v>415</v>
      </c>
      <c r="B225" s="10">
        <v>60524.164948037716</v>
      </c>
      <c r="C225" s="10">
        <v>187981</v>
      </c>
      <c r="D225" s="17">
        <v>163534.49</v>
      </c>
      <c r="E225" s="17">
        <v>124286.21239999999</v>
      </c>
      <c r="F225" s="17">
        <v>43642.15840425287</v>
      </c>
      <c r="G225" s="24">
        <v>0.3511423959384643</v>
      </c>
    </row>
    <row r="226" spans="1:7" x14ac:dyDescent="0.2">
      <c r="A226" s="27" t="s">
        <v>416</v>
      </c>
      <c r="B226" s="6">
        <v>289301.87110629928</v>
      </c>
      <c r="C226" s="6">
        <v>83647030.437999994</v>
      </c>
      <c r="D226" s="13">
        <v>1264189.17</v>
      </c>
      <c r="E226" s="13">
        <v>1264189.17</v>
      </c>
      <c r="F226" s="13">
        <v>207802.01172855962</v>
      </c>
      <c r="G226" s="20">
        <v>0.16437572529478292</v>
      </c>
    </row>
    <row r="227" spans="1:7" x14ac:dyDescent="0.2">
      <c r="A227" s="28" t="s">
        <v>417</v>
      </c>
      <c r="B227" s="7">
        <v>289301.87110629928</v>
      </c>
      <c r="C227" s="7">
        <v>83647030.437999994</v>
      </c>
      <c r="D227" s="14">
        <v>1264189.17</v>
      </c>
      <c r="E227" s="14">
        <v>1264189.17</v>
      </c>
      <c r="F227" s="14">
        <v>207802.01172855962</v>
      </c>
      <c r="G227" s="21">
        <v>0.16437572529478292</v>
      </c>
    </row>
    <row r="228" spans="1:7" x14ac:dyDescent="0.2">
      <c r="A228" s="29" t="s">
        <v>418</v>
      </c>
      <c r="B228" s="8">
        <v>0</v>
      </c>
      <c r="C228" s="8">
        <v>0</v>
      </c>
      <c r="D228" s="15">
        <v>0</v>
      </c>
      <c r="E228" s="15">
        <v>0</v>
      </c>
      <c r="F228" s="15">
        <v>0</v>
      </c>
      <c r="G228" s="22" t="s">
        <v>183</v>
      </c>
    </row>
    <row r="229" spans="1:7" x14ac:dyDescent="0.2">
      <c r="A229" s="30" t="s">
        <v>419</v>
      </c>
      <c r="B229" s="9">
        <v>0</v>
      </c>
      <c r="C229" s="9">
        <v>0</v>
      </c>
      <c r="D229" s="16">
        <v>0</v>
      </c>
      <c r="E229" s="16">
        <v>0</v>
      </c>
      <c r="F229" s="16">
        <v>0</v>
      </c>
      <c r="G229" s="23" t="s">
        <v>183</v>
      </c>
    </row>
    <row r="230" spans="1:7" x14ac:dyDescent="0.2">
      <c r="A230" s="31" t="s">
        <v>179</v>
      </c>
      <c r="B230" s="10">
        <v>132335.16348865363</v>
      </c>
      <c r="C230" s="10">
        <v>36280662.859999999</v>
      </c>
      <c r="D230" s="17">
        <v>628215.17000000004</v>
      </c>
      <c r="E230" s="17">
        <v>628215.17000000004</v>
      </c>
      <c r="F230" s="17">
        <v>94893.04489751553</v>
      </c>
      <c r="G230" s="24">
        <v>0.1510518201868884</v>
      </c>
    </row>
    <row r="231" spans="1:7" x14ac:dyDescent="0.2">
      <c r="A231" s="31" t="s">
        <v>420</v>
      </c>
      <c r="B231" s="10">
        <v>0</v>
      </c>
      <c r="C231" s="10">
        <v>0</v>
      </c>
      <c r="D231" s="17">
        <v>0</v>
      </c>
      <c r="E231" s="17">
        <v>0</v>
      </c>
      <c r="F231" s="17">
        <v>0</v>
      </c>
      <c r="G231" s="24" t="s">
        <v>183</v>
      </c>
    </row>
    <row r="232" spans="1:7" x14ac:dyDescent="0.2">
      <c r="A232" s="31" t="s">
        <v>421</v>
      </c>
      <c r="B232" s="10">
        <v>15826.465033471181</v>
      </c>
      <c r="C232" s="10">
        <v>4078770</v>
      </c>
      <c r="D232" s="17">
        <v>60000</v>
      </c>
      <c r="E232" s="17">
        <v>60000</v>
      </c>
      <c r="F232" s="17">
        <v>11347.575428998836</v>
      </c>
      <c r="G232" s="24">
        <v>0.1891262571499806</v>
      </c>
    </row>
    <row r="233" spans="1:7" x14ac:dyDescent="0.2">
      <c r="A233" s="31" t="s">
        <v>422</v>
      </c>
      <c r="B233" s="10">
        <v>0</v>
      </c>
      <c r="C233" s="10">
        <v>0</v>
      </c>
      <c r="D233" s="17">
        <v>0</v>
      </c>
      <c r="E233" s="17">
        <v>0</v>
      </c>
      <c r="F233" s="17">
        <v>0</v>
      </c>
      <c r="G233" s="24" t="s">
        <v>183</v>
      </c>
    </row>
    <row r="234" spans="1:7" x14ac:dyDescent="0.2">
      <c r="A234" s="31" t="s">
        <v>423</v>
      </c>
      <c r="B234" s="10">
        <v>21783.681562547947</v>
      </c>
      <c r="C234" s="10">
        <v>7521221.25</v>
      </c>
      <c r="D234" s="17">
        <v>75000</v>
      </c>
      <c r="E234" s="17">
        <v>75000</v>
      </c>
      <c r="F234" s="17">
        <v>15618.899680346876</v>
      </c>
      <c r="G234" s="24">
        <v>0.20825199573795836</v>
      </c>
    </row>
    <row r="235" spans="1:7" x14ac:dyDescent="0.2">
      <c r="A235" s="31" t="s">
        <v>424</v>
      </c>
      <c r="B235" s="10">
        <v>23082.096975599488</v>
      </c>
      <c r="C235" s="10">
        <v>16100000.25</v>
      </c>
      <c r="D235" s="17">
        <v>63500</v>
      </c>
      <c r="E235" s="17">
        <v>63500</v>
      </c>
      <c r="F235" s="17">
        <v>16549.863531504834</v>
      </c>
      <c r="G235" s="24">
        <v>0.26062777214968241</v>
      </c>
    </row>
    <row r="236" spans="1:7" x14ac:dyDescent="0.2">
      <c r="A236" s="31" t="s">
        <v>425</v>
      </c>
      <c r="B236" s="10">
        <v>23707.684968896454</v>
      </c>
      <c r="C236" s="10">
        <v>4842328.125</v>
      </c>
      <c r="D236" s="17">
        <v>100000</v>
      </c>
      <c r="E236" s="17">
        <v>100000</v>
      </c>
      <c r="F236" s="17">
        <v>16998.410122698755</v>
      </c>
      <c r="G236" s="24">
        <v>0.16998410122698754</v>
      </c>
    </row>
    <row r="237" spans="1:7" x14ac:dyDescent="0.2">
      <c r="A237" s="31" t="s">
        <v>426</v>
      </c>
      <c r="B237" s="10">
        <v>12736.441319433683</v>
      </c>
      <c r="C237" s="10">
        <v>835721</v>
      </c>
      <c r="D237" s="17">
        <v>82750</v>
      </c>
      <c r="E237" s="17">
        <v>82750</v>
      </c>
      <c r="F237" s="17">
        <v>9133.1966287890627</v>
      </c>
      <c r="G237" s="24">
        <v>0.11037095623914275</v>
      </c>
    </row>
    <row r="238" spans="1:7" x14ac:dyDescent="0.2">
      <c r="A238" s="31" t="s">
        <v>427</v>
      </c>
      <c r="B238" s="10">
        <v>32201.458557254835</v>
      </c>
      <c r="C238" s="10">
        <v>11151541</v>
      </c>
      <c r="D238" s="17">
        <v>100000</v>
      </c>
      <c r="E238" s="17">
        <v>100000</v>
      </c>
      <c r="F238" s="17">
        <v>23088.445785551714</v>
      </c>
      <c r="G238" s="24">
        <v>0.23088445785551714</v>
      </c>
    </row>
    <row r="239" spans="1:7" x14ac:dyDescent="0.2">
      <c r="A239" s="31" t="s">
        <v>428</v>
      </c>
      <c r="B239" s="10">
        <v>0</v>
      </c>
      <c r="C239" s="10">
        <v>0</v>
      </c>
      <c r="D239" s="17">
        <v>0</v>
      </c>
      <c r="E239" s="17">
        <v>0</v>
      </c>
      <c r="F239" s="17">
        <v>0</v>
      </c>
      <c r="G239" s="24" t="s">
        <v>183</v>
      </c>
    </row>
    <row r="240" spans="1:7" x14ac:dyDescent="0.2">
      <c r="A240" s="31" t="s">
        <v>429</v>
      </c>
      <c r="B240" s="10">
        <v>17167.15153645274</v>
      </c>
      <c r="C240" s="10">
        <v>1476785.953</v>
      </c>
      <c r="D240" s="17">
        <v>104724</v>
      </c>
      <c r="E240" s="17">
        <v>104724</v>
      </c>
      <c r="F240" s="17">
        <v>12671.516918073643</v>
      </c>
      <c r="G240" s="24">
        <v>0.12099916846256487</v>
      </c>
    </row>
    <row r="241" spans="1:7" x14ac:dyDescent="0.2">
      <c r="A241" s="31" t="s">
        <v>430</v>
      </c>
      <c r="B241" s="10">
        <v>10461.72766398935</v>
      </c>
      <c r="C241" s="10">
        <v>1360000</v>
      </c>
      <c r="D241" s="17">
        <v>50000</v>
      </c>
      <c r="E241" s="17">
        <v>50000</v>
      </c>
      <c r="F241" s="17">
        <v>7501.0587350803635</v>
      </c>
      <c r="G241" s="24">
        <v>0.15002117470160728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MULO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Nagumalli, Raghu</dc:creator>
  <cp:lastModifiedBy>Chiamaka Okeke</cp:lastModifiedBy>
  <dcterms:created xsi:type="dcterms:W3CDTF">2022-09-22T19:20:54Z</dcterms:created>
  <dcterms:modified xsi:type="dcterms:W3CDTF">2023-09-05T11:59:58Z</dcterms:modified>
</cp:coreProperties>
</file>