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Brian\Automatizacion\CrowdarChallenge\"/>
    </mc:Choice>
  </mc:AlternateContent>
  <bookViews>
    <workbookView xWindow="1860" yWindow="0" windowWidth="19560" windowHeight="8235" firstSheet="1" activeTab="1"/>
  </bookViews>
  <sheets>
    <sheet name="General_1" sheetId="2" state="hidden" r:id="rId1"/>
    <sheet name="PROY19" sheetId="33" r:id="rId2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8" i="2" l="1"/>
  <c r="P8" i="2"/>
  <c r="R4" i="2"/>
  <c r="Q4" i="2"/>
  <c r="P4" i="2"/>
  <c r="N4" i="2"/>
  <c r="O4" i="2"/>
  <c r="L5" i="2"/>
  <c r="Q9" i="2"/>
  <c r="P9" i="2"/>
  <c r="O9" i="2"/>
  <c r="K4" i="2"/>
  <c r="L4" i="2"/>
  <c r="L3" i="2"/>
  <c r="K3" i="2"/>
</calcChain>
</file>

<file path=xl/sharedStrings.xml><?xml version="1.0" encoding="utf-8"?>
<sst xmlns="http://schemas.openxmlformats.org/spreadsheetml/2006/main" count="151" uniqueCount="104">
  <si>
    <t>Nro</t>
  </si>
  <si>
    <t>Tipo</t>
  </si>
  <si>
    <t xml:space="preserve">Nombre </t>
  </si>
  <si>
    <t>Descripcion</t>
  </si>
  <si>
    <t>Marca</t>
  </si>
  <si>
    <t>Prioridad</t>
  </si>
  <si>
    <t>Desarrollador</t>
  </si>
  <si>
    <t>Lider desarrollo</t>
  </si>
  <si>
    <t>Complejidad QA</t>
  </si>
  <si>
    <t>QA responsable</t>
  </si>
  <si>
    <t>Avance Total</t>
  </si>
  <si>
    <t>%correcto</t>
  </si>
  <si>
    <t>Nro de casos</t>
  </si>
  <si>
    <t>Correctos</t>
  </si>
  <si>
    <t>Fallados</t>
  </si>
  <si>
    <t>Postergado</t>
  </si>
  <si>
    <t>Bloqueados</t>
  </si>
  <si>
    <t>Por hacer</t>
  </si>
  <si>
    <t>Fecha inicial</t>
  </si>
  <si>
    <t>Fecha final</t>
  </si>
  <si>
    <t>COMENTARIOS</t>
  </si>
  <si>
    <t>MEJ</t>
  </si>
  <si>
    <t>Mejora en reporte ventas por vendedor – monto total IGV</t>
  </si>
  <si>
    <t>Ambas</t>
  </si>
  <si>
    <t>Eder Acate</t>
  </si>
  <si>
    <t>Breisner Lopez</t>
  </si>
  <si>
    <t>Bajo</t>
  </si>
  <si>
    <t>Veronica</t>
  </si>
  <si>
    <t>15/01/2021: Se culmino el entendimiento</t>
  </si>
  <si>
    <t>PROY</t>
  </si>
  <si>
    <t>Proyecto Multimarca</t>
  </si>
  <si>
    <t>Jesus Inca</t>
  </si>
  <si>
    <t>Alessandro Gallirgos</t>
  </si>
  <si>
    <t>Vero/Jennif/Yo</t>
  </si>
  <si>
    <t>21/01/2021: Se tiene 5 casos Fallados por el defecto 6 (Para NO FID , Esta guardando como null),1 mejora (Esta visualizandose  el nombre de la razon social Mifarma en los comprobantes).</t>
  </si>
  <si>
    <t>INC</t>
  </si>
  <si>
    <t>Correccion descuadro de totales en pago delivery convenio</t>
  </si>
  <si>
    <t>Ivan Coronado</t>
  </si>
  <si>
    <t>Alto</t>
  </si>
  <si>
    <t>Jennifer</t>
  </si>
  <si>
    <t>20/01 Se tiene bloqueado por error de convenios.</t>
  </si>
  <si>
    <t>Correccion voucher de pago con tarjeta sale sin fecha</t>
  </si>
  <si>
    <t>Inkafarma</t>
  </si>
  <si>
    <t>NA</t>
  </si>
  <si>
    <t>Brian</t>
  </si>
  <si>
    <t>No aplica</t>
  </si>
  <si>
    <t xml:space="preserve">Anulación de cheques según los puntos disponibles del cliente FID </t>
  </si>
  <si>
    <t>Yoselin</t>
  </si>
  <si>
    <t>Mejoras PAP</t>
  </si>
  <si>
    <t>Ederson Montesinos</t>
  </si>
  <si>
    <t>15/01/2021
Se culminó análisis y elaboración de querys para los ambientes Mifarma, Inkafarma, RAC.
18/01/2021
Elaboración de Casos de Prueba.</t>
  </si>
  <si>
    <t xml:space="preserve">Indicadores para garantizados </t>
  </si>
  <si>
    <t>Medio</t>
  </si>
  <si>
    <t>Magali</t>
  </si>
  <si>
    <t xml:space="preserve"> </t>
  </si>
  <si>
    <t> </t>
  </si>
  <si>
    <t>Nº</t>
  </si>
  <si>
    <t>Caso de prueba</t>
  </si>
  <si>
    <t>Resultado esperado</t>
  </si>
  <si>
    <t>Successful login for valid user</t>
  </si>
  <si>
    <t>Successful login for valid user pressing Enter key</t>
  </si>
  <si>
    <t>Successful login for invalid user</t>
  </si>
  <si>
    <t>Successful login due to slow loading</t>
  </si>
  <si>
    <t>Successful login in different sessions</t>
  </si>
  <si>
    <t>Verify alert "Password is required"</t>
  </si>
  <si>
    <t>Verify welcome landing page after login</t>
  </si>
  <si>
    <t>Failed login by entering unregistered user</t>
  </si>
  <si>
    <t>Failed login by entering invalid password</t>
  </si>
  <si>
    <t>Failed login by entering blank fields</t>
  </si>
  <si>
    <t>Failed login for locked out user</t>
  </si>
  <si>
    <t>Failed login due to server failure</t>
  </si>
  <si>
    <t>Pre-requisites</t>
  </si>
  <si>
    <t>Steps</t>
  </si>
  <si>
    <t>1. Enter a valid username 
2. Enter a valid password
3. Click on Login button</t>
  </si>
  <si>
    <t>1. Enter a valid username 
2. Enter a valid password
3. Press Enter</t>
  </si>
  <si>
    <t>1. Enter an invalid username 
2. Enter a valid password
3. Click on Login button</t>
  </si>
  <si>
    <t>1. Enter a performance glitch username 
2. Enter a valid password
3. Click on Login button</t>
  </si>
  <si>
    <t>1. Enter a valid username in Chrome
2. Enter a valid password in Chrome
3. Click on Login button
4. Enter a valid username in Firefox
5. Enter a valid password in Firefox
6. Click on Login button</t>
  </si>
  <si>
    <t>1. Enter a valid password
2. Click on Login button</t>
  </si>
  <si>
    <t>1. Enter a valid username
2. Click on Login button</t>
  </si>
  <si>
    <t>Verify alert "Username is required"</t>
  </si>
  <si>
    <t>1. Go to "https://www.saucedemo.com/"
2. Use this credentials: 
- Username: "standard_user"
- Password: "secret_sauce"</t>
  </si>
  <si>
    <t>1. Go to "https://www.saucedemo.com/"
2. Use this credentials: 
- Username: "problem_user"
- Password: "secret_sauce"</t>
  </si>
  <si>
    <t>1. Go to "https://www.saucedemo.com/"
2. Use this credentials: 
- Username: "performance_glitch_user"
- Password: "secret_sauce"</t>
  </si>
  <si>
    <t>1. Go to "https://www.saucedemo.com/"
2. Use this credentials: 
- Password: "secret_sauce"</t>
  </si>
  <si>
    <t>1. Go to "https://www.saucedemo.com/"
2. Use this credentials: 
- Username: "standard_user"</t>
  </si>
  <si>
    <t>1. Go to "https://www.saucedemo.com/"
2. Use un unregistered username
3. Use the next password "secret_sauce"</t>
  </si>
  <si>
    <t>1. Go to "https://www.saucedemo.com/"
2. Use un unregistered password
3. Use the next username "standard_user"</t>
  </si>
  <si>
    <t> 1. Go to "https://www.saucedemo.com/"</t>
  </si>
  <si>
    <t>1. Go to "https://www.saucedemo.com/"
2. Use this credentials: 
- Username: "locked_out_user"
- Password: "secret_sauce"</t>
  </si>
  <si>
    <t>1. Enter an unregistered username 
2. Enter a valid password
3. Click on Login button</t>
  </si>
  <si>
    <t>1. Enter a valid username
2. Enter an unregistered password
3. Click on Login button</t>
  </si>
  <si>
    <t>1. Enter a locked out username 
2. Enter a valid password
3. Click on Login button</t>
  </si>
  <si>
    <t>1. Go to "https://www.saucedemo.com/"
2. Chrome and Firefox browser are opened
3. Use this credentials: 
- Username: "standard_user"
- Password: "secret_sauce"</t>
  </si>
  <si>
    <t>1. Go to "https://www.saucedemo.com/"
2. The service is paused
3. Use this credentials: 
- Username: "standard_user"
- Password: "secret_sauce"</t>
  </si>
  <si>
    <t>The ecommerce landing page is displayed(header and footer page). Six products are displayed in the middle.</t>
  </si>
  <si>
    <t>The ecommerce landing page is displayed(header and footer page). Six identical images of products are displayed in the middle.</t>
  </si>
  <si>
    <t>The ecommerce landing page is displayed in Chrome and Firefox browser.</t>
  </si>
  <si>
    <t>An alert message is displayed "Epic sadface: Username is required" above Login button.</t>
  </si>
  <si>
    <t>An alert message is displayed "Epic sadface: Password is required" above Login button.</t>
  </si>
  <si>
    <t>An alert message is displayed "Epic sadface: Username and password do not match any user in this service"  above Login button.</t>
  </si>
  <si>
    <t>An alert message is displayed "Epic sadface: Sorry, this user has been locked out." above Login button.</t>
  </si>
  <si>
    <t>An error web page is displayed with an image in the font: "Error 404".</t>
  </si>
  <si>
    <t>Click on Login button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</si>
</sst>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sz val="12"/>
      <color rgb="FFFFFFFF"/>
      <name val="Calibri"/>
      <family val="2"/>
      <scheme val="minor"/>
    </font>
    <font>
      <sz val="12"/>
      <color rgb="FF000000"/>
      <name val="Calibri"/>
      <charset val="1"/>
    </font>
    <font>
      <sz val="11"/>
      <color theme="1"/>
      <name val="Calibri"/>
    </font>
    <font>
      <sz val="11"/>
      <color rgb="FFFF0000"/>
      <name val="Calibri"/>
    </font>
    <font>
      <b/>
      <sz val="11"/>
      <color rgb="FF000000"/>
      <name val="Arial"/>
    </font>
    <font>
      <sz val="11"/>
      <color rgb="FF000000"/>
      <name val="Calibri"/>
    </font>
    <font>
      <sz val="11"/>
      <color rgb="FF000000"/>
      <name val="Arial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b/>
      <sz val="16"/>
      <color rgb="FF000000"/>
      <name val="Arial"/>
    </font>
    <font>
      <b/>
      <sz val="12"/>
      <color rgb="FF000000"/>
      <name val="Arial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BFBFBF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74">
    <xf numFmtId="0" fontId="0" fillId="0" borderId="0" xfId="0"/>
    <xf numFmtId="0" fontId="0" fillId="3" borderId="0" xfId="0" applyFill="1" applyAlignment="1">
      <alignment vertical="center"/>
    </xf>
    <xf numFmtId="0" fontId="0" fillId="0" borderId="0" xfId="0" applyAlignment="1">
      <alignment horizontal="center" vertical="center"/>
    </xf>
    <xf numFmtId="0" fontId="0" fillId="0" borderId="2" xfId="0" applyBorder="1"/>
    <xf numFmtId="0" fontId="0" fillId="0" borderId="2" xfId="0" applyBorder="1" applyAlignment="1">
      <alignment vertical="center" wrapText="1"/>
    </xf>
    <xf numFmtId="0" fontId="0" fillId="0" borderId="2" xfId="0" applyBorder="1" applyAlignment="1">
      <alignment wrapText="1"/>
    </xf>
    <xf numFmtId="0" fontId="0" fillId="0" borderId="1" xfId="0" applyBorder="1"/>
    <xf numFmtId="0" fontId="0" fillId="0" borderId="1" xfId="0" applyBorder="1" applyAlignment="1">
      <alignment horizontal="left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3" borderId="2" xfId="0" applyFill="1" applyBorder="1" applyAlignment="1">
      <alignment horizontal="left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3" borderId="2" xfId="0" applyFill="1" applyBorder="1" applyAlignment="1">
      <alignment vertical="center" wrapText="1"/>
    </xf>
    <xf numFmtId="0" fontId="5" fillId="4" borderId="2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3" fillId="3" borderId="1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9" fontId="7" fillId="0" borderId="2" xfId="0" applyNumberFormat="1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 wrapText="1"/>
    </xf>
    <xf numFmtId="0" fontId="2" fillId="0" borderId="2" xfId="0" applyFont="1" applyBorder="1" applyAlignment="1">
      <alignment wrapText="1"/>
    </xf>
    <xf numFmtId="0" fontId="0" fillId="0" borderId="2" xfId="0" applyBorder="1" applyAlignment="1">
      <alignment horizontal="center" vertical="center" wrapText="1"/>
    </xf>
    <xf numFmtId="0" fontId="0" fillId="3" borderId="1" xfId="0" applyFill="1" applyBorder="1" applyAlignment="1">
      <alignment horizontal="left" vertical="center" wrapText="1"/>
    </xf>
    <xf numFmtId="0" fontId="0" fillId="3" borderId="1" xfId="0" applyFill="1" applyBorder="1" applyAlignment="1">
      <alignment vertical="center" wrapText="1"/>
    </xf>
    <xf numFmtId="0" fontId="0" fillId="0" borderId="1" xfId="0" applyBorder="1" applyAlignment="1">
      <alignment wrapText="1"/>
    </xf>
    <xf numFmtId="9" fontId="7" fillId="0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3" fillId="0" borderId="2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0" fillId="0" borderId="5" xfId="0" applyBorder="1"/>
    <xf numFmtId="0" fontId="3" fillId="0" borderId="1" xfId="0" applyFont="1" applyBorder="1" applyAlignment="1">
      <alignment horizontal="center" vertical="center" wrapText="1"/>
    </xf>
    <xf numFmtId="9" fontId="3" fillId="5" borderId="2" xfId="0" applyNumberFormat="1" applyFont="1" applyFill="1" applyBorder="1" applyAlignment="1">
      <alignment horizontal="center" vertical="center" wrapText="1"/>
    </xf>
    <xf numFmtId="9" fontId="3" fillId="8" borderId="2" xfId="0" applyNumberFormat="1" applyFont="1" applyFill="1" applyBorder="1" applyAlignment="1">
      <alignment horizontal="center" vertical="center" wrapText="1"/>
    </xf>
    <xf numFmtId="9" fontId="3" fillId="9" borderId="2" xfId="0" applyNumberFormat="1" applyFont="1" applyFill="1" applyBorder="1" applyAlignment="1">
      <alignment horizontal="center" vertical="center" wrapText="1"/>
    </xf>
    <xf numFmtId="9" fontId="7" fillId="9" borderId="2" xfId="0" applyNumberFormat="1" applyFont="1" applyFill="1" applyBorder="1" applyAlignment="1">
      <alignment horizontal="center" vertical="center" wrapText="1"/>
    </xf>
    <xf numFmtId="9" fontId="7" fillId="9" borderId="1" xfId="0" applyNumberFormat="1" applyFont="1" applyFill="1" applyBorder="1" applyAlignment="1">
      <alignment horizontal="center" vertical="center" wrapText="1"/>
    </xf>
    <xf numFmtId="14" fontId="0" fillId="0" borderId="2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3" borderId="0" xfId="0" applyFill="1"/>
    <xf numFmtId="0" fontId="11" fillId="7" borderId="10" xfId="0" applyFont="1" applyFill="1" applyBorder="1" applyAlignment="1">
      <alignment wrapText="1"/>
    </xf>
    <xf numFmtId="0" fontId="10" fillId="6" borderId="2" xfId="0" applyFont="1" applyFill="1" applyBorder="1" applyAlignment="1">
      <alignment horizontal="center" wrapText="1"/>
    </xf>
    <xf numFmtId="0" fontId="10" fillId="6" borderId="5" xfId="0" applyFont="1" applyFill="1" applyBorder="1" applyAlignment="1">
      <alignment wrapText="1"/>
    </xf>
    <xf numFmtId="0" fontId="10" fillId="6" borderId="7" xfId="0" applyFont="1" applyFill="1" applyBorder="1" applyAlignment="1">
      <alignment wrapText="1"/>
    </xf>
    <xf numFmtId="0" fontId="8" fillId="0" borderId="0" xfId="0" applyFont="1" applyAlignment="1">
      <alignment wrapText="1"/>
    </xf>
    <xf numFmtId="0" fontId="11" fillId="7" borderId="3" xfId="0" applyFont="1" applyFill="1" applyBorder="1" applyAlignment="1">
      <alignment horizontal="center" wrapText="1"/>
    </xf>
    <xf numFmtId="0" fontId="8" fillId="3" borderId="0" xfId="0" applyFont="1" applyFill="1" applyAlignment="1">
      <alignment vertical="center" wrapText="1"/>
    </xf>
    <xf numFmtId="0" fontId="8" fillId="3" borderId="0" xfId="0" applyFont="1" applyFill="1" applyAlignment="1">
      <alignment horizontal="center" vertical="center" wrapText="1"/>
    </xf>
    <xf numFmtId="0" fontId="8" fillId="3" borderId="0" xfId="0" applyFont="1" applyFill="1" applyAlignment="1">
      <alignment horizontal="center" wrapText="1"/>
    </xf>
    <xf numFmtId="0" fontId="8" fillId="3" borderId="0" xfId="0" applyFont="1" applyFill="1" applyAlignment="1">
      <alignment wrapText="1"/>
    </xf>
    <xf numFmtId="0" fontId="0" fillId="3" borderId="0" xfId="0" applyFill="1" applyAlignment="1">
      <alignment horizontal="center"/>
    </xf>
    <xf numFmtId="0" fontId="8" fillId="3" borderId="4" xfId="0" applyFont="1" applyFill="1" applyBorder="1" applyAlignment="1">
      <alignment horizontal="center" vertical="center" wrapText="1"/>
    </xf>
    <xf numFmtId="0" fontId="8" fillId="3" borderId="8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6" fillId="3" borderId="8" xfId="0" applyFont="1" applyFill="1" applyBorder="1" applyAlignment="1">
      <alignment horizontal="center" vertical="center" wrapText="1"/>
    </xf>
    <xf numFmtId="0" fontId="8" fillId="3" borderId="11" xfId="0" applyFont="1" applyFill="1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0" fillId="0" borderId="11" xfId="0" applyBorder="1" applyAlignment="1">
      <alignment horizontal="left" vertical="top"/>
    </xf>
    <xf numFmtId="0" fontId="0" fillId="0" borderId="11" xfId="0" applyFill="1" applyBorder="1" applyAlignment="1">
      <alignment horizontal="left" vertical="top"/>
    </xf>
    <xf numFmtId="0" fontId="8" fillId="3" borderId="5" xfId="0" applyFont="1" applyFill="1" applyBorder="1" applyAlignment="1">
      <alignment vertical="top" wrapText="1"/>
    </xf>
    <xf numFmtId="0" fontId="8" fillId="3" borderId="7" xfId="0" applyFont="1" applyFill="1" applyBorder="1" applyAlignment="1">
      <alignment vertical="top" wrapText="1"/>
    </xf>
    <xf numFmtId="0" fontId="8" fillId="3" borderId="11" xfId="0" applyFont="1" applyFill="1" applyBorder="1" applyAlignment="1">
      <alignment vertical="center" wrapText="1"/>
    </xf>
    <xf numFmtId="0" fontId="8" fillId="3" borderId="12" xfId="0" applyFont="1" applyFill="1" applyBorder="1" applyAlignment="1">
      <alignment vertical="top" wrapText="1"/>
    </xf>
    <xf numFmtId="0" fontId="8" fillId="3" borderId="11" xfId="0" applyFont="1" applyFill="1" applyBorder="1" applyAlignment="1">
      <alignment vertical="top" wrapText="1"/>
    </xf>
    <xf numFmtId="0" fontId="8" fillId="3" borderId="9" xfId="0" applyFont="1" applyFill="1" applyBorder="1" applyAlignment="1">
      <alignment horizontal="left" vertical="top" wrapText="1"/>
    </xf>
  </cellXfs>
  <cellStyles count="2">
    <cellStyle name="Hyperlink" xfId="1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9"/>
  <sheetViews>
    <sheetView topLeftCell="A5" workbookViewId="0">
      <selection activeCell="D16" sqref="D16"/>
    </sheetView>
  </sheetViews>
  <sheetFormatPr baseColWidth="10" defaultColWidth="9.140625" defaultRowHeight="15" x14ac:dyDescent="0.25"/>
  <cols>
    <col min="3" max="4" width="24.7109375" customWidth="1"/>
    <col min="5" max="5" width="12.42578125" customWidth="1"/>
    <col min="6" max="6" width="12.7109375" customWidth="1"/>
    <col min="7" max="8" width="16.140625" customWidth="1"/>
    <col min="9" max="9" width="17.42578125" customWidth="1"/>
    <col min="10" max="10" width="16.85546875" customWidth="1"/>
    <col min="11" max="11" width="13.5703125" customWidth="1"/>
    <col min="12" max="12" width="11" customWidth="1"/>
    <col min="14" max="14" width="10.5703125" customWidth="1"/>
    <col min="19" max="20" width="10.85546875" bestFit="1" customWidth="1"/>
    <col min="21" max="21" width="62.5703125" bestFit="1" customWidth="1"/>
  </cols>
  <sheetData>
    <row r="2" spans="1:21" ht="30" x14ac:dyDescent="0.25">
      <c r="A2" s="10" t="s">
        <v>0</v>
      </c>
      <c r="B2" s="8" t="s">
        <v>1</v>
      </c>
      <c r="C2" s="8" t="s">
        <v>2</v>
      </c>
      <c r="D2" s="8" t="s">
        <v>3</v>
      </c>
      <c r="E2" s="10" t="s">
        <v>4</v>
      </c>
      <c r="F2" s="10" t="s">
        <v>5</v>
      </c>
      <c r="G2" s="10" t="s">
        <v>6</v>
      </c>
      <c r="H2" s="10" t="s">
        <v>7</v>
      </c>
      <c r="I2" s="10" t="s">
        <v>8</v>
      </c>
      <c r="J2" s="17" t="s">
        <v>9</v>
      </c>
      <c r="K2" s="15" t="s">
        <v>10</v>
      </c>
      <c r="L2" s="16" t="s">
        <v>11</v>
      </c>
      <c r="M2" s="15" t="s">
        <v>12</v>
      </c>
      <c r="N2" s="15" t="s">
        <v>13</v>
      </c>
      <c r="O2" s="15" t="s">
        <v>14</v>
      </c>
      <c r="P2" s="15" t="s">
        <v>15</v>
      </c>
      <c r="Q2" s="15" t="s">
        <v>16</v>
      </c>
      <c r="R2" s="15" t="s">
        <v>17</v>
      </c>
      <c r="S2" s="15" t="s">
        <v>18</v>
      </c>
      <c r="T2" s="15" t="s">
        <v>19</v>
      </c>
      <c r="U2" s="15" t="s">
        <v>20</v>
      </c>
    </row>
    <row r="3" spans="1:21" s="18" customFormat="1" ht="47.25" x14ac:dyDescent="0.25">
      <c r="A3" s="11">
        <v>1</v>
      </c>
      <c r="B3" s="14" t="s">
        <v>21</v>
      </c>
      <c r="C3" s="9" t="s">
        <v>22</v>
      </c>
      <c r="D3" s="9"/>
      <c r="E3" s="12" t="s">
        <v>23</v>
      </c>
      <c r="F3" s="12"/>
      <c r="G3" s="21" t="s">
        <v>24</v>
      </c>
      <c r="H3" s="12" t="s">
        <v>25</v>
      </c>
      <c r="I3" s="24" t="s">
        <v>26</v>
      </c>
      <c r="J3" s="12" t="s">
        <v>27</v>
      </c>
      <c r="K3" s="39">
        <f>SUM(N3:Q3)/M3</f>
        <v>1</v>
      </c>
      <c r="L3" s="39">
        <f>N3/M3</f>
        <v>1</v>
      </c>
      <c r="M3" s="28">
        <v>5</v>
      </c>
      <c r="N3" s="28">
        <v>5</v>
      </c>
      <c r="O3" s="28">
        <v>0</v>
      </c>
      <c r="P3" s="28">
        <v>0</v>
      </c>
      <c r="Q3" s="28">
        <v>0</v>
      </c>
      <c r="R3" s="28">
        <v>0</v>
      </c>
      <c r="S3" s="44">
        <v>44211</v>
      </c>
      <c r="T3" s="44">
        <v>44218</v>
      </c>
      <c r="U3" s="4" t="s">
        <v>28</v>
      </c>
    </row>
    <row r="4" spans="1:21" ht="45" x14ac:dyDescent="0.25">
      <c r="A4" s="11">
        <v>2</v>
      </c>
      <c r="B4" s="14" t="s">
        <v>29</v>
      </c>
      <c r="C4" s="9" t="s">
        <v>30</v>
      </c>
      <c r="D4" s="9"/>
      <c r="E4" s="12" t="s">
        <v>23</v>
      </c>
      <c r="F4" s="12"/>
      <c r="G4" s="12" t="s">
        <v>31</v>
      </c>
      <c r="H4" s="12" t="s">
        <v>32</v>
      </c>
      <c r="I4" s="24"/>
      <c r="J4" s="12" t="s">
        <v>33</v>
      </c>
      <c r="K4" s="40" t="e">
        <f>SUM(N4:Q4)/M4</f>
        <v>#REF!</v>
      </c>
      <c r="L4" s="40" t="e">
        <f>N4/M4</f>
        <v>#REF!</v>
      </c>
      <c r="M4" s="28">
        <v>16</v>
      </c>
      <c r="N4" s="28" t="e">
        <f>COUNTIF(#REF!, "Correcto")</f>
        <v>#REF!</v>
      </c>
      <c r="O4" s="28" t="e">
        <f>COUNTIF(#REF!, "Fallado")</f>
        <v>#REF!</v>
      </c>
      <c r="P4" s="28" t="e">
        <f>COUNTIF(#REF!, "Postergado")</f>
        <v>#REF!</v>
      </c>
      <c r="Q4" s="28" t="e">
        <f>COUNTIF(#REF!, "Bloqueado")</f>
        <v>#REF!</v>
      </c>
      <c r="R4" s="28" t="e">
        <f>COUNTIF(#REF!, "")</f>
        <v>#REF!</v>
      </c>
      <c r="S4" s="44">
        <v>44211</v>
      </c>
      <c r="T4" s="44">
        <v>44217</v>
      </c>
      <c r="U4" s="4" t="s">
        <v>34</v>
      </c>
    </row>
    <row r="5" spans="1:21" ht="47.25" x14ac:dyDescent="0.25">
      <c r="A5" s="11">
        <v>3</v>
      </c>
      <c r="B5" s="14" t="s">
        <v>35</v>
      </c>
      <c r="C5" s="9" t="s">
        <v>36</v>
      </c>
      <c r="D5" s="9"/>
      <c r="E5" s="12" t="s">
        <v>23</v>
      </c>
      <c r="F5" s="12"/>
      <c r="G5" s="12" t="s">
        <v>37</v>
      </c>
      <c r="H5" s="12" t="s">
        <v>25</v>
      </c>
      <c r="I5" s="24" t="s">
        <v>38</v>
      </c>
      <c r="J5" s="12" t="s">
        <v>39</v>
      </c>
      <c r="K5" s="41">
        <v>0</v>
      </c>
      <c r="L5" s="41">
        <f>N5/M5</f>
        <v>0</v>
      </c>
      <c r="M5" s="45">
        <v>5</v>
      </c>
      <c r="N5" s="45">
        <v>0</v>
      </c>
      <c r="O5" s="45">
        <v>0</v>
      </c>
      <c r="P5" s="45">
        <v>0</v>
      </c>
      <c r="Q5" s="45">
        <v>5</v>
      </c>
      <c r="R5" s="45">
        <v>0</v>
      </c>
      <c r="S5" s="44">
        <v>44211</v>
      </c>
      <c r="T5" s="44">
        <v>44218</v>
      </c>
      <c r="U5" s="4" t="s">
        <v>40</v>
      </c>
    </row>
    <row r="6" spans="1:21" s="2" customFormat="1" ht="45" x14ac:dyDescent="0.25">
      <c r="A6" s="11">
        <v>4</v>
      </c>
      <c r="B6" s="14" t="s">
        <v>35</v>
      </c>
      <c r="C6" s="5" t="s">
        <v>41</v>
      </c>
      <c r="D6" s="22"/>
      <c r="E6" s="13" t="s">
        <v>42</v>
      </c>
      <c r="F6" s="20"/>
      <c r="G6" s="12" t="s">
        <v>37</v>
      </c>
      <c r="H6" s="12" t="s">
        <v>25</v>
      </c>
      <c r="I6" s="25" t="s">
        <v>43</v>
      </c>
      <c r="J6" s="28" t="s">
        <v>44</v>
      </c>
      <c r="K6" s="42" t="s">
        <v>43</v>
      </c>
      <c r="L6" s="42" t="s">
        <v>43</v>
      </c>
      <c r="M6" s="25" t="s">
        <v>43</v>
      </c>
      <c r="N6" s="25" t="s">
        <v>43</v>
      </c>
      <c r="O6" s="25" t="s">
        <v>43</v>
      </c>
      <c r="P6" s="25" t="s">
        <v>43</v>
      </c>
      <c r="Q6" s="25" t="s">
        <v>43</v>
      </c>
      <c r="R6" s="25" t="s">
        <v>43</v>
      </c>
      <c r="S6" s="44">
        <v>44211</v>
      </c>
      <c r="T6" s="44">
        <v>44218</v>
      </c>
      <c r="U6" s="7" t="s">
        <v>45</v>
      </c>
    </row>
    <row r="7" spans="1:21" ht="45" x14ac:dyDescent="0.25">
      <c r="A7" s="29">
        <v>5</v>
      </c>
      <c r="B7" s="30" t="s">
        <v>21</v>
      </c>
      <c r="C7" s="31" t="s">
        <v>46</v>
      </c>
      <c r="D7" s="6"/>
      <c r="E7" s="33" t="s">
        <v>42</v>
      </c>
      <c r="F7" s="6"/>
      <c r="G7" s="23" t="s">
        <v>24</v>
      </c>
      <c r="H7" s="23" t="s">
        <v>25</v>
      </c>
      <c r="I7" s="32" t="s">
        <v>43</v>
      </c>
      <c r="J7" s="46" t="s">
        <v>47</v>
      </c>
      <c r="K7" s="43" t="s">
        <v>43</v>
      </c>
      <c r="L7" s="43" t="s">
        <v>43</v>
      </c>
      <c r="M7" s="32" t="s">
        <v>43</v>
      </c>
      <c r="N7" s="32" t="s">
        <v>43</v>
      </c>
      <c r="O7" s="32" t="s">
        <v>43</v>
      </c>
      <c r="P7" s="32" t="s">
        <v>43</v>
      </c>
      <c r="Q7" s="32" t="s">
        <v>43</v>
      </c>
      <c r="R7" s="32" t="s">
        <v>43</v>
      </c>
      <c r="S7" s="47">
        <v>44211</v>
      </c>
      <c r="T7" s="47">
        <v>44218</v>
      </c>
      <c r="U7" s="34"/>
    </row>
    <row r="8" spans="1:21" ht="75" x14ac:dyDescent="0.25">
      <c r="A8" s="11">
        <v>6</v>
      </c>
      <c r="B8" s="14" t="s">
        <v>21</v>
      </c>
      <c r="C8" s="4" t="s">
        <v>48</v>
      </c>
      <c r="D8" s="3"/>
      <c r="E8" s="13" t="s">
        <v>23</v>
      </c>
      <c r="F8" s="3"/>
      <c r="G8" s="21" t="s">
        <v>49</v>
      </c>
      <c r="H8" s="21" t="s">
        <v>49</v>
      </c>
      <c r="I8" s="24"/>
      <c r="J8" s="28" t="s">
        <v>47</v>
      </c>
      <c r="K8" s="39">
        <v>1</v>
      </c>
      <c r="L8" s="39">
        <v>1</v>
      </c>
      <c r="M8" s="38">
        <v>9</v>
      </c>
      <c r="N8" s="38">
        <v>9</v>
      </c>
      <c r="O8" s="38">
        <v>0</v>
      </c>
      <c r="P8" s="38" t="e">
        <f>COUNTIF(#REF!, "Postergado")</f>
        <v>#REF!</v>
      </c>
      <c r="Q8" s="38" t="e">
        <f>COUNTIF(#REF!, "Bloqueado")</f>
        <v>#REF!</v>
      </c>
      <c r="R8" s="38">
        <v>0</v>
      </c>
      <c r="S8" s="47">
        <v>44217</v>
      </c>
      <c r="T8" s="47">
        <v>44218</v>
      </c>
      <c r="U8" s="4" t="s">
        <v>50</v>
      </c>
    </row>
    <row r="9" spans="1:21" ht="31.5" x14ac:dyDescent="0.25">
      <c r="A9" s="26">
        <v>7</v>
      </c>
      <c r="B9" s="5" t="s">
        <v>21</v>
      </c>
      <c r="C9" s="27" t="s">
        <v>51</v>
      </c>
      <c r="D9" s="5"/>
      <c r="E9" s="13" t="s">
        <v>23</v>
      </c>
      <c r="F9" s="28"/>
      <c r="G9" s="28" t="s">
        <v>49</v>
      </c>
      <c r="H9" s="28" t="s">
        <v>49</v>
      </c>
      <c r="I9" s="24" t="s">
        <v>52</v>
      </c>
      <c r="J9" s="45" t="s">
        <v>53</v>
      </c>
      <c r="K9" s="39">
        <v>1</v>
      </c>
      <c r="L9" s="39">
        <v>1</v>
      </c>
      <c r="M9" s="35">
        <v>8</v>
      </c>
      <c r="N9" s="35">
        <v>8</v>
      </c>
      <c r="O9" s="35" t="e">
        <f>COUNTIF(#REF!, "Correcto")</f>
        <v>#REF!</v>
      </c>
      <c r="P9" s="35" t="e">
        <f>COUNTIF(#REF!, "Correcto")</f>
        <v>#REF!</v>
      </c>
      <c r="Q9" s="36" t="e">
        <f>COUNTIF(#REF!, "Correcto")</f>
        <v>#REF!</v>
      </c>
      <c r="R9" s="35">
        <v>0</v>
      </c>
      <c r="S9" s="45"/>
      <c r="T9" s="45"/>
      <c r="U9" s="37"/>
    </row>
  </sheetData>
  <dataValidations count="1">
    <dataValidation type="list" allowBlank="1" showInputMessage="1" showErrorMessage="1" sqref="I3:I5 I8:I9">
      <formula1>"Alto, Medio, Bajo"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tabSelected="1" topLeftCell="A10" zoomScale="85" zoomScaleNormal="85" workbookViewId="0">
      <selection activeCell="D14" sqref="D14"/>
    </sheetView>
  </sheetViews>
  <sheetFormatPr baseColWidth="10" defaultColWidth="9.140625" defaultRowHeight="15" x14ac:dyDescent="0.25"/>
  <cols>
    <col min="1" max="1" width="9.140625" style="19"/>
    <col min="2" max="2" width="46.7109375" bestFit="1" customWidth="1"/>
    <col min="3" max="3" width="45.85546875" customWidth="1"/>
    <col min="4" max="4" width="37.85546875" bestFit="1" customWidth="1"/>
    <col min="5" max="5" width="50.42578125" customWidth="1"/>
  </cols>
  <sheetData>
    <row r="1" spans="1:6" ht="20.25" customHeight="1" x14ac:dyDescent="0.3">
      <c r="A1" s="50" t="s">
        <v>54</v>
      </c>
      <c r="B1" s="51" t="s">
        <v>55</v>
      </c>
      <c r="C1" s="52" t="s">
        <v>55</v>
      </c>
      <c r="D1" s="52" t="s">
        <v>55</v>
      </c>
      <c r="E1" s="52" t="s">
        <v>55</v>
      </c>
      <c r="F1" s="53"/>
    </row>
    <row r="2" spans="1:6" ht="15.75" x14ac:dyDescent="0.25">
      <c r="A2" s="54" t="s">
        <v>56</v>
      </c>
      <c r="B2" s="49" t="s">
        <v>57</v>
      </c>
      <c r="C2" s="49" t="s">
        <v>71</v>
      </c>
      <c r="D2" s="49" t="s">
        <v>72</v>
      </c>
      <c r="E2" s="49" t="s">
        <v>58</v>
      </c>
      <c r="F2" s="53"/>
    </row>
    <row r="3" spans="1:6" s="1" customFormat="1" ht="60" x14ac:dyDescent="0.25">
      <c r="A3" s="60">
        <v>1</v>
      </c>
      <c r="B3" s="64" t="s">
        <v>59</v>
      </c>
      <c r="C3" s="68" t="s">
        <v>81</v>
      </c>
      <c r="D3" s="69" t="s">
        <v>73</v>
      </c>
      <c r="E3" s="70" t="s">
        <v>95</v>
      </c>
      <c r="F3" s="55"/>
    </row>
    <row r="4" spans="1:6" s="1" customFormat="1" ht="60" x14ac:dyDescent="0.25">
      <c r="A4" s="61">
        <v>2</v>
      </c>
      <c r="B4" s="65" t="s">
        <v>60</v>
      </c>
      <c r="C4" s="68" t="s">
        <v>81</v>
      </c>
      <c r="D4" s="69" t="s">
        <v>74</v>
      </c>
      <c r="E4" s="70" t="s">
        <v>95</v>
      </c>
      <c r="F4" s="55"/>
    </row>
    <row r="5" spans="1:6" s="1" customFormat="1" ht="60" x14ac:dyDescent="0.25">
      <c r="A5" s="62">
        <v>3</v>
      </c>
      <c r="B5" s="66" t="s">
        <v>61</v>
      </c>
      <c r="C5" s="68" t="s">
        <v>82</v>
      </c>
      <c r="D5" s="69" t="s">
        <v>75</v>
      </c>
      <c r="E5" s="70" t="s">
        <v>96</v>
      </c>
      <c r="F5" s="55"/>
    </row>
    <row r="6" spans="1:6" s="1" customFormat="1" ht="60" x14ac:dyDescent="0.25">
      <c r="A6" s="61">
        <v>4</v>
      </c>
      <c r="B6" s="66" t="s">
        <v>62</v>
      </c>
      <c r="C6" s="68" t="s">
        <v>83</v>
      </c>
      <c r="D6" s="69" t="s">
        <v>76</v>
      </c>
      <c r="E6" s="70" t="s">
        <v>95</v>
      </c>
      <c r="F6" s="55"/>
    </row>
    <row r="7" spans="1:6" s="1" customFormat="1" ht="90" x14ac:dyDescent="0.25">
      <c r="A7" s="62">
        <v>5</v>
      </c>
      <c r="B7" s="67" t="s">
        <v>63</v>
      </c>
      <c r="C7" s="68" t="s">
        <v>93</v>
      </c>
      <c r="D7" s="69" t="s">
        <v>77</v>
      </c>
      <c r="E7" s="70" t="s">
        <v>97</v>
      </c>
      <c r="F7" s="55"/>
    </row>
    <row r="8" spans="1:6" s="1" customFormat="1" ht="45" x14ac:dyDescent="0.25">
      <c r="A8" s="63">
        <v>6</v>
      </c>
      <c r="B8" s="66" t="s">
        <v>80</v>
      </c>
      <c r="C8" s="68" t="s">
        <v>84</v>
      </c>
      <c r="D8" s="71" t="s">
        <v>78</v>
      </c>
      <c r="E8" s="70" t="s">
        <v>98</v>
      </c>
      <c r="F8" s="55"/>
    </row>
    <row r="9" spans="1:6" s="1" customFormat="1" ht="45" x14ac:dyDescent="0.25">
      <c r="A9" s="60">
        <v>7</v>
      </c>
      <c r="B9" s="66" t="s">
        <v>64</v>
      </c>
      <c r="C9" s="68" t="s">
        <v>85</v>
      </c>
      <c r="D9" s="72" t="s">
        <v>79</v>
      </c>
      <c r="E9" s="70" t="s">
        <v>99</v>
      </c>
      <c r="F9" s="55"/>
    </row>
    <row r="10" spans="1:6" s="1" customFormat="1" ht="60" x14ac:dyDescent="0.25">
      <c r="A10" s="63">
        <v>8</v>
      </c>
      <c r="B10" s="66" t="s">
        <v>65</v>
      </c>
      <c r="C10" s="68" t="s">
        <v>81</v>
      </c>
      <c r="D10" s="69" t="s">
        <v>73</v>
      </c>
      <c r="E10" s="70" t="s">
        <v>95</v>
      </c>
      <c r="F10" s="55"/>
    </row>
    <row r="11" spans="1:6" s="1" customFormat="1" ht="61.5" customHeight="1" x14ac:dyDescent="0.25">
      <c r="A11" s="62">
        <v>9</v>
      </c>
      <c r="B11" s="66" t="s">
        <v>66</v>
      </c>
      <c r="C11" s="68" t="s">
        <v>86</v>
      </c>
      <c r="D11" s="69" t="s">
        <v>90</v>
      </c>
      <c r="E11" s="70" t="s">
        <v>100</v>
      </c>
      <c r="F11" s="55"/>
    </row>
    <row r="12" spans="1:6" s="1" customFormat="1" ht="45" x14ac:dyDescent="0.25">
      <c r="A12" s="63">
        <v>10</v>
      </c>
      <c r="B12" s="66" t="s">
        <v>67</v>
      </c>
      <c r="C12" s="68" t="s">
        <v>87</v>
      </c>
      <c r="D12" s="69" t="s">
        <v>91</v>
      </c>
      <c r="E12" s="70" t="s">
        <v>100</v>
      </c>
      <c r="F12" s="55"/>
    </row>
    <row r="13" spans="1:6" s="1" customFormat="1" ht="30" x14ac:dyDescent="0.25">
      <c r="A13" s="62">
        <v>11</v>
      </c>
      <c r="B13" s="66" t="s">
        <v>68</v>
      </c>
      <c r="C13" s="73" t="s">
        <v>88</v>
      </c>
      <c r="D13" s="69" t="s">
        <v>103</v>
      </c>
      <c r="E13" s="70" t="s">
        <v>98</v>
      </c>
      <c r="F13" s="55"/>
    </row>
    <row r="14" spans="1:6" s="1" customFormat="1" ht="60" x14ac:dyDescent="0.25">
      <c r="A14" s="63">
        <v>12</v>
      </c>
      <c r="B14" s="66" t="s">
        <v>69</v>
      </c>
      <c r="C14" s="68" t="s">
        <v>89</v>
      </c>
      <c r="D14" s="69" t="s">
        <v>92</v>
      </c>
      <c r="E14" s="70" t="s">
        <v>101</v>
      </c>
      <c r="F14" s="55"/>
    </row>
    <row r="15" spans="1:6" s="1" customFormat="1" ht="75" x14ac:dyDescent="0.25">
      <c r="A15" s="62">
        <v>13</v>
      </c>
      <c r="B15" s="66" t="s">
        <v>70</v>
      </c>
      <c r="C15" s="68" t="s">
        <v>94</v>
      </c>
      <c r="D15" s="69" t="s">
        <v>73</v>
      </c>
      <c r="E15" s="70" t="s">
        <v>102</v>
      </c>
      <c r="F15" s="55"/>
    </row>
    <row r="16" spans="1:6" s="1" customFormat="1" x14ac:dyDescent="0.25">
      <c r="A16" s="56"/>
      <c r="B16" s="55"/>
      <c r="C16" s="55"/>
      <c r="D16" s="55"/>
      <c r="E16" s="55"/>
      <c r="F16" s="55"/>
    </row>
    <row r="17" spans="1:6" s="48" customFormat="1" x14ac:dyDescent="0.25">
      <c r="A17" s="57"/>
      <c r="B17" s="58"/>
      <c r="C17" s="58"/>
      <c r="D17" s="58"/>
      <c r="E17" s="58"/>
      <c r="F17" s="58"/>
    </row>
    <row r="18" spans="1:6" s="48" customFormat="1" x14ac:dyDescent="0.25">
      <c r="A18" s="57"/>
      <c r="B18" s="58"/>
      <c r="C18" s="58"/>
      <c r="D18" s="58"/>
      <c r="E18" s="58"/>
      <c r="F18" s="58"/>
    </row>
    <row r="19" spans="1:6" s="48" customFormat="1" x14ac:dyDescent="0.25">
      <c r="A19" s="57"/>
      <c r="B19" s="58"/>
      <c r="C19" s="58"/>
      <c r="D19" s="58"/>
      <c r="E19" s="58"/>
      <c r="F19" s="58"/>
    </row>
    <row r="20" spans="1:6" s="48" customFormat="1" x14ac:dyDescent="0.25">
      <c r="A20" s="57"/>
      <c r="B20" s="58"/>
      <c r="C20" s="58"/>
      <c r="D20" s="58"/>
      <c r="E20" s="58"/>
      <c r="F20" s="58"/>
    </row>
    <row r="21" spans="1:6" s="48" customFormat="1" x14ac:dyDescent="0.25">
      <c r="A21" s="57"/>
      <c r="B21" s="58"/>
      <c r="C21" s="58"/>
      <c r="D21" s="58"/>
      <c r="E21" s="58"/>
      <c r="F21" s="58"/>
    </row>
    <row r="22" spans="1:6" s="48" customFormat="1" x14ac:dyDescent="0.25">
      <c r="A22" s="59"/>
    </row>
    <row r="23" spans="1:6" s="48" customFormat="1" x14ac:dyDescent="0.25">
      <c r="A23" s="59"/>
    </row>
    <row r="24" spans="1:6" s="48" customFormat="1" x14ac:dyDescent="0.25">
      <c r="A24" s="59"/>
    </row>
    <row r="25" spans="1:6" s="48" customFormat="1" x14ac:dyDescent="0.25">
      <c r="A25" s="59"/>
    </row>
    <row r="26" spans="1:6" s="48" customFormat="1" x14ac:dyDescent="0.25">
      <c r="A26" s="59"/>
    </row>
    <row r="27" spans="1:6" s="48" customFormat="1" x14ac:dyDescent="0.25">
      <c r="A27" s="59"/>
    </row>
    <row r="28" spans="1:6" s="48" customFormat="1" x14ac:dyDescent="0.25">
      <c r="A28" s="59"/>
    </row>
    <row r="29" spans="1:6" s="48" customFormat="1" x14ac:dyDescent="0.25">
      <c r="A29" s="59"/>
    </row>
  </sheetData>
  <pageMargins left="0.7" right="0.7" top="0.75" bottom="0.75" header="0.3" footer="0.3"/>
  <pageSetup paperSize="0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General_1</vt:lpstr>
      <vt:lpstr>PROY19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Brian Jhosimar Dueñas Castillo</cp:lastModifiedBy>
  <cp:revision/>
  <dcterms:created xsi:type="dcterms:W3CDTF">2020-12-30T14:36:08Z</dcterms:created>
  <dcterms:modified xsi:type="dcterms:W3CDTF">2021-05-18T02:47:44Z</dcterms:modified>
  <cp:category/>
  <cp:contentStatus/>
</cp:coreProperties>
</file>