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7.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8.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9.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https://d.docs.live.net/894264b9addb6da4/Documentos/Excel tutorial files/"/>
    </mc:Choice>
  </mc:AlternateContent>
  <xr:revisionPtr revIDLastSave="12" documentId="13_ncr:1_{699D070B-52E1-486D-AF97-D7B744592050}" xr6:coauthVersionLast="47" xr6:coauthVersionMax="47" xr10:uidLastSave="{BC09A1BC-C81A-4D4E-87F5-01FB2A13C1D8}"/>
  <bookViews>
    <workbookView xWindow="-110" yWindow="-110" windowWidth="19420" windowHeight="11020" activeTab="3" xr2:uid="{00000000-000D-0000-FFFF-FFFF00000000}"/>
  </bookViews>
  <sheets>
    <sheet name="Data" sheetId="1" r:id="rId1"/>
    <sheet name="KPI" sheetId="3" r:id="rId2"/>
    <sheet name="Pivot Table" sheetId="4" r:id="rId3"/>
    <sheet name="Dash Board" sheetId="5" r:id="rId4"/>
    <sheet name="United Kingdom Sales Activity" sheetId="2" r:id="rId5"/>
  </sheets>
  <definedNames>
    <definedName name="Slicer_Boxes_Shipped">#N/A</definedName>
    <definedName name="Slicer_Country">#N/A</definedName>
    <definedName name="Slicer_Months__Date">#N/A</definedName>
    <definedName name="Slicer_Product">#N/A</definedName>
    <definedName name="Slicer_Quarters__Date">#N/A</definedName>
    <definedName name="Slicer_Sales_Person">#N/A</definedName>
  </definedNames>
  <calcPr calcId="191028"/>
  <pivotCaches>
    <pivotCache cacheId="2"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2" l="1" a="1"/>
  <c r="A2" i="2"/>
  <c r="G1095" i="1"/>
  <c r="G1094" i="1"/>
  <c r="G1093" i="1"/>
  <c r="G1092" i="1"/>
  <c r="G1091" i="1"/>
  <c r="G1090" i="1"/>
  <c r="G1089" i="1"/>
  <c r="G1088" i="1"/>
  <c r="G1087" i="1"/>
  <c r="G1086" i="1"/>
  <c r="G1085" i="1"/>
  <c r="G1084" i="1"/>
  <c r="G1083" i="1"/>
  <c r="G1082" i="1"/>
  <c r="G1081" i="1"/>
  <c r="G1080" i="1"/>
  <c r="G1079" i="1"/>
  <c r="G1078" i="1"/>
  <c r="G1077" i="1"/>
  <c r="G1076" i="1"/>
  <c r="G1075" i="1"/>
  <c r="G1074" i="1"/>
  <c r="G1073" i="1"/>
  <c r="G1072" i="1"/>
  <c r="G1071" i="1"/>
  <c r="G1070" i="1"/>
  <c r="G1069" i="1"/>
  <c r="G1068" i="1"/>
  <c r="G1067" i="1"/>
  <c r="G1066" i="1"/>
  <c r="G1065" i="1"/>
  <c r="G1064" i="1"/>
  <c r="G1063" i="1"/>
  <c r="G1062" i="1"/>
  <c r="G1061" i="1"/>
  <c r="G1060" i="1"/>
  <c r="G1059" i="1"/>
  <c r="G1058" i="1"/>
  <c r="G1057" i="1"/>
  <c r="G1056" i="1"/>
  <c r="G1055" i="1"/>
  <c r="G1054" i="1"/>
  <c r="G1053" i="1"/>
  <c r="G1052" i="1"/>
  <c r="G1051" i="1"/>
  <c r="G1050" i="1"/>
  <c r="G1049" i="1"/>
  <c r="G1048" i="1"/>
  <c r="G1047" i="1"/>
  <c r="G1046" i="1"/>
  <c r="G1045" i="1"/>
  <c r="G1044" i="1"/>
  <c r="G1043" i="1"/>
  <c r="G1042" i="1"/>
  <c r="G1041" i="1"/>
  <c r="G1040" i="1"/>
  <c r="G1039" i="1"/>
  <c r="G1038" i="1"/>
  <c r="G1037" i="1"/>
  <c r="G1036" i="1"/>
  <c r="G1035" i="1"/>
  <c r="G1034" i="1"/>
  <c r="G1033" i="1"/>
  <c r="G1032" i="1"/>
  <c r="G1031" i="1"/>
  <c r="G1030" i="1"/>
  <c r="G1029" i="1"/>
  <c r="G1028" i="1"/>
  <c r="G1027" i="1"/>
  <c r="G1026" i="1"/>
  <c r="G1025" i="1"/>
  <c r="G1024" i="1"/>
  <c r="G1023" i="1"/>
  <c r="G1022" i="1"/>
  <c r="G1021" i="1"/>
  <c r="G1020" i="1"/>
  <c r="G1019" i="1"/>
  <c r="G1018" i="1"/>
  <c r="G1017" i="1"/>
  <c r="G1016" i="1"/>
  <c r="G1015" i="1"/>
  <c r="G1014" i="1"/>
  <c r="G1013" i="1"/>
  <c r="G1012" i="1"/>
  <c r="G1011" i="1"/>
  <c r="G1010" i="1"/>
  <c r="G1009" i="1"/>
  <c r="G1008" i="1"/>
  <c r="G1007" i="1"/>
  <c r="G1006" i="1"/>
  <c r="G1005" i="1"/>
  <c r="G1004" i="1"/>
  <c r="G1003" i="1"/>
  <c r="G1002" i="1"/>
  <c r="G1001" i="1"/>
  <c r="G1000" i="1"/>
  <c r="G999" i="1"/>
  <c r="G998" i="1"/>
  <c r="G997" i="1"/>
  <c r="G996" i="1"/>
  <c r="G995" i="1"/>
  <c r="G994" i="1"/>
  <c r="G993" i="1"/>
  <c r="G992" i="1"/>
  <c r="G991" i="1"/>
  <c r="G990" i="1"/>
  <c r="G989" i="1"/>
  <c r="G988" i="1"/>
  <c r="G987" i="1"/>
  <c r="G986" i="1"/>
  <c r="G985" i="1"/>
  <c r="G984" i="1"/>
  <c r="G983" i="1"/>
  <c r="G982" i="1"/>
  <c r="G981" i="1"/>
  <c r="G980" i="1"/>
  <c r="G979" i="1"/>
  <c r="G978" i="1"/>
  <c r="G977" i="1"/>
  <c r="G976" i="1"/>
  <c r="G975" i="1"/>
  <c r="G974" i="1"/>
  <c r="G973" i="1"/>
  <c r="G972" i="1"/>
  <c r="G971" i="1"/>
  <c r="G970" i="1"/>
  <c r="G969" i="1"/>
  <c r="G968" i="1"/>
  <c r="G967" i="1"/>
  <c r="G966" i="1"/>
  <c r="G965" i="1"/>
  <c r="G964" i="1"/>
  <c r="G963" i="1"/>
  <c r="G962" i="1"/>
  <c r="G961" i="1"/>
  <c r="G960" i="1"/>
  <c r="G959" i="1"/>
  <c r="G958" i="1"/>
  <c r="G957" i="1"/>
  <c r="G956" i="1"/>
  <c r="G955" i="1"/>
  <c r="G954" i="1"/>
  <c r="G953" i="1"/>
  <c r="G952" i="1"/>
  <c r="G951" i="1"/>
  <c r="G950" i="1"/>
  <c r="G949" i="1"/>
  <c r="G948" i="1"/>
  <c r="G947" i="1"/>
  <c r="G946" i="1"/>
  <c r="G945" i="1"/>
  <c r="G944" i="1"/>
  <c r="G943" i="1"/>
  <c r="G942" i="1"/>
  <c r="G941" i="1"/>
  <c r="G940" i="1"/>
  <c r="G939" i="1"/>
  <c r="G938" i="1"/>
  <c r="G937" i="1"/>
  <c r="G936" i="1"/>
  <c r="G935" i="1"/>
  <c r="G934" i="1"/>
  <c r="G933" i="1"/>
  <c r="G932" i="1"/>
  <c r="G931" i="1"/>
  <c r="G930" i="1"/>
  <c r="G929" i="1"/>
  <c r="G928" i="1"/>
  <c r="G927" i="1"/>
  <c r="G926" i="1"/>
  <c r="G925" i="1"/>
  <c r="G924" i="1"/>
  <c r="G923" i="1"/>
  <c r="G922" i="1"/>
  <c r="G921" i="1"/>
  <c r="G920" i="1"/>
  <c r="G919" i="1"/>
  <c r="G918" i="1"/>
  <c r="G917" i="1"/>
  <c r="G916" i="1"/>
  <c r="G915" i="1"/>
  <c r="G914" i="1"/>
  <c r="G913" i="1"/>
  <c r="G912" i="1"/>
  <c r="G911" i="1"/>
  <c r="G910" i="1"/>
  <c r="G909" i="1"/>
  <c r="G908" i="1"/>
  <c r="G907" i="1"/>
  <c r="G906" i="1"/>
  <c r="G905" i="1"/>
  <c r="G904" i="1"/>
  <c r="G903" i="1"/>
  <c r="G902" i="1"/>
  <c r="G901" i="1"/>
  <c r="G900" i="1"/>
  <c r="G899" i="1"/>
  <c r="G898" i="1"/>
  <c r="G897" i="1"/>
  <c r="G896" i="1"/>
  <c r="G895" i="1"/>
  <c r="G894" i="1"/>
  <c r="G893" i="1"/>
  <c r="G892" i="1"/>
  <c r="G891" i="1"/>
  <c r="G890" i="1"/>
  <c r="G889" i="1"/>
  <c r="G888" i="1"/>
  <c r="G887" i="1"/>
  <c r="G886" i="1"/>
  <c r="G885" i="1"/>
  <c r="G884" i="1"/>
  <c r="G883" i="1"/>
  <c r="G882" i="1"/>
  <c r="G881" i="1"/>
  <c r="G880" i="1"/>
  <c r="G879" i="1"/>
  <c r="G878" i="1"/>
  <c r="G877" i="1"/>
  <c r="G876" i="1"/>
  <c r="G875" i="1"/>
  <c r="G874" i="1"/>
  <c r="G873" i="1"/>
  <c r="G872" i="1"/>
  <c r="G871" i="1"/>
  <c r="G870" i="1"/>
  <c r="G869" i="1"/>
  <c r="G868" i="1"/>
  <c r="G867" i="1"/>
  <c r="G866" i="1"/>
  <c r="G865" i="1"/>
  <c r="G864" i="1"/>
  <c r="G863" i="1"/>
  <c r="G862" i="1"/>
  <c r="G861" i="1"/>
  <c r="G860" i="1"/>
  <c r="G859" i="1"/>
  <c r="G858" i="1"/>
  <c r="G857" i="1"/>
  <c r="G856" i="1"/>
  <c r="G855" i="1"/>
  <c r="G854" i="1"/>
  <c r="G853" i="1"/>
  <c r="G852" i="1"/>
  <c r="G851" i="1"/>
  <c r="G850" i="1"/>
  <c r="G849" i="1"/>
  <c r="G848" i="1"/>
  <c r="G847" i="1"/>
  <c r="G846" i="1"/>
  <c r="G845" i="1"/>
  <c r="G844" i="1"/>
  <c r="G843" i="1"/>
  <c r="G842" i="1"/>
  <c r="G841" i="1"/>
  <c r="G840" i="1"/>
  <c r="G839" i="1"/>
  <c r="G838" i="1"/>
  <c r="G837" i="1"/>
  <c r="G836" i="1"/>
  <c r="G835" i="1"/>
  <c r="G834" i="1"/>
  <c r="G833" i="1"/>
  <c r="G832" i="1"/>
  <c r="G831" i="1"/>
  <c r="G830" i="1"/>
  <c r="G829" i="1"/>
  <c r="G828" i="1"/>
  <c r="G827" i="1"/>
  <c r="G826" i="1"/>
  <c r="G825" i="1"/>
  <c r="G824" i="1"/>
  <c r="G823" i="1"/>
  <c r="G822" i="1"/>
  <c r="G821" i="1"/>
  <c r="G820" i="1"/>
  <c r="G819" i="1"/>
  <c r="G818" i="1"/>
  <c r="G817" i="1"/>
  <c r="G816" i="1"/>
  <c r="G815" i="1"/>
  <c r="G814" i="1"/>
  <c r="G813" i="1"/>
  <c r="G812" i="1"/>
  <c r="G811" i="1"/>
  <c r="G810" i="1"/>
  <c r="G809" i="1"/>
  <c r="G808" i="1"/>
  <c r="G807" i="1"/>
  <c r="G806" i="1"/>
  <c r="G805" i="1"/>
  <c r="G804" i="1"/>
  <c r="G803" i="1"/>
  <c r="G802" i="1"/>
  <c r="G801" i="1"/>
  <c r="G800" i="1"/>
  <c r="G799" i="1"/>
  <c r="G798" i="1"/>
  <c r="G797" i="1"/>
  <c r="G796" i="1"/>
  <c r="G795" i="1"/>
  <c r="G794" i="1"/>
  <c r="G793" i="1"/>
  <c r="G792" i="1"/>
  <c r="G791" i="1"/>
  <c r="G790" i="1"/>
  <c r="G789" i="1"/>
  <c r="G788" i="1"/>
  <c r="G787" i="1"/>
  <c r="G786" i="1"/>
  <c r="G785" i="1"/>
  <c r="G784" i="1"/>
  <c r="G783" i="1"/>
  <c r="G782" i="1"/>
  <c r="G781" i="1"/>
  <c r="G780" i="1"/>
  <c r="G779" i="1"/>
  <c r="G778" i="1"/>
  <c r="G777" i="1"/>
  <c r="G776" i="1"/>
  <c r="G775" i="1"/>
  <c r="G774" i="1"/>
  <c r="G773" i="1"/>
  <c r="G772" i="1"/>
  <c r="G771" i="1"/>
  <c r="G770" i="1"/>
  <c r="G769" i="1"/>
  <c r="G768" i="1"/>
  <c r="G767" i="1"/>
  <c r="G766" i="1"/>
  <c r="G765" i="1"/>
  <c r="G764" i="1"/>
  <c r="G763" i="1"/>
  <c r="G762" i="1"/>
  <c r="G761" i="1"/>
  <c r="G760" i="1"/>
  <c r="G759" i="1"/>
  <c r="G758" i="1"/>
  <c r="G757" i="1"/>
  <c r="G756" i="1"/>
  <c r="G755" i="1"/>
  <c r="G754" i="1"/>
  <c r="G753" i="1"/>
  <c r="G752" i="1"/>
  <c r="G751" i="1"/>
  <c r="G750" i="1"/>
  <c r="G749" i="1"/>
  <c r="G748" i="1"/>
  <c r="G747" i="1"/>
  <c r="G746" i="1"/>
  <c r="G745" i="1"/>
  <c r="G744" i="1"/>
  <c r="G743" i="1"/>
  <c r="G742" i="1"/>
  <c r="G741" i="1"/>
  <c r="G740" i="1"/>
  <c r="G739" i="1"/>
  <c r="G738" i="1"/>
  <c r="G737" i="1"/>
  <c r="G736" i="1"/>
  <c r="G735" i="1"/>
  <c r="G734" i="1"/>
  <c r="G733" i="1"/>
  <c r="G732" i="1"/>
  <c r="G731" i="1"/>
  <c r="G730" i="1"/>
  <c r="G729" i="1"/>
  <c r="G728" i="1"/>
  <c r="G727" i="1"/>
  <c r="G726" i="1"/>
  <c r="G725" i="1"/>
  <c r="G724" i="1"/>
  <c r="G723" i="1"/>
  <c r="G722" i="1"/>
  <c r="G721" i="1"/>
  <c r="G720" i="1"/>
  <c r="G719" i="1"/>
  <c r="G718" i="1"/>
  <c r="G717" i="1"/>
  <c r="G716" i="1"/>
  <c r="G715" i="1"/>
  <c r="G714" i="1"/>
  <c r="G713" i="1"/>
  <c r="G712" i="1"/>
  <c r="G711" i="1"/>
  <c r="G710" i="1"/>
  <c r="G709" i="1"/>
  <c r="G708" i="1"/>
  <c r="G707" i="1"/>
  <c r="G706" i="1"/>
  <c r="G705" i="1"/>
  <c r="G704" i="1"/>
  <c r="G703" i="1"/>
  <c r="G702" i="1"/>
  <c r="G701" i="1"/>
  <c r="G700" i="1"/>
  <c r="G699" i="1"/>
  <c r="G698" i="1"/>
  <c r="G697" i="1"/>
  <c r="G696" i="1"/>
  <c r="G695" i="1"/>
  <c r="G694" i="1"/>
  <c r="G693" i="1"/>
  <c r="G692" i="1"/>
  <c r="G691" i="1"/>
  <c r="G690" i="1"/>
  <c r="G689" i="1"/>
  <c r="G688" i="1"/>
  <c r="G687" i="1"/>
  <c r="G686" i="1"/>
  <c r="G685" i="1"/>
  <c r="G684" i="1"/>
  <c r="G683" i="1"/>
  <c r="G682" i="1"/>
  <c r="G681" i="1"/>
  <c r="G680" i="1"/>
  <c r="G679" i="1"/>
  <c r="G678" i="1"/>
  <c r="G677" i="1"/>
  <c r="G676" i="1"/>
  <c r="G675" i="1"/>
  <c r="G674" i="1"/>
  <c r="G673" i="1"/>
  <c r="G672" i="1"/>
  <c r="G671" i="1"/>
  <c r="G670" i="1"/>
  <c r="G669" i="1"/>
  <c r="G668" i="1"/>
  <c r="G667" i="1"/>
  <c r="G666" i="1"/>
  <c r="G665" i="1"/>
  <c r="G664" i="1"/>
  <c r="G663" i="1"/>
  <c r="G662" i="1"/>
  <c r="G661" i="1"/>
  <c r="G660" i="1"/>
  <c r="G659" i="1"/>
  <c r="G658" i="1"/>
  <c r="G657" i="1"/>
  <c r="G656" i="1"/>
  <c r="G655" i="1"/>
  <c r="G654" i="1"/>
  <c r="G653" i="1"/>
  <c r="G652" i="1"/>
  <c r="G651" i="1"/>
  <c r="G650" i="1"/>
  <c r="G649" i="1"/>
  <c r="G648" i="1"/>
  <c r="G647" i="1"/>
  <c r="G646" i="1"/>
  <c r="G645" i="1"/>
  <c r="G644" i="1"/>
  <c r="G643" i="1"/>
  <c r="G642" i="1"/>
  <c r="G641" i="1"/>
  <c r="G640" i="1"/>
  <c r="G639" i="1"/>
  <c r="G638" i="1"/>
  <c r="G637" i="1"/>
  <c r="G636" i="1"/>
  <c r="G635" i="1"/>
  <c r="G634" i="1"/>
  <c r="G633" i="1"/>
  <c r="G632" i="1"/>
  <c r="G631" i="1"/>
  <c r="G630" i="1"/>
  <c r="G629" i="1"/>
  <c r="G628" i="1"/>
  <c r="G627" i="1"/>
  <c r="G626" i="1"/>
  <c r="G625" i="1"/>
  <c r="G624" i="1"/>
  <c r="G623" i="1"/>
  <c r="G622" i="1"/>
  <c r="G621" i="1"/>
  <c r="G620" i="1"/>
  <c r="G619" i="1"/>
  <c r="G618" i="1"/>
  <c r="G617" i="1"/>
  <c r="G616" i="1"/>
  <c r="G615" i="1"/>
  <c r="G614" i="1"/>
  <c r="G613" i="1"/>
  <c r="G612" i="1"/>
  <c r="G611" i="1"/>
  <c r="G610" i="1"/>
  <c r="G609" i="1"/>
  <c r="G608" i="1"/>
  <c r="G607" i="1"/>
  <c r="G606" i="1"/>
  <c r="G605" i="1"/>
  <c r="G604" i="1"/>
  <c r="G603" i="1"/>
  <c r="G602" i="1"/>
  <c r="G601" i="1"/>
  <c r="G600" i="1"/>
  <c r="G599" i="1"/>
  <c r="G598" i="1"/>
  <c r="G597" i="1"/>
  <c r="G596" i="1"/>
  <c r="G595" i="1"/>
  <c r="G594" i="1"/>
  <c r="G593" i="1"/>
  <c r="G592" i="1"/>
  <c r="G591" i="1"/>
  <c r="G590" i="1"/>
  <c r="G589" i="1"/>
  <c r="G588" i="1"/>
  <c r="G587" i="1"/>
  <c r="G586" i="1"/>
  <c r="G585" i="1"/>
  <c r="G584" i="1"/>
  <c r="G583" i="1"/>
  <c r="G582" i="1"/>
  <c r="G581" i="1"/>
  <c r="G580" i="1"/>
  <c r="G579" i="1"/>
  <c r="G578" i="1"/>
  <c r="G577" i="1"/>
  <c r="G576" i="1"/>
  <c r="G575" i="1"/>
  <c r="G574" i="1"/>
  <c r="G573" i="1"/>
  <c r="G572" i="1"/>
  <c r="G571" i="1"/>
  <c r="G570" i="1"/>
  <c r="G569" i="1"/>
  <c r="G568" i="1"/>
  <c r="G567" i="1"/>
  <c r="G566" i="1"/>
  <c r="G565" i="1"/>
  <c r="G564" i="1"/>
  <c r="G563" i="1"/>
  <c r="G562" i="1"/>
  <c r="G561" i="1"/>
  <c r="G560" i="1"/>
  <c r="G559" i="1"/>
  <c r="G558" i="1"/>
  <c r="G557" i="1"/>
  <c r="G556" i="1"/>
  <c r="G555" i="1"/>
  <c r="G554" i="1"/>
  <c r="G553" i="1"/>
  <c r="G552" i="1"/>
  <c r="G551" i="1"/>
  <c r="G550" i="1"/>
  <c r="G549" i="1"/>
  <c r="G548" i="1"/>
  <c r="G547" i="1"/>
  <c r="G546" i="1"/>
  <c r="G545" i="1"/>
  <c r="G544" i="1"/>
  <c r="G543" i="1"/>
  <c r="G542" i="1"/>
  <c r="G541" i="1"/>
  <c r="G540" i="1"/>
  <c r="G539" i="1"/>
  <c r="G538" i="1"/>
  <c r="G537" i="1"/>
  <c r="G536" i="1"/>
  <c r="G535" i="1"/>
  <c r="G534" i="1"/>
  <c r="G533" i="1"/>
  <c r="G532" i="1"/>
  <c r="G531" i="1"/>
  <c r="G530" i="1"/>
  <c r="G529" i="1"/>
  <c r="G528" i="1"/>
  <c r="G527" i="1"/>
  <c r="G526" i="1"/>
  <c r="G525" i="1"/>
  <c r="G524" i="1"/>
  <c r="G523" i="1"/>
  <c r="G522" i="1"/>
  <c r="G521" i="1"/>
  <c r="G520" i="1"/>
  <c r="G519" i="1"/>
  <c r="G518" i="1"/>
  <c r="G517" i="1"/>
  <c r="G516" i="1"/>
  <c r="G515" i="1"/>
  <c r="G514" i="1"/>
  <c r="G513" i="1"/>
  <c r="G512" i="1"/>
  <c r="G511" i="1"/>
  <c r="G510" i="1"/>
  <c r="G509" i="1"/>
  <c r="G508" i="1"/>
  <c r="G507" i="1"/>
  <c r="G506" i="1"/>
  <c r="G505" i="1"/>
  <c r="G504" i="1"/>
  <c r="G503" i="1"/>
  <c r="G502" i="1"/>
  <c r="G501" i="1"/>
  <c r="G500" i="1"/>
  <c r="G499" i="1"/>
  <c r="G498" i="1"/>
  <c r="G497" i="1"/>
  <c r="G496" i="1"/>
  <c r="G495" i="1"/>
  <c r="G494" i="1"/>
  <c r="G493" i="1"/>
  <c r="G492" i="1"/>
  <c r="G491" i="1"/>
  <c r="G490" i="1"/>
  <c r="G489" i="1"/>
  <c r="G488" i="1"/>
  <c r="G487" i="1"/>
  <c r="G486" i="1"/>
  <c r="G485" i="1"/>
  <c r="G484" i="1"/>
  <c r="G483" i="1"/>
  <c r="G482" i="1"/>
  <c r="G481" i="1"/>
  <c r="G480" i="1"/>
  <c r="G479" i="1"/>
  <c r="G478" i="1"/>
  <c r="G477" i="1"/>
  <c r="G476" i="1"/>
  <c r="G475" i="1"/>
  <c r="G474" i="1"/>
  <c r="G473" i="1"/>
  <c r="G472" i="1"/>
  <c r="G471" i="1"/>
  <c r="G470" i="1"/>
  <c r="G469" i="1"/>
  <c r="G468" i="1"/>
  <c r="G467" i="1"/>
  <c r="G466" i="1"/>
  <c r="G465" i="1"/>
  <c r="G464" i="1"/>
  <c r="G463" i="1"/>
  <c r="G462" i="1"/>
  <c r="G461" i="1"/>
  <c r="G460" i="1"/>
  <c r="G459" i="1"/>
  <c r="G458" i="1"/>
  <c r="G457" i="1"/>
  <c r="G456" i="1"/>
  <c r="G455" i="1"/>
  <c r="G454" i="1"/>
  <c r="G453" i="1"/>
  <c r="G452" i="1"/>
  <c r="G451" i="1"/>
  <c r="G450" i="1"/>
  <c r="G449" i="1"/>
  <c r="G448" i="1"/>
  <c r="G447" i="1"/>
  <c r="G446" i="1"/>
  <c r="G445" i="1"/>
  <c r="G444" i="1"/>
  <c r="G443" i="1"/>
  <c r="G442" i="1"/>
  <c r="G441" i="1"/>
  <c r="G440" i="1"/>
  <c r="G439" i="1"/>
  <c r="G438" i="1"/>
  <c r="G437" i="1"/>
  <c r="G436" i="1"/>
  <c r="G435" i="1"/>
  <c r="G434" i="1"/>
  <c r="G433" i="1"/>
  <c r="G432" i="1"/>
  <c r="G431" i="1"/>
  <c r="G430" i="1"/>
  <c r="G429" i="1"/>
  <c r="G428" i="1"/>
  <c r="G427" i="1"/>
  <c r="G426" i="1"/>
  <c r="G425" i="1"/>
  <c r="G424" i="1"/>
  <c r="G423" i="1"/>
  <c r="G422" i="1"/>
  <c r="G421" i="1"/>
  <c r="G420" i="1"/>
  <c r="G419" i="1"/>
  <c r="G418" i="1"/>
  <c r="G417" i="1"/>
  <c r="G416" i="1"/>
  <c r="G415" i="1"/>
  <c r="G414" i="1"/>
  <c r="G413" i="1"/>
  <c r="G412" i="1"/>
  <c r="G411" i="1"/>
  <c r="G410" i="1"/>
  <c r="G409" i="1"/>
  <c r="G408" i="1"/>
  <c r="G407" i="1"/>
  <c r="G406" i="1"/>
  <c r="G405" i="1"/>
  <c r="G404" i="1"/>
  <c r="G403" i="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B4" i="4"/>
  <c r="C4" i="4"/>
  <c r="A4" i="4"/>
  <c r="Q8" i="2" l="1"/>
  <c r="P8" i="2"/>
  <c r="P2" i="2"/>
  <c r="O8" i="2"/>
  <c r="N8" i="2"/>
  <c r="R2" i="2"/>
  <c r="Q2" i="2"/>
  <c r="N2" i="2"/>
  <c r="O2" i="2"/>
  <c r="M2" i="2"/>
  <c r="L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2" i="2"/>
  <c r="J3" i="2" a="1"/>
  <c r="J3" i="2" s="1"/>
  <c r="J4" i="2" a="1"/>
  <c r="J4" i="2" s="1"/>
  <c r="J5" i="2" a="1"/>
  <c r="J5" i="2" s="1"/>
  <c r="J6" i="2" a="1"/>
  <c r="J6" i="2" s="1"/>
  <c r="J7" i="2" a="1"/>
  <c r="J7" i="2" s="1"/>
  <c r="J8" i="2" a="1"/>
  <c r="J8" i="2" s="1"/>
  <c r="J9" i="2" a="1"/>
  <c r="J9" i="2" s="1"/>
  <c r="J10" i="2" a="1"/>
  <c r="J10" i="2" s="1"/>
  <c r="J11" i="2" a="1"/>
  <c r="J11" i="2" s="1"/>
  <c r="J12" i="2" a="1"/>
  <c r="J12" i="2" s="1"/>
  <c r="J13" i="2" a="1"/>
  <c r="J13" i="2" s="1"/>
  <c r="J14" i="2" a="1"/>
  <c r="J14" i="2" s="1"/>
  <c r="J15" i="2" a="1"/>
  <c r="J15" i="2" s="1"/>
  <c r="J16" i="2" a="1"/>
  <c r="J16" i="2" s="1"/>
  <c r="J17" i="2" a="1"/>
  <c r="J17" i="2" s="1"/>
  <c r="J18" i="2" a="1"/>
  <c r="J18" i="2" s="1"/>
  <c r="J19" i="2" a="1"/>
  <c r="J19" i="2" s="1"/>
  <c r="J20" i="2" a="1"/>
  <c r="J20" i="2" s="1"/>
  <c r="J21" i="2" a="1"/>
  <c r="J21" i="2" s="1"/>
  <c r="J22" i="2" a="1"/>
  <c r="J22" i="2" s="1"/>
  <c r="J23" i="2" a="1"/>
  <c r="J23" i="2" s="1"/>
  <c r="J24" i="2" a="1"/>
  <c r="J24" i="2" s="1"/>
  <c r="J25" i="2" a="1"/>
  <c r="J25" i="2" s="1"/>
  <c r="J26" i="2" a="1"/>
  <c r="J26" i="2" s="1"/>
  <c r="J27" i="2" a="1"/>
  <c r="J27" i="2" s="1"/>
  <c r="J28" i="2" a="1"/>
  <c r="J28" i="2" s="1"/>
  <c r="J29" i="2" a="1"/>
  <c r="J29" i="2" s="1"/>
  <c r="J30" i="2" a="1"/>
  <c r="J30" i="2" s="1"/>
  <c r="J31" i="2" a="1"/>
  <c r="J31" i="2" s="1"/>
  <c r="J32" i="2" a="1"/>
  <c r="J32" i="2" s="1"/>
  <c r="J33" i="2" a="1"/>
  <c r="J33" i="2" s="1"/>
  <c r="J34" i="2" a="1"/>
  <c r="J34" i="2" s="1"/>
  <c r="J35" i="2" a="1"/>
  <c r="J35" i="2" s="1"/>
  <c r="J36" i="2" a="1"/>
  <c r="J36" i="2" s="1"/>
  <c r="J37" i="2" a="1"/>
  <c r="J37" i="2" s="1"/>
  <c r="J38" i="2" a="1"/>
  <c r="J38" i="2" s="1"/>
  <c r="J39" i="2" a="1"/>
  <c r="J39" i="2" s="1"/>
  <c r="J40" i="2" a="1"/>
  <c r="J40" i="2" s="1"/>
  <c r="J41" i="2" a="1"/>
  <c r="J41" i="2" s="1"/>
  <c r="J42" i="2" a="1"/>
  <c r="J42" i="2" s="1"/>
  <c r="J43" i="2" a="1"/>
  <c r="J43" i="2" s="1"/>
  <c r="J44" i="2" a="1"/>
  <c r="J44" i="2" s="1"/>
  <c r="J45" i="2" a="1"/>
  <c r="J45" i="2" s="1"/>
  <c r="J46" i="2" a="1"/>
  <c r="J46" i="2" s="1"/>
  <c r="J47" i="2" a="1"/>
  <c r="J47" i="2" s="1"/>
  <c r="J48" i="2" a="1"/>
  <c r="J48" i="2" s="1"/>
  <c r="J49" i="2" a="1"/>
  <c r="J49" i="2" s="1"/>
  <c r="J50" i="2" a="1"/>
  <c r="J50" i="2" s="1"/>
  <c r="J51" i="2" a="1"/>
  <c r="J51" i="2" s="1"/>
  <c r="J52" i="2" a="1"/>
  <c r="J52" i="2" s="1"/>
  <c r="J53" i="2" a="1"/>
  <c r="J53" i="2" s="1"/>
  <c r="J54" i="2" a="1"/>
  <c r="J54" i="2" s="1"/>
  <c r="J55" i="2" a="1"/>
  <c r="J55" i="2" s="1"/>
  <c r="J56" i="2" a="1"/>
  <c r="J56" i="2" s="1"/>
  <c r="J57" i="2" a="1"/>
  <c r="J57" i="2" s="1"/>
  <c r="J58" i="2" a="1"/>
  <c r="J58" i="2" s="1"/>
  <c r="J59" i="2" a="1"/>
  <c r="J59" i="2" s="1"/>
  <c r="J60" i="2" a="1"/>
  <c r="J60" i="2" s="1"/>
  <c r="J61" i="2" a="1"/>
  <c r="J61" i="2" s="1"/>
  <c r="J62" i="2" a="1"/>
  <c r="J62" i="2" s="1"/>
  <c r="J63" i="2" a="1"/>
  <c r="J63" i="2" s="1"/>
  <c r="J64" i="2" a="1"/>
  <c r="J64" i="2" s="1"/>
  <c r="J65" i="2" a="1"/>
  <c r="J65" i="2" s="1"/>
  <c r="J66" i="2" a="1"/>
  <c r="J66" i="2" s="1"/>
  <c r="J67" i="2" a="1"/>
  <c r="J67" i="2" s="1"/>
  <c r="J68" i="2" a="1"/>
  <c r="J68" i="2" s="1"/>
  <c r="J69" i="2" a="1"/>
  <c r="J69" i="2" s="1"/>
  <c r="J70" i="2" a="1"/>
  <c r="J70" i="2" s="1"/>
  <c r="J71" i="2" a="1"/>
  <c r="J71" i="2" s="1"/>
  <c r="J72" i="2" a="1"/>
  <c r="J72" i="2" s="1"/>
  <c r="J73" i="2" a="1"/>
  <c r="J73" i="2" s="1"/>
  <c r="J74" i="2" a="1"/>
  <c r="J74" i="2" s="1"/>
  <c r="J75" i="2" a="1"/>
  <c r="J75" i="2" s="1"/>
  <c r="J76" i="2" a="1"/>
  <c r="J76" i="2" s="1"/>
  <c r="J77" i="2" a="1"/>
  <c r="J77" i="2" s="1"/>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2" i="2" a="1"/>
  <c r="J2" i="2" s="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2" i="2"/>
  <c r="W2" i="2" s="1" a="1"/>
  <c r="AM2" i="2" l="1"/>
  <c r="AL2" i="2"/>
  <c r="AK2" i="2"/>
  <c r="AJ2" i="2"/>
  <c r="AI2" i="2"/>
  <c r="AH2" i="2"/>
  <c r="AG2" i="2"/>
  <c r="W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<sst xmlns="http://schemas.openxmlformats.org/spreadsheetml/2006/main" count="3460" uniqueCount="121">
  <si>
    <t>Sales Person</t>
  </si>
  <si>
    <t>Country</t>
  </si>
  <si>
    <t>Product</t>
  </si>
  <si>
    <t>Date</t>
  </si>
  <si>
    <t>Amount</t>
  </si>
  <si>
    <t>Boxes Shipped</t>
  </si>
  <si>
    <t>Day</t>
  </si>
  <si>
    <t>Jehu Rudeforth</t>
  </si>
  <si>
    <t>UK</t>
  </si>
  <si>
    <t>Mint Chip Choco</t>
  </si>
  <si>
    <t>Van Tuxwell</t>
  </si>
  <si>
    <t>India</t>
  </si>
  <si>
    <t>85% Dark Bars</t>
  </si>
  <si>
    <t>Gigi Bohling</t>
  </si>
  <si>
    <t>Peanut Butter Cubes</t>
  </si>
  <si>
    <t>Jan Morforth</t>
  </si>
  <si>
    <t>Australia</t>
  </si>
  <si>
    <t>Smooth Sliky Salty</t>
  </si>
  <si>
    <t>Oby Sorrel</t>
  </si>
  <si>
    <t>99% Dark &amp; Pure</t>
  </si>
  <si>
    <t>Gunar Cockshoot</t>
  </si>
  <si>
    <t>After Nines</t>
  </si>
  <si>
    <t>New Zealand</t>
  </si>
  <si>
    <t>50% Dark Bites</t>
  </si>
  <si>
    <t>Brien Boise</t>
  </si>
  <si>
    <t>Rafaelita Blaksland</t>
  </si>
  <si>
    <t>Barr Faughny</t>
  </si>
  <si>
    <t>USA</t>
  </si>
  <si>
    <t>Orange Choco</t>
  </si>
  <si>
    <t>Mallorie Waber</t>
  </si>
  <si>
    <t>Canada</t>
  </si>
  <si>
    <t>Eclairs</t>
  </si>
  <si>
    <t>Karlen McCaffrey</t>
  </si>
  <si>
    <t>Drinking Coco</t>
  </si>
  <si>
    <t>Marney O'Breen</t>
  </si>
  <si>
    <t>Beverie Moffet</t>
  </si>
  <si>
    <t>Organic Choco Syrup</t>
  </si>
  <si>
    <t>Roddy Speechley</t>
  </si>
  <si>
    <t>Milk Bars</t>
  </si>
  <si>
    <t>Curtice Advani</t>
  </si>
  <si>
    <t>Spicy Special Slims</t>
  </si>
  <si>
    <t>Husein Augar</t>
  </si>
  <si>
    <t>Kaine Padly</t>
  </si>
  <si>
    <t>Fruit &amp; Nut Bars</t>
  </si>
  <si>
    <t>Dennison Crosswaite</t>
  </si>
  <si>
    <t>White Choc</t>
  </si>
  <si>
    <t>Manuka Honey Choco</t>
  </si>
  <si>
    <t>Wilone O'Kielt</t>
  </si>
  <si>
    <t>Almond Choco</t>
  </si>
  <si>
    <t>Andria Kimpton</t>
  </si>
  <si>
    <t>Kelci Walkden</t>
  </si>
  <si>
    <t>Camilla Castle</t>
  </si>
  <si>
    <t>Raspberry Choco</t>
  </si>
  <si>
    <t>Choco Coated Almonds</t>
  </si>
  <si>
    <t>Madelene Upcott</t>
  </si>
  <si>
    <t>Dotty Strutley</t>
  </si>
  <si>
    <t>Ches Bonnell</t>
  </si>
  <si>
    <t>Baker's Choco Chips</t>
  </si>
  <si>
    <t>Caramel Stuffed Bars</t>
  </si>
  <si>
    <t>70% Dark Bites</t>
  </si>
  <si>
    <t>KPI</t>
  </si>
  <si>
    <t>what is the overal total sales?</t>
  </si>
  <si>
    <t>what is the averge sales for the year?</t>
  </si>
  <si>
    <t>what is the total boxes shipped?</t>
  </si>
  <si>
    <t>what is the annual sales return?</t>
  </si>
  <si>
    <t>Business Questions</t>
  </si>
  <si>
    <t>1. select the top five sales persons with highest sales?</t>
  </si>
  <si>
    <t>2. how many countries were coveredd by each sales person?</t>
  </si>
  <si>
    <t>3. what is the monthly sales trend?</t>
  </si>
  <si>
    <t>4. which country had the highest pruchase?</t>
  </si>
  <si>
    <t>5. what is the monthly sales difference for each country?</t>
  </si>
  <si>
    <t>6. which product has the highest boxes shipped?</t>
  </si>
  <si>
    <t>7. what Quarter experiecne the highest sale and boxes shipped?</t>
  </si>
  <si>
    <t>8. best selling products ?</t>
  </si>
  <si>
    <t>Total Sales</t>
  </si>
  <si>
    <t>Sum of Boxes Shipped</t>
  </si>
  <si>
    <t>Average Sales</t>
  </si>
  <si>
    <t>Top 5 Sales Persons With The Highest Sales</t>
  </si>
  <si>
    <t>Sum of Amount</t>
  </si>
  <si>
    <t>Grand Total</t>
  </si>
  <si>
    <t>How many countries did each sales person visit</t>
  </si>
  <si>
    <t>Count of Country</t>
  </si>
  <si>
    <t>Country with the highest Purchase</t>
  </si>
  <si>
    <t>Sum of Purchase</t>
  </si>
  <si>
    <t>Product With Highest Boxes Shipped</t>
  </si>
  <si>
    <t>Sales Executives</t>
  </si>
  <si>
    <t>Month</t>
  </si>
  <si>
    <t>Shipping Condition</t>
  </si>
  <si>
    <t>Sale Performance</t>
  </si>
  <si>
    <t xml:space="preserve">Total Sales </t>
  </si>
  <si>
    <t>Maximum Sales</t>
  </si>
  <si>
    <t>Minimum Sales</t>
  </si>
  <si>
    <t>Total boxes Shipped</t>
  </si>
  <si>
    <t>Maximum Boxes Shipped</t>
  </si>
  <si>
    <t>Minimum Boxes Shipped</t>
  </si>
  <si>
    <t>Products</t>
  </si>
  <si>
    <t>Boxes shipped</t>
  </si>
  <si>
    <t xml:space="preserve">Shipping Condition </t>
  </si>
  <si>
    <t>Total Boxes Shipped</t>
  </si>
  <si>
    <t>Maximum Boxes shipped</t>
  </si>
  <si>
    <t>Number Of Time Each Product  was Sold</t>
  </si>
  <si>
    <t>Average Sale Of Each Product</t>
  </si>
  <si>
    <t xml:space="preserve">Sum Of Each Product </t>
  </si>
  <si>
    <t>Minimum Amount For Each Product</t>
  </si>
  <si>
    <t>Months (Date)</t>
  </si>
  <si>
    <t>Jan</t>
  </si>
  <si>
    <t>Feb</t>
  </si>
  <si>
    <t>Mar</t>
  </si>
  <si>
    <t>Apr</t>
  </si>
  <si>
    <t>May</t>
  </si>
  <si>
    <t>Jun</t>
  </si>
  <si>
    <t>Jul</t>
  </si>
  <si>
    <t>Aug</t>
  </si>
  <si>
    <t>Monthly Sales Trend</t>
  </si>
  <si>
    <t>Quarters (Date)</t>
  </si>
  <si>
    <t>Qtr1</t>
  </si>
  <si>
    <t>Qtr2</t>
  </si>
  <si>
    <t>Qtr3</t>
  </si>
  <si>
    <t xml:space="preserve">Quarter with the highest number of boxes shipped </t>
  </si>
  <si>
    <t xml:space="preserve">Monthly Sales Difference </t>
  </si>
  <si>
    <t>Best Selling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</si>
</sst>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quot;$&quot;#,##0"/>
    <numFmt numFmtId="165" formatCode="[$$-409]#,##0"/>
    <numFmt numFmtId="166" formatCode="_-* #,##0_-;\-* #,##0_-;_-* &quot;-&quot;??_-;_-@_-"/>
    <numFmt numFmtId="167" formatCode="[Green]0.00%;[Red]\-0.00%"/>
    <numFmt numFmtId="168" formatCode="[Green]\▲0.00%;[Red]\▼\-0.00%"/>
    <numFmt numFmtId="169" formatCode="_(* #,##0_);_(* \(#,##0\);_(* &quot;-&quot;??_);_(@_)"/>
  </numFmts>
  <fonts count="9" x14ac:knownFonts="1">
    <font>
      <sz val="11"/>
      <color theme="1"/>
      <name val="Aptos Narrow"/>
      <family val="2"/>
      <scheme val="minor"/>
    </font>
    <font>
      <b/>
      <sz val="11"/>
      <color theme="1"/>
      <name val="Aptos Narrow"/>
      <family val="2"/>
      <scheme val="minor"/>
    </font>
    <font>
      <b/>
      <sz val="11"/>
      <color rgb="FF000000"/>
      <name val="Aptos Narrow"/>
      <scheme val="minor"/>
    </font>
    <font>
      <b/>
      <sz val="11"/>
      <color theme="1"/>
      <name val="Aptos Narrow"/>
      <family val="2"/>
      <scheme val="minor"/>
    </font>
    <font>
      <b/>
      <sz val="12"/>
      <color theme="1"/>
      <name val="Aptos Narrow"/>
      <family val="2"/>
      <scheme val="minor"/>
    </font>
    <font>
      <sz val="12"/>
      <color theme="1"/>
      <name val="Aptos Narrow"/>
      <family val="2"/>
      <scheme val="minor"/>
    </font>
    <font>
      <b/>
      <sz val="12"/>
      <color rgb="FF000000"/>
      <name val="Calibri"/>
      <family val="2"/>
    </font>
    <font>
      <sz val="12"/>
      <color rgb="FF000000"/>
      <name val="Calibri"/>
      <family val="2"/>
    </font>
    <font>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8" fillId="0" borderId="0" applyFont="0" applyFill="0" applyBorder="0" applyAlignment="0" applyProtection="0"/>
  </cellStyleXfs>
  <cellXfs count="32">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164" fontId="1" fillId="0" borderId="0" xfId="0" applyNumberFormat="1" applyFont="1" applyAlignment="1">
      <alignment horizontal="center"/>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horizontal="center"/>
    </xf>
    <xf numFmtId="0" fontId="2" fillId="0" borderId="0" xfId="0" applyFont="1"/>
    <xf numFmtId="0" fontId="3" fillId="0" borderId="0" xfId="0" applyFont="1"/>
    <xf numFmtId="0" fontId="0" fillId="0" borderId="0" xfId="0" applyAlignment="1">
      <alignment wrapText="1"/>
    </xf>
    <xf numFmtId="0" fontId="4" fillId="0" borderId="0" xfId="0" applyFont="1" applyAlignment="1">
      <alignment horizontal="center" vertical="center"/>
    </xf>
    <xf numFmtId="14" fontId="4" fillId="0" borderId="0" xfId="0" applyNumberFormat="1" applyFont="1" applyAlignment="1">
      <alignment horizontal="center" vertical="center"/>
    </xf>
    <xf numFmtId="165" fontId="4" fillId="0" borderId="0" xfId="0" applyNumberFormat="1"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14" fontId="5" fillId="0" borderId="0" xfId="0" applyNumberFormat="1" applyFont="1" applyAlignment="1">
      <alignment horizontal="center" vertical="center"/>
    </xf>
    <xf numFmtId="165" fontId="5" fillId="0" borderId="0" xfId="0" applyNumberFormat="1" applyFont="1" applyAlignment="1">
      <alignment horizontal="center" vertical="center"/>
    </xf>
    <xf numFmtId="0" fontId="5" fillId="0" borderId="0" xfId="0" applyFont="1" applyAlignment="1">
      <alignment horizontal="center" vertical="center" wrapText="1"/>
    </xf>
    <xf numFmtId="1" fontId="5" fillId="0" borderId="0" xfId="0" applyNumberFormat="1" applyFont="1" applyAlignment="1">
      <alignment horizontal="center" vertical="center"/>
    </xf>
    <xf numFmtId="166" fontId="5" fillId="0" borderId="0" xfId="0" applyNumberFormat="1" applyFont="1" applyAlignment="1">
      <alignment horizontal="center" vertical="center"/>
    </xf>
    <xf numFmtId="0" fontId="7" fillId="0" borderId="0" xfId="0" applyFont="1"/>
    <xf numFmtId="0" fontId="6" fillId="0" borderId="0" xfId="0" applyFont="1"/>
    <xf numFmtId="0" fontId="6" fillId="0" borderId="0" xfId="0" applyFont="1" applyAlignment="1">
      <alignment wrapText="1"/>
    </xf>
    <xf numFmtId="0" fontId="7" fillId="0" borderId="0" xfId="0" applyFont="1" applyAlignment="1">
      <alignment wrapText="1"/>
    </xf>
    <xf numFmtId="164" fontId="0" fillId="0" borderId="0" xfId="0" applyNumberFormat="1"/>
    <xf numFmtId="0" fontId="0" fillId="0" borderId="0" xfId="0" pivotButton="1"/>
    <xf numFmtId="164" fontId="0" fillId="0" borderId="0" xfId="0" applyNumberFormat="1" applyAlignment="1">
      <alignment wrapText="1"/>
    </xf>
    <xf numFmtId="167" fontId="0" fillId="0" borderId="0" xfId="0" applyNumberFormat="1"/>
    <xf numFmtId="168" fontId="0" fillId="0" borderId="0" xfId="0" applyNumberFormat="1"/>
    <xf numFmtId="169" fontId="0" fillId="0" borderId="0" xfId="0" applyNumberFormat="1"/>
    <xf numFmtId="169" fontId="0" fillId="0" borderId="0" xfId="1" applyNumberFormat="1" applyFont="1"/>
    <xf numFmtId="0" fontId="0" fillId="0" borderId="0" xfId="0" applyNumberFormat="1"/>
  </cellXfs>
  <cellStyles count="2">
    <cellStyle name="Comma" xfId="1" builtinId="3"/>
    <cellStyle name="Normal" xfId="0" builtinId="0"/>
  </cellStyles>
  <dxfs count="26">
    <dxf>
      <numFmt numFmtId="169" formatCode="_(* #,##0_);_(* \(#,##0\);_(* &quot;-&quot;??_);_(@_)"/>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Persons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c:f>
              <c:strCache>
                <c:ptCount val="1"/>
                <c:pt idx="0">
                  <c:v>Total</c:v>
                </c:pt>
              </c:strCache>
            </c:strRef>
          </c:tx>
          <c:spPr>
            <a:solidFill>
              <a:schemeClr val="accent1"/>
            </a:solidFill>
            <a:ln>
              <a:noFill/>
            </a:ln>
            <a:effectLst/>
          </c:spPr>
          <c:invertIfNegative val="0"/>
          <c:cat>
            <c:strRef>
              <c:f>'Pivot Table'!$A$8:$A$13</c:f>
              <c:strCache>
                <c:ptCount val="5"/>
                <c:pt idx="0">
                  <c:v>Ches Bonnell</c:v>
                </c:pt>
                <c:pt idx="1">
                  <c:v>Oby Sorrel</c:v>
                </c:pt>
                <c:pt idx="2">
                  <c:v>Madelene Upcott</c:v>
                </c:pt>
                <c:pt idx="3">
                  <c:v>Brien Boise</c:v>
                </c:pt>
                <c:pt idx="4">
                  <c:v>Kelci Walkden</c:v>
                </c:pt>
              </c:strCache>
            </c:strRef>
          </c:cat>
          <c:val>
            <c:numRef>
              <c:f>'Pivot Table'!$B$8:$B$13</c:f>
              <c:numCache>
                <c:formatCode>"$"#,##0</c:formatCode>
                <c:ptCount val="5"/>
                <c:pt idx="0">
                  <c:v>320901</c:v>
                </c:pt>
                <c:pt idx="1">
                  <c:v>316645</c:v>
                </c:pt>
                <c:pt idx="2">
                  <c:v>316099</c:v>
                </c:pt>
                <c:pt idx="3">
                  <c:v>312816</c:v>
                </c:pt>
                <c:pt idx="4">
                  <c:v>311710</c:v>
                </c:pt>
              </c:numCache>
            </c:numRef>
          </c:val>
          <c:extLst>
            <c:ext xmlns:c16="http://schemas.microsoft.com/office/drawing/2014/chart" uri="{C3380CC4-5D6E-409C-BE32-E72D297353CC}">
              <c16:uniqueId val="{00000001-53CF-413A-B138-88A41B9FF1BD}"/>
            </c:ext>
          </c:extLst>
        </c:ser>
        <c:dLbls>
          <c:showLegendKey val="0"/>
          <c:showVal val="0"/>
          <c:showCatName val="0"/>
          <c:showSerName val="0"/>
          <c:showPercent val="0"/>
          <c:showBubbleSize val="0"/>
        </c:dLbls>
        <c:gapWidth val="219"/>
        <c:overlap val="-27"/>
        <c:axId val="9782791"/>
        <c:axId val="9796103"/>
      </c:barChart>
      <c:catAx>
        <c:axId val="9782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6103"/>
        <c:crosses val="autoZero"/>
        <c:auto val="1"/>
        <c:lblAlgn val="ctr"/>
        <c:lblOffset val="100"/>
        <c:noMultiLvlLbl val="0"/>
      </c:catAx>
      <c:valAx>
        <c:axId val="97961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82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Table'!$B$38</c:f>
              <c:strCache>
                <c:ptCount val="1"/>
                <c:pt idx="0">
                  <c:v>Total</c:v>
                </c:pt>
              </c:strCache>
            </c:strRef>
          </c:tx>
          <c:spPr>
            <a:solidFill>
              <a:schemeClr val="accent1"/>
            </a:solidFill>
            <a:ln>
              <a:noFill/>
            </a:ln>
            <a:effectLst/>
          </c:spPr>
          <c:invertIfNegative val="0"/>
          <c:cat>
            <c:strRef>
              <c:f>'Pivot Table'!$A$39:$A$64</c:f>
              <c:strCache>
                <c:ptCount val="25"/>
                <c:pt idx="0">
                  <c:v>Kelci Walkden</c:v>
                </c:pt>
                <c:pt idx="1">
                  <c:v>Brien Boise</c:v>
                </c:pt>
                <c:pt idx="2">
                  <c:v>Van Tuxwell</c:v>
                </c:pt>
                <c:pt idx="3">
                  <c:v>Beverie Moffet</c:v>
                </c:pt>
                <c:pt idx="4">
                  <c:v>Oby Sorrel</c:v>
                </c:pt>
                <c:pt idx="5">
                  <c:v>Dennison Crosswaite</c:v>
                </c:pt>
                <c:pt idx="6">
                  <c:v>Ches Bonnell</c:v>
                </c:pt>
                <c:pt idx="7">
                  <c:v>Karlen McCaffrey</c:v>
                </c:pt>
                <c:pt idx="8">
                  <c:v>Gigi Bohling</c:v>
                </c:pt>
                <c:pt idx="9">
                  <c:v>Curtice Advani</c:v>
                </c:pt>
                <c:pt idx="10">
                  <c:v>Madelene Upcott</c:v>
                </c:pt>
                <c:pt idx="11">
                  <c:v>Marney O'Breen</c:v>
                </c:pt>
                <c:pt idx="12">
                  <c:v>Kaine Padly</c:v>
                </c:pt>
                <c:pt idx="13">
                  <c:v>Roddy Speechley</c:v>
                </c:pt>
                <c:pt idx="14">
                  <c:v>Jehu Rudeforth</c:v>
                </c:pt>
                <c:pt idx="15">
                  <c:v>Barr Faughny</c:v>
                </c:pt>
                <c:pt idx="16">
                  <c:v>Gunar Cockshoot</c:v>
                </c:pt>
                <c:pt idx="17">
                  <c:v>Mallorie Waber</c:v>
                </c:pt>
                <c:pt idx="18">
                  <c:v>Andria Kimpton</c:v>
                </c:pt>
                <c:pt idx="19">
                  <c:v>Jan Morforth</c:v>
                </c:pt>
                <c:pt idx="20">
                  <c:v>Husein Augar</c:v>
                </c:pt>
                <c:pt idx="21">
                  <c:v>Dotty Strutley</c:v>
                </c:pt>
                <c:pt idx="22">
                  <c:v>Wilone O'Kielt</c:v>
                </c:pt>
                <c:pt idx="23">
                  <c:v>Rafaelita Blaksland</c:v>
                </c:pt>
                <c:pt idx="24">
                  <c:v>Camilla Castle</c:v>
                </c:pt>
              </c:strCache>
            </c:strRef>
          </c:cat>
          <c:val>
            <c:numRef>
              <c:f>'Pivot Table'!$B$39:$B$64</c:f>
              <c:numCache>
                <c:formatCode>General</c:formatCode>
                <c:ptCount val="25"/>
                <c:pt idx="0">
                  <c:v>54</c:v>
                </c:pt>
                <c:pt idx="1">
                  <c:v>53</c:v>
                </c:pt>
                <c:pt idx="2">
                  <c:v>51</c:v>
                </c:pt>
                <c:pt idx="3">
                  <c:v>50</c:v>
                </c:pt>
                <c:pt idx="4">
                  <c:v>49</c:v>
                </c:pt>
                <c:pt idx="5">
                  <c:v>49</c:v>
                </c:pt>
                <c:pt idx="6">
                  <c:v>48</c:v>
                </c:pt>
                <c:pt idx="7">
                  <c:v>47</c:v>
                </c:pt>
                <c:pt idx="8">
                  <c:v>47</c:v>
                </c:pt>
                <c:pt idx="9">
                  <c:v>46</c:v>
                </c:pt>
                <c:pt idx="10">
                  <c:v>45</c:v>
                </c:pt>
                <c:pt idx="11">
                  <c:v>45</c:v>
                </c:pt>
                <c:pt idx="12">
                  <c:v>45</c:v>
                </c:pt>
                <c:pt idx="13">
                  <c:v>43</c:v>
                </c:pt>
                <c:pt idx="14">
                  <c:v>43</c:v>
                </c:pt>
                <c:pt idx="15">
                  <c:v>43</c:v>
                </c:pt>
                <c:pt idx="16">
                  <c:v>43</c:v>
                </c:pt>
                <c:pt idx="17">
                  <c:v>41</c:v>
                </c:pt>
                <c:pt idx="18">
                  <c:v>39</c:v>
                </c:pt>
                <c:pt idx="19">
                  <c:v>39</c:v>
                </c:pt>
                <c:pt idx="20">
                  <c:v>38</c:v>
                </c:pt>
                <c:pt idx="21">
                  <c:v>36</c:v>
                </c:pt>
                <c:pt idx="22">
                  <c:v>34</c:v>
                </c:pt>
                <c:pt idx="23">
                  <c:v>34</c:v>
                </c:pt>
                <c:pt idx="24">
                  <c:v>32</c:v>
                </c:pt>
              </c:numCache>
            </c:numRef>
          </c:val>
          <c:extLst>
            <c:ext xmlns:c16="http://schemas.microsoft.com/office/drawing/2014/chart" uri="{C3380CC4-5D6E-409C-BE32-E72D297353CC}">
              <c16:uniqueId val="{00000001-8B6F-4344-A654-9CCA2BD73BEA}"/>
            </c:ext>
          </c:extLst>
        </c:ser>
        <c:dLbls>
          <c:showLegendKey val="0"/>
          <c:showVal val="0"/>
          <c:showCatName val="0"/>
          <c:showSerName val="0"/>
          <c:showPercent val="0"/>
          <c:showBubbleSize val="0"/>
        </c:dLbls>
        <c:gapWidth val="219"/>
        <c:overlap val="-27"/>
        <c:axId val="1792001032"/>
        <c:axId val="1123153927"/>
      </c:barChart>
      <c:catAx>
        <c:axId val="1792001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153927"/>
        <c:crosses val="autoZero"/>
        <c:auto val="1"/>
        <c:lblAlgn val="ctr"/>
        <c:lblOffset val="100"/>
        <c:noMultiLvlLbl val="0"/>
      </c:catAx>
      <c:valAx>
        <c:axId val="1123153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001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Table'!$B$69</c:f>
              <c:strCache>
                <c:ptCount val="1"/>
                <c:pt idx="0">
                  <c:v>Total</c:v>
                </c:pt>
              </c:strCache>
            </c:strRef>
          </c:tx>
          <c:spPr>
            <a:solidFill>
              <a:schemeClr val="accent1"/>
            </a:solidFill>
            <a:ln>
              <a:noFill/>
            </a:ln>
            <a:effectLst/>
          </c:spPr>
          <c:invertIfNegative val="0"/>
          <c:cat>
            <c:strRef>
              <c:f>'Pivot Table'!$A$70:$A$76</c:f>
              <c:strCache>
                <c:ptCount val="6"/>
                <c:pt idx="0">
                  <c:v>Australia</c:v>
                </c:pt>
                <c:pt idx="1">
                  <c:v>UK</c:v>
                </c:pt>
                <c:pt idx="2">
                  <c:v>India</c:v>
                </c:pt>
                <c:pt idx="3">
                  <c:v>USA</c:v>
                </c:pt>
                <c:pt idx="4">
                  <c:v>Canada</c:v>
                </c:pt>
                <c:pt idx="5">
                  <c:v>New Zealand</c:v>
                </c:pt>
              </c:strCache>
            </c:strRef>
          </c:cat>
          <c:val>
            <c:numRef>
              <c:f>'Pivot Table'!$B$70:$B$76</c:f>
              <c:numCache>
                <c:formatCode>"$"#,##0</c:formatCode>
                <c:ptCount val="6"/>
                <c:pt idx="0">
                  <c:v>1137367</c:v>
                </c:pt>
                <c:pt idx="1">
                  <c:v>1051792</c:v>
                </c:pt>
                <c:pt idx="2">
                  <c:v>1045800</c:v>
                </c:pt>
                <c:pt idx="3">
                  <c:v>1035349</c:v>
                </c:pt>
                <c:pt idx="4">
                  <c:v>962899</c:v>
                </c:pt>
                <c:pt idx="5">
                  <c:v>950418</c:v>
                </c:pt>
              </c:numCache>
            </c:numRef>
          </c:val>
          <c:extLst>
            <c:ext xmlns:c16="http://schemas.microsoft.com/office/drawing/2014/chart" uri="{C3380CC4-5D6E-409C-BE32-E72D297353CC}">
              <c16:uniqueId val="{00000001-30CD-4DF8-8B69-2534C2955F83}"/>
            </c:ext>
          </c:extLst>
        </c:ser>
        <c:dLbls>
          <c:showLegendKey val="0"/>
          <c:showVal val="0"/>
          <c:showCatName val="0"/>
          <c:showSerName val="0"/>
          <c:showPercent val="0"/>
          <c:showBubbleSize val="0"/>
        </c:dLbls>
        <c:gapWidth val="219"/>
        <c:overlap val="-27"/>
        <c:axId val="2121225735"/>
        <c:axId val="2121227783"/>
      </c:barChart>
      <c:catAx>
        <c:axId val="2121225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227783"/>
        <c:crosses val="autoZero"/>
        <c:auto val="1"/>
        <c:lblAlgn val="ctr"/>
        <c:lblOffset val="100"/>
        <c:noMultiLvlLbl val="0"/>
      </c:catAx>
      <c:valAx>
        <c:axId val="21212277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225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Table'!$B$83</c:f>
              <c:strCache>
                <c:ptCount val="1"/>
                <c:pt idx="0">
                  <c:v>Total</c:v>
                </c:pt>
              </c:strCache>
            </c:strRef>
          </c:tx>
          <c:spPr>
            <a:solidFill>
              <a:schemeClr val="accent1"/>
            </a:solidFill>
            <a:ln>
              <a:noFill/>
            </a:ln>
            <a:effectLst/>
          </c:spPr>
          <c:invertIfNegative val="0"/>
          <c:cat>
            <c:strRef>
              <c:f>'Pivot Table'!$A$84:$A$106</c:f>
              <c:strCache>
                <c:ptCount val="22"/>
                <c:pt idx="0">
                  <c:v>50% Dark Bites</c:v>
                </c:pt>
                <c:pt idx="1">
                  <c:v>Smooth Sliky Salty</c:v>
                </c:pt>
                <c:pt idx="2">
                  <c:v>Eclairs</c:v>
                </c:pt>
                <c:pt idx="3">
                  <c:v>Caramel Stuffed Bars</c:v>
                </c:pt>
                <c:pt idx="4">
                  <c:v>Spicy Special Slims</c:v>
                </c:pt>
                <c:pt idx="5">
                  <c:v>Drinking Coco</c:v>
                </c:pt>
                <c:pt idx="6">
                  <c:v>Milk Bars</c:v>
                </c:pt>
                <c:pt idx="7">
                  <c:v>Peanut Butter Cubes</c:v>
                </c:pt>
                <c:pt idx="8">
                  <c:v>After Nines</c:v>
                </c:pt>
                <c:pt idx="9">
                  <c:v>White Choc</c:v>
                </c:pt>
                <c:pt idx="10">
                  <c:v>Mint Chip Choco</c:v>
                </c:pt>
                <c:pt idx="11">
                  <c:v>99% Dark &amp; Pure</c:v>
                </c:pt>
                <c:pt idx="12">
                  <c:v>70% Dark Bites</c:v>
                </c:pt>
                <c:pt idx="13">
                  <c:v>85% Dark Bars</c:v>
                </c:pt>
                <c:pt idx="14">
                  <c:v>Manuka Honey Choco</c:v>
                </c:pt>
                <c:pt idx="15">
                  <c:v>Organic Choco Syrup</c:v>
                </c:pt>
                <c:pt idx="16">
                  <c:v>Fruit &amp; Nut Bars</c:v>
                </c:pt>
                <c:pt idx="17">
                  <c:v>Orange Choco</c:v>
                </c:pt>
                <c:pt idx="18">
                  <c:v>Raspberry Choco</c:v>
                </c:pt>
                <c:pt idx="19">
                  <c:v>Baker's Choco Chips</c:v>
                </c:pt>
                <c:pt idx="20">
                  <c:v>Almond Choco</c:v>
                </c:pt>
                <c:pt idx="21">
                  <c:v>Choco Coated Almonds</c:v>
                </c:pt>
              </c:strCache>
            </c:strRef>
          </c:cat>
          <c:val>
            <c:numRef>
              <c:f>'Pivot Table'!$B$84:$B$106</c:f>
              <c:numCache>
                <c:formatCode>General</c:formatCode>
                <c:ptCount val="22"/>
                <c:pt idx="0">
                  <c:v>9792</c:v>
                </c:pt>
                <c:pt idx="1">
                  <c:v>8810</c:v>
                </c:pt>
                <c:pt idx="2">
                  <c:v>8757</c:v>
                </c:pt>
                <c:pt idx="3">
                  <c:v>8717</c:v>
                </c:pt>
                <c:pt idx="4">
                  <c:v>8685</c:v>
                </c:pt>
                <c:pt idx="5">
                  <c:v>8660</c:v>
                </c:pt>
                <c:pt idx="6">
                  <c:v>8330</c:v>
                </c:pt>
                <c:pt idx="7">
                  <c:v>8304</c:v>
                </c:pt>
                <c:pt idx="8">
                  <c:v>8257</c:v>
                </c:pt>
                <c:pt idx="9">
                  <c:v>8240</c:v>
                </c:pt>
                <c:pt idx="10">
                  <c:v>8207</c:v>
                </c:pt>
                <c:pt idx="11">
                  <c:v>8127</c:v>
                </c:pt>
                <c:pt idx="12">
                  <c:v>8015</c:v>
                </c:pt>
                <c:pt idx="13">
                  <c:v>7793</c:v>
                </c:pt>
                <c:pt idx="14">
                  <c:v>7781</c:v>
                </c:pt>
                <c:pt idx="15">
                  <c:v>7749</c:v>
                </c:pt>
                <c:pt idx="16">
                  <c:v>7738</c:v>
                </c:pt>
                <c:pt idx="17">
                  <c:v>7732</c:v>
                </c:pt>
                <c:pt idx="18">
                  <c:v>7115</c:v>
                </c:pt>
                <c:pt idx="19">
                  <c:v>6998</c:v>
                </c:pt>
                <c:pt idx="20">
                  <c:v>6736</c:v>
                </c:pt>
                <c:pt idx="21">
                  <c:v>6464</c:v>
                </c:pt>
              </c:numCache>
            </c:numRef>
          </c:val>
          <c:extLst>
            <c:ext xmlns:c16="http://schemas.microsoft.com/office/drawing/2014/chart" uri="{C3380CC4-5D6E-409C-BE32-E72D297353CC}">
              <c16:uniqueId val="{00000001-A642-48E8-9D0D-36842A1628FD}"/>
            </c:ext>
          </c:extLst>
        </c:ser>
        <c:dLbls>
          <c:showLegendKey val="0"/>
          <c:showVal val="0"/>
          <c:showCatName val="0"/>
          <c:showSerName val="0"/>
          <c:showPercent val="0"/>
          <c:showBubbleSize val="0"/>
        </c:dLbls>
        <c:gapWidth val="219"/>
        <c:overlap val="-27"/>
        <c:axId val="2121250823"/>
        <c:axId val="137502728"/>
      </c:barChart>
      <c:catAx>
        <c:axId val="2121250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02728"/>
        <c:crosses val="autoZero"/>
        <c:auto val="1"/>
        <c:lblAlgn val="ctr"/>
        <c:lblOffset val="100"/>
        <c:noMultiLvlLbl val="0"/>
      </c:catAx>
      <c:valAx>
        <c:axId val="137502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250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Table'!$B$119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0D-4671-A03F-012BD6851A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0D-4671-A03F-012BD6851A2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0D-4671-A03F-012BD6851A2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Table'!$A$120:$A$123</c:f>
              <c:strCache>
                <c:ptCount val="3"/>
                <c:pt idx="0">
                  <c:v>Smooth Sliky Salty</c:v>
                </c:pt>
                <c:pt idx="1">
                  <c:v>50% Dark Bites</c:v>
                </c:pt>
                <c:pt idx="2">
                  <c:v>White Choc</c:v>
                </c:pt>
              </c:strCache>
            </c:strRef>
          </c:cat>
          <c:val>
            <c:numRef>
              <c:f>'Pivot Table'!$B$120:$B$123</c:f>
              <c:numCache>
                <c:formatCode>"$"#,##0</c:formatCode>
                <c:ptCount val="3"/>
                <c:pt idx="0">
                  <c:v>349692</c:v>
                </c:pt>
                <c:pt idx="1">
                  <c:v>341712</c:v>
                </c:pt>
                <c:pt idx="2">
                  <c:v>329147</c:v>
                </c:pt>
              </c:numCache>
            </c:numRef>
          </c:val>
          <c:extLst>
            <c:ext xmlns:c16="http://schemas.microsoft.com/office/drawing/2014/chart" uri="{C3380CC4-5D6E-409C-BE32-E72D297353CC}">
              <c16:uniqueId val="{00000001-BA84-4075-A549-6FE34121588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Table!PivotTable8</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Table'!$B$148</c:f>
              <c:strCache>
                <c:ptCount val="1"/>
                <c:pt idx="0">
                  <c:v>Sum of Amount</c:v>
                </c:pt>
              </c:strCache>
            </c:strRef>
          </c:tx>
          <c:spPr>
            <a:solidFill>
              <a:schemeClr val="accent1"/>
            </a:solidFill>
            <a:ln>
              <a:noFill/>
            </a:ln>
            <a:effectLst/>
          </c:spPr>
          <c:invertIfNegative val="0"/>
          <c:cat>
            <c:strRef>
              <c:f>'Pivot Table'!$A$149:$A$157</c:f>
              <c:strCache>
                <c:ptCount val="8"/>
                <c:pt idx="0">
                  <c:v>Jan</c:v>
                </c:pt>
                <c:pt idx="1">
                  <c:v>Feb</c:v>
                </c:pt>
                <c:pt idx="2">
                  <c:v>Mar</c:v>
                </c:pt>
                <c:pt idx="3">
                  <c:v>Apr</c:v>
                </c:pt>
                <c:pt idx="4">
                  <c:v>May</c:v>
                </c:pt>
                <c:pt idx="5">
                  <c:v>Jun</c:v>
                </c:pt>
                <c:pt idx="6">
                  <c:v>Jul</c:v>
                </c:pt>
                <c:pt idx="7">
                  <c:v>Aug</c:v>
                </c:pt>
              </c:strCache>
            </c:strRef>
          </c:cat>
          <c:val>
            <c:numRef>
              <c:f>'Pivot Table'!$B$149:$B$157</c:f>
              <c:numCache>
                <c:formatCode>"$"#,##0</c:formatCode>
                <c:ptCount val="8"/>
                <c:pt idx="0">
                  <c:v>896105</c:v>
                </c:pt>
                <c:pt idx="1">
                  <c:v>699377</c:v>
                </c:pt>
                <c:pt idx="2">
                  <c:v>749483</c:v>
                </c:pt>
                <c:pt idx="3">
                  <c:v>674051</c:v>
                </c:pt>
                <c:pt idx="4">
                  <c:v>752892</c:v>
                </c:pt>
                <c:pt idx="5">
                  <c:v>865144</c:v>
                </c:pt>
                <c:pt idx="6">
                  <c:v>803425</c:v>
                </c:pt>
                <c:pt idx="7">
                  <c:v>743148</c:v>
                </c:pt>
              </c:numCache>
            </c:numRef>
          </c:val>
          <c:extLst>
            <c:ext xmlns:c16="http://schemas.microsoft.com/office/drawing/2014/chart" uri="{C3380CC4-5D6E-409C-BE32-E72D297353CC}">
              <c16:uniqueId val="{00000000-BF1D-43F3-940A-8DD2B34F00B6}"/>
            </c:ext>
          </c:extLst>
        </c:ser>
        <c:dLbls>
          <c:showLegendKey val="0"/>
          <c:showVal val="0"/>
          <c:showCatName val="0"/>
          <c:showSerName val="0"/>
          <c:showPercent val="0"/>
          <c:showBubbleSize val="0"/>
        </c:dLbls>
        <c:gapWidth val="150"/>
        <c:axId val="346026959"/>
        <c:axId val="346027439"/>
      </c:barChart>
      <c:lineChart>
        <c:grouping val="standard"/>
        <c:varyColors val="0"/>
        <c:ser>
          <c:idx val="1"/>
          <c:order val="1"/>
          <c:tx>
            <c:strRef>
              <c:f>'Pivot Table'!$C$148</c:f>
              <c:strCache>
                <c:ptCount val="1"/>
                <c:pt idx="0">
                  <c:v>Monthly Sales Trend</c:v>
                </c:pt>
              </c:strCache>
            </c:strRef>
          </c:tx>
          <c:spPr>
            <a:ln w="28575" cap="rnd">
              <a:solidFill>
                <a:schemeClr val="accent2"/>
              </a:solidFill>
              <a:round/>
            </a:ln>
            <a:effectLst/>
          </c:spPr>
          <c:marker>
            <c:symbol val="none"/>
          </c:marker>
          <c:cat>
            <c:strRef>
              <c:f>'Pivot Table'!$A$149:$A$157</c:f>
              <c:strCache>
                <c:ptCount val="8"/>
                <c:pt idx="0">
                  <c:v>Jan</c:v>
                </c:pt>
                <c:pt idx="1">
                  <c:v>Feb</c:v>
                </c:pt>
                <c:pt idx="2">
                  <c:v>Mar</c:v>
                </c:pt>
                <c:pt idx="3">
                  <c:v>Apr</c:v>
                </c:pt>
                <c:pt idx="4">
                  <c:v>May</c:v>
                </c:pt>
                <c:pt idx="5">
                  <c:v>Jun</c:v>
                </c:pt>
                <c:pt idx="6">
                  <c:v>Jul</c:v>
                </c:pt>
                <c:pt idx="7">
                  <c:v>Aug</c:v>
                </c:pt>
              </c:strCache>
            </c:strRef>
          </c:cat>
          <c:val>
            <c:numRef>
              <c:f>'Pivot Table'!$C$149:$C$157</c:f>
              <c:numCache>
                <c:formatCode>[Green]\▲0.00%;[Red]\▼\-0.00%</c:formatCode>
                <c:ptCount val="8"/>
                <c:pt idx="1">
                  <c:v>-0.21953677303441002</c:v>
                </c:pt>
                <c:pt idx="2">
                  <c:v>7.1643762949024636E-2</c:v>
                </c:pt>
                <c:pt idx="3">
                  <c:v>-0.10064537821404888</c:v>
                </c:pt>
                <c:pt idx="4">
                  <c:v>0.11696592691057502</c:v>
                </c:pt>
                <c:pt idx="5">
                  <c:v>0.1490944252296478</c:v>
                </c:pt>
                <c:pt idx="6">
                  <c:v>-7.1339568904136189E-2</c:v>
                </c:pt>
                <c:pt idx="7">
                  <c:v>-7.5025049008930519E-2</c:v>
                </c:pt>
              </c:numCache>
            </c:numRef>
          </c:val>
          <c:smooth val="0"/>
          <c:extLst>
            <c:ext xmlns:c16="http://schemas.microsoft.com/office/drawing/2014/chart" uri="{C3380CC4-5D6E-409C-BE32-E72D297353CC}">
              <c16:uniqueId val="{00000001-BF1D-43F3-940A-8DD2B34F00B6}"/>
            </c:ext>
          </c:extLst>
        </c:ser>
        <c:dLbls>
          <c:showLegendKey val="0"/>
          <c:showVal val="0"/>
          <c:showCatName val="0"/>
          <c:showSerName val="0"/>
          <c:showPercent val="0"/>
          <c:showBubbleSize val="0"/>
        </c:dLbls>
        <c:marker val="1"/>
        <c:smooth val="0"/>
        <c:axId val="364837791"/>
        <c:axId val="364837311"/>
      </c:lineChart>
      <c:catAx>
        <c:axId val="34602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27439"/>
        <c:crosses val="autoZero"/>
        <c:auto val="1"/>
        <c:lblAlgn val="ctr"/>
        <c:lblOffset val="100"/>
        <c:noMultiLvlLbl val="0"/>
      </c:catAx>
      <c:valAx>
        <c:axId val="34602743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26959"/>
        <c:crosses val="autoZero"/>
        <c:crossBetween val="between"/>
      </c:valAx>
      <c:valAx>
        <c:axId val="364837311"/>
        <c:scaling>
          <c:orientation val="minMax"/>
        </c:scaling>
        <c:delete val="0"/>
        <c:axPos val="r"/>
        <c:numFmt formatCode="[Green]\▲0.00%;[Red]\▼\-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837791"/>
        <c:crosses val="max"/>
        <c:crossBetween val="between"/>
      </c:valAx>
      <c:catAx>
        <c:axId val="364837791"/>
        <c:scaling>
          <c:orientation val="minMax"/>
        </c:scaling>
        <c:delete val="1"/>
        <c:axPos val="b"/>
        <c:numFmt formatCode="General" sourceLinked="1"/>
        <c:majorTickMark val="out"/>
        <c:minorTickMark val="none"/>
        <c:tickLblPos val="nextTo"/>
        <c:crossAx val="36483731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Table!PivotTable12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Table'!$B$187</c:f>
              <c:strCache>
                <c:ptCount val="1"/>
                <c:pt idx="0">
                  <c:v>Total</c:v>
                </c:pt>
              </c:strCache>
            </c:strRef>
          </c:tx>
          <c:spPr>
            <a:solidFill>
              <a:schemeClr val="accent1"/>
            </a:solidFill>
            <a:ln>
              <a:noFill/>
            </a:ln>
            <a:effectLst/>
          </c:spPr>
          <c:invertIfNegative val="0"/>
          <c:cat>
            <c:strRef>
              <c:f>'Pivot Table'!$A$188:$A$191</c:f>
              <c:strCache>
                <c:ptCount val="3"/>
                <c:pt idx="0">
                  <c:v>Qtr2</c:v>
                </c:pt>
                <c:pt idx="1">
                  <c:v>Qtr1</c:v>
                </c:pt>
                <c:pt idx="2">
                  <c:v>Qtr3</c:v>
                </c:pt>
              </c:strCache>
            </c:strRef>
          </c:cat>
          <c:val>
            <c:numRef>
              <c:f>'Pivot Table'!$B$188:$B$191</c:f>
              <c:numCache>
                <c:formatCode>General</c:formatCode>
                <c:ptCount val="3"/>
                <c:pt idx="0">
                  <c:v>69119</c:v>
                </c:pt>
                <c:pt idx="1">
                  <c:v>65111</c:v>
                </c:pt>
                <c:pt idx="2">
                  <c:v>42777</c:v>
                </c:pt>
              </c:numCache>
            </c:numRef>
          </c:val>
          <c:extLst>
            <c:ext xmlns:c16="http://schemas.microsoft.com/office/drawing/2014/chart" uri="{C3380CC4-5D6E-409C-BE32-E72D297353CC}">
              <c16:uniqueId val="{00000002-71A0-4F72-B324-E8CF8004E898}"/>
            </c:ext>
          </c:extLst>
        </c:ser>
        <c:dLbls>
          <c:showLegendKey val="0"/>
          <c:showVal val="0"/>
          <c:showCatName val="0"/>
          <c:showSerName val="0"/>
          <c:showPercent val="0"/>
          <c:showBubbleSize val="0"/>
        </c:dLbls>
        <c:gapWidth val="219"/>
        <c:overlap val="-27"/>
        <c:axId val="346078319"/>
        <c:axId val="346078799"/>
      </c:barChart>
      <c:catAx>
        <c:axId val="34607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78799"/>
        <c:crosses val="autoZero"/>
        <c:auto val="1"/>
        <c:lblAlgn val="ctr"/>
        <c:lblOffset val="100"/>
        <c:noMultiLvlLbl val="0"/>
      </c:catAx>
      <c:valAx>
        <c:axId val="346078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07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Table!PivotTable10</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Table'!$B$168</c:f>
              <c:strCache>
                <c:ptCount val="1"/>
                <c:pt idx="0">
                  <c:v>Total</c:v>
                </c:pt>
              </c:strCache>
            </c:strRef>
          </c:tx>
          <c:spPr>
            <a:solidFill>
              <a:schemeClr val="accent1"/>
            </a:solidFill>
            <a:ln>
              <a:noFill/>
            </a:ln>
            <a:effectLst/>
          </c:spPr>
          <c:invertIfNegative val="0"/>
          <c:cat>
            <c:strRef>
              <c:f>'Pivot Table'!$A$169:$A$177</c:f>
              <c:strCache>
                <c:ptCount val="8"/>
                <c:pt idx="0">
                  <c:v>Jan</c:v>
                </c:pt>
                <c:pt idx="1">
                  <c:v>Feb</c:v>
                </c:pt>
                <c:pt idx="2">
                  <c:v>Mar</c:v>
                </c:pt>
                <c:pt idx="3">
                  <c:v>Apr</c:v>
                </c:pt>
                <c:pt idx="4">
                  <c:v>May</c:v>
                </c:pt>
                <c:pt idx="5">
                  <c:v>Jun</c:v>
                </c:pt>
                <c:pt idx="6">
                  <c:v>Jul</c:v>
                </c:pt>
                <c:pt idx="7">
                  <c:v>Aug</c:v>
                </c:pt>
              </c:strCache>
            </c:strRef>
          </c:cat>
          <c:val>
            <c:numRef>
              <c:f>'Pivot Table'!$B$169:$B$177</c:f>
              <c:numCache>
                <c:formatCode>[Green]0.00%;[Red]\-0.00%</c:formatCode>
                <c:ptCount val="8"/>
                <c:pt idx="1">
                  <c:v>-0.21953677303441002</c:v>
                </c:pt>
                <c:pt idx="2">
                  <c:v>7.1643762949024636E-2</c:v>
                </c:pt>
                <c:pt idx="3">
                  <c:v>-0.10064537821404888</c:v>
                </c:pt>
                <c:pt idx="4">
                  <c:v>0.11696592691057502</c:v>
                </c:pt>
                <c:pt idx="5">
                  <c:v>0.1490944252296478</c:v>
                </c:pt>
                <c:pt idx="6">
                  <c:v>-7.1339568904136189E-2</c:v>
                </c:pt>
                <c:pt idx="7">
                  <c:v>-7.5025049008930519E-2</c:v>
                </c:pt>
              </c:numCache>
            </c:numRef>
          </c:val>
          <c:extLst>
            <c:ext xmlns:c16="http://schemas.microsoft.com/office/drawing/2014/chart" uri="{C3380CC4-5D6E-409C-BE32-E72D297353CC}">
              <c16:uniqueId val="{00000000-51EC-4005-A234-827F5451C4CF}"/>
            </c:ext>
          </c:extLst>
        </c:ser>
        <c:dLbls>
          <c:showLegendKey val="0"/>
          <c:showVal val="0"/>
          <c:showCatName val="0"/>
          <c:showSerName val="0"/>
          <c:showPercent val="0"/>
          <c:showBubbleSize val="0"/>
        </c:dLbls>
        <c:gapWidth val="219"/>
        <c:overlap val="-27"/>
        <c:axId val="364845471"/>
        <c:axId val="364845951"/>
      </c:barChart>
      <c:catAx>
        <c:axId val="3648454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845951"/>
        <c:crosses val="autoZero"/>
        <c:auto val="1"/>
        <c:lblAlgn val="ctr"/>
        <c:lblOffset val="100"/>
        <c:noMultiLvlLbl val="0"/>
      </c:catAx>
      <c:valAx>
        <c:axId val="364845951"/>
        <c:scaling>
          <c:orientation val="minMax"/>
        </c:scaling>
        <c:delete val="0"/>
        <c:axPos val="l"/>
        <c:majorGridlines>
          <c:spPr>
            <a:ln w="9525" cap="flat" cmpd="sng" algn="ctr">
              <a:solidFill>
                <a:schemeClr val="tx1">
                  <a:lumMod val="15000"/>
                  <a:lumOff val="85000"/>
                </a:schemeClr>
              </a:solidFill>
              <a:round/>
            </a:ln>
            <a:effectLst/>
          </c:spPr>
        </c:majorGridlines>
        <c:numFmt formatCode="[Green]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845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Table!PivotTable2</c:name>
    <c:fmtId val="3"/>
  </c:pivotSource>
  <c:chart>
    <c:title>
      <c:tx>
        <c:rich>
          <a:bodyPr rot="0" spcFirstLastPara="1" vertOverflow="ellipsis" vert="horz" wrap="square" anchor="ctr" anchorCtr="1"/>
          <a:lstStyle/>
          <a:p>
            <a:pPr>
              <a:defRPr sz="1400" b="0" i="0" u="none" strike="noStrike" kern="1200" spc="0" baseline="0">
                <a:ln w="0">
                  <a:solidFill>
                    <a:schemeClr val="accent2">
                      <a:lumMod val="50000"/>
                      <a:alpha val="50000"/>
                    </a:schemeClr>
                  </a:solidFill>
                </a:ln>
                <a:solidFill>
                  <a:schemeClr val="tx1">
                    <a:lumMod val="65000"/>
                    <a:lumOff val="35000"/>
                  </a:schemeClr>
                </a:solidFill>
                <a:latin typeface="+mn-lt"/>
                <a:ea typeface="+mn-ea"/>
                <a:cs typeface="+mn-cs"/>
              </a:defRPr>
            </a:pPr>
            <a:r>
              <a:rPr lang="en-US" baseline="0">
                <a:ln w="0">
                  <a:solidFill>
                    <a:schemeClr val="accent2">
                      <a:lumMod val="50000"/>
                      <a:alpha val="50000"/>
                    </a:schemeClr>
                  </a:solidFill>
                </a:ln>
              </a:rPr>
              <a:t> </a:t>
            </a:r>
            <a:r>
              <a:rPr lang="en-US">
                <a:ln w="0">
                  <a:solidFill>
                    <a:schemeClr val="accent2">
                      <a:lumMod val="50000"/>
                      <a:alpha val="50000"/>
                    </a:schemeClr>
                  </a:solidFill>
                </a:ln>
              </a:rPr>
              <a:t>Sales</a:t>
            </a:r>
            <a:r>
              <a:rPr lang="en-US" baseline="0">
                <a:ln w="0">
                  <a:solidFill>
                    <a:schemeClr val="accent2">
                      <a:lumMod val="50000"/>
                      <a:alpha val="50000"/>
                    </a:schemeClr>
                  </a:solidFill>
                </a:ln>
              </a:rPr>
              <a:t> Persons</a:t>
            </a:r>
            <a:endParaRPr lang="en-US">
              <a:ln w="0">
                <a:solidFill>
                  <a:schemeClr val="accent2">
                    <a:lumMod val="50000"/>
                    <a:alpha val="50000"/>
                  </a:schemeClr>
                </a:solidFill>
              </a:ln>
            </a:endParaRPr>
          </a:p>
        </c:rich>
      </c:tx>
      <c:overlay val="0"/>
      <c:spPr>
        <a:noFill/>
        <a:ln>
          <a:noFill/>
        </a:ln>
        <a:effectLst/>
      </c:spPr>
      <c:txPr>
        <a:bodyPr rot="0" spcFirstLastPara="1" vertOverflow="ellipsis" vert="horz" wrap="square" anchor="ctr" anchorCtr="1"/>
        <a:lstStyle/>
        <a:p>
          <a:pPr>
            <a:defRPr sz="1400" b="0" i="0" u="none" strike="noStrike" kern="1200" spc="0" baseline="0">
              <a:ln w="0">
                <a:solidFill>
                  <a:schemeClr val="accent2">
                    <a:lumMod val="50000"/>
                    <a:alpha val="50000"/>
                  </a:schemeClr>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accent2">
                        <a:lumMod val="50000"/>
                        <a:alpha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accent2">
                        <a:lumMod val="50000"/>
                        <a:alpha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accent2">
                        <a:lumMod val="50000"/>
                        <a:alpha val="5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0">
                      <a:solidFill>
                        <a:schemeClr val="accent2">
                          <a:lumMod val="50000"/>
                          <a:alpha val="5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Table'!$A$8:$A$13</c:f>
              <c:strCache>
                <c:ptCount val="5"/>
                <c:pt idx="0">
                  <c:v>Ches Bonnell</c:v>
                </c:pt>
                <c:pt idx="1">
                  <c:v>Oby Sorrel</c:v>
                </c:pt>
                <c:pt idx="2">
                  <c:v>Madelene Upcott</c:v>
                </c:pt>
                <c:pt idx="3">
                  <c:v>Brien Boise</c:v>
                </c:pt>
                <c:pt idx="4">
                  <c:v>Kelci Walkden</c:v>
                </c:pt>
              </c:strCache>
            </c:strRef>
          </c:cat>
          <c:val>
            <c:numRef>
              <c:f>'Pivot Table'!$B$8:$B$13</c:f>
              <c:numCache>
                <c:formatCode>"$"#,##0</c:formatCode>
                <c:ptCount val="5"/>
                <c:pt idx="0">
                  <c:v>320901</c:v>
                </c:pt>
                <c:pt idx="1">
                  <c:v>316645</c:v>
                </c:pt>
                <c:pt idx="2">
                  <c:v>316099</c:v>
                </c:pt>
                <c:pt idx="3">
                  <c:v>312816</c:v>
                </c:pt>
                <c:pt idx="4">
                  <c:v>311710</c:v>
                </c:pt>
              </c:numCache>
            </c:numRef>
          </c:val>
          <c:extLst>
            <c:ext xmlns:c16="http://schemas.microsoft.com/office/drawing/2014/chart" uri="{C3380CC4-5D6E-409C-BE32-E72D297353CC}">
              <c16:uniqueId val="{00000000-CE51-44B5-BBFC-D312D5F27EB3}"/>
            </c:ext>
          </c:extLst>
        </c:ser>
        <c:dLbls>
          <c:showLegendKey val="0"/>
          <c:showVal val="0"/>
          <c:showCatName val="0"/>
          <c:showSerName val="0"/>
          <c:showPercent val="0"/>
          <c:showBubbleSize val="0"/>
        </c:dLbls>
        <c:gapWidth val="219"/>
        <c:overlap val="-27"/>
        <c:axId val="9782791"/>
        <c:axId val="9796103"/>
      </c:barChart>
      <c:catAx>
        <c:axId val="9782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9796103"/>
        <c:crosses val="autoZero"/>
        <c:auto val="1"/>
        <c:lblAlgn val="ctr"/>
        <c:lblOffset val="100"/>
        <c:noMultiLvlLbl val="0"/>
      </c:catAx>
      <c:valAx>
        <c:axId val="9796103"/>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0">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9782791"/>
        <c:crosses val="autoZero"/>
        <c:crossBetween val="between"/>
      </c:valAx>
      <c:spPr>
        <a:noFill/>
        <a:ln>
          <a:solidFill>
            <a:schemeClr val="accent2">
              <a:lumMod val="40000"/>
              <a:lumOff val="60000"/>
            </a:schemeClr>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w="0">
                <a:solidFill>
                  <a:schemeClr val="accent2">
                    <a:lumMod val="50000"/>
                    <a:alpha val="50000"/>
                  </a:schemeClr>
                </a:solidFill>
              </a:ln>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outerShdw blurRad="50800" dist="50800" dir="5400000" algn="ctr" rotWithShape="0">
        <a:schemeClr val="accent2">
          <a:lumMod val="60000"/>
          <a:lumOff val="40000"/>
        </a:schemeClr>
      </a:outerShdw>
    </a:effectLst>
  </c:spPr>
  <c:txPr>
    <a:bodyPr/>
    <a:lstStyle/>
    <a:p>
      <a:pPr>
        <a:defRPr>
          <a:ln w="0">
            <a:solidFill>
              <a:schemeClr val="accent2">
                <a:lumMod val="50000"/>
                <a:alpha val="50000"/>
              </a:schemeClr>
            </a:solidFill>
          </a:ln>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Table!PivotTable3</c:name>
    <c:fmtId val="3"/>
  </c:pivotSource>
  <c:chart>
    <c:title>
      <c:tx>
        <c:rich>
          <a:bodyPr rot="0" spcFirstLastPara="1" vertOverflow="ellipsis" vert="horz" wrap="square" anchor="ctr" anchorCtr="1"/>
          <a:lstStyle/>
          <a:p>
            <a:pPr>
              <a:defRPr sz="1400" b="0" i="0" u="none" strike="noStrike" kern="1200" spc="0" baseline="0">
                <a:ln>
                  <a:solidFill>
                    <a:srgbClr val="E87331">
                      <a:lumMod val="50000"/>
                      <a:alpha val="50000"/>
                    </a:srgbClr>
                  </a:solidFill>
                </a:ln>
                <a:solidFill>
                  <a:schemeClr val="tx1">
                    <a:lumMod val="65000"/>
                    <a:lumOff val="35000"/>
                  </a:schemeClr>
                </a:solidFill>
                <a:latin typeface="+mn-lt"/>
                <a:ea typeface="+mn-ea"/>
                <a:cs typeface="+mn-cs"/>
              </a:defRPr>
            </a:pPr>
            <a:r>
              <a:rPr lang="en-US">
                <a:ln>
                  <a:solidFill>
                    <a:srgbClr val="E87331">
                      <a:lumMod val="50000"/>
                      <a:alpha val="50000"/>
                    </a:srgbClr>
                  </a:solidFill>
                </a:ln>
              </a:rPr>
              <a:t>Sales Persons</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rgbClr val="E87331">
                    <a:lumMod val="50000"/>
                    <a:alpha val="50000"/>
                  </a:srgbClr>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lumMod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lumMod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lumMod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Table'!$B$38</c:f>
              <c:strCache>
                <c:ptCount val="1"/>
                <c:pt idx="0">
                  <c:v>Total</c:v>
                </c:pt>
              </c:strCache>
            </c:strRef>
          </c:tx>
          <c:spPr>
            <a:solidFill>
              <a:schemeClr val="accent2">
                <a:lumMod val="50000"/>
              </a:schemeClr>
            </a:solidFill>
            <a:ln>
              <a:solidFill>
                <a:schemeClr val="accent2">
                  <a:lumMod val="50000"/>
                </a:schemeClr>
              </a:solidFill>
            </a:ln>
            <a:effectLst/>
          </c:spPr>
          <c:invertIfNegative val="0"/>
          <c:cat>
            <c:strRef>
              <c:f>'Pivot Table'!$A$39:$A$64</c:f>
              <c:strCache>
                <c:ptCount val="25"/>
                <c:pt idx="0">
                  <c:v>Kelci Walkden</c:v>
                </c:pt>
                <c:pt idx="1">
                  <c:v>Brien Boise</c:v>
                </c:pt>
                <c:pt idx="2">
                  <c:v>Van Tuxwell</c:v>
                </c:pt>
                <c:pt idx="3">
                  <c:v>Beverie Moffet</c:v>
                </c:pt>
                <c:pt idx="4">
                  <c:v>Oby Sorrel</c:v>
                </c:pt>
                <c:pt idx="5">
                  <c:v>Dennison Crosswaite</c:v>
                </c:pt>
                <c:pt idx="6">
                  <c:v>Ches Bonnell</c:v>
                </c:pt>
                <c:pt idx="7">
                  <c:v>Karlen McCaffrey</c:v>
                </c:pt>
                <c:pt idx="8">
                  <c:v>Gigi Bohling</c:v>
                </c:pt>
                <c:pt idx="9">
                  <c:v>Curtice Advani</c:v>
                </c:pt>
                <c:pt idx="10">
                  <c:v>Madelene Upcott</c:v>
                </c:pt>
                <c:pt idx="11">
                  <c:v>Marney O'Breen</c:v>
                </c:pt>
                <c:pt idx="12">
                  <c:v>Kaine Padly</c:v>
                </c:pt>
                <c:pt idx="13">
                  <c:v>Roddy Speechley</c:v>
                </c:pt>
                <c:pt idx="14">
                  <c:v>Jehu Rudeforth</c:v>
                </c:pt>
                <c:pt idx="15">
                  <c:v>Barr Faughny</c:v>
                </c:pt>
                <c:pt idx="16">
                  <c:v>Gunar Cockshoot</c:v>
                </c:pt>
                <c:pt idx="17">
                  <c:v>Mallorie Waber</c:v>
                </c:pt>
                <c:pt idx="18">
                  <c:v>Andria Kimpton</c:v>
                </c:pt>
                <c:pt idx="19">
                  <c:v>Jan Morforth</c:v>
                </c:pt>
                <c:pt idx="20">
                  <c:v>Husein Augar</c:v>
                </c:pt>
                <c:pt idx="21">
                  <c:v>Dotty Strutley</c:v>
                </c:pt>
                <c:pt idx="22">
                  <c:v>Wilone O'Kielt</c:v>
                </c:pt>
                <c:pt idx="23">
                  <c:v>Rafaelita Blaksland</c:v>
                </c:pt>
                <c:pt idx="24">
                  <c:v>Camilla Castle</c:v>
                </c:pt>
              </c:strCache>
            </c:strRef>
          </c:cat>
          <c:val>
            <c:numRef>
              <c:f>'Pivot Table'!$B$39:$B$64</c:f>
              <c:numCache>
                <c:formatCode>General</c:formatCode>
                <c:ptCount val="25"/>
                <c:pt idx="0">
                  <c:v>54</c:v>
                </c:pt>
                <c:pt idx="1">
                  <c:v>53</c:v>
                </c:pt>
                <c:pt idx="2">
                  <c:v>51</c:v>
                </c:pt>
                <c:pt idx="3">
                  <c:v>50</c:v>
                </c:pt>
                <c:pt idx="4">
                  <c:v>49</c:v>
                </c:pt>
                <c:pt idx="5">
                  <c:v>49</c:v>
                </c:pt>
                <c:pt idx="6">
                  <c:v>48</c:v>
                </c:pt>
                <c:pt idx="7">
                  <c:v>47</c:v>
                </c:pt>
                <c:pt idx="8">
                  <c:v>47</c:v>
                </c:pt>
                <c:pt idx="9">
                  <c:v>46</c:v>
                </c:pt>
                <c:pt idx="10">
                  <c:v>45</c:v>
                </c:pt>
                <c:pt idx="11">
                  <c:v>45</c:v>
                </c:pt>
                <c:pt idx="12">
                  <c:v>45</c:v>
                </c:pt>
                <c:pt idx="13">
                  <c:v>43</c:v>
                </c:pt>
                <c:pt idx="14">
                  <c:v>43</c:v>
                </c:pt>
                <c:pt idx="15">
                  <c:v>43</c:v>
                </c:pt>
                <c:pt idx="16">
                  <c:v>43</c:v>
                </c:pt>
                <c:pt idx="17">
                  <c:v>41</c:v>
                </c:pt>
                <c:pt idx="18">
                  <c:v>39</c:v>
                </c:pt>
                <c:pt idx="19">
                  <c:v>39</c:v>
                </c:pt>
                <c:pt idx="20">
                  <c:v>38</c:v>
                </c:pt>
                <c:pt idx="21">
                  <c:v>36</c:v>
                </c:pt>
                <c:pt idx="22">
                  <c:v>34</c:v>
                </c:pt>
                <c:pt idx="23">
                  <c:v>34</c:v>
                </c:pt>
                <c:pt idx="24">
                  <c:v>32</c:v>
                </c:pt>
              </c:numCache>
            </c:numRef>
          </c:val>
          <c:extLst>
            <c:ext xmlns:c16="http://schemas.microsoft.com/office/drawing/2014/chart" uri="{C3380CC4-5D6E-409C-BE32-E72D297353CC}">
              <c16:uniqueId val="{00000000-E71F-4DF6-B841-C8C47FB99D6A}"/>
            </c:ext>
          </c:extLst>
        </c:ser>
        <c:dLbls>
          <c:showLegendKey val="0"/>
          <c:showVal val="0"/>
          <c:showCatName val="0"/>
          <c:showSerName val="0"/>
          <c:showPercent val="0"/>
          <c:showBubbleSize val="0"/>
        </c:dLbls>
        <c:gapWidth val="219"/>
        <c:axId val="1792001032"/>
        <c:axId val="1123153927"/>
      </c:barChart>
      <c:catAx>
        <c:axId val="1792001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1123153927"/>
        <c:crosses val="autoZero"/>
        <c:auto val="1"/>
        <c:lblAlgn val="ctr"/>
        <c:lblOffset val="100"/>
        <c:noMultiLvlLbl val="0"/>
      </c:catAx>
      <c:valAx>
        <c:axId val="1123153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17920010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ln>
                <a:solidFill>
                  <a:schemeClr val="accent2">
                    <a:lumMod val="50000"/>
                  </a:schemeClr>
                </a:solidFill>
              </a:ln>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outerShdw blurRad="50800" dist="50800" dir="5400000" algn="ctr" rotWithShape="0">
        <a:schemeClr val="accent2">
          <a:lumMod val="60000"/>
          <a:lumOff val="40000"/>
        </a:schemeClr>
      </a:outerShdw>
    </a:effectLst>
  </c:spPr>
  <c:txPr>
    <a:bodyPr/>
    <a:lstStyle/>
    <a:p>
      <a:pPr>
        <a:defRPr>
          <a:ln>
            <a:solidFill>
              <a:schemeClr val="accent2">
                <a:lumMod val="50000"/>
              </a:schemeClr>
            </a:solidFill>
          </a:ln>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Table!PivotTable4</c:name>
    <c:fmtId val="3"/>
  </c:pivotSource>
  <c:chart>
    <c:title>
      <c:tx>
        <c:rich>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r>
              <a:rPr lang="en-US">
                <a:ln>
                  <a:solidFill>
                    <a:schemeClr val="accent2">
                      <a:lumMod val="50000"/>
                      <a:alpha val="50000"/>
                    </a:schemeClr>
                  </a:solidFill>
                </a:ln>
              </a:rPr>
              <a:t>Countries</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lumMod val="50000"/>
                        <a:alpha val="5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Table'!$B$69</c:f>
              <c:strCache>
                <c:ptCount val="1"/>
                <c:pt idx="0">
                  <c:v>Total</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lumMod val="50000"/>
                          <a:alpha val="50000"/>
                        </a:schemeClr>
                      </a:solid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Table'!$A$70:$A$76</c:f>
              <c:strCache>
                <c:ptCount val="6"/>
                <c:pt idx="0">
                  <c:v>Australia</c:v>
                </c:pt>
                <c:pt idx="1">
                  <c:v>UK</c:v>
                </c:pt>
                <c:pt idx="2">
                  <c:v>India</c:v>
                </c:pt>
                <c:pt idx="3">
                  <c:v>USA</c:v>
                </c:pt>
                <c:pt idx="4">
                  <c:v>Canada</c:v>
                </c:pt>
                <c:pt idx="5">
                  <c:v>New Zealand</c:v>
                </c:pt>
              </c:strCache>
            </c:strRef>
          </c:cat>
          <c:val>
            <c:numRef>
              <c:f>'Pivot Table'!$B$70:$B$76</c:f>
              <c:numCache>
                <c:formatCode>"$"#,##0</c:formatCode>
                <c:ptCount val="6"/>
                <c:pt idx="0">
                  <c:v>1137367</c:v>
                </c:pt>
                <c:pt idx="1">
                  <c:v>1051792</c:v>
                </c:pt>
                <c:pt idx="2">
                  <c:v>1045800</c:v>
                </c:pt>
                <c:pt idx="3">
                  <c:v>1035349</c:v>
                </c:pt>
                <c:pt idx="4">
                  <c:v>962899</c:v>
                </c:pt>
                <c:pt idx="5">
                  <c:v>950418</c:v>
                </c:pt>
              </c:numCache>
            </c:numRef>
          </c:val>
          <c:extLst>
            <c:ext xmlns:c16="http://schemas.microsoft.com/office/drawing/2014/chart" uri="{C3380CC4-5D6E-409C-BE32-E72D297353CC}">
              <c16:uniqueId val="{00000000-BAC4-45AE-86E9-07446BB01424}"/>
            </c:ext>
          </c:extLst>
        </c:ser>
        <c:dLbls>
          <c:showLegendKey val="0"/>
          <c:showVal val="0"/>
          <c:showCatName val="0"/>
          <c:showSerName val="0"/>
          <c:showPercent val="0"/>
          <c:showBubbleSize val="0"/>
        </c:dLbls>
        <c:gapWidth val="219"/>
        <c:overlap val="-27"/>
        <c:axId val="2121225735"/>
        <c:axId val="2121227783"/>
      </c:barChart>
      <c:catAx>
        <c:axId val="2121225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2121227783"/>
        <c:crosses val="autoZero"/>
        <c:auto val="1"/>
        <c:lblAlgn val="ctr"/>
        <c:lblOffset val="100"/>
        <c:noMultiLvlLbl val="0"/>
      </c:catAx>
      <c:valAx>
        <c:axId val="2121227783"/>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2121225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outerShdw blurRad="50800" dist="50800" dir="5400000" algn="ctr" rotWithShape="0">
        <a:schemeClr val="accent2">
          <a:lumMod val="60000"/>
          <a:lumOff val="40000"/>
        </a:schemeClr>
      </a:outerShd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Table!PivotTable5</c:name>
    <c:fmtId val="3"/>
  </c:pivotSource>
  <c:chart>
    <c:title>
      <c:tx>
        <c:rich>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r>
              <a:rPr lang="en-US">
                <a:ln>
                  <a:solidFill>
                    <a:schemeClr val="accent2">
                      <a:lumMod val="50000"/>
                      <a:alpha val="50000"/>
                    </a:schemeClr>
                  </a:solidFill>
                </a:ln>
              </a:rPr>
              <a:t>Products</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Table'!$B$83</c:f>
              <c:strCache>
                <c:ptCount val="1"/>
                <c:pt idx="0">
                  <c:v>Total</c:v>
                </c:pt>
              </c:strCache>
            </c:strRef>
          </c:tx>
          <c:spPr>
            <a:solidFill>
              <a:schemeClr val="accent2">
                <a:lumMod val="50000"/>
              </a:schemeClr>
            </a:solidFill>
            <a:ln>
              <a:solidFill>
                <a:schemeClr val="tx1"/>
              </a:solidFill>
            </a:ln>
            <a:effectLst/>
          </c:spPr>
          <c:invertIfNegative val="0"/>
          <c:cat>
            <c:strRef>
              <c:f>'Pivot Table'!$A$84:$A$106</c:f>
              <c:strCache>
                <c:ptCount val="22"/>
                <c:pt idx="0">
                  <c:v>50% Dark Bites</c:v>
                </c:pt>
                <c:pt idx="1">
                  <c:v>Smooth Sliky Salty</c:v>
                </c:pt>
                <c:pt idx="2">
                  <c:v>Eclairs</c:v>
                </c:pt>
                <c:pt idx="3">
                  <c:v>Caramel Stuffed Bars</c:v>
                </c:pt>
                <c:pt idx="4">
                  <c:v>Spicy Special Slims</c:v>
                </c:pt>
                <c:pt idx="5">
                  <c:v>Drinking Coco</c:v>
                </c:pt>
                <c:pt idx="6">
                  <c:v>Milk Bars</c:v>
                </c:pt>
                <c:pt idx="7">
                  <c:v>Peanut Butter Cubes</c:v>
                </c:pt>
                <c:pt idx="8">
                  <c:v>After Nines</c:v>
                </c:pt>
                <c:pt idx="9">
                  <c:v>White Choc</c:v>
                </c:pt>
                <c:pt idx="10">
                  <c:v>Mint Chip Choco</c:v>
                </c:pt>
                <c:pt idx="11">
                  <c:v>99% Dark &amp; Pure</c:v>
                </c:pt>
                <c:pt idx="12">
                  <c:v>70% Dark Bites</c:v>
                </c:pt>
                <c:pt idx="13">
                  <c:v>85% Dark Bars</c:v>
                </c:pt>
                <c:pt idx="14">
                  <c:v>Manuka Honey Choco</c:v>
                </c:pt>
                <c:pt idx="15">
                  <c:v>Organic Choco Syrup</c:v>
                </c:pt>
                <c:pt idx="16">
                  <c:v>Fruit &amp; Nut Bars</c:v>
                </c:pt>
                <c:pt idx="17">
                  <c:v>Orange Choco</c:v>
                </c:pt>
                <c:pt idx="18">
                  <c:v>Raspberry Choco</c:v>
                </c:pt>
                <c:pt idx="19">
                  <c:v>Baker's Choco Chips</c:v>
                </c:pt>
                <c:pt idx="20">
                  <c:v>Almond Choco</c:v>
                </c:pt>
                <c:pt idx="21">
                  <c:v>Choco Coated Almonds</c:v>
                </c:pt>
              </c:strCache>
            </c:strRef>
          </c:cat>
          <c:val>
            <c:numRef>
              <c:f>'Pivot Table'!$B$84:$B$106</c:f>
              <c:numCache>
                <c:formatCode>General</c:formatCode>
                <c:ptCount val="22"/>
                <c:pt idx="0">
                  <c:v>9792</c:v>
                </c:pt>
                <c:pt idx="1">
                  <c:v>8810</c:v>
                </c:pt>
                <c:pt idx="2">
                  <c:v>8757</c:v>
                </c:pt>
                <c:pt idx="3">
                  <c:v>8717</c:v>
                </c:pt>
                <c:pt idx="4">
                  <c:v>8685</c:v>
                </c:pt>
                <c:pt idx="5">
                  <c:v>8660</c:v>
                </c:pt>
                <c:pt idx="6">
                  <c:v>8330</c:v>
                </c:pt>
                <c:pt idx="7">
                  <c:v>8304</c:v>
                </c:pt>
                <c:pt idx="8">
                  <c:v>8257</c:v>
                </c:pt>
                <c:pt idx="9">
                  <c:v>8240</c:v>
                </c:pt>
                <c:pt idx="10">
                  <c:v>8207</c:v>
                </c:pt>
                <c:pt idx="11">
                  <c:v>8127</c:v>
                </c:pt>
                <c:pt idx="12">
                  <c:v>8015</c:v>
                </c:pt>
                <c:pt idx="13">
                  <c:v>7793</c:v>
                </c:pt>
                <c:pt idx="14">
                  <c:v>7781</c:v>
                </c:pt>
                <c:pt idx="15">
                  <c:v>7749</c:v>
                </c:pt>
                <c:pt idx="16">
                  <c:v>7738</c:v>
                </c:pt>
                <c:pt idx="17">
                  <c:v>7732</c:v>
                </c:pt>
                <c:pt idx="18">
                  <c:v>7115</c:v>
                </c:pt>
                <c:pt idx="19">
                  <c:v>6998</c:v>
                </c:pt>
                <c:pt idx="20">
                  <c:v>6736</c:v>
                </c:pt>
                <c:pt idx="21">
                  <c:v>6464</c:v>
                </c:pt>
              </c:numCache>
            </c:numRef>
          </c:val>
          <c:extLst>
            <c:ext xmlns:c16="http://schemas.microsoft.com/office/drawing/2014/chart" uri="{C3380CC4-5D6E-409C-BE32-E72D297353CC}">
              <c16:uniqueId val="{00000000-7481-4B9E-963A-78D3D1AF10A5}"/>
            </c:ext>
          </c:extLst>
        </c:ser>
        <c:dLbls>
          <c:showLegendKey val="0"/>
          <c:showVal val="0"/>
          <c:showCatName val="0"/>
          <c:showSerName val="0"/>
          <c:showPercent val="0"/>
          <c:showBubbleSize val="0"/>
        </c:dLbls>
        <c:gapWidth val="219"/>
        <c:overlap val="-27"/>
        <c:axId val="2121250823"/>
        <c:axId val="137502728"/>
      </c:barChart>
      <c:catAx>
        <c:axId val="2121250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0">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137502728"/>
        <c:crosses val="autoZero"/>
        <c:auto val="1"/>
        <c:lblAlgn val="ctr"/>
        <c:lblOffset val="100"/>
        <c:noMultiLvlLbl val="0"/>
      </c:catAx>
      <c:valAx>
        <c:axId val="137502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w="0">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21212508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Table!PivotTable6</c:name>
    <c:fmtId val="3"/>
  </c:pivotSource>
  <c:chart>
    <c:title>
      <c:tx>
        <c:rich>
          <a:bodyPr rot="0" spcFirstLastPara="1" vertOverflow="ellipsis" vert="horz" wrap="square" anchor="ctr" anchorCtr="1"/>
          <a:lstStyle/>
          <a:p>
            <a:pPr>
              <a:defRPr sz="12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r>
              <a:rPr lang="en-US">
                <a:ln>
                  <a:solidFill>
                    <a:schemeClr val="accent2">
                      <a:lumMod val="50000"/>
                      <a:alpha val="50000"/>
                    </a:schemeClr>
                  </a:solidFill>
                </a:ln>
              </a:rPr>
              <a:t>Products </a:t>
            </a:r>
          </a:p>
        </c:rich>
      </c:tx>
      <c:overlay val="0"/>
      <c:spPr>
        <a:noFill/>
        <a:ln>
          <a:noFill/>
        </a:ln>
        <a:effectLst/>
      </c:spPr>
      <c:txPr>
        <a:bodyPr rot="0" spcFirstLastPara="1" vertOverflow="ellipsis" vert="horz" wrap="square" anchor="ctr" anchorCtr="1"/>
        <a:lstStyle/>
        <a:p>
          <a:pPr>
            <a:defRPr sz="12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lumMod val="50000"/>
              <a:alpha val="67000"/>
            </a:schemeClr>
          </a:solidFill>
          <a:ln w="19050">
            <a:solidFill>
              <a:schemeClr val="lt1"/>
            </a:solidFill>
          </a:ln>
          <a:effectLst/>
        </c:spPr>
      </c:pivotFmt>
      <c:pivotFmt>
        <c:idx val="10"/>
        <c:spPr>
          <a:solidFill>
            <a:schemeClr val="accent2">
              <a:lumMod val="40000"/>
              <a:lumOff val="60000"/>
            </a:schemeClr>
          </a:solidFill>
          <a:ln w="19050">
            <a:solidFill>
              <a:schemeClr val="lt1"/>
            </a:solidFill>
          </a:ln>
          <a:effectLst/>
        </c:spPr>
      </c:pivotFmt>
      <c:pivotFmt>
        <c:idx val="11"/>
        <c:spPr>
          <a:solidFill>
            <a:schemeClr val="accent2">
              <a:lumMod val="75000"/>
            </a:schemeClr>
          </a:solidFill>
          <a:ln w="19050">
            <a:solidFill>
              <a:schemeClr val="lt1"/>
            </a:solidFill>
          </a:ln>
          <a:effectLst/>
        </c:spPr>
      </c:pivotFmt>
    </c:pivotFmts>
    <c:plotArea>
      <c:layout/>
      <c:pieChart>
        <c:varyColors val="1"/>
        <c:ser>
          <c:idx val="0"/>
          <c:order val="0"/>
          <c:tx>
            <c:strRef>
              <c:f>'Pivot Table'!$B$119</c:f>
              <c:strCache>
                <c:ptCount val="1"/>
                <c:pt idx="0">
                  <c:v>Total</c:v>
                </c:pt>
              </c:strCache>
            </c:strRef>
          </c:tx>
          <c:dPt>
            <c:idx val="0"/>
            <c:bubble3D val="0"/>
            <c:spPr>
              <a:solidFill>
                <a:schemeClr val="accent2">
                  <a:lumMod val="50000"/>
                  <a:alpha val="67000"/>
                </a:schemeClr>
              </a:solidFill>
              <a:ln w="19050">
                <a:solidFill>
                  <a:schemeClr val="lt1"/>
                </a:solidFill>
              </a:ln>
              <a:effectLst/>
            </c:spPr>
            <c:extLst>
              <c:ext xmlns:c16="http://schemas.microsoft.com/office/drawing/2014/chart" uri="{C3380CC4-5D6E-409C-BE32-E72D297353CC}">
                <c16:uniqueId val="{00000001-0C5E-4DC9-83EE-CFECCD4387E2}"/>
              </c:ext>
            </c:extLst>
          </c:dPt>
          <c:dPt>
            <c:idx val="1"/>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3-0C5E-4DC9-83EE-CFECCD4387E2}"/>
              </c:ext>
            </c:extLst>
          </c:dPt>
          <c:dPt>
            <c:idx val="2"/>
            <c:bubble3D val="0"/>
            <c:spPr>
              <a:solidFill>
                <a:schemeClr val="accent2">
                  <a:lumMod val="75000"/>
                </a:schemeClr>
              </a:solidFill>
              <a:ln w="19050">
                <a:solidFill>
                  <a:schemeClr val="lt1"/>
                </a:solidFill>
              </a:ln>
              <a:effectLst/>
            </c:spPr>
            <c:extLst>
              <c:ext xmlns:c16="http://schemas.microsoft.com/office/drawing/2014/chart" uri="{C3380CC4-5D6E-409C-BE32-E72D297353CC}">
                <c16:uniqueId val="{00000005-0C5E-4DC9-83EE-CFECCD4387E2}"/>
              </c:ext>
            </c:extLst>
          </c:dPt>
          <c:dLbls>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Table'!$A$120:$A$123</c:f>
              <c:strCache>
                <c:ptCount val="3"/>
                <c:pt idx="0">
                  <c:v>Smooth Sliky Salty</c:v>
                </c:pt>
                <c:pt idx="1">
                  <c:v>50% Dark Bites</c:v>
                </c:pt>
                <c:pt idx="2">
                  <c:v>White Choc</c:v>
                </c:pt>
              </c:strCache>
            </c:strRef>
          </c:cat>
          <c:val>
            <c:numRef>
              <c:f>'Pivot Table'!$B$120:$B$123</c:f>
              <c:numCache>
                <c:formatCode>"$"#,##0</c:formatCode>
                <c:ptCount val="3"/>
                <c:pt idx="0">
                  <c:v>349692</c:v>
                </c:pt>
                <c:pt idx="1">
                  <c:v>341712</c:v>
                </c:pt>
                <c:pt idx="2">
                  <c:v>329147</c:v>
                </c:pt>
              </c:numCache>
            </c:numRef>
          </c:val>
          <c:extLst>
            <c:ext xmlns:c16="http://schemas.microsoft.com/office/drawing/2014/chart" uri="{C3380CC4-5D6E-409C-BE32-E72D297353CC}">
              <c16:uniqueId val="{00000006-0C5E-4DC9-83EE-CFECCD4387E2}"/>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effectLst>
  </c:spPr>
  <c:txPr>
    <a:bodyPr/>
    <a:lstStyle/>
    <a:p>
      <a:pPr>
        <a:defRPr sz="1000"/>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Table!PivotTable8</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Table'!$B$148</c:f>
              <c:strCache>
                <c:ptCount val="1"/>
                <c:pt idx="0">
                  <c:v>Sum of Amount</c:v>
                </c:pt>
              </c:strCache>
            </c:strRef>
          </c:tx>
          <c:spPr>
            <a:solidFill>
              <a:schemeClr val="accent2">
                <a:lumMod val="50000"/>
              </a:schemeClr>
            </a:solidFill>
            <a:ln>
              <a:solidFill>
                <a:schemeClr val="tx1"/>
              </a:solidFill>
            </a:ln>
            <a:effectLst/>
          </c:spPr>
          <c:invertIfNegative val="0"/>
          <c:cat>
            <c:strRef>
              <c:f>'Pivot Table'!$A$149:$A$157</c:f>
              <c:strCache>
                <c:ptCount val="8"/>
                <c:pt idx="0">
                  <c:v>Jan</c:v>
                </c:pt>
                <c:pt idx="1">
                  <c:v>Feb</c:v>
                </c:pt>
                <c:pt idx="2">
                  <c:v>Mar</c:v>
                </c:pt>
                <c:pt idx="3">
                  <c:v>Apr</c:v>
                </c:pt>
                <c:pt idx="4">
                  <c:v>May</c:v>
                </c:pt>
                <c:pt idx="5">
                  <c:v>Jun</c:v>
                </c:pt>
                <c:pt idx="6">
                  <c:v>Jul</c:v>
                </c:pt>
                <c:pt idx="7">
                  <c:v>Aug</c:v>
                </c:pt>
              </c:strCache>
            </c:strRef>
          </c:cat>
          <c:val>
            <c:numRef>
              <c:f>'Pivot Table'!$B$149:$B$157</c:f>
              <c:numCache>
                <c:formatCode>"$"#,##0</c:formatCode>
                <c:ptCount val="8"/>
                <c:pt idx="0">
                  <c:v>896105</c:v>
                </c:pt>
                <c:pt idx="1">
                  <c:v>699377</c:v>
                </c:pt>
                <c:pt idx="2">
                  <c:v>749483</c:v>
                </c:pt>
                <c:pt idx="3">
                  <c:v>674051</c:v>
                </c:pt>
                <c:pt idx="4">
                  <c:v>752892</c:v>
                </c:pt>
                <c:pt idx="5">
                  <c:v>865144</c:v>
                </c:pt>
                <c:pt idx="6">
                  <c:v>803425</c:v>
                </c:pt>
                <c:pt idx="7">
                  <c:v>743148</c:v>
                </c:pt>
              </c:numCache>
            </c:numRef>
          </c:val>
          <c:extLst>
            <c:ext xmlns:c16="http://schemas.microsoft.com/office/drawing/2014/chart" uri="{C3380CC4-5D6E-409C-BE32-E72D297353CC}">
              <c16:uniqueId val="{00000000-BE1B-443E-9041-21C6A2CDCF2F}"/>
            </c:ext>
          </c:extLst>
        </c:ser>
        <c:dLbls>
          <c:showLegendKey val="0"/>
          <c:showVal val="0"/>
          <c:showCatName val="0"/>
          <c:showSerName val="0"/>
          <c:showPercent val="0"/>
          <c:showBubbleSize val="0"/>
        </c:dLbls>
        <c:gapWidth val="150"/>
        <c:axId val="346026959"/>
        <c:axId val="346027439"/>
      </c:barChart>
      <c:lineChart>
        <c:grouping val="standard"/>
        <c:varyColors val="0"/>
        <c:ser>
          <c:idx val="1"/>
          <c:order val="1"/>
          <c:tx>
            <c:strRef>
              <c:f>'Pivot Table'!$C$148</c:f>
              <c:strCache>
                <c:ptCount val="1"/>
                <c:pt idx="0">
                  <c:v>Monthly Sales Trend</c:v>
                </c:pt>
              </c:strCache>
            </c:strRef>
          </c:tx>
          <c:spPr>
            <a:ln w="38100" cap="rnd">
              <a:solidFill>
                <a:schemeClr val="accent2"/>
              </a:solidFill>
              <a:round/>
            </a:ln>
            <a:effectLst/>
          </c:spPr>
          <c:marker>
            <c:symbol val="none"/>
          </c:marker>
          <c:cat>
            <c:strRef>
              <c:f>'Pivot Table'!$A$149:$A$157</c:f>
              <c:strCache>
                <c:ptCount val="8"/>
                <c:pt idx="0">
                  <c:v>Jan</c:v>
                </c:pt>
                <c:pt idx="1">
                  <c:v>Feb</c:v>
                </c:pt>
                <c:pt idx="2">
                  <c:v>Mar</c:v>
                </c:pt>
                <c:pt idx="3">
                  <c:v>Apr</c:v>
                </c:pt>
                <c:pt idx="4">
                  <c:v>May</c:v>
                </c:pt>
                <c:pt idx="5">
                  <c:v>Jun</c:v>
                </c:pt>
                <c:pt idx="6">
                  <c:v>Jul</c:v>
                </c:pt>
                <c:pt idx="7">
                  <c:v>Aug</c:v>
                </c:pt>
              </c:strCache>
            </c:strRef>
          </c:cat>
          <c:val>
            <c:numRef>
              <c:f>'Pivot Table'!$C$149:$C$157</c:f>
              <c:numCache>
                <c:formatCode>[Green]\▲0.00%;[Red]\▼\-0.00%</c:formatCode>
                <c:ptCount val="8"/>
                <c:pt idx="1">
                  <c:v>-0.21953677303441002</c:v>
                </c:pt>
                <c:pt idx="2">
                  <c:v>7.1643762949024636E-2</c:v>
                </c:pt>
                <c:pt idx="3">
                  <c:v>-0.10064537821404888</c:v>
                </c:pt>
                <c:pt idx="4">
                  <c:v>0.11696592691057502</c:v>
                </c:pt>
                <c:pt idx="5">
                  <c:v>0.1490944252296478</c:v>
                </c:pt>
                <c:pt idx="6">
                  <c:v>-7.1339568904136189E-2</c:v>
                </c:pt>
                <c:pt idx="7">
                  <c:v>-7.5025049008930519E-2</c:v>
                </c:pt>
              </c:numCache>
            </c:numRef>
          </c:val>
          <c:smooth val="0"/>
          <c:extLst>
            <c:ext xmlns:c16="http://schemas.microsoft.com/office/drawing/2014/chart" uri="{C3380CC4-5D6E-409C-BE32-E72D297353CC}">
              <c16:uniqueId val="{00000001-BE1B-443E-9041-21C6A2CDCF2F}"/>
            </c:ext>
          </c:extLst>
        </c:ser>
        <c:dLbls>
          <c:showLegendKey val="0"/>
          <c:showVal val="0"/>
          <c:showCatName val="0"/>
          <c:showSerName val="0"/>
          <c:showPercent val="0"/>
          <c:showBubbleSize val="0"/>
        </c:dLbls>
        <c:marker val="1"/>
        <c:smooth val="0"/>
        <c:axId val="364837791"/>
        <c:axId val="364837311"/>
      </c:lineChart>
      <c:catAx>
        <c:axId val="3460269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346027439"/>
        <c:crosses val="autoZero"/>
        <c:auto val="1"/>
        <c:lblAlgn val="ctr"/>
        <c:lblOffset val="100"/>
        <c:noMultiLvlLbl val="0"/>
      </c:catAx>
      <c:valAx>
        <c:axId val="346027439"/>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346026959"/>
        <c:crosses val="autoZero"/>
        <c:crossBetween val="between"/>
      </c:valAx>
      <c:valAx>
        <c:axId val="364837311"/>
        <c:scaling>
          <c:orientation val="minMax"/>
        </c:scaling>
        <c:delete val="0"/>
        <c:axPos val="r"/>
        <c:numFmt formatCode="[Green]\▲0.00%;[Red]\▼\-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837791"/>
        <c:crosses val="max"/>
        <c:crossBetween val="between"/>
      </c:valAx>
      <c:catAx>
        <c:axId val="364837791"/>
        <c:scaling>
          <c:orientation val="minMax"/>
        </c:scaling>
        <c:delete val="1"/>
        <c:axPos val="b"/>
        <c:numFmt formatCode="General" sourceLinked="1"/>
        <c:majorTickMark val="out"/>
        <c:minorTickMark val="none"/>
        <c:tickLblPos val="nextTo"/>
        <c:crossAx val="364837311"/>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Table!PivotTable10</c:name>
    <c:fmtId val="13"/>
  </c:pivotSource>
  <c:chart>
    <c:title>
      <c:tx>
        <c:rich>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r>
              <a:rPr lang="en-US">
                <a:ln>
                  <a:solidFill>
                    <a:schemeClr val="accent2">
                      <a:lumMod val="50000"/>
                      <a:alpha val="50000"/>
                    </a:schemeClr>
                  </a:solidFill>
                </a:ln>
              </a:rPr>
              <a:t>Months</a:t>
            </a: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alpha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alpha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solidFill>
              <a:schemeClr val="accent2">
                <a:lumMod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alpha val="50000"/>
                      </a:schemeClr>
                    </a:solid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Table'!$B$168</c:f>
              <c:strCache>
                <c:ptCount val="1"/>
                <c:pt idx="0">
                  <c:v>Total</c:v>
                </c:pt>
              </c:strCache>
            </c:strRef>
          </c:tx>
          <c:spPr>
            <a:solidFill>
              <a:schemeClr val="accent2">
                <a:lumMod val="50000"/>
              </a:schemeClr>
            </a:solidFill>
            <a:ln>
              <a:solidFill>
                <a:schemeClr val="accent2">
                  <a:lumMod val="50000"/>
                </a:schemeClr>
              </a:solidFill>
            </a:ln>
            <a:effectLst/>
          </c:spPr>
          <c:invertIfNegative val="0"/>
          <c:cat>
            <c:strRef>
              <c:f>'Pivot Table'!$A$169:$A$177</c:f>
              <c:strCache>
                <c:ptCount val="8"/>
                <c:pt idx="0">
                  <c:v>Jan</c:v>
                </c:pt>
                <c:pt idx="1">
                  <c:v>Feb</c:v>
                </c:pt>
                <c:pt idx="2">
                  <c:v>Mar</c:v>
                </c:pt>
                <c:pt idx="3">
                  <c:v>Apr</c:v>
                </c:pt>
                <c:pt idx="4">
                  <c:v>May</c:v>
                </c:pt>
                <c:pt idx="5">
                  <c:v>Jun</c:v>
                </c:pt>
                <c:pt idx="6">
                  <c:v>Jul</c:v>
                </c:pt>
                <c:pt idx="7">
                  <c:v>Aug</c:v>
                </c:pt>
              </c:strCache>
            </c:strRef>
          </c:cat>
          <c:val>
            <c:numRef>
              <c:f>'Pivot Table'!$B$169:$B$177</c:f>
              <c:numCache>
                <c:formatCode>[Green]0.00%;[Red]\-0.00%</c:formatCode>
                <c:ptCount val="8"/>
                <c:pt idx="1">
                  <c:v>-0.21953677303441002</c:v>
                </c:pt>
                <c:pt idx="2">
                  <c:v>7.1643762949024636E-2</c:v>
                </c:pt>
                <c:pt idx="3">
                  <c:v>-0.10064537821404888</c:v>
                </c:pt>
                <c:pt idx="4">
                  <c:v>0.11696592691057502</c:v>
                </c:pt>
                <c:pt idx="5">
                  <c:v>0.1490944252296478</c:v>
                </c:pt>
                <c:pt idx="6">
                  <c:v>-7.1339568904136189E-2</c:v>
                </c:pt>
                <c:pt idx="7">
                  <c:v>-7.5025049008930519E-2</c:v>
                </c:pt>
              </c:numCache>
            </c:numRef>
          </c:val>
          <c:extLst>
            <c:ext xmlns:c16="http://schemas.microsoft.com/office/drawing/2014/chart" uri="{C3380CC4-5D6E-409C-BE32-E72D297353CC}">
              <c16:uniqueId val="{00000000-465D-4D77-A094-83D61A6C4529}"/>
            </c:ext>
          </c:extLst>
        </c:ser>
        <c:dLbls>
          <c:showLegendKey val="0"/>
          <c:showVal val="0"/>
          <c:showCatName val="0"/>
          <c:showSerName val="0"/>
          <c:showPercent val="0"/>
          <c:showBubbleSize val="0"/>
        </c:dLbls>
        <c:gapWidth val="219"/>
        <c:overlap val="-27"/>
        <c:axId val="364845471"/>
        <c:axId val="364845951"/>
      </c:barChart>
      <c:catAx>
        <c:axId val="364845471"/>
        <c:scaling>
          <c:orientation val="minMax"/>
        </c:scaling>
        <c:delete val="0"/>
        <c:axPos val="b"/>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2">
                      <a:alpha val="50000"/>
                    </a:schemeClr>
                  </a:solidFill>
                </a:ln>
                <a:solidFill>
                  <a:schemeClr val="tx1">
                    <a:lumMod val="65000"/>
                    <a:lumOff val="35000"/>
                  </a:schemeClr>
                </a:solidFill>
                <a:latin typeface="+mn-lt"/>
                <a:ea typeface="+mn-ea"/>
                <a:cs typeface="+mn-cs"/>
              </a:defRPr>
            </a:pPr>
            <a:endParaRPr lang="en-US"/>
          </a:p>
        </c:txPr>
        <c:crossAx val="364845951"/>
        <c:crosses val="autoZero"/>
        <c:auto val="1"/>
        <c:lblAlgn val="ctr"/>
        <c:lblOffset val="100"/>
        <c:noMultiLvlLbl val="0"/>
      </c:catAx>
      <c:valAx>
        <c:axId val="364845951"/>
        <c:scaling>
          <c:orientation val="minMax"/>
        </c:scaling>
        <c:delete val="0"/>
        <c:axPos val="l"/>
        <c:numFmt formatCode="[Green]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2">
                      <a:alpha val="50000"/>
                    </a:schemeClr>
                  </a:solidFill>
                </a:ln>
                <a:solidFill>
                  <a:schemeClr val="tx1">
                    <a:lumMod val="65000"/>
                    <a:lumOff val="35000"/>
                  </a:schemeClr>
                </a:solidFill>
                <a:latin typeface="+mn-lt"/>
                <a:ea typeface="+mn-ea"/>
                <a:cs typeface="+mn-cs"/>
              </a:defRPr>
            </a:pPr>
            <a:endParaRPr lang="en-US"/>
          </a:p>
        </c:txPr>
        <c:crossAx val="364845471"/>
        <c:crosses val="autoZero"/>
        <c:crossBetween val="between"/>
      </c:valAx>
      <c:dTable>
        <c:showHorzBorder val="0"/>
        <c:showVertBorder val="0"/>
        <c:showOutline val="0"/>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ln>
                <a:solidFill>
                  <a:schemeClr val="accent2">
                    <a:alpha val="50000"/>
                  </a:schemeClr>
                </a:solidFill>
              </a:ln>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effectLst>
  </c:spPr>
  <c:txPr>
    <a:bodyPr/>
    <a:lstStyle/>
    <a:p>
      <a:pPr>
        <a:defRPr>
          <a:ln>
            <a:solidFill>
              <a:schemeClr val="accent2">
                <a:alpha val="50000"/>
              </a:schemeClr>
            </a:solidFill>
          </a:ln>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Book 5 Personal work.xlsx]Pivot Table!PivotTable12</c:name>
    <c:fmtId val="6"/>
  </c:pivotSource>
  <c:chart>
    <c:title>
      <c:tx>
        <c:rich>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r>
              <a:rPr lang="en-US">
                <a:ln>
                  <a:solidFill>
                    <a:schemeClr val="accent2">
                      <a:lumMod val="50000"/>
                      <a:alpha val="50000"/>
                    </a:schemeClr>
                  </a:solidFill>
                </a:ln>
              </a:rPr>
              <a:t>Boxes</a:t>
            </a:r>
            <a:r>
              <a:rPr lang="en-US" baseline="0">
                <a:ln>
                  <a:solidFill>
                    <a:schemeClr val="accent2">
                      <a:lumMod val="50000"/>
                      <a:alpha val="50000"/>
                    </a:schemeClr>
                  </a:solidFill>
                </a:ln>
              </a:rPr>
              <a:t> Shipped</a:t>
            </a:r>
            <a:endParaRPr lang="en-US">
              <a:ln>
                <a:solidFill>
                  <a:schemeClr val="accent2">
                    <a:lumMod val="50000"/>
                    <a:alpha val="50000"/>
                  </a:schemeClr>
                </a:solidFill>
              </a:ln>
            </a:endParaRPr>
          </a:p>
        </c:rich>
      </c:tx>
      <c:overlay val="0"/>
      <c:spPr>
        <a:noFill/>
        <a:ln>
          <a:noFill/>
        </a:ln>
        <a:effectLst/>
      </c:spPr>
      <c:txPr>
        <a:bodyPr rot="0" spcFirstLastPara="1" vertOverflow="ellipsis" vert="horz" wrap="square" anchor="ctr" anchorCtr="1"/>
        <a:lstStyle/>
        <a:p>
          <a:pPr>
            <a:defRPr sz="1400" b="0" i="0" u="none" strike="noStrike" kern="1200" spc="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solidFill>
              <a:schemeClr val="tx1">
                <a:lumMod val="65000"/>
                <a:lumOff val="3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lumMod val="50000"/>
                        <a:alpha val="50000"/>
                      </a:schemeClr>
                    </a:solidFill>
                  </a:ln>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Table'!$B$187</c:f>
              <c:strCache>
                <c:ptCount val="1"/>
                <c:pt idx="0">
                  <c:v>Total</c:v>
                </c:pt>
              </c:strCache>
            </c:strRef>
          </c:tx>
          <c:spPr>
            <a:solidFill>
              <a:schemeClr val="accent2">
                <a:lumMod val="50000"/>
              </a:schemeClr>
            </a:solidFill>
            <a:ln>
              <a:solidFill>
                <a:schemeClr val="tx1">
                  <a:lumMod val="65000"/>
                  <a:lumOff val="3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accent2">
                          <a:lumMod val="50000"/>
                          <a:alpha val="50000"/>
                        </a:schemeClr>
                      </a:solidFill>
                    </a:ln>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Table'!$A$188:$A$191</c:f>
              <c:strCache>
                <c:ptCount val="3"/>
                <c:pt idx="0">
                  <c:v>Qtr2</c:v>
                </c:pt>
                <c:pt idx="1">
                  <c:v>Qtr1</c:v>
                </c:pt>
                <c:pt idx="2">
                  <c:v>Qtr3</c:v>
                </c:pt>
              </c:strCache>
            </c:strRef>
          </c:cat>
          <c:val>
            <c:numRef>
              <c:f>'Pivot Table'!$B$188:$B$191</c:f>
              <c:numCache>
                <c:formatCode>General</c:formatCode>
                <c:ptCount val="3"/>
                <c:pt idx="0">
                  <c:v>69119</c:v>
                </c:pt>
                <c:pt idx="1">
                  <c:v>65111</c:v>
                </c:pt>
                <c:pt idx="2">
                  <c:v>42777</c:v>
                </c:pt>
              </c:numCache>
            </c:numRef>
          </c:val>
          <c:extLst>
            <c:ext xmlns:c16="http://schemas.microsoft.com/office/drawing/2014/chart" uri="{C3380CC4-5D6E-409C-BE32-E72D297353CC}">
              <c16:uniqueId val="{00000000-3DA3-450A-9C61-979D345FF440}"/>
            </c:ext>
          </c:extLst>
        </c:ser>
        <c:dLbls>
          <c:showLegendKey val="0"/>
          <c:showVal val="0"/>
          <c:showCatName val="0"/>
          <c:showSerName val="0"/>
          <c:showPercent val="0"/>
          <c:showBubbleSize val="0"/>
        </c:dLbls>
        <c:gapWidth val="219"/>
        <c:overlap val="-27"/>
        <c:axId val="346078319"/>
        <c:axId val="346078799"/>
      </c:barChart>
      <c:catAx>
        <c:axId val="346078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solidFill>
                    <a:schemeClr val="accent2">
                      <a:lumMod val="50000"/>
                      <a:alpha val="50000"/>
                    </a:schemeClr>
                  </a:solidFill>
                </a:ln>
                <a:solidFill>
                  <a:schemeClr val="tx1">
                    <a:lumMod val="65000"/>
                    <a:lumOff val="35000"/>
                  </a:schemeClr>
                </a:solidFill>
                <a:latin typeface="+mn-lt"/>
                <a:ea typeface="+mn-ea"/>
                <a:cs typeface="+mn-cs"/>
              </a:defRPr>
            </a:pPr>
            <a:endParaRPr lang="en-US"/>
          </a:p>
        </c:txPr>
        <c:crossAx val="346078799"/>
        <c:crosses val="autoZero"/>
        <c:auto val="1"/>
        <c:lblAlgn val="ctr"/>
        <c:lblOffset val="100"/>
        <c:noMultiLvlLbl val="0"/>
      </c:catAx>
      <c:valAx>
        <c:axId val="3460787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solidFill>
                    <a:schemeClr val="accent2">
                      <a:lumMod val="50000"/>
                      <a:alpha val="50000"/>
                    </a:schemeClr>
                  </a:solidFill>
                </a:ln>
                <a:solidFill>
                  <a:schemeClr val="accent2">
                    <a:lumMod val="50000"/>
                  </a:schemeClr>
                </a:solidFill>
                <a:latin typeface="+mn-lt"/>
                <a:ea typeface="+mn-ea"/>
                <a:cs typeface="+mn-cs"/>
              </a:defRPr>
            </a:pPr>
            <a:endParaRPr lang="en-US"/>
          </a:p>
        </c:txPr>
        <c:crossAx val="346078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50000"/>
      </a:schemeClr>
    </a:solidFill>
    <a:ln w="9525" cap="flat" cmpd="sng" algn="ctr">
      <a:solidFill>
        <a:schemeClr val="tx1"/>
      </a:solidFill>
      <a:round/>
    </a:ln>
    <a:effectLst>
      <a:glow rad="101600">
        <a:schemeClr val="accent2">
          <a:satMod val="175000"/>
          <a:alpha val="40000"/>
        </a:schemeClr>
      </a:glow>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581025</xdr:colOff>
      <xdr:row>11</xdr:row>
      <xdr:rowOff>171450</xdr:rowOff>
    </xdr:from>
    <xdr:to>
      <xdr:col>13</xdr:col>
      <xdr:colOff>9525</xdr:colOff>
      <xdr:row>29</xdr:row>
      <xdr:rowOff>180975</xdr:rowOff>
    </xdr:to>
    <xdr:graphicFrame macro="">
      <xdr:nvGraphicFramePr>
        <xdr:cNvPr id="2" name="Chart 1">
          <a:extLst>
            <a:ext uri="{FF2B5EF4-FFF2-40B4-BE49-F238E27FC236}">
              <a16:creationId xmlns:a16="http://schemas.microsoft.com/office/drawing/2014/main" id="{28BEA762-32AC-9090-E7EE-F3705AAACB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584201</xdr:colOff>
      <xdr:row>41</xdr:row>
      <xdr:rowOff>22225</xdr:rowOff>
    </xdr:from>
    <xdr:to>
      <xdr:col>13</xdr:col>
      <xdr:colOff>6351</xdr:colOff>
      <xdr:row>60</xdr:row>
      <xdr:rowOff>22225</xdr:rowOff>
    </xdr:to>
    <xdr:graphicFrame macro="">
      <xdr:nvGraphicFramePr>
        <xdr:cNvPr id="3" name="Chart 2">
          <a:extLst>
            <a:ext uri="{FF2B5EF4-FFF2-40B4-BE49-F238E27FC236}">
              <a16:creationId xmlns:a16="http://schemas.microsoft.com/office/drawing/2014/main" id="{AB9DDEAD-3C6B-1C05-6438-E7D435531012}"/>
            </a:ext>
            <a:ext uri="{147F2762-F138-4A5C-976F-8EAC2B608ADB}">
              <a16:predDERef xmlns:a16="http://schemas.microsoft.com/office/drawing/2014/main" pred="{28BEA762-32AC-9090-E7EE-F3705AAACB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590550</xdr:colOff>
      <xdr:row>67</xdr:row>
      <xdr:rowOff>0</xdr:rowOff>
    </xdr:from>
    <xdr:to>
      <xdr:col>12</xdr:col>
      <xdr:colOff>590550</xdr:colOff>
      <xdr:row>76</xdr:row>
      <xdr:rowOff>152400</xdr:rowOff>
    </xdr:to>
    <xdr:graphicFrame macro="">
      <xdr:nvGraphicFramePr>
        <xdr:cNvPr id="4" name="Chart 3">
          <a:extLst>
            <a:ext uri="{FF2B5EF4-FFF2-40B4-BE49-F238E27FC236}">
              <a16:creationId xmlns:a16="http://schemas.microsoft.com/office/drawing/2014/main" id="{67B9FBB0-BBBF-F47A-8D8F-EF67E7ED4193}"/>
            </a:ext>
            <a:ext uri="{147F2762-F138-4A5C-976F-8EAC2B608ADB}">
              <a16:predDERef xmlns:a16="http://schemas.microsoft.com/office/drawing/2014/main" pred="{AB9DDEAD-3C6B-1C05-6438-E7D4355310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571500</xdr:colOff>
      <xdr:row>85</xdr:row>
      <xdr:rowOff>19050</xdr:rowOff>
    </xdr:from>
    <xdr:to>
      <xdr:col>12</xdr:col>
      <xdr:colOff>600075</xdr:colOff>
      <xdr:row>101</xdr:row>
      <xdr:rowOff>180975</xdr:rowOff>
    </xdr:to>
    <xdr:graphicFrame macro="">
      <xdr:nvGraphicFramePr>
        <xdr:cNvPr id="5" name="Chart 4">
          <a:extLst>
            <a:ext uri="{FF2B5EF4-FFF2-40B4-BE49-F238E27FC236}">
              <a16:creationId xmlns:a16="http://schemas.microsoft.com/office/drawing/2014/main" id="{1D710B93-ED51-E73D-DCE4-EFB3377D99A9}"/>
            </a:ext>
            <a:ext uri="{147F2762-F138-4A5C-976F-8EAC2B608ADB}">
              <a16:predDERef xmlns:a16="http://schemas.microsoft.com/office/drawing/2014/main" pred="{67B9FBB0-BBBF-F47A-8D8F-EF67E7ED41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590550</xdr:colOff>
      <xdr:row>117</xdr:row>
      <xdr:rowOff>542925</xdr:rowOff>
    </xdr:from>
    <xdr:to>
      <xdr:col>12</xdr:col>
      <xdr:colOff>600075</xdr:colOff>
      <xdr:row>131</xdr:row>
      <xdr:rowOff>161925</xdr:rowOff>
    </xdr:to>
    <xdr:graphicFrame macro="">
      <xdr:nvGraphicFramePr>
        <xdr:cNvPr id="6" name="Chart 5">
          <a:extLst>
            <a:ext uri="{FF2B5EF4-FFF2-40B4-BE49-F238E27FC236}">
              <a16:creationId xmlns:a16="http://schemas.microsoft.com/office/drawing/2014/main" id="{0D41B340-5512-722F-28E3-CECFF9694F01}"/>
            </a:ext>
            <a:ext uri="{147F2762-F138-4A5C-976F-8EAC2B608ADB}">
              <a16:predDERef xmlns:a16="http://schemas.microsoft.com/office/drawing/2014/main" pred="{1D710B93-ED51-E73D-DCE4-EFB3377D99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615950</xdr:colOff>
      <xdr:row>147</xdr:row>
      <xdr:rowOff>12700</xdr:rowOff>
    </xdr:from>
    <xdr:to>
      <xdr:col>13</xdr:col>
      <xdr:colOff>19050</xdr:colOff>
      <xdr:row>161</xdr:row>
      <xdr:rowOff>177800</xdr:rowOff>
    </xdr:to>
    <xdr:graphicFrame macro="">
      <xdr:nvGraphicFramePr>
        <xdr:cNvPr id="7" name="Chart 6">
          <a:extLst>
            <a:ext uri="{FF2B5EF4-FFF2-40B4-BE49-F238E27FC236}">
              <a16:creationId xmlns:a16="http://schemas.microsoft.com/office/drawing/2014/main" id="{088144D0-0F3C-3B47-1BBA-1A4664C56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596900</xdr:colOff>
      <xdr:row>186</xdr:row>
      <xdr:rowOff>19050</xdr:rowOff>
    </xdr:from>
    <xdr:to>
      <xdr:col>13</xdr:col>
      <xdr:colOff>6350</xdr:colOff>
      <xdr:row>201</xdr:row>
      <xdr:rowOff>0</xdr:rowOff>
    </xdr:to>
    <xdr:graphicFrame macro="">
      <xdr:nvGraphicFramePr>
        <xdr:cNvPr id="8" name="Chart 7">
          <a:extLst>
            <a:ext uri="{FF2B5EF4-FFF2-40B4-BE49-F238E27FC236}">
              <a16:creationId xmlns:a16="http://schemas.microsoft.com/office/drawing/2014/main" id="{2B85BF1C-FF44-6C52-E5AE-2CD9BA662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622300</xdr:colOff>
      <xdr:row>167</xdr:row>
      <xdr:rowOff>0</xdr:rowOff>
    </xdr:from>
    <xdr:to>
      <xdr:col>13</xdr:col>
      <xdr:colOff>6350</xdr:colOff>
      <xdr:row>180</xdr:row>
      <xdr:rowOff>165100</xdr:rowOff>
    </xdr:to>
    <xdr:graphicFrame macro="">
      <xdr:nvGraphicFramePr>
        <xdr:cNvPr id="9" name="Chart 8">
          <a:extLst>
            <a:ext uri="{FF2B5EF4-FFF2-40B4-BE49-F238E27FC236}">
              <a16:creationId xmlns:a16="http://schemas.microsoft.com/office/drawing/2014/main" id="{B63C62CB-6EF7-D45B-8871-7D07CCA24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394753</xdr:colOff>
      <xdr:row>9</xdr:row>
      <xdr:rowOff>132291</xdr:rowOff>
    </xdr:from>
    <xdr:to>
      <xdr:col>54</xdr:col>
      <xdr:colOff>119593</xdr:colOff>
      <xdr:row>62</xdr:row>
      <xdr:rowOff>63210</xdr:rowOff>
    </xdr:to>
    <xdr:grpSp>
      <xdr:nvGrpSpPr>
        <xdr:cNvPr id="15" name="Group 14">
          <a:extLst>
            <a:ext uri="{FF2B5EF4-FFF2-40B4-BE49-F238E27FC236}">
              <a16:creationId xmlns:a16="http://schemas.microsoft.com/office/drawing/2014/main" id="{6306AF9B-4647-7BB0-923D-C6808ECA75A4}"/>
            </a:ext>
          </a:extLst>
        </xdr:cNvPr>
        <xdr:cNvGrpSpPr/>
      </xdr:nvGrpSpPr>
      <xdr:grpSpPr>
        <a:xfrm>
          <a:off x="13196353" y="1846791"/>
          <a:ext cx="19841640" cy="10027419"/>
          <a:chOff x="13983753" y="2053166"/>
          <a:chExt cx="19632090" cy="10027419"/>
        </a:xfrm>
      </xdr:grpSpPr>
      <xdr:sp macro="" textlink="">
        <xdr:nvSpPr>
          <xdr:cNvPr id="4" name="Rectangle 3">
            <a:extLst>
              <a:ext uri="{FF2B5EF4-FFF2-40B4-BE49-F238E27FC236}">
                <a16:creationId xmlns:a16="http://schemas.microsoft.com/office/drawing/2014/main" id="{6AEB920C-2A65-5E23-0EA8-BD24E4C1862B}"/>
              </a:ext>
            </a:extLst>
          </xdr:cNvPr>
          <xdr:cNvSpPr/>
        </xdr:nvSpPr>
        <xdr:spPr>
          <a:xfrm>
            <a:off x="13983753" y="2053166"/>
            <a:ext cx="19632090" cy="10027419"/>
          </a:xfrm>
          <a:prstGeom prst="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Rectangle: Rounded Corners 34">
            <a:extLst>
              <a:ext uri="{FF2B5EF4-FFF2-40B4-BE49-F238E27FC236}">
                <a16:creationId xmlns:a16="http://schemas.microsoft.com/office/drawing/2014/main" id="{83FB6EF2-E668-8259-6E9B-033F598EE322}"/>
              </a:ext>
            </a:extLst>
          </xdr:cNvPr>
          <xdr:cNvSpPr/>
        </xdr:nvSpPr>
        <xdr:spPr>
          <a:xfrm>
            <a:off x="28753890" y="4972863"/>
            <a:ext cx="4794332" cy="704400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4" name="Rectangle: Rounded Corners 33">
            <a:extLst>
              <a:ext uri="{FF2B5EF4-FFF2-40B4-BE49-F238E27FC236}">
                <a16:creationId xmlns:a16="http://schemas.microsoft.com/office/drawing/2014/main" id="{E3C4EFF3-A5CE-FFF5-1D56-99E7714B8987}"/>
              </a:ext>
            </a:extLst>
          </xdr:cNvPr>
          <xdr:cNvSpPr/>
        </xdr:nvSpPr>
        <xdr:spPr>
          <a:xfrm>
            <a:off x="23891936" y="4987821"/>
            <a:ext cx="4794331" cy="704400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Rectangle: Rounded Corners 32">
            <a:extLst>
              <a:ext uri="{FF2B5EF4-FFF2-40B4-BE49-F238E27FC236}">
                <a16:creationId xmlns:a16="http://schemas.microsoft.com/office/drawing/2014/main" id="{F6DD1BBB-6A63-5E57-96CF-9AF1FF791AE1}"/>
              </a:ext>
            </a:extLst>
          </xdr:cNvPr>
          <xdr:cNvSpPr/>
        </xdr:nvSpPr>
        <xdr:spPr>
          <a:xfrm>
            <a:off x="18997935" y="5002778"/>
            <a:ext cx="4794331" cy="7044000"/>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2" name="Rectangle: Rounded Corners 31">
            <a:extLst>
              <a:ext uri="{FF2B5EF4-FFF2-40B4-BE49-F238E27FC236}">
                <a16:creationId xmlns:a16="http://schemas.microsoft.com/office/drawing/2014/main" id="{B591AC96-C6AE-EC38-AA5A-473FA01F9F4C}"/>
              </a:ext>
            </a:extLst>
          </xdr:cNvPr>
          <xdr:cNvSpPr/>
        </xdr:nvSpPr>
        <xdr:spPr>
          <a:xfrm>
            <a:off x="14095920" y="5010258"/>
            <a:ext cx="4794332" cy="7051479"/>
          </a:xfrm>
          <a:prstGeom prst="round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5AE27268-CA59-4F05-99C8-4EA2B10DF2CE}"/>
              </a:ext>
            </a:extLst>
          </xdr:cNvPr>
          <xdr:cNvGraphicFramePr>
            <a:graphicFrameLocks/>
          </xdr:cNvGraphicFramePr>
        </xdr:nvGraphicFramePr>
        <xdr:xfrm>
          <a:off x="14217704" y="5434715"/>
          <a:ext cx="4517437" cy="3036160"/>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13" name="Chart 12">
            <a:extLst>
              <a:ext uri="{FF2B5EF4-FFF2-40B4-BE49-F238E27FC236}">
                <a16:creationId xmlns:a16="http://schemas.microsoft.com/office/drawing/2014/main" id="{29BBB383-6AEF-45A8-BC70-AABC44876FCB}"/>
              </a:ext>
              <a:ext uri="{147F2762-F138-4A5C-976F-8EAC2B608ADB}">
                <a16:predDERef xmlns:a16="http://schemas.microsoft.com/office/drawing/2014/main" pred="{28BEA762-32AC-9090-E7EE-F3705AAACBBF}"/>
              </a:ext>
            </a:extLst>
          </xdr:cNvPr>
          <xdr:cNvGraphicFramePr>
            <a:graphicFrameLocks/>
          </xdr:cNvGraphicFramePr>
        </xdr:nvGraphicFramePr>
        <xdr:xfrm>
          <a:off x="14220911" y="8534241"/>
          <a:ext cx="4517437" cy="3036159"/>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17" name="Chart 16">
            <a:extLst>
              <a:ext uri="{FF2B5EF4-FFF2-40B4-BE49-F238E27FC236}">
                <a16:creationId xmlns:a16="http://schemas.microsoft.com/office/drawing/2014/main" id="{F82CAAE4-1C48-4B43-A8E4-6CC3F39D5659}"/>
              </a:ext>
              <a:ext uri="{147F2762-F138-4A5C-976F-8EAC2B608ADB}">
                <a16:predDERef xmlns:a16="http://schemas.microsoft.com/office/drawing/2014/main" pred="{AB9DDEAD-3C6B-1C05-6438-E7D435531012}"/>
              </a:ext>
            </a:extLst>
          </xdr:cNvPr>
          <xdr:cNvGraphicFramePr>
            <a:graphicFrameLocks/>
          </xdr:cNvGraphicFramePr>
        </xdr:nvGraphicFramePr>
        <xdr:xfrm>
          <a:off x="19114197" y="5435287"/>
          <a:ext cx="4517436" cy="3037439"/>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19" name="Chart 18">
            <a:extLst>
              <a:ext uri="{FF2B5EF4-FFF2-40B4-BE49-F238E27FC236}">
                <a16:creationId xmlns:a16="http://schemas.microsoft.com/office/drawing/2014/main" id="{5C541879-8F25-48E2-B5CB-6DAF3AE23AEC}"/>
              </a:ext>
              <a:ext uri="{147F2762-F138-4A5C-976F-8EAC2B608ADB}">
                <a16:predDERef xmlns:a16="http://schemas.microsoft.com/office/drawing/2014/main" pred="{67B9FBB0-BBBF-F47A-8D8F-EF67E7ED4193}"/>
              </a:ext>
            </a:extLst>
          </xdr:cNvPr>
          <xdr:cNvGraphicFramePr>
            <a:graphicFrameLocks/>
          </xdr:cNvGraphicFramePr>
        </xdr:nvGraphicFramePr>
        <xdr:xfrm>
          <a:off x="19126126" y="8543868"/>
          <a:ext cx="4517436" cy="3037438"/>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21" name="Chart 20">
            <a:extLst>
              <a:ext uri="{FF2B5EF4-FFF2-40B4-BE49-F238E27FC236}">
                <a16:creationId xmlns:a16="http://schemas.microsoft.com/office/drawing/2014/main" id="{1876B9DB-3FDD-4F41-B5EC-7C9EB0419F8A}"/>
              </a:ext>
              <a:ext uri="{147F2762-F138-4A5C-976F-8EAC2B608ADB}">
                <a16:predDERef xmlns:a16="http://schemas.microsoft.com/office/drawing/2014/main" pred="{1D710B93-ED51-E73D-DCE4-EFB3377D99A9}"/>
              </a:ext>
            </a:extLst>
          </xdr:cNvPr>
          <xdr:cNvGraphicFramePr>
            <a:graphicFrameLocks/>
          </xdr:cNvGraphicFramePr>
        </xdr:nvGraphicFramePr>
        <xdr:xfrm>
          <a:off x="24020129" y="5435288"/>
          <a:ext cx="4517436" cy="3037439"/>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25" name="Chart 24">
            <a:extLst>
              <a:ext uri="{FF2B5EF4-FFF2-40B4-BE49-F238E27FC236}">
                <a16:creationId xmlns:a16="http://schemas.microsoft.com/office/drawing/2014/main" id="{D972AB90-3FD2-4632-AC29-B3BD2DEDD510}"/>
              </a:ext>
            </a:extLst>
          </xdr:cNvPr>
          <xdr:cNvGraphicFramePr>
            <a:graphicFrameLocks/>
          </xdr:cNvGraphicFramePr>
        </xdr:nvGraphicFramePr>
        <xdr:xfrm>
          <a:off x="24020127" y="8543868"/>
          <a:ext cx="4517436" cy="3037438"/>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27" name="Chart 26">
            <a:extLst>
              <a:ext uri="{FF2B5EF4-FFF2-40B4-BE49-F238E27FC236}">
                <a16:creationId xmlns:a16="http://schemas.microsoft.com/office/drawing/2014/main" id="{78986D82-4CA1-4380-9EBB-59B688E25F0B}"/>
              </a:ext>
            </a:extLst>
          </xdr:cNvPr>
          <xdr:cNvGraphicFramePr>
            <a:graphicFrameLocks/>
          </xdr:cNvGraphicFramePr>
        </xdr:nvGraphicFramePr>
        <xdr:xfrm>
          <a:off x="28874069" y="5450246"/>
          <a:ext cx="4517437" cy="3037439"/>
        </xdr:xfrm>
        <a:graphic>
          <a:graphicData uri="http://schemas.openxmlformats.org/drawingml/2006/chart">
            <c:chart xmlns:c="http://schemas.openxmlformats.org/drawingml/2006/chart" xmlns:r="http://schemas.openxmlformats.org/officeDocument/2006/relationships" r:id="rId7"/>
          </a:graphicData>
        </a:graphic>
      </xdr:graphicFrame>
      <xdr:graphicFrame macro="">
        <xdr:nvGraphicFramePr>
          <xdr:cNvPr id="29" name="Chart 28">
            <a:extLst>
              <a:ext uri="{FF2B5EF4-FFF2-40B4-BE49-F238E27FC236}">
                <a16:creationId xmlns:a16="http://schemas.microsoft.com/office/drawing/2014/main" id="{59A2D1A9-A518-43F6-A5A4-1DA5644C2557}"/>
              </a:ext>
            </a:extLst>
          </xdr:cNvPr>
          <xdr:cNvGraphicFramePr>
            <a:graphicFrameLocks/>
          </xdr:cNvGraphicFramePr>
        </xdr:nvGraphicFramePr>
        <xdr:xfrm>
          <a:off x="28882082" y="8558826"/>
          <a:ext cx="4517437" cy="3037438"/>
        </xdr:xfrm>
        <a:graphic>
          <a:graphicData uri="http://schemas.openxmlformats.org/drawingml/2006/chart">
            <c:chart xmlns:c="http://schemas.openxmlformats.org/drawingml/2006/chart" xmlns:r="http://schemas.openxmlformats.org/officeDocument/2006/relationships" r:id="rId8"/>
          </a:graphicData>
        </a:graphic>
      </xdr:graphicFrame>
      <xdr:sp macro="" textlink="">
        <xdr:nvSpPr>
          <xdr:cNvPr id="40" name="Rectangle 39">
            <a:extLst>
              <a:ext uri="{FF2B5EF4-FFF2-40B4-BE49-F238E27FC236}">
                <a16:creationId xmlns:a16="http://schemas.microsoft.com/office/drawing/2014/main" id="{92D3DB11-E993-9638-5C9E-4C7CC1ACD1DE}"/>
              </a:ext>
            </a:extLst>
          </xdr:cNvPr>
          <xdr:cNvSpPr/>
        </xdr:nvSpPr>
        <xdr:spPr>
          <a:xfrm>
            <a:off x="20173261" y="2161416"/>
            <a:ext cx="5303520" cy="624803"/>
          </a:xfrm>
          <a:prstGeom prst="rect">
            <a:avLst/>
          </a:prstGeom>
          <a:solidFill>
            <a:schemeClr val="accent2">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b="1">
                <a:solidFill>
                  <a:schemeClr val="accent2">
                    <a:lumMod val="50000"/>
                  </a:schemeClr>
                </a:solidFill>
                <a:latin typeface="+mj-lt"/>
              </a:rPr>
              <a:t>CHOCOLATE DATA</a:t>
            </a:r>
          </a:p>
        </xdr:txBody>
      </xdr:sp>
      <xdr:pic>
        <xdr:nvPicPr>
          <xdr:cNvPr id="45" name="Picture 44">
            <a:extLst>
              <a:ext uri="{FF2B5EF4-FFF2-40B4-BE49-F238E27FC236}">
                <a16:creationId xmlns:a16="http://schemas.microsoft.com/office/drawing/2014/main" id="{F3CCAF2B-A0BC-3C88-3ED2-263C18E95AC1}"/>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5490842" y="2171573"/>
            <a:ext cx="1737360" cy="624421"/>
          </a:xfrm>
          <a:prstGeom prst="rect">
            <a:avLst/>
          </a:prstGeom>
        </xdr:spPr>
      </xdr:pic>
      <xdr:sp macro="" textlink="">
        <xdr:nvSpPr>
          <xdr:cNvPr id="46" name="Rectangle 45">
            <a:extLst>
              <a:ext uri="{FF2B5EF4-FFF2-40B4-BE49-F238E27FC236}">
                <a16:creationId xmlns:a16="http://schemas.microsoft.com/office/drawing/2014/main" id="{53624416-1C87-7512-6E2D-07A3C06B2858}"/>
              </a:ext>
            </a:extLst>
          </xdr:cNvPr>
          <xdr:cNvSpPr/>
        </xdr:nvSpPr>
        <xdr:spPr>
          <a:xfrm>
            <a:off x="20177125" y="2913528"/>
            <a:ext cx="2340948" cy="754971"/>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accent2">
                    <a:lumMod val="50000"/>
                  </a:schemeClr>
                </a:solidFill>
                <a:latin typeface="+mj-lt"/>
              </a:rPr>
              <a:t>Total Sales</a:t>
            </a:r>
          </a:p>
        </xdr:txBody>
      </xdr:sp>
      <xdr:sp macro="" textlink="">
        <xdr:nvSpPr>
          <xdr:cNvPr id="47" name="Rectangle 46">
            <a:extLst>
              <a:ext uri="{FF2B5EF4-FFF2-40B4-BE49-F238E27FC236}">
                <a16:creationId xmlns:a16="http://schemas.microsoft.com/office/drawing/2014/main" id="{0401D4DF-2EF9-940A-29DE-ACE9E40079C8}"/>
              </a:ext>
            </a:extLst>
          </xdr:cNvPr>
          <xdr:cNvSpPr/>
        </xdr:nvSpPr>
        <xdr:spPr>
          <a:xfrm>
            <a:off x="22704565" y="2913528"/>
            <a:ext cx="2067819" cy="759136"/>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accent2">
                    <a:lumMod val="50000"/>
                  </a:schemeClr>
                </a:solidFill>
                <a:latin typeface="+mj-lt"/>
              </a:rPr>
              <a:t>Average Sales</a:t>
            </a:r>
          </a:p>
        </xdr:txBody>
      </xdr:sp>
      <xdr:sp macro="" textlink="">
        <xdr:nvSpPr>
          <xdr:cNvPr id="48" name="Rectangle 47">
            <a:extLst>
              <a:ext uri="{FF2B5EF4-FFF2-40B4-BE49-F238E27FC236}">
                <a16:creationId xmlns:a16="http://schemas.microsoft.com/office/drawing/2014/main" id="{4B17F9CA-95EB-8100-7977-3FBA6E519872}"/>
              </a:ext>
            </a:extLst>
          </xdr:cNvPr>
          <xdr:cNvSpPr/>
        </xdr:nvSpPr>
        <xdr:spPr>
          <a:xfrm>
            <a:off x="24954897" y="2926545"/>
            <a:ext cx="2302478" cy="759136"/>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accent2">
                    <a:lumMod val="50000"/>
                  </a:schemeClr>
                </a:solidFill>
                <a:latin typeface="+mj-lt"/>
              </a:rPr>
              <a:t>Total Boxes</a:t>
            </a:r>
          </a:p>
        </xdr:txBody>
      </xdr:sp>
      <xdr:sp macro="" textlink="'Pivot Table'!$A$4">
        <xdr:nvSpPr>
          <xdr:cNvPr id="49" name="Rectangle 48">
            <a:extLst>
              <a:ext uri="{FF2B5EF4-FFF2-40B4-BE49-F238E27FC236}">
                <a16:creationId xmlns:a16="http://schemas.microsoft.com/office/drawing/2014/main" id="{1C106FA4-E136-0A28-7914-AA338EF4F2D6}"/>
              </a:ext>
            </a:extLst>
          </xdr:cNvPr>
          <xdr:cNvSpPr/>
        </xdr:nvSpPr>
        <xdr:spPr>
          <a:xfrm>
            <a:off x="20407378" y="3264980"/>
            <a:ext cx="1844029" cy="356138"/>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AB167BB-28F6-49EE-9E68-B45D0F89BAE0}" type="TxLink">
              <a:rPr lang="en-US" sz="2000" b="1" i="0" u="none" strike="noStrike">
                <a:solidFill>
                  <a:schemeClr val="accent2">
                    <a:lumMod val="50000"/>
                  </a:schemeClr>
                </a:solidFill>
                <a:latin typeface="Aptos Narrow"/>
              </a:rPr>
              <a:pPr algn="ctr"/>
              <a:t>$6,183,625</a:t>
            </a:fld>
            <a:endParaRPr lang="en-US" sz="2000" b="1">
              <a:solidFill>
                <a:schemeClr val="accent2">
                  <a:lumMod val="50000"/>
                </a:schemeClr>
              </a:solidFill>
            </a:endParaRPr>
          </a:p>
        </xdr:txBody>
      </xdr:sp>
      <xdr:sp macro="" textlink="'Pivot Table'!$C$4">
        <xdr:nvSpPr>
          <xdr:cNvPr id="50" name="Rectangle 49">
            <a:extLst>
              <a:ext uri="{FF2B5EF4-FFF2-40B4-BE49-F238E27FC236}">
                <a16:creationId xmlns:a16="http://schemas.microsoft.com/office/drawing/2014/main" id="{7A82C5AA-47C2-A7E3-7BA7-CFBC16F3A1D6}"/>
              </a:ext>
            </a:extLst>
          </xdr:cNvPr>
          <xdr:cNvSpPr/>
        </xdr:nvSpPr>
        <xdr:spPr>
          <a:xfrm>
            <a:off x="22816460" y="3277997"/>
            <a:ext cx="1844029" cy="356138"/>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14D3F66-8469-4F7D-8B49-4FA804EC54E1}" type="TxLink">
              <a:rPr lang="en-US" sz="2000" b="1" i="0" u="none" strike="noStrike">
                <a:solidFill>
                  <a:schemeClr val="accent2">
                    <a:lumMod val="50000"/>
                  </a:schemeClr>
                </a:solidFill>
                <a:latin typeface="Aptos Narrow"/>
              </a:rPr>
              <a:pPr algn="ctr"/>
              <a:t>$5,652</a:t>
            </a:fld>
            <a:endParaRPr lang="en-US" sz="2000" b="1">
              <a:solidFill>
                <a:schemeClr val="accent2">
                  <a:lumMod val="50000"/>
                </a:schemeClr>
              </a:solidFill>
            </a:endParaRPr>
          </a:p>
        </xdr:txBody>
      </xdr:sp>
      <xdr:sp macro="" textlink="'Pivot Table'!$B$4">
        <xdr:nvSpPr>
          <xdr:cNvPr id="51" name="Rectangle 50">
            <a:extLst>
              <a:ext uri="{FF2B5EF4-FFF2-40B4-BE49-F238E27FC236}">
                <a16:creationId xmlns:a16="http://schemas.microsoft.com/office/drawing/2014/main" id="{89749A54-951F-A137-5C76-52F55CA8E2A5}"/>
              </a:ext>
            </a:extLst>
          </xdr:cNvPr>
          <xdr:cNvSpPr/>
        </xdr:nvSpPr>
        <xdr:spPr>
          <a:xfrm>
            <a:off x="25193792" y="3277997"/>
            <a:ext cx="1840051" cy="351452"/>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5A9BCB2A-5FE0-4C6A-B944-03BF585E9A36}" type="TxLink">
              <a:rPr lang="en-US" sz="2000" b="1" i="0" u="none" strike="noStrike">
                <a:solidFill>
                  <a:schemeClr val="accent2">
                    <a:lumMod val="50000"/>
                  </a:schemeClr>
                </a:solidFill>
                <a:latin typeface="Aptos Narrow"/>
              </a:rPr>
              <a:pPr algn="ctr"/>
              <a:t> 177,007 </a:t>
            </a:fld>
            <a:endParaRPr lang="en-US" sz="2000" b="1">
              <a:solidFill>
                <a:schemeClr val="accent2">
                  <a:lumMod val="50000"/>
                </a:schemeClr>
              </a:solidFill>
            </a:endParaRPr>
          </a:p>
        </xdr:txBody>
      </xdr:sp>
      <mc:AlternateContent xmlns:mc="http://schemas.openxmlformats.org/markup-compatibility/2006">
        <mc:Choice xmlns:a14="http://schemas.microsoft.com/office/drawing/2010/main" Requires="a14">
          <xdr:graphicFrame macro="">
            <xdr:nvGraphicFramePr>
              <xdr:cNvPr id="6" name="Sales Person">
                <a:extLst>
                  <a:ext uri="{FF2B5EF4-FFF2-40B4-BE49-F238E27FC236}">
                    <a16:creationId xmlns:a16="http://schemas.microsoft.com/office/drawing/2014/main" id="{5A116CAF-8A7B-9538-1501-CC3EBB9AAA34}"/>
                  </a:ext>
                </a:extLst>
              </xdr:cNvPr>
              <xdr:cNvGraphicFramePr/>
            </xdr:nvGraphicFramePr>
            <xdr:xfrm>
              <a:off x="14152562" y="2106084"/>
              <a:ext cx="1797050" cy="261408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13366964" y="1899709"/>
                <a:ext cx="1816231" cy="26140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7" name="Country">
                <a:extLst>
                  <a:ext uri="{FF2B5EF4-FFF2-40B4-BE49-F238E27FC236}">
                    <a16:creationId xmlns:a16="http://schemas.microsoft.com/office/drawing/2014/main" id="{CFD1B125-57EB-05AE-A260-0FCEE583DC48}"/>
                  </a:ext>
                </a:extLst>
              </xdr:cNvPr>
              <xdr:cNvGraphicFramePr/>
            </xdr:nvGraphicFramePr>
            <xdr:xfrm>
              <a:off x="16097250" y="2106084"/>
              <a:ext cx="1797050" cy="2619372"/>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15332409" y="1899709"/>
                <a:ext cx="1816231"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 name="Product">
                <a:extLst>
                  <a:ext uri="{FF2B5EF4-FFF2-40B4-BE49-F238E27FC236}">
                    <a16:creationId xmlns:a16="http://schemas.microsoft.com/office/drawing/2014/main" id="{1702C481-D7D7-3E8A-E1D5-8C8B9E82B309}"/>
                  </a:ext>
                </a:extLst>
              </xdr:cNvPr>
              <xdr:cNvGraphicFramePr/>
            </xdr:nvGraphicFramePr>
            <xdr:xfrm>
              <a:off x="18049875" y="2066925"/>
              <a:ext cx="1828800" cy="2619372"/>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7305876" y="1860550"/>
                <a:ext cx="184832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 name="Months (Date)">
                <a:extLst>
                  <a:ext uri="{FF2B5EF4-FFF2-40B4-BE49-F238E27FC236}">
                    <a16:creationId xmlns:a16="http://schemas.microsoft.com/office/drawing/2014/main" id="{4E6F7F1E-AD2B-3800-D668-8A06B541AFEE}"/>
                  </a:ext>
                </a:extLst>
              </xdr:cNvPr>
              <xdr:cNvGraphicFramePr/>
            </xdr:nvGraphicFramePr>
            <xdr:xfrm>
              <a:off x="31527750" y="2114550"/>
              <a:ext cx="1828800" cy="2619372"/>
            </xdr:xfrm>
            <a:graphic>
              <a:graphicData uri="http://schemas.microsoft.com/office/drawing/2010/slicer">
                <sle:slicer xmlns:sle="http://schemas.microsoft.com/office/drawing/2010/slicer" name="Months (Date)"/>
              </a:graphicData>
            </a:graphic>
          </xdr:graphicFrame>
        </mc:Choice>
        <mc:Fallback>
          <xdr:sp macro="" textlink="">
            <xdr:nvSpPr>
              <xdr:cNvPr id="0" name=""/>
              <xdr:cNvSpPr>
                <a:spLocks noTextEdit="1"/>
              </xdr:cNvSpPr>
            </xdr:nvSpPr>
            <xdr:spPr>
              <a:xfrm>
                <a:off x="30927612" y="1908175"/>
                <a:ext cx="184832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1" name="Boxes Shipped">
                <a:extLst>
                  <a:ext uri="{FF2B5EF4-FFF2-40B4-BE49-F238E27FC236}">
                    <a16:creationId xmlns:a16="http://schemas.microsoft.com/office/drawing/2014/main" id="{F282F90E-6577-F9A9-7776-EF7A7FAEB517}"/>
                  </a:ext>
                </a:extLst>
              </xdr:cNvPr>
              <xdr:cNvGraphicFramePr/>
            </xdr:nvGraphicFramePr>
            <xdr:xfrm>
              <a:off x="27527250" y="2117725"/>
              <a:ext cx="1828800" cy="2619372"/>
            </xdr:xfrm>
            <a:graphic>
              <a:graphicData uri="http://schemas.microsoft.com/office/drawing/2010/slicer">
                <sle:slicer xmlns:sle="http://schemas.microsoft.com/office/drawing/2010/slicer" name="Boxes Shipped"/>
              </a:graphicData>
            </a:graphic>
          </xdr:graphicFrame>
        </mc:Choice>
        <mc:Fallback>
          <xdr:sp macro="" textlink="">
            <xdr:nvSpPr>
              <xdr:cNvPr id="0" name=""/>
              <xdr:cNvSpPr>
                <a:spLocks noTextEdit="1"/>
              </xdr:cNvSpPr>
            </xdr:nvSpPr>
            <xdr:spPr>
              <a:xfrm>
                <a:off x="26884411" y="1911350"/>
                <a:ext cx="184832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2" name="Quarters (Date)">
                <a:extLst>
                  <a:ext uri="{FF2B5EF4-FFF2-40B4-BE49-F238E27FC236}">
                    <a16:creationId xmlns:a16="http://schemas.microsoft.com/office/drawing/2014/main" id="{1F6E7C42-D854-26B7-5C8D-CAE61150C4E9}"/>
                  </a:ext>
                </a:extLst>
              </xdr:cNvPr>
              <xdr:cNvGraphicFramePr/>
            </xdr:nvGraphicFramePr>
            <xdr:xfrm>
              <a:off x="29527500" y="2105025"/>
              <a:ext cx="1828800" cy="2619372"/>
            </xdr:xfrm>
            <a:graphic>
              <a:graphicData uri="http://schemas.microsoft.com/office/drawing/2010/slicer">
                <sle:slicer xmlns:sle="http://schemas.microsoft.com/office/drawing/2010/slicer" name="Quarters (Date)"/>
              </a:graphicData>
            </a:graphic>
          </xdr:graphicFrame>
        </mc:Choice>
        <mc:Fallback>
          <xdr:sp macro="" textlink="">
            <xdr:nvSpPr>
              <xdr:cNvPr id="0" name=""/>
              <xdr:cNvSpPr>
                <a:spLocks noTextEdit="1"/>
              </xdr:cNvSpPr>
            </xdr:nvSpPr>
            <xdr:spPr>
              <a:xfrm>
                <a:off x="28906012" y="1898650"/>
                <a:ext cx="184832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3.xml><?xml version="1.0" encoding="utf-8"?>
<c:userShapes xmlns:c="http://schemas.openxmlformats.org/drawingml/2006/chart">
  <cdr:relSizeAnchor xmlns:cdr="http://schemas.openxmlformats.org/drawingml/2006/chartDrawing">
    <cdr:from>
      <cdr:x>0.8511</cdr:x>
      <cdr:y>0.05184</cdr:y>
    </cdr:from>
    <cdr:to>
      <cdr:x>0.97706</cdr:x>
      <cdr:y>0.15621</cdr:y>
    </cdr:to>
    <cdr:sp macro="" textlink="">
      <cdr:nvSpPr>
        <cdr:cNvPr id="3" name="Rectangle: Rounded Corners 2">
          <a:extLst xmlns:a="http://schemas.openxmlformats.org/drawingml/2006/main">
            <a:ext uri="{FF2B5EF4-FFF2-40B4-BE49-F238E27FC236}">
              <a16:creationId xmlns:a16="http://schemas.microsoft.com/office/drawing/2014/main" id="{223E904B-586E-1282-B503-0342A1E6412E}"/>
            </a:ext>
          </a:extLst>
        </cdr:cNvPr>
        <cdr:cNvSpPr/>
      </cdr:nvSpPr>
      <cdr:spPr>
        <a:xfrm xmlns:a="http://schemas.openxmlformats.org/drawingml/2006/main">
          <a:off x="3894572" y="150209"/>
          <a:ext cx="576386" cy="302403"/>
        </a:xfrm>
        <a:prstGeom xmlns:a="http://schemas.openxmlformats.org/drawingml/2006/main" prst="roundRect">
          <a:avLst/>
        </a:prstGeom>
        <a:solidFill xmlns:a="http://schemas.openxmlformats.org/drawingml/2006/main">
          <a:schemeClr val="accent2">
            <a:lumMod val="20000"/>
            <a:lumOff val="80000"/>
          </a:schemeClr>
        </a:solidFill>
        <a:ln xmlns:a="http://schemas.openxmlformats.org/drawingml/2006/main">
          <a:solidFill>
            <a:schemeClr val="accent2">
              <a:lumMod val="50000"/>
            </a:schemeClr>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b="1" kern="1200">
              <a:solidFill>
                <a:schemeClr val="accent2">
                  <a:lumMod val="50000"/>
                </a:schemeClr>
              </a:solidFill>
            </a:rPr>
            <a:t>Top 5</a:t>
          </a:r>
          <a:r>
            <a:rPr lang="en-US" b="1" kern="1200" baseline="0">
              <a:solidFill>
                <a:schemeClr val="accent2">
                  <a:lumMod val="50000"/>
                </a:schemeClr>
              </a:solidFill>
            </a:rPr>
            <a:t> </a:t>
          </a:r>
          <a:endParaRPr lang="en-US" b="1" kern="1200">
            <a:solidFill>
              <a:schemeClr val="accent2">
                <a:lumMod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0.79755</cdr:x>
      <cdr:y>0.03816</cdr:y>
    </cdr:from>
    <cdr:to>
      <cdr:x>0.97837</cdr:x>
      <cdr:y>0.20894</cdr:y>
    </cdr:to>
    <cdr:sp macro="" textlink="">
      <cdr:nvSpPr>
        <cdr:cNvPr id="3" name="Rectangle: Rounded Corners 2">
          <a:extLst xmlns:a="http://schemas.openxmlformats.org/drawingml/2006/main">
            <a:ext uri="{FF2B5EF4-FFF2-40B4-BE49-F238E27FC236}">
              <a16:creationId xmlns:a16="http://schemas.microsoft.com/office/drawing/2014/main" id="{3F6FC5C8-E6DD-1C0F-83CD-7FA2592F6487}"/>
            </a:ext>
          </a:extLst>
        </cdr:cNvPr>
        <cdr:cNvSpPr/>
      </cdr:nvSpPr>
      <cdr:spPr>
        <a:xfrm xmlns:a="http://schemas.openxmlformats.org/drawingml/2006/main">
          <a:off x="3649561" y="110572"/>
          <a:ext cx="827423" cy="494805"/>
        </a:xfrm>
        <a:prstGeom xmlns:a="http://schemas.openxmlformats.org/drawingml/2006/main" prst="roundRect">
          <a:avLst/>
        </a:prstGeom>
        <a:solidFill xmlns:a="http://schemas.openxmlformats.org/drawingml/2006/main">
          <a:schemeClr val="accent2">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b="1" kern="1200">
              <a:solidFill>
                <a:schemeClr val="accent2">
                  <a:lumMod val="50000"/>
                </a:schemeClr>
              </a:solidFill>
            </a:rPr>
            <a:t>Countries Visited</a:t>
          </a:r>
        </a:p>
      </cdr:txBody>
    </cdr:sp>
  </cdr:relSizeAnchor>
</c:userShapes>
</file>

<file path=xl/drawings/drawing5.xml><?xml version="1.0" encoding="utf-8"?>
<c:userShapes xmlns:c="http://schemas.openxmlformats.org/drawingml/2006/chart">
  <cdr:relSizeAnchor xmlns:cdr="http://schemas.openxmlformats.org/drawingml/2006/chartDrawing">
    <cdr:from>
      <cdr:x>0.68186</cdr:x>
      <cdr:y>0.06101</cdr:y>
    </cdr:from>
    <cdr:to>
      <cdr:x>0.98103</cdr:x>
      <cdr:y>0.25446</cdr:y>
    </cdr:to>
    <cdr:sp macro="" textlink="">
      <cdr:nvSpPr>
        <cdr:cNvPr id="2" name="Rectangle: Rounded Corners 1">
          <a:extLst xmlns:a="http://schemas.openxmlformats.org/drawingml/2006/main">
            <a:ext uri="{FF2B5EF4-FFF2-40B4-BE49-F238E27FC236}">
              <a16:creationId xmlns:a16="http://schemas.microsoft.com/office/drawing/2014/main" id="{600E9FCE-F216-3A97-5259-DE781D7B9FF4}"/>
            </a:ext>
          </a:extLst>
        </cdr:cNvPr>
        <cdr:cNvSpPr/>
      </cdr:nvSpPr>
      <cdr:spPr>
        <a:xfrm xmlns:a="http://schemas.openxmlformats.org/drawingml/2006/main">
          <a:off x="3120160" y="176840"/>
          <a:ext cx="1368962" cy="560778"/>
        </a:xfrm>
        <a:prstGeom xmlns:a="http://schemas.openxmlformats.org/drawingml/2006/main" prst="roundRect">
          <a:avLst/>
        </a:prstGeom>
        <a:solidFill xmlns:a="http://schemas.openxmlformats.org/drawingml/2006/main">
          <a:schemeClr val="accent2">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algn="ctr"/>
          <a:r>
            <a:rPr lang="en-US" sz="1200" b="1" kern="1200">
              <a:solidFill>
                <a:schemeClr val="accent2">
                  <a:lumMod val="50000"/>
                </a:schemeClr>
              </a:solidFill>
            </a:rPr>
            <a:t>Purchase</a:t>
          </a:r>
          <a:r>
            <a:rPr lang="en-US" sz="1200" b="1" kern="1200" baseline="0">
              <a:solidFill>
                <a:schemeClr val="accent2">
                  <a:lumMod val="50000"/>
                </a:schemeClr>
              </a:solidFill>
            </a:rPr>
            <a:t> By</a:t>
          </a:r>
          <a:r>
            <a:rPr lang="en-US" sz="1200" b="1" kern="1200">
              <a:solidFill>
                <a:schemeClr val="accent2">
                  <a:lumMod val="50000"/>
                </a:schemeClr>
              </a:solidFill>
            </a:rPr>
            <a:t> Each Country</a:t>
          </a:r>
        </a:p>
      </cdr:txBody>
    </cdr:sp>
  </cdr:relSizeAnchor>
</c:userShapes>
</file>

<file path=xl/drawings/drawing6.xml><?xml version="1.0" encoding="utf-8"?>
<c:userShapes xmlns:c="http://schemas.openxmlformats.org/drawingml/2006/chart">
  <cdr:relSizeAnchor xmlns:cdr="http://schemas.openxmlformats.org/drawingml/2006/chartDrawing">
    <cdr:from>
      <cdr:x>0.77523</cdr:x>
      <cdr:y>0.04313</cdr:y>
    </cdr:from>
    <cdr:to>
      <cdr:x>0.97506</cdr:x>
      <cdr:y>0.26523</cdr:y>
    </cdr:to>
    <cdr:sp macro="" textlink="">
      <cdr:nvSpPr>
        <cdr:cNvPr id="3" name="Rectangle: Rounded Corners 2">
          <a:extLst xmlns:a="http://schemas.openxmlformats.org/drawingml/2006/main">
            <a:ext uri="{FF2B5EF4-FFF2-40B4-BE49-F238E27FC236}">
              <a16:creationId xmlns:a16="http://schemas.microsoft.com/office/drawing/2014/main" id="{4D2E2A11-CC28-3541-9662-06131C390311}"/>
            </a:ext>
          </a:extLst>
        </cdr:cNvPr>
        <cdr:cNvSpPr/>
      </cdr:nvSpPr>
      <cdr:spPr>
        <a:xfrm xmlns:a="http://schemas.openxmlformats.org/drawingml/2006/main">
          <a:off x="3547423" y="125022"/>
          <a:ext cx="914400" cy="643808"/>
        </a:xfrm>
        <a:prstGeom xmlns:a="http://schemas.openxmlformats.org/drawingml/2006/main" prst="roundRect">
          <a:avLst/>
        </a:prstGeom>
        <a:solidFill xmlns:a="http://schemas.openxmlformats.org/drawingml/2006/main">
          <a:schemeClr val="accent2">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b="1" kern="1200">
              <a:solidFill>
                <a:schemeClr val="accent2">
                  <a:lumMod val="50000"/>
                </a:schemeClr>
              </a:solidFill>
            </a:rPr>
            <a:t>Top 10</a:t>
          </a:r>
          <a:r>
            <a:rPr lang="en-US" b="1" kern="1200" baseline="0">
              <a:solidFill>
                <a:schemeClr val="accent2">
                  <a:lumMod val="50000"/>
                </a:schemeClr>
              </a:solidFill>
            </a:rPr>
            <a:t>  Products Shipped</a:t>
          </a:r>
          <a:endParaRPr lang="en-US" b="1" kern="1200">
            <a:solidFill>
              <a:schemeClr val="accent2">
                <a:lumMod val="50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0.81032</cdr:x>
      <cdr:y>0.04963</cdr:y>
    </cdr:from>
    <cdr:to>
      <cdr:x>0.98227</cdr:x>
      <cdr:y>0.25446</cdr:y>
    </cdr:to>
    <cdr:sp macro="" textlink="">
      <cdr:nvSpPr>
        <cdr:cNvPr id="2" name="Rectangle: Rounded Corners 1">
          <a:extLst xmlns:a="http://schemas.openxmlformats.org/drawingml/2006/main">
            <a:ext uri="{FF2B5EF4-FFF2-40B4-BE49-F238E27FC236}">
              <a16:creationId xmlns:a16="http://schemas.microsoft.com/office/drawing/2014/main" id="{4D2E2A11-CC28-3541-9662-06131C390311}"/>
            </a:ext>
          </a:extLst>
        </cdr:cNvPr>
        <cdr:cNvSpPr/>
      </cdr:nvSpPr>
      <cdr:spPr>
        <a:xfrm xmlns:a="http://schemas.openxmlformats.org/drawingml/2006/main">
          <a:off x="3707991" y="143850"/>
          <a:ext cx="786819" cy="593767"/>
        </a:xfrm>
        <a:prstGeom xmlns:a="http://schemas.openxmlformats.org/drawingml/2006/main" prst="roundRect">
          <a:avLst/>
        </a:prstGeom>
        <a:solidFill xmlns:a="http://schemas.openxmlformats.org/drawingml/2006/main">
          <a:schemeClr val="accent2">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b="1" kern="1200">
              <a:solidFill>
                <a:schemeClr val="accent2">
                  <a:lumMod val="50000"/>
                </a:schemeClr>
              </a:solidFill>
            </a:rPr>
            <a:t>Best Selling  Products</a:t>
          </a:r>
        </a:p>
      </cdr:txBody>
    </cdr:sp>
  </cdr:relSizeAnchor>
</c:userShapes>
</file>

<file path=xl/drawings/drawing8.xml><?xml version="1.0" encoding="utf-8"?>
<c:userShapes xmlns:c="http://schemas.openxmlformats.org/drawingml/2006/chart">
  <cdr:relSizeAnchor xmlns:cdr="http://schemas.openxmlformats.org/drawingml/2006/chartDrawing">
    <cdr:from>
      <cdr:x>0.80672</cdr:x>
      <cdr:y>0.03763</cdr:y>
    </cdr:from>
    <cdr:to>
      <cdr:x>0.97326</cdr:x>
      <cdr:y>0.31075</cdr:y>
    </cdr:to>
    <cdr:sp macro="" textlink="">
      <cdr:nvSpPr>
        <cdr:cNvPr id="2" name="Rectangle: Rounded Corners 1">
          <a:extLst xmlns:a="http://schemas.openxmlformats.org/drawingml/2006/main">
            <a:ext uri="{FF2B5EF4-FFF2-40B4-BE49-F238E27FC236}">
              <a16:creationId xmlns:a16="http://schemas.microsoft.com/office/drawing/2014/main" id="{4D2E2A11-CC28-3541-9662-06131C390311}"/>
            </a:ext>
          </a:extLst>
        </cdr:cNvPr>
        <cdr:cNvSpPr/>
      </cdr:nvSpPr>
      <cdr:spPr>
        <a:xfrm xmlns:a="http://schemas.openxmlformats.org/drawingml/2006/main">
          <a:off x="3691501" y="109089"/>
          <a:ext cx="762076" cy="791688"/>
        </a:xfrm>
        <a:prstGeom xmlns:a="http://schemas.openxmlformats.org/drawingml/2006/main" prst="roundRect">
          <a:avLst/>
        </a:prstGeom>
        <a:solidFill xmlns:a="http://schemas.openxmlformats.org/drawingml/2006/main">
          <a:schemeClr val="accent2">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b="1" kern="1200">
              <a:solidFill>
                <a:schemeClr val="accent2">
                  <a:lumMod val="50000"/>
                </a:schemeClr>
              </a:solidFill>
            </a:rPr>
            <a:t>Monthly Sales</a:t>
          </a:r>
          <a:r>
            <a:rPr lang="en-US" b="1" kern="1200" baseline="0">
              <a:solidFill>
                <a:schemeClr val="accent2">
                  <a:lumMod val="50000"/>
                </a:schemeClr>
              </a:solidFill>
            </a:rPr>
            <a:t> Trend</a:t>
          </a:r>
        </a:p>
        <a:p xmlns:a="http://schemas.openxmlformats.org/drawingml/2006/main">
          <a:pPr algn="ctr"/>
          <a:r>
            <a:rPr lang="en-US" b="1" kern="1200" baseline="0">
              <a:solidFill>
                <a:schemeClr val="accent2">
                  <a:lumMod val="50000"/>
                </a:schemeClr>
              </a:solidFill>
            </a:rPr>
            <a:t>(MOM)</a:t>
          </a:r>
          <a:endParaRPr lang="en-US" b="1" kern="1200">
            <a:solidFill>
              <a:schemeClr val="accent2">
                <a:lumMod val="50000"/>
              </a:schemeClr>
            </a:solidFill>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0.77347</cdr:x>
      <cdr:y>0.03744</cdr:y>
    </cdr:from>
    <cdr:to>
      <cdr:x>0.97146</cdr:x>
      <cdr:y>0.26632</cdr:y>
    </cdr:to>
    <cdr:sp macro="" textlink="">
      <cdr:nvSpPr>
        <cdr:cNvPr id="2" name="Rectangle: Rounded Corners 1">
          <a:extLst xmlns:a="http://schemas.openxmlformats.org/drawingml/2006/main">
            <a:ext uri="{FF2B5EF4-FFF2-40B4-BE49-F238E27FC236}">
              <a16:creationId xmlns:a16="http://schemas.microsoft.com/office/drawing/2014/main" id="{4D2E2A11-CC28-3541-9662-06131C390311}"/>
            </a:ext>
          </a:extLst>
        </cdr:cNvPr>
        <cdr:cNvSpPr/>
      </cdr:nvSpPr>
      <cdr:spPr>
        <a:xfrm xmlns:a="http://schemas.openxmlformats.org/drawingml/2006/main">
          <a:off x="3539336" y="108527"/>
          <a:ext cx="905994" cy="663452"/>
        </a:xfrm>
        <a:prstGeom xmlns:a="http://schemas.openxmlformats.org/drawingml/2006/main" prst="roundRect">
          <a:avLst/>
        </a:prstGeom>
        <a:solidFill xmlns:a="http://schemas.openxmlformats.org/drawingml/2006/main">
          <a:schemeClr val="accent2">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b="1" kern="1200">
              <a:solidFill>
                <a:schemeClr val="accent2">
                  <a:lumMod val="50000"/>
                </a:schemeClr>
              </a:solidFill>
            </a:rPr>
            <a:t>Monthly Sales Difference</a:t>
          </a:r>
        </a:p>
      </cdr:txBody>
    </cdr:sp>
  </cdr:relSizeAnchor>
</c:userShapes>
</file>

<file path=xl/drawings/drawing10.xml><?xml version="1.0" encoding="utf-8"?>
<c:userShapes xmlns:c="http://schemas.openxmlformats.org/drawingml/2006/chart">
  <cdr:relSizeAnchor xmlns:cdr="http://schemas.openxmlformats.org/drawingml/2006/chartDrawing">
    <cdr:from>
      <cdr:x>0.78074</cdr:x>
      <cdr:y>0.0438</cdr:y>
    </cdr:from>
    <cdr:to>
      <cdr:x>0.97146</cdr:x>
      <cdr:y>0.31407</cdr:y>
    </cdr:to>
    <cdr:sp macro="" textlink="">
      <cdr:nvSpPr>
        <cdr:cNvPr id="2" name="Rectangle: Rounded Corners 1">
          <a:extLst xmlns:a="http://schemas.openxmlformats.org/drawingml/2006/main">
            <a:ext uri="{FF2B5EF4-FFF2-40B4-BE49-F238E27FC236}">
              <a16:creationId xmlns:a16="http://schemas.microsoft.com/office/drawing/2014/main" id="{4D2E2A11-CC28-3541-9662-06131C390311}"/>
            </a:ext>
          </a:extLst>
        </cdr:cNvPr>
        <cdr:cNvSpPr/>
      </cdr:nvSpPr>
      <cdr:spPr>
        <a:xfrm xmlns:a="http://schemas.openxmlformats.org/drawingml/2006/main">
          <a:off x="3572602" y="126959"/>
          <a:ext cx="872727" cy="783442"/>
        </a:xfrm>
        <a:prstGeom xmlns:a="http://schemas.openxmlformats.org/drawingml/2006/main" prst="roundRect">
          <a:avLst/>
        </a:prstGeom>
        <a:solidFill xmlns:a="http://schemas.openxmlformats.org/drawingml/2006/main">
          <a:schemeClr val="accent2">
            <a:lumMod val="20000"/>
            <a:lumOff val="80000"/>
          </a:schemeClr>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b="1" kern="1200">
              <a:solidFill>
                <a:schemeClr val="accent2">
                  <a:lumMod val="50000"/>
                </a:schemeClr>
              </a:solidFill>
            </a:rPr>
            <a:t>Quarter With Most Boxes Shipped</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32.651154629631" createdVersion="8" refreshedVersion="8" minRefreshableVersion="3" recordCount="1094" xr:uid="{D7A73FEB-0695-4AE3-8250-0C26BCB2F3F8}">
  <cacheSource type="worksheet">
    <worksheetSource ref="A1:G1095" sheet="Data"/>
  </cacheSource>
  <cacheFields count="10">
    <cacheField name="Sales Person" numFmtId="0">
      <sharedItems count="25">
        <s v="Jehu Rudeforth"/>
        <s v="Van Tuxwell"/>
        <s v="Gigi Bohling"/>
        <s v="Jan Morforth"/>
        <s v="Oby Sorrel"/>
        <s v="Gunar Cockshoot"/>
        <s v="Brien Boise"/>
        <s v="Rafaelita Blaksland"/>
        <s v="Barr Faughny"/>
        <s v="Mallorie Waber"/>
        <s v="Karlen McCaffrey"/>
        <s v="Marney O'Breen"/>
        <s v="Beverie Moffet"/>
        <s v="Roddy Speechley"/>
        <s v="Curtice Advani"/>
        <s v="Husein Augar"/>
        <s v="Kaine Padly"/>
        <s v="Dennison Crosswaite"/>
        <s v="Wilone O'Kielt"/>
        <s v="Andria Kimpton"/>
        <s v="Kelci Walkden"/>
        <s v="Camilla Castle"/>
        <s v="Madelene Upcott"/>
        <s v="Dotty Strutley"/>
        <s v="Ches Bonnell"/>
      </sharedItems>
    </cacheField>
    <cacheField name="Country" numFmtId="0">
      <sharedItems count="6">
        <s v="UK"/>
        <s v="India"/>
        <s v="Australia"/>
        <s v="New Zealand"/>
        <s v="USA"/>
        <s v="Canada"/>
      </sharedItems>
    </cacheField>
    <cacheField name="Product" numFmtId="0">
      <sharedItems count="22">
        <s v="Mint Chip Choco"/>
        <s v="85% Dark Bars"/>
        <s v="Peanut Butter Cubes"/>
        <s v="Smooth Sliky Salty"/>
        <s v="99% Dark &amp; Pure"/>
        <s v="After Nines"/>
        <s v="50% Dark Bites"/>
        <s v="Orange Choco"/>
        <s v="Eclairs"/>
        <s v="Drinking Coco"/>
        <s v="Organic Choco Syrup"/>
        <s v="Milk Bars"/>
        <s v="Spicy Special Slims"/>
        <s v="Fruit &amp; Nut Bars"/>
        <s v="White Choc"/>
        <s v="Manuka Honey Choco"/>
        <s v="Almond Choco"/>
        <s v="Raspberry Choco"/>
        <s v="Choco Coated Almonds"/>
        <s v="Baker's Choco Chips"/>
        <s v="Caramel Stuffed Bars"/>
        <s v="70% Dark Bites"/>
      </sharedItems>
    </cacheField>
    <cacheField name="Date" numFmtId="14">
      <sharedItems containsSemiMixedTypes="0" containsNonDate="0" containsDate="1" containsString="0" minDate="2022-01-03T00:00:00" maxDate="2022-09-01T00:00:00" count="168">
        <d v="2022-01-04T00:00:00"/>
        <d v="2022-08-01T00:00:00"/>
        <d v="2022-07-07T00:00:00"/>
        <d v="2022-04-27T00:00:00"/>
        <d v="2022-02-24T00:00:00"/>
        <d v="2022-06-06T00:00:00"/>
        <d v="2022-01-25T00:00:00"/>
        <d v="2022-03-24T00:00:00"/>
        <d v="2022-04-20T00:00:00"/>
        <d v="2022-07-04T00:00:00"/>
        <d v="2022-01-13T00:00:00"/>
        <d v="2022-03-10T00:00:00"/>
        <d v="2022-07-28T00:00:00"/>
        <d v="2022-08-03T00:00:00"/>
        <d v="2022-01-26T00:00:00"/>
        <d v="2022-02-14T00:00:00"/>
        <d v="2022-04-05T00:00:00"/>
        <d v="2022-02-16T00:00:00"/>
        <d v="2022-06-08T00:00:00"/>
        <d v="2022-06-27T00:00:00"/>
        <d v="2022-02-17T00:00:00"/>
        <d v="2022-05-30T00:00:00"/>
        <d v="2022-03-14T00:00:00"/>
        <d v="2022-02-28T00:00:00"/>
        <d v="2022-02-09T00:00:00"/>
        <d v="2022-07-05T00:00:00"/>
        <d v="2022-06-15T00:00:00"/>
        <d v="2022-05-24T00:00:00"/>
        <d v="2022-06-29T00:00:00"/>
        <d v="2022-05-11T00:00:00"/>
        <d v="2022-06-30T00:00:00"/>
        <d v="2022-07-22T00:00:00"/>
        <d v="2022-08-24T00:00:00"/>
        <d v="2022-05-19T00:00:00"/>
        <d v="2022-06-02T00:00:00"/>
        <d v="2022-04-15T00:00:00"/>
        <d v="2022-07-11T00:00:00"/>
        <d v="2022-02-23T00:00:00"/>
        <d v="2022-08-22T00:00:00"/>
        <d v="2022-06-10T00:00:00"/>
        <d v="2022-07-19T00:00:00"/>
        <d v="2022-04-19T00:00:00"/>
        <d v="2022-07-15T00:00:00"/>
        <d v="2022-05-18T00:00:00"/>
        <d v="2022-06-28T00:00:00"/>
        <d v="2022-05-16T00:00:00"/>
        <d v="2022-05-26T00:00:00"/>
        <d v="2022-07-06T00:00:00"/>
        <d v="2022-05-27T00:00:00"/>
        <d v="2022-04-14T00:00:00"/>
        <d v="2022-08-10T00:00:00"/>
        <d v="2022-07-08T00:00:00"/>
        <d v="2022-03-02T00:00:00"/>
        <d v="2022-01-10T00:00:00"/>
        <d v="2022-03-11T00:00:00"/>
        <d v="2022-06-20T00:00:00"/>
        <d v="2022-08-26T00:00:00"/>
        <d v="2022-07-13T00:00:00"/>
        <d v="2022-02-11T00:00:00"/>
        <d v="2022-01-27T00:00:00"/>
        <d v="2022-01-31T00:00:00"/>
        <d v="2022-08-18T00:00:00"/>
        <d v="2022-08-23T00:00:00"/>
        <d v="2022-05-25T00:00:00"/>
        <d v="2022-02-07T00:00:00"/>
        <d v="2022-05-12T00:00:00"/>
        <d v="2022-03-07T00:00:00"/>
        <d v="2022-01-03T00:00:00"/>
        <d v="2022-07-26T00:00:00"/>
        <d v="2022-04-01T00:00:00"/>
        <d v="2022-04-08T00:00:00"/>
        <d v="2022-03-28T00:00:00"/>
        <d v="2022-03-04T00:00:00"/>
        <d v="2022-08-02T00:00:00"/>
        <d v="2022-08-25T00:00:00"/>
        <d v="2022-02-25T00:00:00"/>
        <d v="2022-06-07T00:00:00"/>
        <d v="2022-04-12T00:00:00"/>
        <d v="2022-01-19T00:00:00"/>
        <d v="2022-01-05T00:00:00"/>
        <d v="2022-01-24T00:00:00"/>
        <d v="2022-04-06T00:00:00"/>
        <d v="2022-01-28T00:00:00"/>
        <d v="2022-03-16T00:00:00"/>
        <d v="2022-02-21T00:00:00"/>
        <d v="2022-03-23T00:00:00"/>
        <d v="2022-06-16T00:00:00"/>
        <d v="2022-03-09T00:00:00"/>
        <d v="2022-08-15T00:00:00"/>
        <d v="2022-01-12T00:00:00"/>
        <d v="2022-07-25T00:00:00"/>
        <d v="2022-04-25T00:00:00"/>
        <d v="2022-04-04T00:00:00"/>
        <d v="2022-01-18T00:00:00"/>
        <d v="2022-04-29T00:00:00"/>
        <d v="2022-03-31T00:00:00"/>
        <d v="2022-03-29T00:00:00"/>
        <d v="2022-07-12T00:00:00"/>
        <d v="2022-05-20T00:00:00"/>
        <d v="2022-07-29T00:00:00"/>
        <d v="2022-04-13T00:00:00"/>
        <d v="2022-01-07T00:00:00"/>
        <d v="2022-01-14T00:00:00"/>
        <d v="2022-03-17T00:00:00"/>
        <d v="2022-01-21T00:00:00"/>
        <d v="2022-02-22T00:00:00"/>
        <d v="2022-05-31T00:00:00"/>
        <d v="2022-06-14T00:00:00"/>
        <d v="2022-06-13T00:00:00"/>
        <d v="2022-07-27T00:00:00"/>
        <d v="2022-05-13T00:00:00"/>
        <d v="2022-03-15T00:00:00"/>
        <d v="2022-03-25T00:00:00"/>
        <d v="2022-03-18T00:00:00"/>
        <d v="2022-07-01T00:00:00"/>
        <d v="2022-08-08T00:00:00"/>
        <d v="2022-05-04T00:00:00"/>
        <d v="2022-08-04T00:00:00"/>
        <d v="2022-06-01T00:00:00"/>
        <d v="2022-04-22T00:00:00"/>
        <d v="2022-08-17T00:00:00"/>
        <d v="2022-03-08T00:00:00"/>
        <d v="2022-05-09T00:00:00"/>
        <d v="2022-05-23T00:00:00"/>
        <d v="2022-01-11T00:00:00"/>
        <d v="2022-08-19T00:00:00"/>
        <d v="2022-04-21T00:00:00"/>
        <d v="2022-03-22T00:00:00"/>
        <d v="2022-08-30T00:00:00"/>
        <d v="2022-07-21T00:00:00"/>
        <d v="2022-06-23T00:00:00"/>
        <d v="2022-02-01T00:00:00"/>
        <d v="2022-06-24T00:00:00"/>
        <d v="2022-06-09T00:00:00"/>
        <d v="2022-05-17T00:00:00"/>
        <d v="2022-07-18T00:00:00"/>
        <d v="2022-06-21T00:00:00"/>
        <d v="2022-06-22T00:00:00"/>
        <d v="2022-05-02T00:00:00"/>
        <d v="2022-03-21T00:00:00"/>
        <d v="2022-05-05T00:00:00"/>
        <d v="2022-05-06T00:00:00"/>
        <d v="2022-02-15T00:00:00"/>
        <d v="2022-02-08T00:00:00"/>
        <d v="2022-05-03T00:00:00"/>
        <d v="2022-08-09T00:00:00"/>
        <d v="2022-05-10T00:00:00"/>
        <d v="2022-08-05T00:00:00"/>
        <d v="2022-08-31T00:00:00"/>
        <d v="2022-04-11T00:00:00"/>
        <d v="2022-03-03T00:00:00"/>
        <d v="2022-04-26T00:00:00"/>
        <d v="2022-02-03T00:00:00"/>
        <d v="2022-08-12T00:00:00"/>
        <d v="2022-01-17T00:00:00"/>
        <d v="2022-08-11T00:00:00"/>
        <d v="2022-06-17T00:00:00"/>
        <d v="2022-02-10T00:00:00"/>
        <d v="2022-04-18T00:00:00"/>
        <d v="2022-03-30T00:00:00"/>
        <d v="2022-08-16T00:00:00"/>
        <d v="2022-06-03T00:00:00"/>
        <d v="2022-03-01T00:00:00"/>
        <d v="2022-02-18T00:00:00"/>
        <d v="2022-07-20T00:00:00"/>
        <d v="2022-04-28T00:00:00"/>
        <d v="2022-07-14T00:00:00"/>
        <d v="2022-01-20T00:00:00"/>
      </sharedItems>
      <fieldGroup par="9"/>
    </cacheField>
    <cacheField name="Amount" numFmtId="164">
      <sharedItems containsSemiMixedTypes="0" containsString="0" containsNumber="1" containsInteger="1" minValue="7" maxValue="22050"/>
    </cacheField>
    <cacheField name="Boxes Shipped" numFmtId="0">
      <sharedItems containsSemiMixedTypes="0" containsString="0" containsNumber="1" containsInteger="1" minValue="1" maxValue="709" count="385">
        <n v="180"/>
        <n v="94"/>
        <n v="91"/>
        <n v="342"/>
        <n v="184"/>
        <n v="38"/>
        <n v="176"/>
        <n v="73"/>
        <n v="59"/>
        <n v="102"/>
        <n v="62"/>
        <n v="11"/>
        <n v="286"/>
        <n v="156"/>
        <n v="173"/>
        <n v="356"/>
        <n v="42"/>
        <n v="140"/>
        <n v="250"/>
        <n v="172"/>
        <n v="88"/>
        <n v="157"/>
        <n v="163"/>
        <n v="113"/>
        <n v="115"/>
        <n v="321"/>
        <n v="186"/>
        <n v="112"/>
        <n v="151"/>
        <n v="301"/>
        <n v="121"/>
        <n v="150"/>
        <n v="133"/>
        <n v="70"/>
        <n v="315"/>
        <n v="314"/>
        <n v="72"/>
        <n v="14"/>
        <n v="581"/>
        <n v="16"/>
        <n v="354"/>
        <n v="241"/>
        <n v="142"/>
        <n v="188"/>
        <n v="160"/>
        <n v="18"/>
        <n v="303"/>
        <n v="23"/>
        <n v="135"/>
        <n v="83"/>
        <n v="179"/>
        <n v="24"/>
        <n v="416"/>
        <n v="55"/>
        <n v="227"/>
        <n v="48"/>
        <n v="174"/>
        <n v="302"/>
        <n v="149"/>
        <n v="411"/>
        <n v="56"/>
        <n v="103"/>
        <n v="9"/>
        <n v="265"/>
        <n v="214"/>
        <n v="32"/>
        <n v="244"/>
        <n v="181"/>
        <n v="137"/>
        <n v="21"/>
        <n v="311"/>
        <n v="10"/>
        <n v="82"/>
        <n v="108"/>
        <n v="401"/>
        <n v="408"/>
        <n v="420"/>
        <n v="348"/>
        <n v="270"/>
        <n v="264"/>
        <n v="111"/>
        <n v="65"/>
        <n v="97"/>
        <n v="6"/>
        <n v="482"/>
        <n v="106"/>
        <n v="31"/>
        <n v="359"/>
        <n v="80"/>
        <n v="296"/>
        <n v="101"/>
        <n v="40"/>
        <n v="167"/>
        <n v="138"/>
        <n v="520"/>
        <n v="175"/>
        <n v="92"/>
        <n v="141"/>
        <n v="283"/>
        <n v="47"/>
        <n v="125"/>
        <n v="396"/>
        <n v="87"/>
        <n v="27"/>
        <n v="547"/>
        <n v="118"/>
        <n v="46"/>
        <n v="57"/>
        <n v="22"/>
        <n v="96"/>
        <n v="44"/>
        <n v="387"/>
        <n v="50"/>
        <n v="7"/>
        <n v="90"/>
        <n v="403"/>
        <n v="110"/>
        <n v="30"/>
        <n v="117"/>
        <n v="272"/>
        <n v="128"/>
        <n v="45"/>
        <n v="212"/>
        <n v="477"/>
        <n v="178"/>
        <n v="81"/>
        <n v="196"/>
        <n v="447"/>
        <n v="136"/>
        <n v="12"/>
        <n v="104"/>
        <n v="116"/>
        <n v="202"/>
        <n v="418"/>
        <n v="389"/>
        <n v="26"/>
        <n v="146"/>
        <n v="41"/>
        <n v="54"/>
        <n v="370"/>
        <n v="210"/>
        <n v="159"/>
        <n v="187"/>
        <n v="233"/>
        <n v="282"/>
        <n v="475"/>
        <n v="43"/>
        <n v="84"/>
        <n v="78"/>
        <n v="100"/>
        <n v="66"/>
        <n v="76"/>
        <n v="190"/>
        <n v="424"/>
        <n v="134"/>
        <n v="358"/>
        <n v="249"/>
        <n v="144"/>
        <n v="390"/>
        <n v="79"/>
        <n v="122"/>
        <n v="430"/>
        <n v="69"/>
        <n v="154"/>
        <n v="99"/>
        <n v="433"/>
        <n v="19"/>
        <n v="258"/>
        <n v="200"/>
        <n v="61"/>
        <n v="246"/>
        <n v="252"/>
        <n v="256"/>
        <n v="277"/>
        <n v="216"/>
        <n v="37"/>
        <n v="109"/>
        <n v="185"/>
        <n v="170"/>
        <n v="126"/>
        <n v="275"/>
        <n v="145"/>
        <n v="139"/>
        <n v="406"/>
        <n v="417"/>
        <n v="166"/>
        <n v="3"/>
        <n v="95"/>
        <n v="312"/>
        <n v="86"/>
        <n v="242"/>
        <n v="158"/>
        <n v="209"/>
        <n v="52"/>
        <n v="51"/>
        <n v="318"/>
        <n v="238"/>
        <n v="127"/>
        <n v="53"/>
        <n v="259"/>
        <n v="107"/>
        <n v="288"/>
        <n v="218"/>
        <n v="60"/>
        <n v="58"/>
        <n v="273"/>
        <n v="28"/>
        <n v="75"/>
        <n v="329"/>
        <n v="395"/>
        <n v="195"/>
        <n v="554"/>
        <n v="152"/>
        <n v="371"/>
        <n v="203"/>
        <n v="183"/>
        <n v="197"/>
        <n v="25"/>
        <n v="415"/>
        <n v="211"/>
        <n v="74"/>
        <n v="368"/>
        <n v="409"/>
        <n v="164"/>
        <n v="352"/>
        <n v="169"/>
        <n v="223"/>
        <n v="284"/>
        <n v="309"/>
        <n v="234"/>
        <n v="215"/>
        <n v="336"/>
        <n v="280"/>
        <n v="177"/>
        <n v="147"/>
        <n v="13"/>
        <n v="2"/>
        <n v="261"/>
        <n v="68"/>
        <n v="105"/>
        <n v="39"/>
        <n v="120"/>
        <n v="257"/>
        <n v="85"/>
        <n v="226"/>
        <n v="341"/>
        <n v="330"/>
        <n v="4"/>
        <n v="285"/>
        <n v="281"/>
        <n v="322"/>
        <n v="182"/>
        <n v="467"/>
        <n v="191"/>
        <n v="317"/>
        <n v="410"/>
        <n v="254"/>
        <n v="232"/>
        <n v="543"/>
        <n v="204"/>
        <n v="469"/>
        <n v="213"/>
        <n v="5"/>
        <n v="248"/>
        <n v="129"/>
        <n v="148"/>
        <n v="93"/>
        <n v="208"/>
        <n v="316"/>
        <n v="384"/>
        <n v="260"/>
        <n v="71"/>
        <n v="224"/>
        <n v="153"/>
        <n v="67"/>
        <n v="194"/>
        <n v="334"/>
        <n v="155"/>
        <n v="407"/>
        <n v="353"/>
        <n v="114"/>
        <n v="320"/>
        <n v="49"/>
        <n v="34"/>
        <n v="130"/>
        <n v="339"/>
        <n v="392"/>
        <n v="347"/>
        <n v="333"/>
        <n v="432"/>
        <n v="236"/>
        <n v="168"/>
        <n v="402"/>
        <n v="89"/>
        <n v="199"/>
        <n v="131"/>
        <n v="479"/>
        <n v="287"/>
        <n v="269"/>
        <n v="229"/>
        <n v="293"/>
        <n v="219"/>
        <n v="189"/>
        <n v="15"/>
        <n v="198"/>
        <n v="8"/>
        <n v="162"/>
        <n v="207"/>
        <n v="300"/>
        <n v="235"/>
        <n v="251"/>
        <n v="361"/>
        <n v="239"/>
        <n v="350"/>
        <n v="33"/>
        <n v="201"/>
        <n v="323"/>
        <n v="220"/>
        <n v="488"/>
        <n v="344"/>
        <n v="512"/>
        <n v="276"/>
        <n v="271"/>
        <n v="508"/>
        <n v="243"/>
        <n v="98"/>
        <n v="308"/>
        <n v="398"/>
        <n v="124"/>
        <n v="351"/>
        <n v="708"/>
        <n v="289"/>
        <n v="20"/>
        <n v="171"/>
        <n v="29"/>
        <n v="419"/>
        <n v="457"/>
        <n v="524"/>
        <n v="597"/>
        <n v="305"/>
        <n v="313"/>
        <n v="377"/>
        <n v="205"/>
        <n v="307"/>
        <n v="228"/>
        <n v="425"/>
        <n v="495"/>
        <n v="1"/>
        <n v="310"/>
        <n v="294"/>
        <n v="413"/>
        <n v="237"/>
        <n v="614"/>
        <n v="222"/>
        <n v="468"/>
        <n v="518"/>
        <n v="247"/>
        <n v="63"/>
        <n v="123"/>
        <n v="438"/>
        <n v="64"/>
        <n v="262"/>
        <n v="306"/>
        <n v="304"/>
        <n v="165"/>
        <n v="446"/>
        <n v="119"/>
        <n v="539"/>
        <n v="434"/>
        <n v="299"/>
        <n v="35"/>
        <n v="363"/>
        <n v="421"/>
        <n v="709"/>
        <n v="380"/>
        <n v="465"/>
        <n v="77"/>
        <n v="464"/>
        <n v="132"/>
        <n v="295"/>
        <n v="319"/>
        <n v="591"/>
        <n v="268"/>
        <n v="338"/>
        <n v="217"/>
      </sharedItems>
    </cacheField>
    <cacheField name="Day" numFmtId="0">
      <sharedItems/>
    </cacheField>
    <cacheField name="Days (Date)" numFmtId="0" databaseField="0">
      <fieldGroup base="3">
        <rangePr groupBy="days" startDate="2022-01-03T00:00:00" endDate="2022-09-01T00:00:00"/>
        <groupItems count="368">
          <s v="&lt;1/3/2022"/>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1/2022"/>
        </groupItems>
      </fieldGroup>
    </cacheField>
    <cacheField name="Months (Date)" numFmtId="0" databaseField="0">
      <fieldGroup base="3">
        <rangePr groupBy="months" startDate="2022-01-03T00:00:00" endDate="2022-09-01T00:00:00"/>
        <groupItems count="14">
          <s v="&lt;1/3/2022"/>
          <s v="Jan"/>
          <s v="Feb"/>
          <s v="Mar"/>
          <s v="Apr"/>
          <s v="May"/>
          <s v="Jun"/>
          <s v="Jul"/>
          <s v="Aug"/>
          <s v="Sep"/>
          <s v="Oct"/>
          <s v="Nov"/>
          <s v="Dec"/>
          <s v="&gt;9/1/2022"/>
        </groupItems>
      </fieldGroup>
    </cacheField>
    <cacheField name="Quarters (Date)" numFmtId="0" databaseField="0">
      <fieldGroup base="3">
        <rangePr groupBy="quarters" startDate="2022-01-03T00:00:00" endDate="2022-09-01T00:00:00"/>
        <groupItems count="6">
          <s v="&lt;1/3/2022"/>
          <s v="Qtr1"/>
          <s v="Qtr2"/>
          <s v="Qtr3"/>
          <s v="Qtr4"/>
          <s v="&gt;9/1/2022"/>
        </groupItems>
      </fieldGroup>
    </cacheField>
  </cacheFields>
  <extLst>
    <ext xmlns:x14="http://schemas.microsoft.com/office/spreadsheetml/2009/9/main" uri="{725AE2AE-9491-48be-B2B4-4EB974FC3084}">
      <x14:pivotCacheDefinition pivotCacheId="1316669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4">
  <r>
    <x v="0"/>
    <x v="0"/>
    <x v="0"/>
    <x v="0"/>
    <n v="5320"/>
    <x v="0"/>
    <s v="Tuesday"/>
  </r>
  <r>
    <x v="1"/>
    <x v="1"/>
    <x v="1"/>
    <x v="1"/>
    <n v="7896"/>
    <x v="1"/>
    <s v="Monday"/>
  </r>
  <r>
    <x v="2"/>
    <x v="1"/>
    <x v="2"/>
    <x v="2"/>
    <n v="4501"/>
    <x v="2"/>
    <s v="Thursday"/>
  </r>
  <r>
    <x v="3"/>
    <x v="2"/>
    <x v="2"/>
    <x v="3"/>
    <n v="12726"/>
    <x v="3"/>
    <s v="Wednesday"/>
  </r>
  <r>
    <x v="0"/>
    <x v="0"/>
    <x v="2"/>
    <x v="4"/>
    <n v="13685"/>
    <x v="4"/>
    <s v="Thursday"/>
  </r>
  <r>
    <x v="1"/>
    <x v="1"/>
    <x v="3"/>
    <x v="5"/>
    <n v="5376"/>
    <x v="5"/>
    <s v="Monday"/>
  </r>
  <r>
    <x v="4"/>
    <x v="0"/>
    <x v="4"/>
    <x v="6"/>
    <n v="13685"/>
    <x v="6"/>
    <s v="Tuesday"/>
  </r>
  <r>
    <x v="5"/>
    <x v="2"/>
    <x v="5"/>
    <x v="7"/>
    <n v="3080"/>
    <x v="7"/>
    <s v="Thursday"/>
  </r>
  <r>
    <x v="0"/>
    <x v="3"/>
    <x v="6"/>
    <x v="8"/>
    <n v="3990"/>
    <x v="8"/>
    <s v="Wednesday"/>
  </r>
  <r>
    <x v="6"/>
    <x v="2"/>
    <x v="4"/>
    <x v="9"/>
    <n v="2835"/>
    <x v="9"/>
    <s v="Monday"/>
  </r>
  <r>
    <x v="7"/>
    <x v="0"/>
    <x v="3"/>
    <x v="10"/>
    <n v="4704"/>
    <x v="10"/>
    <s v="Thursday"/>
  </r>
  <r>
    <x v="8"/>
    <x v="4"/>
    <x v="7"/>
    <x v="11"/>
    <n v="3703"/>
    <x v="11"/>
    <s v="Thursday"/>
  </r>
  <r>
    <x v="9"/>
    <x v="5"/>
    <x v="8"/>
    <x v="10"/>
    <n v="1442"/>
    <x v="12"/>
    <s v="Thursday"/>
  </r>
  <r>
    <x v="10"/>
    <x v="3"/>
    <x v="9"/>
    <x v="12"/>
    <n v="168"/>
    <x v="13"/>
    <s v="Thursday"/>
  </r>
  <r>
    <x v="11"/>
    <x v="3"/>
    <x v="2"/>
    <x v="13"/>
    <n v="8379"/>
    <x v="14"/>
    <s v="Wednesday"/>
  </r>
  <r>
    <x v="12"/>
    <x v="2"/>
    <x v="10"/>
    <x v="14"/>
    <n v="6790"/>
    <x v="15"/>
    <s v="Wednesday"/>
  </r>
  <r>
    <x v="1"/>
    <x v="5"/>
    <x v="10"/>
    <x v="15"/>
    <n v="4067"/>
    <x v="16"/>
    <s v="Monday"/>
  </r>
  <r>
    <x v="13"/>
    <x v="4"/>
    <x v="3"/>
    <x v="16"/>
    <n v="3017"/>
    <x v="17"/>
    <s v="Tuesday"/>
  </r>
  <r>
    <x v="12"/>
    <x v="5"/>
    <x v="11"/>
    <x v="17"/>
    <n v="8799"/>
    <x v="18"/>
    <s v="Wednesday"/>
  </r>
  <r>
    <x v="14"/>
    <x v="0"/>
    <x v="1"/>
    <x v="18"/>
    <n v="1085"/>
    <x v="19"/>
    <s v="Wednesday"/>
  </r>
  <r>
    <x v="6"/>
    <x v="2"/>
    <x v="8"/>
    <x v="19"/>
    <n v="6888"/>
    <x v="20"/>
    <s v="Monday"/>
  </r>
  <r>
    <x v="5"/>
    <x v="4"/>
    <x v="12"/>
    <x v="20"/>
    <n v="1267"/>
    <x v="21"/>
    <s v="Thursday"/>
  </r>
  <r>
    <x v="11"/>
    <x v="4"/>
    <x v="5"/>
    <x v="21"/>
    <n v="4753"/>
    <x v="22"/>
    <s v="Monday"/>
  </r>
  <r>
    <x v="15"/>
    <x v="0"/>
    <x v="9"/>
    <x v="22"/>
    <n v="3003"/>
    <x v="23"/>
    <s v="Monday"/>
  </r>
  <r>
    <x v="16"/>
    <x v="2"/>
    <x v="8"/>
    <x v="23"/>
    <n v="7672"/>
    <x v="24"/>
    <s v="Monday"/>
  </r>
  <r>
    <x v="10"/>
    <x v="1"/>
    <x v="13"/>
    <x v="14"/>
    <n v="168"/>
    <x v="25"/>
    <s v="Wednesday"/>
  </r>
  <r>
    <x v="13"/>
    <x v="5"/>
    <x v="12"/>
    <x v="24"/>
    <n v="1652"/>
    <x v="26"/>
    <s v="Wednesday"/>
  </r>
  <r>
    <x v="15"/>
    <x v="4"/>
    <x v="8"/>
    <x v="2"/>
    <n v="4025"/>
    <x v="27"/>
    <s v="Thursday"/>
  </r>
  <r>
    <x v="17"/>
    <x v="3"/>
    <x v="14"/>
    <x v="25"/>
    <n v="9492"/>
    <x v="28"/>
    <s v="Tuesday"/>
  </r>
  <r>
    <x v="17"/>
    <x v="3"/>
    <x v="15"/>
    <x v="26"/>
    <n v="5061"/>
    <x v="29"/>
    <s v="Wednesday"/>
  </r>
  <r>
    <x v="1"/>
    <x v="3"/>
    <x v="1"/>
    <x v="27"/>
    <n v="1722"/>
    <x v="30"/>
    <s v="Tuesday"/>
  </r>
  <r>
    <x v="7"/>
    <x v="0"/>
    <x v="4"/>
    <x v="28"/>
    <n v="12446"/>
    <x v="31"/>
    <s v="Wednesday"/>
  </r>
  <r>
    <x v="18"/>
    <x v="2"/>
    <x v="15"/>
    <x v="29"/>
    <n v="4284"/>
    <x v="1"/>
    <s v="Wednesday"/>
  </r>
  <r>
    <x v="10"/>
    <x v="0"/>
    <x v="16"/>
    <x v="30"/>
    <n v="6839"/>
    <x v="32"/>
    <s v="Thursday"/>
  </r>
  <r>
    <x v="19"/>
    <x v="5"/>
    <x v="5"/>
    <x v="29"/>
    <n v="2163"/>
    <x v="33"/>
    <s v="Wednesday"/>
  </r>
  <r>
    <x v="13"/>
    <x v="4"/>
    <x v="15"/>
    <x v="31"/>
    <n v="9583"/>
    <x v="34"/>
    <s v="Friday"/>
  </r>
  <r>
    <x v="19"/>
    <x v="0"/>
    <x v="6"/>
    <x v="32"/>
    <n v="2653"/>
    <x v="35"/>
    <s v="Wednesday"/>
  </r>
  <r>
    <x v="20"/>
    <x v="3"/>
    <x v="5"/>
    <x v="2"/>
    <n v="147"/>
    <x v="36"/>
    <s v="Thursday"/>
  </r>
  <r>
    <x v="21"/>
    <x v="2"/>
    <x v="1"/>
    <x v="33"/>
    <n v="3654"/>
    <x v="37"/>
    <s v="Thursday"/>
  </r>
  <r>
    <x v="10"/>
    <x v="1"/>
    <x v="15"/>
    <x v="9"/>
    <n v="2443"/>
    <x v="38"/>
    <s v="Monday"/>
  </r>
  <r>
    <x v="20"/>
    <x v="4"/>
    <x v="5"/>
    <x v="34"/>
    <n v="938"/>
    <x v="39"/>
    <s v="Thursday"/>
  </r>
  <r>
    <x v="10"/>
    <x v="4"/>
    <x v="17"/>
    <x v="35"/>
    <n v="14749"/>
    <x v="40"/>
    <s v="Friday"/>
  </r>
  <r>
    <x v="9"/>
    <x v="5"/>
    <x v="18"/>
    <x v="36"/>
    <n v="4781"/>
    <x v="41"/>
    <s v="Monday"/>
  </r>
  <r>
    <x v="19"/>
    <x v="1"/>
    <x v="12"/>
    <x v="37"/>
    <n v="6307"/>
    <x v="42"/>
    <s v="Wednesday"/>
  </r>
  <r>
    <x v="22"/>
    <x v="5"/>
    <x v="16"/>
    <x v="38"/>
    <n v="7602"/>
    <x v="9"/>
    <s v="Monday"/>
  </r>
  <r>
    <x v="16"/>
    <x v="4"/>
    <x v="2"/>
    <x v="17"/>
    <n v="6790"/>
    <x v="43"/>
    <s v="Wednesday"/>
  </r>
  <r>
    <x v="1"/>
    <x v="4"/>
    <x v="6"/>
    <x v="10"/>
    <n v="9737"/>
    <x v="44"/>
    <s v="Thursday"/>
  </r>
  <r>
    <x v="14"/>
    <x v="2"/>
    <x v="11"/>
    <x v="15"/>
    <n v="6979"/>
    <x v="45"/>
    <s v="Monday"/>
  </r>
  <r>
    <x v="13"/>
    <x v="1"/>
    <x v="8"/>
    <x v="39"/>
    <n v="4382"/>
    <x v="46"/>
    <s v="Friday"/>
  </r>
  <r>
    <x v="14"/>
    <x v="1"/>
    <x v="13"/>
    <x v="2"/>
    <n v="5243"/>
    <x v="6"/>
    <s v="Thursday"/>
  </r>
  <r>
    <x v="14"/>
    <x v="5"/>
    <x v="16"/>
    <x v="7"/>
    <n v="4865"/>
    <x v="33"/>
    <s v="Thursday"/>
  </r>
  <r>
    <x v="6"/>
    <x v="2"/>
    <x v="13"/>
    <x v="5"/>
    <n v="8575"/>
    <x v="47"/>
    <s v="Monday"/>
  </r>
  <r>
    <x v="23"/>
    <x v="2"/>
    <x v="9"/>
    <x v="40"/>
    <n v="91"/>
    <x v="48"/>
    <s v="Tuesday"/>
  </r>
  <r>
    <x v="12"/>
    <x v="4"/>
    <x v="17"/>
    <x v="41"/>
    <n v="14798"/>
    <x v="49"/>
    <s v="Tuesday"/>
  </r>
  <r>
    <x v="11"/>
    <x v="1"/>
    <x v="1"/>
    <x v="40"/>
    <n v="2205"/>
    <x v="50"/>
    <s v="Tuesday"/>
  </r>
  <r>
    <x v="0"/>
    <x v="5"/>
    <x v="9"/>
    <x v="42"/>
    <n v="441"/>
    <x v="51"/>
    <s v="Friday"/>
  </r>
  <r>
    <x v="24"/>
    <x v="3"/>
    <x v="12"/>
    <x v="15"/>
    <n v="3556"/>
    <x v="45"/>
    <s v="Monday"/>
  </r>
  <r>
    <x v="6"/>
    <x v="5"/>
    <x v="4"/>
    <x v="43"/>
    <n v="16793"/>
    <x v="52"/>
    <s v="Wednesday"/>
  </r>
  <r>
    <x v="8"/>
    <x v="2"/>
    <x v="13"/>
    <x v="30"/>
    <n v="15421"/>
    <x v="53"/>
    <s v="Thursday"/>
  </r>
  <r>
    <x v="19"/>
    <x v="2"/>
    <x v="6"/>
    <x v="34"/>
    <n v="4438"/>
    <x v="54"/>
    <s v="Thursday"/>
  </r>
  <r>
    <x v="19"/>
    <x v="2"/>
    <x v="9"/>
    <x v="44"/>
    <n v="1603"/>
    <x v="55"/>
    <s v="Tuesday"/>
  </r>
  <r>
    <x v="11"/>
    <x v="2"/>
    <x v="10"/>
    <x v="45"/>
    <n v="273"/>
    <x v="56"/>
    <s v="Monday"/>
  </r>
  <r>
    <x v="20"/>
    <x v="5"/>
    <x v="19"/>
    <x v="46"/>
    <n v="3073"/>
    <x v="57"/>
    <s v="Thursday"/>
  </r>
  <r>
    <x v="10"/>
    <x v="1"/>
    <x v="16"/>
    <x v="47"/>
    <n v="6090"/>
    <x v="58"/>
    <s v="Wednesday"/>
  </r>
  <r>
    <x v="4"/>
    <x v="1"/>
    <x v="4"/>
    <x v="48"/>
    <n v="10255"/>
    <x v="11"/>
    <s v="Friday"/>
  </r>
  <r>
    <x v="18"/>
    <x v="2"/>
    <x v="20"/>
    <x v="49"/>
    <n v="2030"/>
    <x v="11"/>
    <s v="Thursday"/>
  </r>
  <r>
    <x v="1"/>
    <x v="2"/>
    <x v="10"/>
    <x v="50"/>
    <n v="19453"/>
    <x v="37"/>
    <s v="Wednesday"/>
  </r>
  <r>
    <x v="21"/>
    <x v="1"/>
    <x v="6"/>
    <x v="9"/>
    <n v="9275"/>
    <x v="59"/>
    <s v="Monday"/>
  </r>
  <r>
    <x v="4"/>
    <x v="1"/>
    <x v="10"/>
    <x v="51"/>
    <n v="6181"/>
    <x v="60"/>
    <s v="Friday"/>
  </r>
  <r>
    <x v="3"/>
    <x v="4"/>
    <x v="2"/>
    <x v="31"/>
    <n v="9037"/>
    <x v="9"/>
    <s v="Friday"/>
  </r>
  <r>
    <x v="2"/>
    <x v="4"/>
    <x v="18"/>
    <x v="52"/>
    <n v="12313"/>
    <x v="61"/>
    <s v="Wednesday"/>
  </r>
  <r>
    <x v="2"/>
    <x v="0"/>
    <x v="16"/>
    <x v="53"/>
    <n v="5642"/>
    <x v="62"/>
    <s v="Monday"/>
  </r>
  <r>
    <x v="0"/>
    <x v="3"/>
    <x v="14"/>
    <x v="54"/>
    <n v="2800"/>
    <x v="41"/>
    <s v="Friday"/>
  </r>
  <r>
    <x v="19"/>
    <x v="3"/>
    <x v="2"/>
    <x v="55"/>
    <n v="959"/>
    <x v="63"/>
    <s v="Monday"/>
  </r>
  <r>
    <x v="1"/>
    <x v="0"/>
    <x v="10"/>
    <x v="56"/>
    <n v="2002"/>
    <x v="64"/>
    <s v="Friday"/>
  </r>
  <r>
    <x v="13"/>
    <x v="5"/>
    <x v="11"/>
    <x v="57"/>
    <n v="609"/>
    <x v="65"/>
    <s v="Wednesday"/>
  </r>
  <r>
    <x v="21"/>
    <x v="4"/>
    <x v="12"/>
    <x v="58"/>
    <n v="1274"/>
    <x v="66"/>
    <s v="Friday"/>
  </r>
  <r>
    <x v="11"/>
    <x v="4"/>
    <x v="7"/>
    <x v="59"/>
    <n v="7595"/>
    <x v="67"/>
    <s v="Thursday"/>
  </r>
  <r>
    <x v="1"/>
    <x v="0"/>
    <x v="4"/>
    <x v="60"/>
    <n v="4725"/>
    <x v="68"/>
    <s v="Monday"/>
  </r>
  <r>
    <x v="21"/>
    <x v="4"/>
    <x v="14"/>
    <x v="61"/>
    <n v="9681"/>
    <x v="51"/>
    <s v="Thursday"/>
  </r>
  <r>
    <x v="19"/>
    <x v="4"/>
    <x v="17"/>
    <x v="30"/>
    <n v="14504"/>
    <x v="69"/>
    <s v="Thursday"/>
  </r>
  <r>
    <x v="23"/>
    <x v="2"/>
    <x v="13"/>
    <x v="62"/>
    <n v="280"/>
    <x v="70"/>
    <s v="Tuesday"/>
  </r>
  <r>
    <x v="6"/>
    <x v="3"/>
    <x v="0"/>
    <x v="1"/>
    <n v="63"/>
    <x v="67"/>
    <s v="Monday"/>
  </r>
  <r>
    <x v="13"/>
    <x v="3"/>
    <x v="5"/>
    <x v="63"/>
    <n v="8001"/>
    <x v="71"/>
    <s v="Wednesday"/>
  </r>
  <r>
    <x v="13"/>
    <x v="5"/>
    <x v="10"/>
    <x v="53"/>
    <n v="4032"/>
    <x v="72"/>
    <s v="Monday"/>
  </r>
  <r>
    <x v="17"/>
    <x v="2"/>
    <x v="21"/>
    <x v="64"/>
    <n v="5859"/>
    <x v="73"/>
    <s v="Monday"/>
  </r>
  <r>
    <x v="10"/>
    <x v="4"/>
    <x v="7"/>
    <x v="65"/>
    <n v="11095"/>
    <x v="74"/>
    <s v="Thursday"/>
  </r>
  <r>
    <x v="22"/>
    <x v="2"/>
    <x v="12"/>
    <x v="66"/>
    <n v="7182"/>
    <x v="75"/>
    <s v="Monday"/>
  </r>
  <r>
    <x v="17"/>
    <x v="2"/>
    <x v="1"/>
    <x v="16"/>
    <n v="6881"/>
    <x v="76"/>
    <s v="Tuesday"/>
  </r>
  <r>
    <x v="19"/>
    <x v="5"/>
    <x v="20"/>
    <x v="67"/>
    <n v="7154"/>
    <x v="77"/>
    <s v="Monday"/>
  </r>
  <r>
    <x v="17"/>
    <x v="0"/>
    <x v="8"/>
    <x v="7"/>
    <n v="6188"/>
    <x v="78"/>
    <s v="Thursday"/>
  </r>
  <r>
    <x v="22"/>
    <x v="1"/>
    <x v="17"/>
    <x v="2"/>
    <n v="4221"/>
    <x v="62"/>
    <s v="Thursday"/>
  </r>
  <r>
    <x v="1"/>
    <x v="4"/>
    <x v="5"/>
    <x v="68"/>
    <n v="630"/>
    <x v="79"/>
    <s v="Tuesday"/>
  </r>
  <r>
    <x v="18"/>
    <x v="2"/>
    <x v="10"/>
    <x v="2"/>
    <n v="1743"/>
    <x v="80"/>
    <s v="Thursday"/>
  </r>
  <r>
    <x v="10"/>
    <x v="5"/>
    <x v="6"/>
    <x v="42"/>
    <n v="2919"/>
    <x v="81"/>
    <s v="Friday"/>
  </r>
  <r>
    <x v="13"/>
    <x v="3"/>
    <x v="7"/>
    <x v="69"/>
    <n v="49"/>
    <x v="82"/>
    <s v="Friday"/>
  </r>
  <r>
    <x v="12"/>
    <x v="2"/>
    <x v="8"/>
    <x v="55"/>
    <n v="1827"/>
    <x v="83"/>
    <s v="Monday"/>
  </r>
  <r>
    <x v="20"/>
    <x v="0"/>
    <x v="13"/>
    <x v="28"/>
    <n v="13006"/>
    <x v="84"/>
    <s v="Wednesday"/>
  </r>
  <r>
    <x v="11"/>
    <x v="4"/>
    <x v="6"/>
    <x v="26"/>
    <n v="1064"/>
    <x v="85"/>
    <s v="Wednesday"/>
  </r>
  <r>
    <x v="15"/>
    <x v="4"/>
    <x v="5"/>
    <x v="70"/>
    <n v="11571"/>
    <x v="0"/>
    <s v="Friday"/>
  </r>
  <r>
    <x v="17"/>
    <x v="2"/>
    <x v="17"/>
    <x v="22"/>
    <n v="5740"/>
    <x v="86"/>
    <s v="Monday"/>
  </r>
  <r>
    <x v="19"/>
    <x v="4"/>
    <x v="13"/>
    <x v="42"/>
    <n v="1456"/>
    <x v="87"/>
    <s v="Friday"/>
  </r>
  <r>
    <x v="20"/>
    <x v="1"/>
    <x v="8"/>
    <x v="41"/>
    <n v="5334"/>
    <x v="88"/>
    <s v="Tuesday"/>
  </r>
  <r>
    <x v="11"/>
    <x v="4"/>
    <x v="4"/>
    <x v="71"/>
    <n v="4151"/>
    <x v="89"/>
    <s v="Monday"/>
  </r>
  <r>
    <x v="6"/>
    <x v="5"/>
    <x v="12"/>
    <x v="72"/>
    <n v="8106"/>
    <x v="90"/>
    <s v="Friday"/>
  </r>
  <r>
    <x v="10"/>
    <x v="3"/>
    <x v="21"/>
    <x v="73"/>
    <n v="126"/>
    <x v="91"/>
    <s v="Tuesday"/>
  </r>
  <r>
    <x v="15"/>
    <x v="0"/>
    <x v="12"/>
    <x v="74"/>
    <n v="4697"/>
    <x v="16"/>
    <s v="Thursday"/>
  </r>
  <r>
    <x v="11"/>
    <x v="4"/>
    <x v="16"/>
    <x v="75"/>
    <n v="7798"/>
    <x v="92"/>
    <s v="Friday"/>
  </r>
  <r>
    <x v="20"/>
    <x v="1"/>
    <x v="7"/>
    <x v="76"/>
    <n v="9408"/>
    <x v="93"/>
    <s v="Tuesday"/>
  </r>
  <r>
    <x v="3"/>
    <x v="1"/>
    <x v="12"/>
    <x v="77"/>
    <n v="1939"/>
    <x v="94"/>
    <s v="Tuesday"/>
  </r>
  <r>
    <x v="24"/>
    <x v="1"/>
    <x v="12"/>
    <x v="47"/>
    <n v="10906"/>
    <x v="1"/>
    <s v="Wednesday"/>
  </r>
  <r>
    <x v="20"/>
    <x v="0"/>
    <x v="3"/>
    <x v="78"/>
    <n v="5929"/>
    <x v="95"/>
    <s v="Wednesday"/>
  </r>
  <r>
    <x v="22"/>
    <x v="2"/>
    <x v="13"/>
    <x v="79"/>
    <n v="5579"/>
    <x v="96"/>
    <s v="Wednesday"/>
  </r>
  <r>
    <x v="22"/>
    <x v="5"/>
    <x v="21"/>
    <x v="80"/>
    <n v="10927"/>
    <x v="97"/>
    <s v="Monday"/>
  </r>
  <r>
    <x v="18"/>
    <x v="2"/>
    <x v="9"/>
    <x v="81"/>
    <n v="623"/>
    <x v="98"/>
    <s v="Wednesday"/>
  </r>
  <r>
    <x v="5"/>
    <x v="2"/>
    <x v="13"/>
    <x v="26"/>
    <n v="6013"/>
    <x v="69"/>
    <s v="Wednesday"/>
  </r>
  <r>
    <x v="2"/>
    <x v="5"/>
    <x v="19"/>
    <x v="82"/>
    <n v="1505"/>
    <x v="99"/>
    <s v="Friday"/>
  </r>
  <r>
    <x v="20"/>
    <x v="1"/>
    <x v="20"/>
    <x v="83"/>
    <n v="476"/>
    <x v="100"/>
    <s v="Wednesday"/>
  </r>
  <r>
    <x v="7"/>
    <x v="2"/>
    <x v="9"/>
    <x v="84"/>
    <n v="11550"/>
    <x v="101"/>
    <s v="Monday"/>
  </r>
  <r>
    <x v="20"/>
    <x v="4"/>
    <x v="15"/>
    <x v="17"/>
    <n v="17318"/>
    <x v="102"/>
    <s v="Wednesday"/>
  </r>
  <r>
    <x v="0"/>
    <x v="5"/>
    <x v="12"/>
    <x v="10"/>
    <n v="1848"/>
    <x v="103"/>
    <s v="Thursday"/>
  </r>
  <r>
    <x v="20"/>
    <x v="2"/>
    <x v="8"/>
    <x v="85"/>
    <n v="7273"/>
    <x v="104"/>
    <s v="Wednesday"/>
  </r>
  <r>
    <x v="14"/>
    <x v="5"/>
    <x v="12"/>
    <x v="86"/>
    <n v="854"/>
    <x v="105"/>
    <s v="Thursday"/>
  </r>
  <r>
    <x v="4"/>
    <x v="1"/>
    <x v="17"/>
    <x v="49"/>
    <n v="6832"/>
    <x v="106"/>
    <s v="Thursday"/>
  </r>
  <r>
    <x v="20"/>
    <x v="0"/>
    <x v="8"/>
    <x v="6"/>
    <n v="4606"/>
    <x v="107"/>
    <s v="Tuesday"/>
  </r>
  <r>
    <x v="3"/>
    <x v="1"/>
    <x v="16"/>
    <x v="54"/>
    <n v="4466"/>
    <x v="108"/>
    <s v="Friday"/>
  </r>
  <r>
    <x v="23"/>
    <x v="0"/>
    <x v="16"/>
    <x v="12"/>
    <n v="16114"/>
    <x v="109"/>
    <s v="Thursday"/>
  </r>
  <r>
    <x v="11"/>
    <x v="3"/>
    <x v="5"/>
    <x v="87"/>
    <n v="1561"/>
    <x v="110"/>
    <s v="Wednesday"/>
  </r>
  <r>
    <x v="15"/>
    <x v="2"/>
    <x v="7"/>
    <x v="44"/>
    <n v="8897"/>
    <x v="43"/>
    <s v="Tuesday"/>
  </r>
  <r>
    <x v="11"/>
    <x v="2"/>
    <x v="11"/>
    <x v="12"/>
    <n v="2464"/>
    <x v="111"/>
    <s v="Thursday"/>
  </r>
  <r>
    <x v="20"/>
    <x v="5"/>
    <x v="4"/>
    <x v="88"/>
    <n v="4830"/>
    <x v="112"/>
    <s v="Monday"/>
  </r>
  <r>
    <x v="16"/>
    <x v="2"/>
    <x v="15"/>
    <x v="89"/>
    <n v="2765"/>
    <x v="79"/>
    <s v="Wednesday"/>
  </r>
  <r>
    <x v="12"/>
    <x v="3"/>
    <x v="14"/>
    <x v="7"/>
    <n v="7126"/>
    <x v="113"/>
    <s v="Thursday"/>
  </r>
  <r>
    <x v="1"/>
    <x v="0"/>
    <x v="11"/>
    <x v="90"/>
    <n v="4263"/>
    <x v="114"/>
    <s v="Monday"/>
  </r>
  <r>
    <x v="4"/>
    <x v="5"/>
    <x v="4"/>
    <x v="1"/>
    <n v="3605"/>
    <x v="115"/>
    <s v="Monday"/>
  </r>
  <r>
    <x v="1"/>
    <x v="1"/>
    <x v="10"/>
    <x v="45"/>
    <n v="19929"/>
    <x v="56"/>
    <s v="Monday"/>
  </r>
  <r>
    <x v="13"/>
    <x v="1"/>
    <x v="3"/>
    <x v="50"/>
    <n v="5103"/>
    <x v="17"/>
    <s v="Wednesday"/>
  </r>
  <r>
    <x v="3"/>
    <x v="1"/>
    <x v="8"/>
    <x v="79"/>
    <n v="2541"/>
    <x v="103"/>
    <s v="Wednesday"/>
  </r>
  <r>
    <x v="24"/>
    <x v="0"/>
    <x v="3"/>
    <x v="36"/>
    <n v="5663"/>
    <x v="116"/>
    <s v="Monday"/>
  </r>
  <r>
    <x v="18"/>
    <x v="4"/>
    <x v="5"/>
    <x v="91"/>
    <n v="392"/>
    <x v="117"/>
    <s v="Monday"/>
  </r>
  <r>
    <x v="2"/>
    <x v="3"/>
    <x v="13"/>
    <x v="92"/>
    <n v="10976"/>
    <x v="30"/>
    <s v="Monday"/>
  </r>
  <r>
    <x v="8"/>
    <x v="4"/>
    <x v="17"/>
    <x v="77"/>
    <n v="9282"/>
    <x v="90"/>
    <s v="Tuesday"/>
  </r>
  <r>
    <x v="18"/>
    <x v="3"/>
    <x v="1"/>
    <x v="73"/>
    <n v="1827"/>
    <x v="118"/>
    <s v="Tuesday"/>
  </r>
  <r>
    <x v="2"/>
    <x v="3"/>
    <x v="15"/>
    <x v="44"/>
    <n v="8267"/>
    <x v="119"/>
    <s v="Tuesday"/>
  </r>
  <r>
    <x v="24"/>
    <x v="2"/>
    <x v="8"/>
    <x v="25"/>
    <n v="4116"/>
    <x v="120"/>
    <s v="Tuesday"/>
  </r>
  <r>
    <x v="7"/>
    <x v="3"/>
    <x v="18"/>
    <x v="76"/>
    <n v="2093"/>
    <x v="121"/>
    <s v="Tuesday"/>
  </r>
  <r>
    <x v="6"/>
    <x v="3"/>
    <x v="3"/>
    <x v="93"/>
    <n v="1015"/>
    <x v="103"/>
    <s v="Tuesday"/>
  </r>
  <r>
    <x v="6"/>
    <x v="2"/>
    <x v="19"/>
    <x v="0"/>
    <n v="12516"/>
    <x v="122"/>
    <s v="Tuesday"/>
  </r>
  <r>
    <x v="17"/>
    <x v="2"/>
    <x v="4"/>
    <x v="60"/>
    <n v="2758"/>
    <x v="45"/>
    <s v="Monday"/>
  </r>
  <r>
    <x v="20"/>
    <x v="1"/>
    <x v="16"/>
    <x v="22"/>
    <n v="3297"/>
    <x v="58"/>
    <s v="Monday"/>
  </r>
  <r>
    <x v="21"/>
    <x v="2"/>
    <x v="21"/>
    <x v="94"/>
    <n v="6048"/>
    <x v="123"/>
    <s v="Friday"/>
  </r>
  <r>
    <x v="4"/>
    <x v="1"/>
    <x v="3"/>
    <x v="64"/>
    <n v="10101"/>
    <x v="73"/>
    <s v="Monday"/>
  </r>
  <r>
    <x v="16"/>
    <x v="0"/>
    <x v="10"/>
    <x v="95"/>
    <n v="2282"/>
    <x v="124"/>
    <s v="Thursday"/>
  </r>
  <r>
    <x v="11"/>
    <x v="1"/>
    <x v="20"/>
    <x v="83"/>
    <n v="4361"/>
    <x v="125"/>
    <s v="Wednesday"/>
  </r>
  <r>
    <x v="10"/>
    <x v="0"/>
    <x v="8"/>
    <x v="6"/>
    <n v="7798"/>
    <x v="126"/>
    <s v="Tuesday"/>
  </r>
  <r>
    <x v="1"/>
    <x v="1"/>
    <x v="19"/>
    <x v="55"/>
    <n v="3052"/>
    <x v="127"/>
    <s v="Monday"/>
  </r>
  <r>
    <x v="2"/>
    <x v="0"/>
    <x v="5"/>
    <x v="96"/>
    <n v="8029"/>
    <x v="95"/>
    <s v="Tuesday"/>
  </r>
  <r>
    <x v="14"/>
    <x v="2"/>
    <x v="7"/>
    <x v="97"/>
    <n v="854"/>
    <x v="128"/>
    <s v="Tuesday"/>
  </r>
  <r>
    <x v="0"/>
    <x v="5"/>
    <x v="3"/>
    <x v="36"/>
    <n v="5460"/>
    <x v="93"/>
    <s v="Monday"/>
  </r>
  <r>
    <x v="10"/>
    <x v="5"/>
    <x v="3"/>
    <x v="78"/>
    <n v="3017"/>
    <x v="4"/>
    <s v="Wednesday"/>
  </r>
  <r>
    <x v="19"/>
    <x v="4"/>
    <x v="1"/>
    <x v="16"/>
    <n v="8911"/>
    <x v="72"/>
    <s v="Tuesday"/>
  </r>
  <r>
    <x v="0"/>
    <x v="5"/>
    <x v="11"/>
    <x v="84"/>
    <n v="7203"/>
    <x v="129"/>
    <s v="Monday"/>
  </r>
  <r>
    <x v="7"/>
    <x v="3"/>
    <x v="20"/>
    <x v="98"/>
    <n v="13083"/>
    <x v="37"/>
    <s v="Friday"/>
  </r>
  <r>
    <x v="9"/>
    <x v="2"/>
    <x v="11"/>
    <x v="99"/>
    <n v="2779"/>
    <x v="130"/>
    <s v="Friday"/>
  </r>
  <r>
    <x v="8"/>
    <x v="4"/>
    <x v="13"/>
    <x v="82"/>
    <n v="9058"/>
    <x v="106"/>
    <s v="Friday"/>
  </r>
  <r>
    <x v="11"/>
    <x v="0"/>
    <x v="20"/>
    <x v="40"/>
    <n v="3549"/>
    <x v="27"/>
    <s v="Tuesday"/>
  </r>
  <r>
    <x v="9"/>
    <x v="3"/>
    <x v="15"/>
    <x v="100"/>
    <n v="9436"/>
    <x v="11"/>
    <s v="Wednesday"/>
  </r>
  <r>
    <x v="13"/>
    <x v="1"/>
    <x v="2"/>
    <x v="58"/>
    <n v="10283"/>
    <x v="69"/>
    <s v="Friday"/>
  </r>
  <r>
    <x v="13"/>
    <x v="3"/>
    <x v="11"/>
    <x v="52"/>
    <n v="5446"/>
    <x v="131"/>
    <s v="Wednesday"/>
  </r>
  <r>
    <x v="24"/>
    <x v="2"/>
    <x v="14"/>
    <x v="52"/>
    <n v="1043"/>
    <x v="132"/>
    <s v="Wednesday"/>
  </r>
  <r>
    <x v="1"/>
    <x v="4"/>
    <x v="4"/>
    <x v="12"/>
    <n v="12586"/>
    <x v="83"/>
    <s v="Thursday"/>
  </r>
  <r>
    <x v="20"/>
    <x v="1"/>
    <x v="5"/>
    <x v="101"/>
    <n v="1687"/>
    <x v="94"/>
    <s v="Friday"/>
  </r>
  <r>
    <x v="6"/>
    <x v="0"/>
    <x v="14"/>
    <x v="77"/>
    <n v="5299"/>
    <x v="92"/>
    <s v="Tuesday"/>
  </r>
  <r>
    <x v="1"/>
    <x v="5"/>
    <x v="16"/>
    <x v="19"/>
    <n v="3213"/>
    <x v="36"/>
    <s v="Monday"/>
  </r>
  <r>
    <x v="0"/>
    <x v="2"/>
    <x v="6"/>
    <x v="102"/>
    <n v="5194"/>
    <x v="133"/>
    <s v="Friday"/>
  </r>
  <r>
    <x v="10"/>
    <x v="0"/>
    <x v="19"/>
    <x v="64"/>
    <n v="4753"/>
    <x v="134"/>
    <s v="Monday"/>
  </r>
  <r>
    <x v="0"/>
    <x v="2"/>
    <x v="7"/>
    <x v="85"/>
    <n v="13706"/>
    <x v="135"/>
    <s v="Wednesday"/>
  </r>
  <r>
    <x v="11"/>
    <x v="1"/>
    <x v="2"/>
    <x v="53"/>
    <n v="6489"/>
    <x v="136"/>
    <s v="Monday"/>
  </r>
  <r>
    <x v="4"/>
    <x v="0"/>
    <x v="18"/>
    <x v="103"/>
    <n v="9324"/>
    <x v="137"/>
    <s v="Thursday"/>
  </r>
  <r>
    <x v="2"/>
    <x v="4"/>
    <x v="12"/>
    <x v="104"/>
    <n v="10829"/>
    <x v="138"/>
    <s v="Friday"/>
  </r>
  <r>
    <x v="8"/>
    <x v="2"/>
    <x v="14"/>
    <x v="9"/>
    <n v="8113"/>
    <x v="139"/>
    <s v="Monday"/>
  </r>
  <r>
    <x v="16"/>
    <x v="5"/>
    <x v="2"/>
    <x v="9"/>
    <n v="3269"/>
    <x v="6"/>
    <s v="Monday"/>
  </r>
  <r>
    <x v="23"/>
    <x v="4"/>
    <x v="15"/>
    <x v="50"/>
    <n v="273"/>
    <x v="140"/>
    <s v="Wednesday"/>
  </r>
  <r>
    <x v="17"/>
    <x v="2"/>
    <x v="6"/>
    <x v="69"/>
    <n v="7287"/>
    <x v="129"/>
    <s v="Friday"/>
  </r>
  <r>
    <x v="2"/>
    <x v="1"/>
    <x v="17"/>
    <x v="105"/>
    <n v="2583"/>
    <x v="141"/>
    <s v="Tuesday"/>
  </r>
  <r>
    <x v="21"/>
    <x v="0"/>
    <x v="14"/>
    <x v="67"/>
    <n v="9982"/>
    <x v="142"/>
    <s v="Monday"/>
  </r>
  <r>
    <x v="10"/>
    <x v="1"/>
    <x v="9"/>
    <x v="106"/>
    <n v="4795"/>
    <x v="143"/>
    <s v="Tuesday"/>
  </r>
  <r>
    <x v="23"/>
    <x v="0"/>
    <x v="4"/>
    <x v="67"/>
    <n v="9310"/>
    <x v="144"/>
    <s v="Monday"/>
  </r>
  <r>
    <x v="15"/>
    <x v="3"/>
    <x v="20"/>
    <x v="59"/>
    <n v="497"/>
    <x v="145"/>
    <s v="Thursday"/>
  </r>
  <r>
    <x v="8"/>
    <x v="0"/>
    <x v="6"/>
    <x v="82"/>
    <n v="581"/>
    <x v="81"/>
    <s v="Friday"/>
  </r>
  <r>
    <x v="14"/>
    <x v="2"/>
    <x v="10"/>
    <x v="44"/>
    <n v="3472"/>
    <x v="70"/>
    <s v="Tuesday"/>
  </r>
  <r>
    <x v="15"/>
    <x v="0"/>
    <x v="18"/>
    <x v="52"/>
    <n v="4333"/>
    <x v="146"/>
    <s v="Wednesday"/>
  </r>
  <r>
    <x v="18"/>
    <x v="2"/>
    <x v="5"/>
    <x v="48"/>
    <n v="3325"/>
    <x v="135"/>
    <s v="Friday"/>
  </r>
  <r>
    <x v="17"/>
    <x v="4"/>
    <x v="16"/>
    <x v="30"/>
    <n v="11718"/>
    <x v="147"/>
    <s v="Thursday"/>
  </r>
  <r>
    <x v="8"/>
    <x v="5"/>
    <x v="2"/>
    <x v="76"/>
    <n v="2100"/>
    <x v="148"/>
    <s v="Tuesday"/>
  </r>
  <r>
    <x v="16"/>
    <x v="4"/>
    <x v="21"/>
    <x v="65"/>
    <n v="4018"/>
    <x v="149"/>
    <s v="Thursday"/>
  </r>
  <r>
    <x v="8"/>
    <x v="3"/>
    <x v="17"/>
    <x v="99"/>
    <n v="6468"/>
    <x v="150"/>
    <s v="Friday"/>
  </r>
  <r>
    <x v="17"/>
    <x v="0"/>
    <x v="14"/>
    <x v="13"/>
    <n v="7238"/>
    <x v="63"/>
    <s v="Wednesday"/>
  </r>
  <r>
    <x v="8"/>
    <x v="1"/>
    <x v="19"/>
    <x v="61"/>
    <n v="6454"/>
    <x v="97"/>
    <s v="Thursday"/>
  </r>
  <r>
    <x v="1"/>
    <x v="3"/>
    <x v="3"/>
    <x v="107"/>
    <n v="3115"/>
    <x v="16"/>
    <s v="Tuesday"/>
  </r>
  <r>
    <x v="12"/>
    <x v="0"/>
    <x v="14"/>
    <x v="30"/>
    <n v="6475"/>
    <x v="151"/>
    <s v="Thursday"/>
  </r>
  <r>
    <x v="21"/>
    <x v="3"/>
    <x v="0"/>
    <x v="108"/>
    <n v="1162"/>
    <x v="152"/>
    <s v="Monday"/>
  </r>
  <r>
    <x v="24"/>
    <x v="0"/>
    <x v="7"/>
    <x v="3"/>
    <n v="14238"/>
    <x v="138"/>
    <s v="Wednesday"/>
  </r>
  <r>
    <x v="3"/>
    <x v="2"/>
    <x v="14"/>
    <x v="109"/>
    <n v="3472"/>
    <x v="65"/>
    <s v="Wednesday"/>
  </r>
  <r>
    <x v="9"/>
    <x v="5"/>
    <x v="1"/>
    <x v="8"/>
    <n v="1428"/>
    <x v="153"/>
    <s v="Wednesday"/>
  </r>
  <r>
    <x v="7"/>
    <x v="1"/>
    <x v="12"/>
    <x v="0"/>
    <n v="8064"/>
    <x v="154"/>
    <s v="Tuesday"/>
  </r>
  <r>
    <x v="24"/>
    <x v="2"/>
    <x v="0"/>
    <x v="84"/>
    <n v="9660"/>
    <x v="96"/>
    <s v="Monday"/>
  </r>
  <r>
    <x v="10"/>
    <x v="2"/>
    <x v="14"/>
    <x v="79"/>
    <n v="7357"/>
    <x v="55"/>
    <s v="Wednesday"/>
  </r>
  <r>
    <x v="12"/>
    <x v="1"/>
    <x v="9"/>
    <x v="42"/>
    <n v="6055"/>
    <x v="106"/>
    <s v="Friday"/>
  </r>
  <r>
    <x v="6"/>
    <x v="2"/>
    <x v="18"/>
    <x v="63"/>
    <n v="5124"/>
    <x v="10"/>
    <s v="Wednesday"/>
  </r>
  <r>
    <x v="10"/>
    <x v="5"/>
    <x v="8"/>
    <x v="8"/>
    <n v="3479"/>
    <x v="155"/>
    <s v="Wednesday"/>
  </r>
  <r>
    <x v="2"/>
    <x v="4"/>
    <x v="4"/>
    <x v="34"/>
    <n v="784"/>
    <x v="156"/>
    <s v="Thursday"/>
  </r>
  <r>
    <x v="11"/>
    <x v="0"/>
    <x v="3"/>
    <x v="110"/>
    <n v="18991"/>
    <x v="20"/>
    <s v="Friday"/>
  </r>
  <r>
    <x v="12"/>
    <x v="3"/>
    <x v="19"/>
    <x v="13"/>
    <n v="1372"/>
    <x v="157"/>
    <s v="Wednesday"/>
  </r>
  <r>
    <x v="12"/>
    <x v="2"/>
    <x v="11"/>
    <x v="63"/>
    <n v="735"/>
    <x v="158"/>
    <s v="Wednesday"/>
  </r>
  <r>
    <x v="1"/>
    <x v="0"/>
    <x v="17"/>
    <x v="83"/>
    <n v="6538"/>
    <x v="159"/>
    <s v="Wednesday"/>
  </r>
  <r>
    <x v="3"/>
    <x v="2"/>
    <x v="7"/>
    <x v="9"/>
    <n v="3199"/>
    <x v="160"/>
    <s v="Monday"/>
  </r>
  <r>
    <x v="0"/>
    <x v="1"/>
    <x v="6"/>
    <x v="25"/>
    <n v="3472"/>
    <x v="48"/>
    <s v="Tuesday"/>
  </r>
  <r>
    <x v="22"/>
    <x v="4"/>
    <x v="5"/>
    <x v="111"/>
    <n v="4571"/>
    <x v="161"/>
    <s v="Tuesday"/>
  </r>
  <r>
    <x v="8"/>
    <x v="0"/>
    <x v="17"/>
    <x v="38"/>
    <n v="5481"/>
    <x v="162"/>
    <s v="Monday"/>
  </r>
  <r>
    <x v="24"/>
    <x v="2"/>
    <x v="21"/>
    <x v="89"/>
    <n v="3136"/>
    <x v="100"/>
    <s v="Wednesday"/>
  </r>
  <r>
    <x v="11"/>
    <x v="0"/>
    <x v="19"/>
    <x v="39"/>
    <n v="252"/>
    <x v="163"/>
    <s v="Friday"/>
  </r>
  <r>
    <x v="16"/>
    <x v="2"/>
    <x v="2"/>
    <x v="112"/>
    <n v="5460"/>
    <x v="12"/>
    <s v="Friday"/>
  </r>
  <r>
    <x v="7"/>
    <x v="1"/>
    <x v="16"/>
    <x v="109"/>
    <n v="3395"/>
    <x v="164"/>
    <s v="Wednesday"/>
  </r>
  <r>
    <x v="15"/>
    <x v="0"/>
    <x v="20"/>
    <x v="35"/>
    <n v="14938"/>
    <x v="165"/>
    <s v="Friday"/>
  </r>
  <r>
    <x v="13"/>
    <x v="1"/>
    <x v="7"/>
    <x v="19"/>
    <n v="4053"/>
    <x v="166"/>
    <s v="Monday"/>
  </r>
  <r>
    <x v="0"/>
    <x v="0"/>
    <x v="21"/>
    <x v="49"/>
    <n v="5565"/>
    <x v="167"/>
    <s v="Thursday"/>
  </r>
  <r>
    <x v="15"/>
    <x v="2"/>
    <x v="15"/>
    <x v="111"/>
    <n v="7161"/>
    <x v="96"/>
    <s v="Tuesday"/>
  </r>
  <r>
    <x v="22"/>
    <x v="4"/>
    <x v="8"/>
    <x v="113"/>
    <n v="8883"/>
    <x v="168"/>
    <s v="Friday"/>
  </r>
  <r>
    <x v="6"/>
    <x v="1"/>
    <x v="8"/>
    <x v="94"/>
    <n v="1351"/>
    <x v="169"/>
    <s v="Friday"/>
  </r>
  <r>
    <x v="9"/>
    <x v="3"/>
    <x v="14"/>
    <x v="75"/>
    <n v="3171"/>
    <x v="170"/>
    <s v="Friday"/>
  </r>
  <r>
    <x v="15"/>
    <x v="4"/>
    <x v="11"/>
    <x v="52"/>
    <n v="854"/>
    <x v="60"/>
    <s v="Wednesday"/>
  </r>
  <r>
    <x v="1"/>
    <x v="2"/>
    <x v="11"/>
    <x v="55"/>
    <n v="7910"/>
    <x v="102"/>
    <s v="Monday"/>
  </r>
  <r>
    <x v="12"/>
    <x v="5"/>
    <x v="14"/>
    <x v="42"/>
    <n v="9275"/>
    <x v="14"/>
    <s v="Friday"/>
  </r>
  <r>
    <x v="23"/>
    <x v="2"/>
    <x v="6"/>
    <x v="65"/>
    <n v="3108"/>
    <x v="171"/>
    <s v="Thursday"/>
  </r>
  <r>
    <x v="9"/>
    <x v="3"/>
    <x v="10"/>
    <x v="114"/>
    <n v="5075"/>
    <x v="172"/>
    <s v="Friday"/>
  </r>
  <r>
    <x v="15"/>
    <x v="4"/>
    <x v="1"/>
    <x v="115"/>
    <n v="378"/>
    <x v="138"/>
    <s v="Monday"/>
  </r>
  <r>
    <x v="22"/>
    <x v="2"/>
    <x v="6"/>
    <x v="90"/>
    <n v="7350"/>
    <x v="83"/>
    <s v="Monday"/>
  </r>
  <r>
    <x v="18"/>
    <x v="0"/>
    <x v="9"/>
    <x v="43"/>
    <n v="3388"/>
    <x v="53"/>
    <s v="Wednesday"/>
  </r>
  <r>
    <x v="21"/>
    <x v="1"/>
    <x v="2"/>
    <x v="42"/>
    <n v="11837"/>
    <x v="173"/>
    <s v="Friday"/>
  </r>
  <r>
    <x v="14"/>
    <x v="1"/>
    <x v="21"/>
    <x v="25"/>
    <n v="2282"/>
    <x v="110"/>
    <s v="Tuesday"/>
  </r>
  <r>
    <x v="9"/>
    <x v="4"/>
    <x v="15"/>
    <x v="9"/>
    <n v="5425"/>
    <x v="109"/>
    <s v="Monday"/>
  </r>
  <r>
    <x v="23"/>
    <x v="0"/>
    <x v="21"/>
    <x v="55"/>
    <n v="1267"/>
    <x v="174"/>
    <s v="Monday"/>
  </r>
  <r>
    <x v="5"/>
    <x v="2"/>
    <x v="16"/>
    <x v="6"/>
    <n v="3752"/>
    <x v="153"/>
    <s v="Tuesday"/>
  </r>
  <r>
    <x v="16"/>
    <x v="3"/>
    <x v="12"/>
    <x v="114"/>
    <n v="7728"/>
    <x v="175"/>
    <s v="Friday"/>
  </r>
  <r>
    <x v="2"/>
    <x v="4"/>
    <x v="6"/>
    <x v="100"/>
    <n v="2296"/>
    <x v="8"/>
    <s v="Wednesday"/>
  </r>
  <r>
    <x v="12"/>
    <x v="0"/>
    <x v="3"/>
    <x v="116"/>
    <n v="4403"/>
    <x v="151"/>
    <s v="Wednesday"/>
  </r>
  <r>
    <x v="12"/>
    <x v="2"/>
    <x v="19"/>
    <x v="117"/>
    <n v="3192"/>
    <x v="176"/>
    <s v="Thursday"/>
  </r>
  <r>
    <x v="12"/>
    <x v="1"/>
    <x v="21"/>
    <x v="118"/>
    <n v="448"/>
    <x v="136"/>
    <s v="Wednesday"/>
  </r>
  <r>
    <x v="0"/>
    <x v="0"/>
    <x v="18"/>
    <x v="119"/>
    <n v="4270"/>
    <x v="177"/>
    <s v="Friday"/>
  </r>
  <r>
    <x v="16"/>
    <x v="4"/>
    <x v="6"/>
    <x v="13"/>
    <n v="70"/>
    <x v="103"/>
    <s v="Wednesday"/>
  </r>
  <r>
    <x v="24"/>
    <x v="4"/>
    <x v="7"/>
    <x v="39"/>
    <n v="1743"/>
    <x v="162"/>
    <s v="Friday"/>
  </r>
  <r>
    <x v="5"/>
    <x v="0"/>
    <x v="15"/>
    <x v="19"/>
    <n v="6762"/>
    <x v="106"/>
    <s v="Monday"/>
  </r>
  <r>
    <x v="11"/>
    <x v="2"/>
    <x v="3"/>
    <x v="67"/>
    <n v="3745"/>
    <x v="178"/>
    <s v="Monday"/>
  </r>
  <r>
    <x v="11"/>
    <x v="1"/>
    <x v="5"/>
    <x v="36"/>
    <n v="2639"/>
    <x v="50"/>
    <s v="Monday"/>
  </r>
  <r>
    <x v="24"/>
    <x v="3"/>
    <x v="11"/>
    <x v="120"/>
    <n v="4389"/>
    <x v="179"/>
    <s v="Wednesday"/>
  </r>
  <r>
    <x v="7"/>
    <x v="4"/>
    <x v="13"/>
    <x v="93"/>
    <n v="2604"/>
    <x v="81"/>
    <s v="Tuesday"/>
  </r>
  <r>
    <x v="24"/>
    <x v="1"/>
    <x v="10"/>
    <x v="121"/>
    <n v="16569"/>
    <x v="164"/>
    <s v="Tuesday"/>
  </r>
  <r>
    <x v="9"/>
    <x v="2"/>
    <x v="7"/>
    <x v="66"/>
    <n v="14658"/>
    <x v="180"/>
    <s v="Monday"/>
  </r>
  <r>
    <x v="15"/>
    <x v="1"/>
    <x v="21"/>
    <x v="122"/>
    <n v="6454"/>
    <x v="21"/>
    <s v="Monday"/>
  </r>
  <r>
    <x v="8"/>
    <x v="3"/>
    <x v="1"/>
    <x v="123"/>
    <n v="2100"/>
    <x v="21"/>
    <s v="Monday"/>
  </r>
  <r>
    <x v="22"/>
    <x v="0"/>
    <x v="20"/>
    <x v="35"/>
    <n v="161"/>
    <x v="181"/>
    <s v="Friday"/>
  </r>
  <r>
    <x v="2"/>
    <x v="2"/>
    <x v="9"/>
    <x v="109"/>
    <n v="2807"/>
    <x v="182"/>
    <s v="Wednesday"/>
  </r>
  <r>
    <x v="11"/>
    <x v="5"/>
    <x v="18"/>
    <x v="38"/>
    <n v="2639"/>
    <x v="183"/>
    <s v="Monday"/>
  </r>
  <r>
    <x v="24"/>
    <x v="4"/>
    <x v="21"/>
    <x v="29"/>
    <n v="4571"/>
    <x v="160"/>
    <s v="Wednesday"/>
  </r>
  <r>
    <x v="22"/>
    <x v="1"/>
    <x v="10"/>
    <x v="14"/>
    <n v="4781"/>
    <x v="5"/>
    <s v="Wednesday"/>
  </r>
  <r>
    <x v="8"/>
    <x v="4"/>
    <x v="6"/>
    <x v="49"/>
    <n v="13034"/>
    <x v="118"/>
    <s v="Thursday"/>
  </r>
  <r>
    <x v="17"/>
    <x v="3"/>
    <x v="0"/>
    <x v="16"/>
    <n v="6454"/>
    <x v="184"/>
    <s v="Tuesday"/>
  </r>
  <r>
    <x v="11"/>
    <x v="3"/>
    <x v="3"/>
    <x v="107"/>
    <n v="8484"/>
    <x v="107"/>
    <s v="Tuesday"/>
  </r>
  <r>
    <x v="6"/>
    <x v="5"/>
    <x v="16"/>
    <x v="100"/>
    <n v="4781"/>
    <x v="100"/>
    <s v="Wednesday"/>
  </r>
  <r>
    <x v="12"/>
    <x v="2"/>
    <x v="14"/>
    <x v="19"/>
    <n v="2240"/>
    <x v="185"/>
    <s v="Monday"/>
  </r>
  <r>
    <x v="23"/>
    <x v="2"/>
    <x v="8"/>
    <x v="14"/>
    <n v="6979"/>
    <x v="186"/>
    <s v="Wednesday"/>
  </r>
  <r>
    <x v="8"/>
    <x v="0"/>
    <x v="14"/>
    <x v="25"/>
    <n v="1652"/>
    <x v="36"/>
    <s v="Tuesday"/>
  </r>
  <r>
    <x v="12"/>
    <x v="5"/>
    <x v="19"/>
    <x v="124"/>
    <n v="13447"/>
    <x v="187"/>
    <s v="Tuesday"/>
  </r>
  <r>
    <x v="20"/>
    <x v="4"/>
    <x v="14"/>
    <x v="66"/>
    <n v="9422"/>
    <x v="108"/>
    <s v="Monday"/>
  </r>
  <r>
    <x v="16"/>
    <x v="5"/>
    <x v="6"/>
    <x v="72"/>
    <n v="8687"/>
    <x v="149"/>
    <s v="Friday"/>
  </r>
  <r>
    <x v="10"/>
    <x v="5"/>
    <x v="10"/>
    <x v="42"/>
    <n v="2415"/>
    <x v="188"/>
    <s v="Friday"/>
  </r>
  <r>
    <x v="16"/>
    <x v="0"/>
    <x v="2"/>
    <x v="29"/>
    <n v="6272"/>
    <x v="189"/>
    <s v="Wednesday"/>
  </r>
  <r>
    <x v="10"/>
    <x v="4"/>
    <x v="11"/>
    <x v="59"/>
    <n v="4389"/>
    <x v="113"/>
    <s v="Thursday"/>
  </r>
  <r>
    <x v="10"/>
    <x v="1"/>
    <x v="7"/>
    <x v="19"/>
    <n v="3122"/>
    <x v="58"/>
    <s v="Monday"/>
  </r>
  <r>
    <x v="24"/>
    <x v="1"/>
    <x v="3"/>
    <x v="13"/>
    <n v="8043"/>
    <x v="45"/>
    <s v="Wednesday"/>
  </r>
  <r>
    <x v="18"/>
    <x v="3"/>
    <x v="0"/>
    <x v="125"/>
    <n v="11662"/>
    <x v="190"/>
    <s v="Friday"/>
  </r>
  <r>
    <x v="18"/>
    <x v="2"/>
    <x v="13"/>
    <x v="26"/>
    <n v="392"/>
    <x v="9"/>
    <s v="Wednesday"/>
  </r>
  <r>
    <x v="17"/>
    <x v="0"/>
    <x v="2"/>
    <x v="64"/>
    <n v="8925"/>
    <x v="191"/>
    <s v="Monday"/>
  </r>
  <r>
    <x v="10"/>
    <x v="2"/>
    <x v="16"/>
    <x v="51"/>
    <n v="7294"/>
    <x v="120"/>
    <s v="Friday"/>
  </r>
  <r>
    <x v="17"/>
    <x v="1"/>
    <x v="11"/>
    <x v="126"/>
    <n v="1526"/>
    <x v="109"/>
    <s v="Thursday"/>
  </r>
  <r>
    <x v="24"/>
    <x v="0"/>
    <x v="0"/>
    <x v="70"/>
    <n v="2688"/>
    <x v="192"/>
    <s v="Friday"/>
  </r>
  <r>
    <x v="15"/>
    <x v="2"/>
    <x v="6"/>
    <x v="125"/>
    <n v="14889"/>
    <x v="193"/>
    <s v="Friday"/>
  </r>
  <r>
    <x v="3"/>
    <x v="1"/>
    <x v="13"/>
    <x v="116"/>
    <n v="2912"/>
    <x v="53"/>
    <s v="Wednesday"/>
  </r>
  <r>
    <x v="9"/>
    <x v="4"/>
    <x v="1"/>
    <x v="29"/>
    <n v="2632"/>
    <x v="73"/>
    <s v="Wednesday"/>
  </r>
  <r>
    <x v="9"/>
    <x v="4"/>
    <x v="8"/>
    <x v="127"/>
    <n v="6328"/>
    <x v="194"/>
    <s v="Tuesday"/>
  </r>
  <r>
    <x v="17"/>
    <x v="5"/>
    <x v="12"/>
    <x v="50"/>
    <n v="2527"/>
    <x v="174"/>
    <s v="Wednesday"/>
  </r>
  <r>
    <x v="17"/>
    <x v="4"/>
    <x v="13"/>
    <x v="116"/>
    <n v="1414"/>
    <x v="195"/>
    <s v="Wednesday"/>
  </r>
  <r>
    <x v="20"/>
    <x v="4"/>
    <x v="4"/>
    <x v="61"/>
    <n v="7714"/>
    <x v="196"/>
    <s v="Thursday"/>
  </r>
  <r>
    <x v="23"/>
    <x v="5"/>
    <x v="17"/>
    <x v="13"/>
    <n v="4347"/>
    <x v="196"/>
    <s v="Wednesday"/>
  </r>
  <r>
    <x v="11"/>
    <x v="3"/>
    <x v="11"/>
    <x v="102"/>
    <n v="7490"/>
    <x v="34"/>
    <s v="Friday"/>
  </r>
  <r>
    <x v="22"/>
    <x v="2"/>
    <x v="18"/>
    <x v="70"/>
    <n v="2058"/>
    <x v="36"/>
    <s v="Friday"/>
  </r>
  <r>
    <x v="20"/>
    <x v="0"/>
    <x v="7"/>
    <x v="1"/>
    <n v="3640"/>
    <x v="186"/>
    <s v="Monday"/>
  </r>
  <r>
    <x v="17"/>
    <x v="5"/>
    <x v="8"/>
    <x v="111"/>
    <n v="455"/>
    <x v="121"/>
    <s v="Tuesday"/>
  </r>
  <r>
    <x v="10"/>
    <x v="1"/>
    <x v="0"/>
    <x v="42"/>
    <n v="10990"/>
    <x v="4"/>
    <s v="Friday"/>
  </r>
  <r>
    <x v="8"/>
    <x v="3"/>
    <x v="16"/>
    <x v="10"/>
    <n v="5558"/>
    <x v="197"/>
    <s v="Thursday"/>
  </r>
  <r>
    <x v="9"/>
    <x v="2"/>
    <x v="1"/>
    <x v="56"/>
    <n v="2541"/>
    <x v="198"/>
    <s v="Friday"/>
  </r>
  <r>
    <x v="24"/>
    <x v="5"/>
    <x v="8"/>
    <x v="53"/>
    <n v="1876"/>
    <x v="19"/>
    <s v="Monday"/>
  </r>
  <r>
    <x v="2"/>
    <x v="2"/>
    <x v="14"/>
    <x v="29"/>
    <n v="5523"/>
    <x v="102"/>
    <s v="Wednesday"/>
  </r>
  <r>
    <x v="12"/>
    <x v="3"/>
    <x v="1"/>
    <x v="128"/>
    <n v="11200"/>
    <x v="108"/>
    <s v="Tuesday"/>
  </r>
  <r>
    <x v="16"/>
    <x v="4"/>
    <x v="20"/>
    <x v="129"/>
    <n v="5593"/>
    <x v="160"/>
    <s v="Thursday"/>
  </r>
  <r>
    <x v="9"/>
    <x v="2"/>
    <x v="16"/>
    <x v="1"/>
    <n v="7882"/>
    <x v="100"/>
    <s v="Monday"/>
  </r>
  <r>
    <x v="6"/>
    <x v="5"/>
    <x v="1"/>
    <x v="20"/>
    <n v="10241"/>
    <x v="199"/>
    <s v="Thursday"/>
  </r>
  <r>
    <x v="6"/>
    <x v="2"/>
    <x v="9"/>
    <x v="109"/>
    <n v="6832"/>
    <x v="13"/>
    <s v="Wednesday"/>
  </r>
  <r>
    <x v="23"/>
    <x v="4"/>
    <x v="7"/>
    <x v="37"/>
    <n v="1379"/>
    <x v="200"/>
    <s v="Wednesday"/>
  </r>
  <r>
    <x v="7"/>
    <x v="2"/>
    <x v="6"/>
    <x v="127"/>
    <n v="3010"/>
    <x v="91"/>
    <s v="Tuesday"/>
  </r>
  <r>
    <x v="17"/>
    <x v="1"/>
    <x v="4"/>
    <x v="130"/>
    <n v="6888"/>
    <x v="70"/>
    <s v="Thursday"/>
  </r>
  <r>
    <x v="14"/>
    <x v="0"/>
    <x v="14"/>
    <x v="131"/>
    <n v="1540"/>
    <x v="7"/>
    <s v="Tuesday"/>
  </r>
  <r>
    <x v="20"/>
    <x v="2"/>
    <x v="5"/>
    <x v="52"/>
    <n v="6916"/>
    <x v="201"/>
    <s v="Wednesday"/>
  </r>
  <r>
    <x v="2"/>
    <x v="0"/>
    <x v="13"/>
    <x v="81"/>
    <n v="1232"/>
    <x v="189"/>
    <s v="Wednesday"/>
  </r>
  <r>
    <x v="5"/>
    <x v="2"/>
    <x v="17"/>
    <x v="103"/>
    <n v="602"/>
    <x v="36"/>
    <s v="Thursday"/>
  </r>
  <r>
    <x v="14"/>
    <x v="0"/>
    <x v="13"/>
    <x v="132"/>
    <n v="10927"/>
    <x v="128"/>
    <s v="Friday"/>
  </r>
  <r>
    <x v="8"/>
    <x v="5"/>
    <x v="6"/>
    <x v="40"/>
    <n v="10185"/>
    <x v="46"/>
    <s v="Tuesday"/>
  </r>
  <r>
    <x v="14"/>
    <x v="4"/>
    <x v="12"/>
    <x v="36"/>
    <n v="1603"/>
    <x v="79"/>
    <s v="Monday"/>
  </r>
  <r>
    <x v="6"/>
    <x v="1"/>
    <x v="16"/>
    <x v="10"/>
    <n v="2170"/>
    <x v="202"/>
    <s v="Thursday"/>
  </r>
  <r>
    <x v="4"/>
    <x v="3"/>
    <x v="3"/>
    <x v="2"/>
    <n v="8673"/>
    <x v="203"/>
    <s v="Thursday"/>
  </r>
  <r>
    <x v="3"/>
    <x v="1"/>
    <x v="1"/>
    <x v="63"/>
    <n v="4760"/>
    <x v="133"/>
    <s v="Wednesday"/>
  </r>
  <r>
    <x v="11"/>
    <x v="1"/>
    <x v="13"/>
    <x v="100"/>
    <n v="4753"/>
    <x v="28"/>
    <s v="Wednesday"/>
  </r>
  <r>
    <x v="19"/>
    <x v="3"/>
    <x v="6"/>
    <x v="52"/>
    <n v="3374"/>
    <x v="132"/>
    <s v="Wednesday"/>
  </r>
  <r>
    <x v="5"/>
    <x v="5"/>
    <x v="17"/>
    <x v="130"/>
    <n v="2058"/>
    <x v="179"/>
    <s v="Thursday"/>
  </r>
  <r>
    <x v="20"/>
    <x v="4"/>
    <x v="9"/>
    <x v="68"/>
    <n v="6454"/>
    <x v="44"/>
    <s v="Tuesday"/>
  </r>
  <r>
    <x v="1"/>
    <x v="5"/>
    <x v="14"/>
    <x v="127"/>
    <n v="420"/>
    <x v="186"/>
    <s v="Tuesday"/>
  </r>
  <r>
    <x v="7"/>
    <x v="4"/>
    <x v="19"/>
    <x v="133"/>
    <n v="2863"/>
    <x v="204"/>
    <s v="Thursday"/>
  </r>
  <r>
    <x v="1"/>
    <x v="2"/>
    <x v="20"/>
    <x v="134"/>
    <n v="5936"/>
    <x v="8"/>
    <s v="Tuesday"/>
  </r>
  <r>
    <x v="24"/>
    <x v="3"/>
    <x v="2"/>
    <x v="72"/>
    <n v="889"/>
    <x v="205"/>
    <s v="Friday"/>
  </r>
  <r>
    <x v="20"/>
    <x v="5"/>
    <x v="11"/>
    <x v="2"/>
    <n v="16016"/>
    <x v="206"/>
    <s v="Thursday"/>
  </r>
  <r>
    <x v="17"/>
    <x v="5"/>
    <x v="18"/>
    <x v="10"/>
    <n v="10479"/>
    <x v="105"/>
    <s v="Thursday"/>
  </r>
  <r>
    <x v="14"/>
    <x v="2"/>
    <x v="16"/>
    <x v="57"/>
    <n v="2912"/>
    <x v="207"/>
    <s v="Wednesday"/>
  </r>
  <r>
    <x v="22"/>
    <x v="2"/>
    <x v="1"/>
    <x v="86"/>
    <n v="1575"/>
    <x v="208"/>
    <s v="Thursday"/>
  </r>
  <r>
    <x v="2"/>
    <x v="0"/>
    <x v="6"/>
    <x v="135"/>
    <n v="8197"/>
    <x v="162"/>
    <s v="Monday"/>
  </r>
  <r>
    <x v="24"/>
    <x v="0"/>
    <x v="15"/>
    <x v="21"/>
    <n v="4221"/>
    <x v="209"/>
    <s v="Monday"/>
  </r>
  <r>
    <x v="2"/>
    <x v="0"/>
    <x v="21"/>
    <x v="136"/>
    <n v="840"/>
    <x v="125"/>
    <s v="Tuesday"/>
  </r>
  <r>
    <x v="0"/>
    <x v="2"/>
    <x v="2"/>
    <x v="132"/>
    <n v="5691"/>
    <x v="5"/>
    <s v="Friday"/>
  </r>
  <r>
    <x v="11"/>
    <x v="1"/>
    <x v="8"/>
    <x v="10"/>
    <n v="3472"/>
    <x v="109"/>
    <s v="Thursday"/>
  </r>
  <r>
    <x v="14"/>
    <x v="5"/>
    <x v="13"/>
    <x v="92"/>
    <n v="4193"/>
    <x v="210"/>
    <s v="Monday"/>
  </r>
  <r>
    <x v="16"/>
    <x v="0"/>
    <x v="3"/>
    <x v="18"/>
    <n v="9016"/>
    <x v="211"/>
    <s v="Wednesday"/>
  </r>
  <r>
    <x v="10"/>
    <x v="5"/>
    <x v="12"/>
    <x v="73"/>
    <n v="6328"/>
    <x v="99"/>
    <s v="Tuesday"/>
  </r>
  <r>
    <x v="20"/>
    <x v="4"/>
    <x v="10"/>
    <x v="129"/>
    <n v="9870"/>
    <x v="212"/>
    <s v="Thursday"/>
  </r>
  <r>
    <x v="14"/>
    <x v="1"/>
    <x v="12"/>
    <x v="55"/>
    <n v="161"/>
    <x v="154"/>
    <s v="Monday"/>
  </r>
  <r>
    <x v="13"/>
    <x v="1"/>
    <x v="5"/>
    <x v="137"/>
    <n v="2576"/>
    <x v="27"/>
    <s v="Wednesday"/>
  </r>
  <r>
    <x v="21"/>
    <x v="2"/>
    <x v="20"/>
    <x v="138"/>
    <n v="3178"/>
    <x v="39"/>
    <s v="Monday"/>
  </r>
  <r>
    <x v="14"/>
    <x v="2"/>
    <x v="4"/>
    <x v="101"/>
    <n v="4676"/>
    <x v="147"/>
    <s v="Friday"/>
  </r>
  <r>
    <x v="9"/>
    <x v="0"/>
    <x v="6"/>
    <x v="84"/>
    <n v="5502"/>
    <x v="164"/>
    <s v="Monday"/>
  </r>
  <r>
    <x v="24"/>
    <x v="5"/>
    <x v="19"/>
    <x v="139"/>
    <n v="7462"/>
    <x v="213"/>
    <s v="Monday"/>
  </r>
  <r>
    <x v="1"/>
    <x v="0"/>
    <x v="9"/>
    <x v="92"/>
    <n v="5803"/>
    <x v="128"/>
    <s v="Monday"/>
  </r>
  <r>
    <x v="5"/>
    <x v="5"/>
    <x v="13"/>
    <x v="7"/>
    <n v="13888"/>
    <x v="214"/>
    <s v="Thursday"/>
  </r>
  <r>
    <x v="5"/>
    <x v="3"/>
    <x v="12"/>
    <x v="44"/>
    <n v="6867"/>
    <x v="215"/>
    <s v="Tuesday"/>
  </r>
  <r>
    <x v="5"/>
    <x v="2"/>
    <x v="9"/>
    <x v="102"/>
    <n v="2317"/>
    <x v="210"/>
    <s v="Friday"/>
  </r>
  <r>
    <x v="10"/>
    <x v="3"/>
    <x v="13"/>
    <x v="64"/>
    <n v="1218"/>
    <x v="48"/>
    <s v="Monday"/>
  </r>
  <r>
    <x v="17"/>
    <x v="3"/>
    <x v="9"/>
    <x v="124"/>
    <n v="4109"/>
    <x v="216"/>
    <s v="Tuesday"/>
  </r>
  <r>
    <x v="0"/>
    <x v="1"/>
    <x v="4"/>
    <x v="75"/>
    <n v="1953"/>
    <x v="190"/>
    <s v="Friday"/>
  </r>
  <r>
    <x v="23"/>
    <x v="2"/>
    <x v="0"/>
    <x v="1"/>
    <n v="6790"/>
    <x v="217"/>
    <s v="Monday"/>
  </r>
  <r>
    <x v="13"/>
    <x v="2"/>
    <x v="0"/>
    <x v="140"/>
    <n v="6797"/>
    <x v="171"/>
    <s v="Thursday"/>
  </r>
  <r>
    <x v="22"/>
    <x v="3"/>
    <x v="17"/>
    <x v="43"/>
    <n v="9226"/>
    <x v="218"/>
    <s v="Wednesday"/>
  </r>
  <r>
    <x v="23"/>
    <x v="3"/>
    <x v="18"/>
    <x v="0"/>
    <n v="5733"/>
    <x v="77"/>
    <s v="Tuesday"/>
  </r>
  <r>
    <x v="13"/>
    <x v="3"/>
    <x v="6"/>
    <x v="122"/>
    <n v="4312"/>
    <x v="219"/>
    <s v="Monday"/>
  </r>
  <r>
    <x v="7"/>
    <x v="1"/>
    <x v="3"/>
    <x v="141"/>
    <n v="1638"/>
    <x v="125"/>
    <s v="Friday"/>
  </r>
  <r>
    <x v="15"/>
    <x v="0"/>
    <x v="14"/>
    <x v="10"/>
    <n v="10815"/>
    <x v="181"/>
    <s v="Thursday"/>
  </r>
  <r>
    <x v="13"/>
    <x v="2"/>
    <x v="16"/>
    <x v="132"/>
    <n v="4466"/>
    <x v="220"/>
    <s v="Friday"/>
  </r>
  <r>
    <x v="1"/>
    <x v="4"/>
    <x v="20"/>
    <x v="15"/>
    <n v="987"/>
    <x v="69"/>
    <s v="Monday"/>
  </r>
  <r>
    <x v="21"/>
    <x v="2"/>
    <x v="4"/>
    <x v="93"/>
    <n v="4669"/>
    <x v="90"/>
    <s v="Tuesday"/>
  </r>
  <r>
    <x v="16"/>
    <x v="1"/>
    <x v="11"/>
    <x v="138"/>
    <n v="2905"/>
    <x v="2"/>
    <s v="Monday"/>
  </r>
  <r>
    <x v="24"/>
    <x v="2"/>
    <x v="3"/>
    <x v="45"/>
    <n v="7490"/>
    <x v="138"/>
    <s v="Monday"/>
  </r>
  <r>
    <x v="9"/>
    <x v="4"/>
    <x v="16"/>
    <x v="82"/>
    <n v="6986"/>
    <x v="221"/>
    <s v="Friday"/>
  </r>
  <r>
    <x v="16"/>
    <x v="5"/>
    <x v="4"/>
    <x v="132"/>
    <n v="1288"/>
    <x v="222"/>
    <s v="Friday"/>
  </r>
  <r>
    <x v="4"/>
    <x v="0"/>
    <x v="5"/>
    <x v="135"/>
    <n v="2345"/>
    <x v="130"/>
    <s v="Monday"/>
  </r>
  <r>
    <x v="5"/>
    <x v="0"/>
    <x v="8"/>
    <x v="100"/>
    <n v="3619"/>
    <x v="223"/>
    <s v="Wednesday"/>
  </r>
  <r>
    <x v="23"/>
    <x v="4"/>
    <x v="20"/>
    <x v="35"/>
    <n v="16982"/>
    <x v="151"/>
    <s v="Friday"/>
  </r>
  <r>
    <x v="3"/>
    <x v="1"/>
    <x v="2"/>
    <x v="0"/>
    <n v="8092"/>
    <x v="124"/>
    <s v="Tuesday"/>
  </r>
  <r>
    <x v="15"/>
    <x v="2"/>
    <x v="8"/>
    <x v="9"/>
    <n v="6993"/>
    <x v="86"/>
    <s v="Monday"/>
  </r>
  <r>
    <x v="12"/>
    <x v="4"/>
    <x v="3"/>
    <x v="7"/>
    <n v="2317"/>
    <x v="224"/>
    <s v="Thursday"/>
  </r>
  <r>
    <x v="21"/>
    <x v="2"/>
    <x v="15"/>
    <x v="103"/>
    <n v="637"/>
    <x v="225"/>
    <s v="Thursday"/>
  </r>
  <r>
    <x v="4"/>
    <x v="2"/>
    <x v="16"/>
    <x v="142"/>
    <n v="6034"/>
    <x v="226"/>
    <s v="Tuesday"/>
  </r>
  <r>
    <x v="3"/>
    <x v="4"/>
    <x v="7"/>
    <x v="28"/>
    <n v="980"/>
    <x v="136"/>
    <s v="Wednesday"/>
  </r>
  <r>
    <x v="2"/>
    <x v="4"/>
    <x v="13"/>
    <x v="27"/>
    <n v="2821"/>
    <x v="27"/>
    <s v="Tuesday"/>
  </r>
  <r>
    <x v="9"/>
    <x v="0"/>
    <x v="11"/>
    <x v="53"/>
    <n v="3563"/>
    <x v="227"/>
    <s v="Monday"/>
  </r>
  <r>
    <x v="14"/>
    <x v="4"/>
    <x v="17"/>
    <x v="111"/>
    <n v="2996"/>
    <x v="182"/>
    <s v="Tuesday"/>
  </r>
  <r>
    <x v="11"/>
    <x v="5"/>
    <x v="11"/>
    <x v="143"/>
    <n v="2436"/>
    <x v="228"/>
    <s v="Tuesday"/>
  </r>
  <r>
    <x v="6"/>
    <x v="1"/>
    <x v="20"/>
    <x v="75"/>
    <n v="1540"/>
    <x v="149"/>
    <s v="Friday"/>
  </r>
  <r>
    <x v="5"/>
    <x v="4"/>
    <x v="8"/>
    <x v="144"/>
    <n v="6916"/>
    <x v="16"/>
    <s v="Tuesday"/>
  </r>
  <r>
    <x v="13"/>
    <x v="4"/>
    <x v="13"/>
    <x v="107"/>
    <n v="5509"/>
    <x v="51"/>
    <s v="Tuesday"/>
  </r>
  <r>
    <x v="5"/>
    <x v="1"/>
    <x v="6"/>
    <x v="145"/>
    <n v="12992"/>
    <x v="49"/>
    <s v="Tuesday"/>
  </r>
  <r>
    <x v="18"/>
    <x v="3"/>
    <x v="15"/>
    <x v="36"/>
    <n v="3724"/>
    <x v="229"/>
    <s v="Monday"/>
  </r>
  <r>
    <x v="16"/>
    <x v="0"/>
    <x v="15"/>
    <x v="102"/>
    <n v="7133"/>
    <x v="105"/>
    <s v="Friday"/>
  </r>
  <r>
    <x v="1"/>
    <x v="5"/>
    <x v="15"/>
    <x v="4"/>
    <n v="8617"/>
    <x v="106"/>
    <s v="Thursday"/>
  </r>
  <r>
    <x v="18"/>
    <x v="3"/>
    <x v="16"/>
    <x v="111"/>
    <n v="9198"/>
    <x v="157"/>
    <s v="Tuesday"/>
  </r>
  <r>
    <x v="4"/>
    <x v="3"/>
    <x v="19"/>
    <x v="91"/>
    <n v="11823"/>
    <x v="99"/>
    <s v="Monday"/>
  </r>
  <r>
    <x v="17"/>
    <x v="2"/>
    <x v="10"/>
    <x v="146"/>
    <n v="5775"/>
    <x v="137"/>
    <s v="Tuesday"/>
  </r>
  <r>
    <x v="11"/>
    <x v="2"/>
    <x v="12"/>
    <x v="130"/>
    <n v="13125"/>
    <x v="180"/>
    <s v="Thursday"/>
  </r>
  <r>
    <x v="12"/>
    <x v="5"/>
    <x v="3"/>
    <x v="23"/>
    <n v="14287"/>
    <x v="139"/>
    <s v="Monday"/>
  </r>
  <r>
    <x v="6"/>
    <x v="4"/>
    <x v="10"/>
    <x v="63"/>
    <n v="16233"/>
    <x v="93"/>
    <s v="Wednesday"/>
  </r>
  <r>
    <x v="13"/>
    <x v="3"/>
    <x v="19"/>
    <x v="105"/>
    <n v="5313"/>
    <x v="230"/>
    <s v="Tuesday"/>
  </r>
  <r>
    <x v="1"/>
    <x v="0"/>
    <x v="1"/>
    <x v="36"/>
    <n v="3577"/>
    <x v="154"/>
    <s v="Monday"/>
  </r>
  <r>
    <x v="11"/>
    <x v="5"/>
    <x v="12"/>
    <x v="67"/>
    <n v="3528"/>
    <x v="231"/>
    <s v="Monday"/>
  </r>
  <r>
    <x v="7"/>
    <x v="3"/>
    <x v="21"/>
    <x v="32"/>
    <n v="679"/>
    <x v="232"/>
    <s v="Wednesday"/>
  </r>
  <r>
    <x v="12"/>
    <x v="4"/>
    <x v="6"/>
    <x v="12"/>
    <n v="2450"/>
    <x v="224"/>
    <s v="Thursday"/>
  </r>
  <r>
    <x v="6"/>
    <x v="4"/>
    <x v="0"/>
    <x v="63"/>
    <n v="10577"/>
    <x v="31"/>
    <s v="Wednesday"/>
  </r>
  <r>
    <x v="10"/>
    <x v="3"/>
    <x v="8"/>
    <x v="141"/>
    <n v="2597"/>
    <x v="233"/>
    <s v="Friday"/>
  </r>
  <r>
    <x v="8"/>
    <x v="1"/>
    <x v="9"/>
    <x v="82"/>
    <n v="2219"/>
    <x v="42"/>
    <s v="Friday"/>
  </r>
  <r>
    <x v="11"/>
    <x v="0"/>
    <x v="7"/>
    <x v="5"/>
    <n v="11319"/>
    <x v="129"/>
    <s v="Monday"/>
  </r>
  <r>
    <x v="6"/>
    <x v="3"/>
    <x v="19"/>
    <x v="97"/>
    <n v="5978"/>
    <x v="51"/>
    <s v="Tuesday"/>
  </r>
  <r>
    <x v="24"/>
    <x v="5"/>
    <x v="12"/>
    <x v="147"/>
    <n v="5327"/>
    <x v="215"/>
    <s v="Friday"/>
  </r>
  <r>
    <x v="6"/>
    <x v="4"/>
    <x v="7"/>
    <x v="82"/>
    <n v="6020"/>
    <x v="234"/>
    <s v="Friday"/>
  </r>
  <r>
    <x v="16"/>
    <x v="1"/>
    <x v="12"/>
    <x v="148"/>
    <n v="5614"/>
    <x v="68"/>
    <s v="Wednesday"/>
  </r>
  <r>
    <x v="9"/>
    <x v="4"/>
    <x v="6"/>
    <x v="41"/>
    <n v="1736"/>
    <x v="235"/>
    <s v="Tuesday"/>
  </r>
  <r>
    <x v="9"/>
    <x v="0"/>
    <x v="0"/>
    <x v="28"/>
    <n v="6384"/>
    <x v="236"/>
    <s v="Wednesday"/>
  </r>
  <r>
    <x v="12"/>
    <x v="1"/>
    <x v="18"/>
    <x v="4"/>
    <n v="3577"/>
    <x v="237"/>
    <s v="Thursday"/>
  </r>
  <r>
    <x v="22"/>
    <x v="0"/>
    <x v="3"/>
    <x v="72"/>
    <n v="14539"/>
    <x v="147"/>
    <s v="Friday"/>
  </r>
  <r>
    <x v="2"/>
    <x v="1"/>
    <x v="8"/>
    <x v="136"/>
    <n v="3493"/>
    <x v="238"/>
    <s v="Tuesday"/>
  </r>
  <r>
    <x v="7"/>
    <x v="2"/>
    <x v="10"/>
    <x v="14"/>
    <n v="994"/>
    <x v="239"/>
    <s v="Wednesday"/>
  </r>
  <r>
    <x v="4"/>
    <x v="3"/>
    <x v="14"/>
    <x v="39"/>
    <n v="4361"/>
    <x v="91"/>
    <s v="Friday"/>
  </r>
  <r>
    <x v="19"/>
    <x v="0"/>
    <x v="9"/>
    <x v="123"/>
    <n v="1554"/>
    <x v="81"/>
    <s v="Monday"/>
  </r>
  <r>
    <x v="20"/>
    <x v="1"/>
    <x v="11"/>
    <x v="35"/>
    <n v="966"/>
    <x v="200"/>
    <s v="Friday"/>
  </r>
  <r>
    <x v="10"/>
    <x v="3"/>
    <x v="20"/>
    <x v="60"/>
    <n v="5334"/>
    <x v="54"/>
    <s v="Monday"/>
  </r>
  <r>
    <x v="19"/>
    <x v="3"/>
    <x v="10"/>
    <x v="72"/>
    <n v="4935"/>
    <x v="240"/>
    <s v="Friday"/>
  </r>
  <r>
    <x v="8"/>
    <x v="3"/>
    <x v="5"/>
    <x v="41"/>
    <n v="10024"/>
    <x v="147"/>
    <s v="Tuesday"/>
  </r>
  <r>
    <x v="12"/>
    <x v="0"/>
    <x v="16"/>
    <x v="45"/>
    <n v="2506"/>
    <x v="149"/>
    <s v="Monday"/>
  </r>
  <r>
    <x v="4"/>
    <x v="2"/>
    <x v="17"/>
    <x v="20"/>
    <n v="1043"/>
    <x v="241"/>
    <s v="Thursday"/>
  </r>
  <r>
    <x v="17"/>
    <x v="4"/>
    <x v="17"/>
    <x v="93"/>
    <n v="6524"/>
    <x v="242"/>
    <s v="Tuesday"/>
  </r>
  <r>
    <x v="13"/>
    <x v="5"/>
    <x v="7"/>
    <x v="24"/>
    <n v="8148"/>
    <x v="243"/>
    <s v="Wednesday"/>
  </r>
  <r>
    <x v="9"/>
    <x v="5"/>
    <x v="7"/>
    <x v="85"/>
    <n v="3577"/>
    <x v="124"/>
    <s v="Wednesday"/>
  </r>
  <r>
    <x v="22"/>
    <x v="3"/>
    <x v="20"/>
    <x v="131"/>
    <n v="3374"/>
    <x v="28"/>
    <s v="Tuesday"/>
  </r>
  <r>
    <x v="9"/>
    <x v="1"/>
    <x v="9"/>
    <x v="66"/>
    <n v="3948"/>
    <x v="42"/>
    <s v="Monday"/>
  </r>
  <r>
    <x v="24"/>
    <x v="0"/>
    <x v="14"/>
    <x v="67"/>
    <n v="3269"/>
    <x v="244"/>
    <s v="Monday"/>
  </r>
  <r>
    <x v="24"/>
    <x v="4"/>
    <x v="14"/>
    <x v="58"/>
    <n v="5271"/>
    <x v="245"/>
    <s v="Friday"/>
  </r>
  <r>
    <x v="17"/>
    <x v="3"/>
    <x v="7"/>
    <x v="83"/>
    <n v="4571"/>
    <x v="17"/>
    <s v="Wednesday"/>
  </r>
  <r>
    <x v="23"/>
    <x v="1"/>
    <x v="14"/>
    <x v="88"/>
    <n v="12327"/>
    <x v="246"/>
    <s v="Monday"/>
  </r>
  <r>
    <x v="2"/>
    <x v="1"/>
    <x v="15"/>
    <x v="65"/>
    <n v="4935"/>
    <x v="7"/>
    <s v="Thursday"/>
  </r>
  <r>
    <x v="1"/>
    <x v="1"/>
    <x v="12"/>
    <x v="149"/>
    <n v="6167"/>
    <x v="247"/>
    <s v="Monday"/>
  </r>
  <r>
    <x v="3"/>
    <x v="3"/>
    <x v="0"/>
    <x v="30"/>
    <n v="18340"/>
    <x v="248"/>
    <s v="Thursday"/>
  </r>
  <r>
    <x v="23"/>
    <x v="3"/>
    <x v="14"/>
    <x v="26"/>
    <n v="7014"/>
    <x v="203"/>
    <s v="Wednesday"/>
  </r>
  <r>
    <x v="7"/>
    <x v="5"/>
    <x v="20"/>
    <x v="1"/>
    <n v="7119"/>
    <x v="90"/>
    <s v="Monday"/>
  </r>
  <r>
    <x v="16"/>
    <x v="4"/>
    <x v="11"/>
    <x v="26"/>
    <n v="15491"/>
    <x v="204"/>
    <s v="Wednesday"/>
  </r>
  <r>
    <x v="6"/>
    <x v="1"/>
    <x v="5"/>
    <x v="86"/>
    <n v="5747"/>
    <x v="121"/>
    <s v="Thursday"/>
  </r>
  <r>
    <x v="4"/>
    <x v="3"/>
    <x v="17"/>
    <x v="110"/>
    <n v="4550"/>
    <x v="249"/>
    <s v="Friday"/>
  </r>
  <r>
    <x v="17"/>
    <x v="4"/>
    <x v="9"/>
    <x v="146"/>
    <n v="2191"/>
    <x v="93"/>
    <s v="Tuesday"/>
  </r>
  <r>
    <x v="4"/>
    <x v="1"/>
    <x v="8"/>
    <x v="74"/>
    <n v="5663"/>
    <x v="250"/>
    <s v="Thursday"/>
  </r>
  <r>
    <x v="24"/>
    <x v="3"/>
    <x v="10"/>
    <x v="42"/>
    <n v="7623"/>
    <x v="243"/>
    <s v="Friday"/>
  </r>
  <r>
    <x v="2"/>
    <x v="0"/>
    <x v="19"/>
    <x v="45"/>
    <n v="9023"/>
    <x v="222"/>
    <s v="Monday"/>
  </r>
  <r>
    <x v="3"/>
    <x v="2"/>
    <x v="6"/>
    <x v="107"/>
    <n v="3402"/>
    <x v="251"/>
    <s v="Tuesday"/>
  </r>
  <r>
    <x v="12"/>
    <x v="2"/>
    <x v="3"/>
    <x v="6"/>
    <n v="10507"/>
    <x v="252"/>
    <s v="Tuesday"/>
  </r>
  <r>
    <x v="24"/>
    <x v="4"/>
    <x v="10"/>
    <x v="12"/>
    <n v="7721"/>
    <x v="37"/>
    <s v="Thursday"/>
  </r>
  <r>
    <x v="6"/>
    <x v="5"/>
    <x v="0"/>
    <x v="82"/>
    <n v="5033"/>
    <x v="124"/>
    <s v="Friday"/>
  </r>
  <r>
    <x v="16"/>
    <x v="0"/>
    <x v="7"/>
    <x v="28"/>
    <n v="1960"/>
    <x v="253"/>
    <s v="Wednesday"/>
  </r>
  <r>
    <x v="10"/>
    <x v="2"/>
    <x v="21"/>
    <x v="132"/>
    <n v="238"/>
    <x v="254"/>
    <s v="Friday"/>
  </r>
  <r>
    <x v="5"/>
    <x v="5"/>
    <x v="0"/>
    <x v="114"/>
    <n v="7756"/>
    <x v="255"/>
    <s v="Friday"/>
  </r>
  <r>
    <x v="13"/>
    <x v="4"/>
    <x v="2"/>
    <x v="75"/>
    <n v="1736"/>
    <x v="68"/>
    <s v="Friday"/>
  </r>
  <r>
    <x v="14"/>
    <x v="5"/>
    <x v="3"/>
    <x v="1"/>
    <n v="2660"/>
    <x v="129"/>
    <s v="Monday"/>
  </r>
  <r>
    <x v="4"/>
    <x v="2"/>
    <x v="11"/>
    <x v="136"/>
    <n v="7672"/>
    <x v="256"/>
    <s v="Tuesday"/>
  </r>
  <r>
    <x v="21"/>
    <x v="3"/>
    <x v="12"/>
    <x v="6"/>
    <n v="11564"/>
    <x v="51"/>
    <s v="Tuesday"/>
  </r>
  <r>
    <x v="2"/>
    <x v="0"/>
    <x v="11"/>
    <x v="134"/>
    <n v="1365"/>
    <x v="257"/>
    <s v="Tuesday"/>
  </r>
  <r>
    <x v="19"/>
    <x v="2"/>
    <x v="1"/>
    <x v="62"/>
    <n v="4186"/>
    <x v="143"/>
    <s v="Tuesday"/>
  </r>
  <r>
    <x v="21"/>
    <x v="2"/>
    <x v="3"/>
    <x v="150"/>
    <n v="7406"/>
    <x v="105"/>
    <s v="Thursday"/>
  </r>
  <r>
    <x v="13"/>
    <x v="1"/>
    <x v="20"/>
    <x v="21"/>
    <n v="8911"/>
    <x v="258"/>
    <s v="Monday"/>
  </r>
  <r>
    <x v="10"/>
    <x v="4"/>
    <x v="9"/>
    <x v="28"/>
    <n v="112"/>
    <x v="226"/>
    <s v="Wednesday"/>
  </r>
  <r>
    <x v="19"/>
    <x v="5"/>
    <x v="10"/>
    <x v="0"/>
    <n v="8204"/>
    <x v="259"/>
    <s v="Tuesday"/>
  </r>
  <r>
    <x v="0"/>
    <x v="2"/>
    <x v="9"/>
    <x v="102"/>
    <n v="2611"/>
    <x v="81"/>
    <s v="Friday"/>
  </r>
  <r>
    <x v="10"/>
    <x v="4"/>
    <x v="0"/>
    <x v="142"/>
    <n v="15652"/>
    <x v="198"/>
    <s v="Tuesday"/>
  </r>
  <r>
    <x v="14"/>
    <x v="3"/>
    <x v="12"/>
    <x v="53"/>
    <n v="4074"/>
    <x v="260"/>
    <s v="Monday"/>
  </r>
  <r>
    <x v="22"/>
    <x v="4"/>
    <x v="14"/>
    <x v="116"/>
    <n v="12250"/>
    <x v="261"/>
    <s v="Wednesday"/>
  </r>
  <r>
    <x v="19"/>
    <x v="4"/>
    <x v="12"/>
    <x v="123"/>
    <n v="2366"/>
    <x v="262"/>
    <s v="Monday"/>
  </r>
  <r>
    <x v="8"/>
    <x v="3"/>
    <x v="13"/>
    <x v="151"/>
    <n v="1687"/>
    <x v="234"/>
    <s v="Tuesday"/>
  </r>
  <r>
    <x v="4"/>
    <x v="5"/>
    <x v="10"/>
    <x v="25"/>
    <n v="1232"/>
    <x v="220"/>
    <s v="Tuesday"/>
  </r>
  <r>
    <x v="22"/>
    <x v="0"/>
    <x v="10"/>
    <x v="129"/>
    <n v="6965"/>
    <x v="22"/>
    <s v="Thursday"/>
  </r>
  <r>
    <x v="23"/>
    <x v="4"/>
    <x v="0"/>
    <x v="84"/>
    <n v="5292"/>
    <x v="263"/>
    <s v="Monday"/>
  </r>
  <r>
    <x v="20"/>
    <x v="4"/>
    <x v="7"/>
    <x v="152"/>
    <n v="1379"/>
    <x v="93"/>
    <s v="Thursday"/>
  </r>
  <r>
    <x v="2"/>
    <x v="2"/>
    <x v="20"/>
    <x v="51"/>
    <n v="8001"/>
    <x v="28"/>
    <s v="Friday"/>
  </r>
  <r>
    <x v="9"/>
    <x v="1"/>
    <x v="6"/>
    <x v="106"/>
    <n v="588"/>
    <x v="182"/>
    <s v="Tuesday"/>
  </r>
  <r>
    <x v="1"/>
    <x v="3"/>
    <x v="0"/>
    <x v="19"/>
    <n v="4046"/>
    <x v="61"/>
    <s v="Monday"/>
  </r>
  <r>
    <x v="1"/>
    <x v="1"/>
    <x v="6"/>
    <x v="110"/>
    <n v="5103"/>
    <x v="264"/>
    <s v="Friday"/>
  </r>
  <r>
    <x v="1"/>
    <x v="4"/>
    <x v="15"/>
    <x v="106"/>
    <n v="2317"/>
    <x v="9"/>
    <s v="Tuesday"/>
  </r>
  <r>
    <x v="18"/>
    <x v="4"/>
    <x v="7"/>
    <x v="23"/>
    <n v="7042"/>
    <x v="175"/>
    <s v="Monday"/>
  </r>
  <r>
    <x v="8"/>
    <x v="3"/>
    <x v="8"/>
    <x v="71"/>
    <n v="6713"/>
    <x v="86"/>
    <s v="Monday"/>
  </r>
  <r>
    <x v="2"/>
    <x v="4"/>
    <x v="5"/>
    <x v="102"/>
    <n v="1848"/>
    <x v="54"/>
    <s v="Friday"/>
  </r>
  <r>
    <x v="8"/>
    <x v="3"/>
    <x v="0"/>
    <x v="84"/>
    <n v="6440"/>
    <x v="181"/>
    <s v="Monday"/>
  </r>
  <r>
    <x v="17"/>
    <x v="5"/>
    <x v="1"/>
    <x v="1"/>
    <n v="10885"/>
    <x v="114"/>
    <s v="Monday"/>
  </r>
  <r>
    <x v="12"/>
    <x v="3"/>
    <x v="3"/>
    <x v="33"/>
    <n v="2387"/>
    <x v="8"/>
    <s v="Thursday"/>
  </r>
  <r>
    <x v="15"/>
    <x v="4"/>
    <x v="14"/>
    <x v="57"/>
    <n v="2030"/>
    <x v="203"/>
    <s v="Wednesday"/>
  </r>
  <r>
    <x v="19"/>
    <x v="2"/>
    <x v="2"/>
    <x v="8"/>
    <n v="6678"/>
    <x v="265"/>
    <s v="Wednesday"/>
  </r>
  <r>
    <x v="17"/>
    <x v="1"/>
    <x v="1"/>
    <x v="30"/>
    <n v="4515"/>
    <x v="108"/>
    <s v="Thursday"/>
  </r>
  <r>
    <x v="14"/>
    <x v="0"/>
    <x v="6"/>
    <x v="121"/>
    <n v="3374"/>
    <x v="42"/>
    <s v="Tuesday"/>
  </r>
  <r>
    <x v="5"/>
    <x v="4"/>
    <x v="13"/>
    <x v="87"/>
    <n v="5852"/>
    <x v="266"/>
    <s v="Wednesday"/>
  </r>
  <r>
    <x v="4"/>
    <x v="5"/>
    <x v="17"/>
    <x v="86"/>
    <n v="1750"/>
    <x v="267"/>
    <s v="Thursday"/>
  </r>
  <r>
    <x v="2"/>
    <x v="0"/>
    <x v="9"/>
    <x v="30"/>
    <n v="5782"/>
    <x v="16"/>
    <s v="Thursday"/>
  </r>
  <r>
    <x v="20"/>
    <x v="1"/>
    <x v="0"/>
    <x v="12"/>
    <n v="2870"/>
    <x v="241"/>
    <s v="Thursday"/>
  </r>
  <r>
    <x v="10"/>
    <x v="5"/>
    <x v="2"/>
    <x v="153"/>
    <n v="3094"/>
    <x v="141"/>
    <s v="Friday"/>
  </r>
  <r>
    <x v="8"/>
    <x v="0"/>
    <x v="0"/>
    <x v="2"/>
    <n v="3724"/>
    <x v="268"/>
    <s v="Thursday"/>
  </r>
  <r>
    <x v="8"/>
    <x v="4"/>
    <x v="1"/>
    <x v="74"/>
    <n v="12761"/>
    <x v="99"/>
    <s v="Thursday"/>
  </r>
  <r>
    <x v="15"/>
    <x v="5"/>
    <x v="8"/>
    <x v="154"/>
    <n v="3696"/>
    <x v="143"/>
    <s v="Monday"/>
  </r>
  <r>
    <x v="3"/>
    <x v="2"/>
    <x v="21"/>
    <x v="72"/>
    <n v="5222"/>
    <x v="269"/>
    <s v="Friday"/>
  </r>
  <r>
    <x v="11"/>
    <x v="3"/>
    <x v="13"/>
    <x v="74"/>
    <n v="8939"/>
    <x v="247"/>
    <s v="Thursday"/>
  </r>
  <r>
    <x v="24"/>
    <x v="0"/>
    <x v="2"/>
    <x v="35"/>
    <n v="2156"/>
    <x v="270"/>
    <s v="Friday"/>
  </r>
  <r>
    <x v="16"/>
    <x v="4"/>
    <x v="10"/>
    <x v="54"/>
    <n v="2380"/>
    <x v="108"/>
    <s v="Friday"/>
  </r>
  <r>
    <x v="21"/>
    <x v="4"/>
    <x v="17"/>
    <x v="98"/>
    <n v="3339"/>
    <x v="45"/>
    <s v="Friday"/>
  </r>
  <r>
    <x v="6"/>
    <x v="3"/>
    <x v="15"/>
    <x v="107"/>
    <n v="14980"/>
    <x v="16"/>
    <s v="Tuesday"/>
  </r>
  <r>
    <x v="0"/>
    <x v="3"/>
    <x v="5"/>
    <x v="49"/>
    <n v="1512"/>
    <x v="7"/>
    <s v="Thursday"/>
  </r>
  <r>
    <x v="0"/>
    <x v="4"/>
    <x v="3"/>
    <x v="2"/>
    <n v="6657"/>
    <x v="163"/>
    <s v="Thursday"/>
  </r>
  <r>
    <x v="22"/>
    <x v="1"/>
    <x v="0"/>
    <x v="32"/>
    <n v="3836"/>
    <x v="271"/>
    <s v="Wednesday"/>
  </r>
  <r>
    <x v="0"/>
    <x v="1"/>
    <x v="8"/>
    <x v="4"/>
    <n v="8771"/>
    <x v="197"/>
    <s v="Thursday"/>
  </r>
  <r>
    <x v="10"/>
    <x v="5"/>
    <x v="17"/>
    <x v="122"/>
    <n v="651"/>
    <x v="272"/>
    <s v="Monday"/>
  </r>
  <r>
    <x v="16"/>
    <x v="2"/>
    <x v="21"/>
    <x v="143"/>
    <n v="6706"/>
    <x v="226"/>
    <s v="Tuesday"/>
  </r>
  <r>
    <x v="13"/>
    <x v="0"/>
    <x v="21"/>
    <x v="7"/>
    <n v="1421"/>
    <x v="227"/>
    <s v="Thursday"/>
  </r>
  <r>
    <x v="7"/>
    <x v="4"/>
    <x v="9"/>
    <x v="55"/>
    <n v="8526"/>
    <x v="7"/>
    <s v="Monday"/>
  </r>
  <r>
    <x v="9"/>
    <x v="5"/>
    <x v="15"/>
    <x v="66"/>
    <n v="1435"/>
    <x v="27"/>
    <s v="Monday"/>
  </r>
  <r>
    <x v="16"/>
    <x v="2"/>
    <x v="13"/>
    <x v="55"/>
    <n v="7434"/>
    <x v="243"/>
    <s v="Monday"/>
  </r>
  <r>
    <x v="4"/>
    <x v="3"/>
    <x v="10"/>
    <x v="20"/>
    <n v="15316"/>
    <x v="78"/>
    <s v="Thursday"/>
  </r>
  <r>
    <x v="22"/>
    <x v="0"/>
    <x v="4"/>
    <x v="14"/>
    <n v="10479"/>
    <x v="121"/>
    <s v="Wednesday"/>
  </r>
  <r>
    <x v="22"/>
    <x v="2"/>
    <x v="0"/>
    <x v="138"/>
    <n v="2751"/>
    <x v="273"/>
    <s v="Monday"/>
  </r>
  <r>
    <x v="14"/>
    <x v="5"/>
    <x v="4"/>
    <x v="2"/>
    <n v="12586"/>
    <x v="113"/>
    <s v="Thursday"/>
  </r>
  <r>
    <x v="7"/>
    <x v="2"/>
    <x v="19"/>
    <x v="38"/>
    <n v="2786"/>
    <x v="194"/>
    <s v="Monday"/>
  </r>
  <r>
    <x v="10"/>
    <x v="2"/>
    <x v="5"/>
    <x v="155"/>
    <n v="2303"/>
    <x v="274"/>
    <s v="Thursday"/>
  </r>
  <r>
    <x v="11"/>
    <x v="0"/>
    <x v="4"/>
    <x v="10"/>
    <n v="8113"/>
    <x v="275"/>
    <s v="Thursday"/>
  </r>
  <r>
    <x v="5"/>
    <x v="2"/>
    <x v="6"/>
    <x v="52"/>
    <n v="12271"/>
    <x v="131"/>
    <s v="Wednesday"/>
  </r>
  <r>
    <x v="11"/>
    <x v="2"/>
    <x v="18"/>
    <x v="109"/>
    <n v="11298"/>
    <x v="137"/>
    <s v="Wednesday"/>
  </r>
  <r>
    <x v="20"/>
    <x v="3"/>
    <x v="9"/>
    <x v="11"/>
    <n v="15855"/>
    <x v="80"/>
    <s v="Thursday"/>
  </r>
  <r>
    <x v="12"/>
    <x v="4"/>
    <x v="1"/>
    <x v="62"/>
    <n v="12404"/>
    <x v="276"/>
    <s v="Tuesday"/>
  </r>
  <r>
    <x v="13"/>
    <x v="4"/>
    <x v="8"/>
    <x v="91"/>
    <n v="3990"/>
    <x v="277"/>
    <s v="Monday"/>
  </r>
  <r>
    <x v="17"/>
    <x v="0"/>
    <x v="11"/>
    <x v="66"/>
    <n v="10808"/>
    <x v="278"/>
    <s v="Monday"/>
  </r>
  <r>
    <x v="18"/>
    <x v="0"/>
    <x v="10"/>
    <x v="97"/>
    <n v="4858"/>
    <x v="193"/>
    <s v="Tuesday"/>
  </r>
  <r>
    <x v="22"/>
    <x v="4"/>
    <x v="7"/>
    <x v="45"/>
    <n v="7742"/>
    <x v="93"/>
    <s v="Monday"/>
  </r>
  <r>
    <x v="5"/>
    <x v="1"/>
    <x v="3"/>
    <x v="52"/>
    <n v="3752"/>
    <x v="33"/>
    <s v="Wednesday"/>
  </r>
  <r>
    <x v="11"/>
    <x v="3"/>
    <x v="1"/>
    <x v="21"/>
    <n v="1218"/>
    <x v="58"/>
    <s v="Monday"/>
  </r>
  <r>
    <x v="11"/>
    <x v="0"/>
    <x v="15"/>
    <x v="39"/>
    <n v="10983"/>
    <x v="50"/>
    <s v="Friday"/>
  </r>
  <r>
    <x v="6"/>
    <x v="4"/>
    <x v="4"/>
    <x v="90"/>
    <n v="6769"/>
    <x v="279"/>
    <s v="Monday"/>
  </r>
  <r>
    <x v="12"/>
    <x v="3"/>
    <x v="0"/>
    <x v="133"/>
    <n v="4361"/>
    <x v="82"/>
    <s v="Thursday"/>
  </r>
  <r>
    <x v="17"/>
    <x v="4"/>
    <x v="11"/>
    <x v="65"/>
    <n v="777"/>
    <x v="203"/>
    <s v="Thursday"/>
  </r>
  <r>
    <x v="5"/>
    <x v="4"/>
    <x v="9"/>
    <x v="122"/>
    <n v="3843"/>
    <x v="262"/>
    <s v="Monday"/>
  </r>
  <r>
    <x v="6"/>
    <x v="5"/>
    <x v="15"/>
    <x v="145"/>
    <n v="6930"/>
    <x v="251"/>
    <s v="Tuesday"/>
  </r>
  <r>
    <x v="1"/>
    <x v="1"/>
    <x v="18"/>
    <x v="100"/>
    <n v="5733"/>
    <x v="280"/>
    <s v="Wednesday"/>
  </r>
  <r>
    <x v="19"/>
    <x v="4"/>
    <x v="20"/>
    <x v="138"/>
    <n v="8393"/>
    <x v="106"/>
    <s v="Monday"/>
  </r>
  <r>
    <x v="23"/>
    <x v="4"/>
    <x v="4"/>
    <x v="145"/>
    <n v="3822"/>
    <x v="281"/>
    <s v="Tuesday"/>
  </r>
  <r>
    <x v="21"/>
    <x v="2"/>
    <x v="17"/>
    <x v="62"/>
    <n v="6342"/>
    <x v="124"/>
    <s v="Tuesday"/>
  </r>
  <r>
    <x v="5"/>
    <x v="1"/>
    <x v="12"/>
    <x v="110"/>
    <n v="6510"/>
    <x v="178"/>
    <s v="Friday"/>
  </r>
  <r>
    <x v="10"/>
    <x v="4"/>
    <x v="15"/>
    <x v="131"/>
    <n v="10171"/>
    <x v="274"/>
    <s v="Tuesday"/>
  </r>
  <r>
    <x v="21"/>
    <x v="4"/>
    <x v="6"/>
    <x v="130"/>
    <n v="5908"/>
    <x v="29"/>
    <s v="Thursday"/>
  </r>
  <r>
    <x v="22"/>
    <x v="0"/>
    <x v="18"/>
    <x v="27"/>
    <n v="10164"/>
    <x v="154"/>
    <s v="Tuesday"/>
  </r>
  <r>
    <x v="3"/>
    <x v="5"/>
    <x v="0"/>
    <x v="69"/>
    <n v="1064"/>
    <x v="219"/>
    <s v="Friday"/>
  </r>
  <r>
    <x v="21"/>
    <x v="5"/>
    <x v="21"/>
    <x v="109"/>
    <n v="9716"/>
    <x v="28"/>
    <s v="Wednesday"/>
  </r>
  <r>
    <x v="24"/>
    <x v="1"/>
    <x v="2"/>
    <x v="59"/>
    <n v="22050"/>
    <x v="267"/>
    <s v="Thursday"/>
  </r>
  <r>
    <x v="3"/>
    <x v="1"/>
    <x v="18"/>
    <x v="153"/>
    <n v="2541"/>
    <x v="154"/>
    <s v="Friday"/>
  </r>
  <r>
    <x v="2"/>
    <x v="5"/>
    <x v="16"/>
    <x v="131"/>
    <n v="9989"/>
    <x v="282"/>
    <s v="Tuesday"/>
  </r>
  <r>
    <x v="7"/>
    <x v="1"/>
    <x v="5"/>
    <x v="52"/>
    <n v="4739"/>
    <x v="259"/>
    <s v="Wednesday"/>
  </r>
  <r>
    <x v="20"/>
    <x v="2"/>
    <x v="4"/>
    <x v="30"/>
    <n v="3185"/>
    <x v="283"/>
    <s v="Thursday"/>
  </r>
  <r>
    <x v="23"/>
    <x v="2"/>
    <x v="12"/>
    <x v="154"/>
    <n v="8225"/>
    <x v="2"/>
    <s v="Monday"/>
  </r>
  <r>
    <x v="6"/>
    <x v="4"/>
    <x v="11"/>
    <x v="2"/>
    <n v="14301"/>
    <x v="284"/>
    <s v="Thursday"/>
  </r>
  <r>
    <x v="9"/>
    <x v="3"/>
    <x v="0"/>
    <x v="60"/>
    <n v="1316"/>
    <x v="200"/>
    <s v="Monday"/>
  </r>
  <r>
    <x v="12"/>
    <x v="0"/>
    <x v="4"/>
    <x v="50"/>
    <n v="3486"/>
    <x v="30"/>
    <s v="Wednesday"/>
  </r>
  <r>
    <x v="12"/>
    <x v="4"/>
    <x v="2"/>
    <x v="61"/>
    <n v="13930"/>
    <x v="285"/>
    <s v="Thursday"/>
  </r>
  <r>
    <x v="6"/>
    <x v="3"/>
    <x v="14"/>
    <x v="26"/>
    <n v="5509"/>
    <x v="25"/>
    <s v="Wednesday"/>
  </r>
  <r>
    <x v="11"/>
    <x v="4"/>
    <x v="19"/>
    <x v="14"/>
    <n v="8470"/>
    <x v="62"/>
    <s v="Wednesday"/>
  </r>
  <r>
    <x v="20"/>
    <x v="4"/>
    <x v="12"/>
    <x v="94"/>
    <n v="77"/>
    <x v="162"/>
    <s v="Friday"/>
  </r>
  <r>
    <x v="9"/>
    <x v="5"/>
    <x v="14"/>
    <x v="150"/>
    <n v="3381"/>
    <x v="36"/>
    <s v="Thursday"/>
  </r>
  <r>
    <x v="16"/>
    <x v="2"/>
    <x v="16"/>
    <x v="105"/>
    <n v="4102"/>
    <x v="286"/>
    <s v="Tuesday"/>
  </r>
  <r>
    <x v="4"/>
    <x v="4"/>
    <x v="3"/>
    <x v="72"/>
    <n v="3577"/>
    <x v="191"/>
    <s v="Friday"/>
  </r>
  <r>
    <x v="17"/>
    <x v="1"/>
    <x v="3"/>
    <x v="2"/>
    <n v="2975"/>
    <x v="62"/>
    <s v="Thursday"/>
  </r>
  <r>
    <x v="21"/>
    <x v="3"/>
    <x v="20"/>
    <x v="156"/>
    <n v="4137"/>
    <x v="287"/>
    <s v="Friday"/>
  </r>
  <r>
    <x v="3"/>
    <x v="5"/>
    <x v="20"/>
    <x v="73"/>
    <n v="9541"/>
    <x v="280"/>
    <s v="Tuesday"/>
  </r>
  <r>
    <x v="4"/>
    <x v="4"/>
    <x v="19"/>
    <x v="153"/>
    <n v="8001"/>
    <x v="241"/>
    <s v="Friday"/>
  </r>
  <r>
    <x v="22"/>
    <x v="3"/>
    <x v="2"/>
    <x v="82"/>
    <n v="5152"/>
    <x v="288"/>
    <s v="Friday"/>
  </r>
  <r>
    <x v="20"/>
    <x v="2"/>
    <x v="7"/>
    <x v="94"/>
    <n v="11116"/>
    <x v="289"/>
    <s v="Friday"/>
  </r>
  <r>
    <x v="11"/>
    <x v="2"/>
    <x v="15"/>
    <x v="16"/>
    <n v="13076"/>
    <x v="290"/>
    <s v="Tuesday"/>
  </r>
  <r>
    <x v="16"/>
    <x v="5"/>
    <x v="15"/>
    <x v="93"/>
    <n v="10213"/>
    <x v="48"/>
    <s v="Tuesday"/>
  </r>
  <r>
    <x v="0"/>
    <x v="0"/>
    <x v="19"/>
    <x v="45"/>
    <n v="2485"/>
    <x v="82"/>
    <s v="Monday"/>
  </r>
  <r>
    <x v="20"/>
    <x v="2"/>
    <x v="14"/>
    <x v="32"/>
    <n v="8715"/>
    <x v="291"/>
    <s v="Wednesday"/>
  </r>
  <r>
    <x v="14"/>
    <x v="1"/>
    <x v="1"/>
    <x v="93"/>
    <n v="273"/>
    <x v="292"/>
    <s v="Tuesday"/>
  </r>
  <r>
    <x v="16"/>
    <x v="4"/>
    <x v="8"/>
    <x v="38"/>
    <n v="7623"/>
    <x v="71"/>
    <s v="Monday"/>
  </r>
  <r>
    <x v="5"/>
    <x v="0"/>
    <x v="4"/>
    <x v="66"/>
    <n v="7"/>
    <x v="147"/>
    <s v="Monday"/>
  </r>
  <r>
    <x v="12"/>
    <x v="0"/>
    <x v="18"/>
    <x v="72"/>
    <n v="3010"/>
    <x v="162"/>
    <s v="Friday"/>
  </r>
  <r>
    <x v="23"/>
    <x v="5"/>
    <x v="15"/>
    <x v="119"/>
    <n v="11550"/>
    <x v="80"/>
    <s v="Friday"/>
  </r>
  <r>
    <x v="16"/>
    <x v="2"/>
    <x v="11"/>
    <x v="133"/>
    <n v="4046"/>
    <x v="293"/>
    <s v="Thursday"/>
  </r>
  <r>
    <x v="3"/>
    <x v="5"/>
    <x v="13"/>
    <x v="90"/>
    <n v="8904"/>
    <x v="294"/>
    <s v="Monday"/>
  </r>
  <r>
    <x v="3"/>
    <x v="1"/>
    <x v="3"/>
    <x v="13"/>
    <n v="11298"/>
    <x v="293"/>
    <s v="Wednesday"/>
  </r>
  <r>
    <x v="7"/>
    <x v="2"/>
    <x v="15"/>
    <x v="13"/>
    <n v="4396"/>
    <x v="295"/>
    <s v="Wednesday"/>
  </r>
  <r>
    <x v="0"/>
    <x v="0"/>
    <x v="11"/>
    <x v="144"/>
    <n v="12068"/>
    <x v="54"/>
    <s v="Tuesday"/>
  </r>
  <r>
    <x v="15"/>
    <x v="5"/>
    <x v="5"/>
    <x v="78"/>
    <n v="9772"/>
    <x v="29"/>
    <s v="Wednesday"/>
  </r>
  <r>
    <x v="13"/>
    <x v="4"/>
    <x v="6"/>
    <x v="58"/>
    <n v="10458"/>
    <x v="268"/>
    <s v="Friday"/>
  </r>
  <r>
    <x v="1"/>
    <x v="1"/>
    <x v="16"/>
    <x v="107"/>
    <n v="6426"/>
    <x v="158"/>
    <s v="Tuesday"/>
  </r>
  <r>
    <x v="20"/>
    <x v="4"/>
    <x v="6"/>
    <x v="85"/>
    <n v="6188"/>
    <x v="226"/>
    <s v="Wednesday"/>
  </r>
  <r>
    <x v="22"/>
    <x v="5"/>
    <x v="1"/>
    <x v="20"/>
    <n v="7504"/>
    <x v="90"/>
    <s v="Thursday"/>
  </r>
  <r>
    <x v="17"/>
    <x v="5"/>
    <x v="3"/>
    <x v="103"/>
    <n v="1750"/>
    <x v="296"/>
    <s v="Thursday"/>
  </r>
  <r>
    <x v="9"/>
    <x v="2"/>
    <x v="12"/>
    <x v="28"/>
    <n v="5439"/>
    <x v="297"/>
    <s v="Wednesday"/>
  </r>
  <r>
    <x v="24"/>
    <x v="5"/>
    <x v="18"/>
    <x v="32"/>
    <n v="15547"/>
    <x v="298"/>
    <s v="Wednesday"/>
  </r>
  <r>
    <x v="2"/>
    <x v="5"/>
    <x v="12"/>
    <x v="9"/>
    <n v="11956"/>
    <x v="173"/>
    <s v="Monday"/>
  </r>
  <r>
    <x v="13"/>
    <x v="3"/>
    <x v="16"/>
    <x v="71"/>
    <n v="2723"/>
    <x v="274"/>
    <s v="Monday"/>
  </r>
  <r>
    <x v="14"/>
    <x v="1"/>
    <x v="3"/>
    <x v="41"/>
    <n v="19327"/>
    <x v="48"/>
    <s v="Tuesday"/>
  </r>
  <r>
    <x v="24"/>
    <x v="3"/>
    <x v="0"/>
    <x v="93"/>
    <n v="9058"/>
    <x v="299"/>
    <s v="Tuesday"/>
  </r>
  <r>
    <x v="1"/>
    <x v="3"/>
    <x v="13"/>
    <x v="154"/>
    <n v="2996"/>
    <x v="20"/>
    <s v="Monday"/>
  </r>
  <r>
    <x v="19"/>
    <x v="3"/>
    <x v="0"/>
    <x v="142"/>
    <n v="8848"/>
    <x v="219"/>
    <s v="Tuesday"/>
  </r>
  <r>
    <x v="19"/>
    <x v="0"/>
    <x v="11"/>
    <x v="58"/>
    <n v="14336"/>
    <x v="300"/>
    <s v="Friday"/>
  </r>
  <r>
    <x v="21"/>
    <x v="4"/>
    <x v="15"/>
    <x v="139"/>
    <n v="16401"/>
    <x v="50"/>
    <s v="Monday"/>
  </r>
  <r>
    <x v="5"/>
    <x v="3"/>
    <x v="16"/>
    <x v="79"/>
    <n v="5173"/>
    <x v="264"/>
    <s v="Wednesday"/>
  </r>
  <r>
    <x v="6"/>
    <x v="1"/>
    <x v="17"/>
    <x v="21"/>
    <n v="6328"/>
    <x v="223"/>
    <s v="Monday"/>
  </r>
  <r>
    <x v="0"/>
    <x v="4"/>
    <x v="4"/>
    <x v="0"/>
    <n v="2534"/>
    <x v="301"/>
    <s v="Tuesday"/>
  </r>
  <r>
    <x v="12"/>
    <x v="2"/>
    <x v="13"/>
    <x v="119"/>
    <n v="1435"/>
    <x v="167"/>
    <s v="Friday"/>
  </r>
  <r>
    <x v="2"/>
    <x v="5"/>
    <x v="11"/>
    <x v="157"/>
    <n v="3052"/>
    <x v="131"/>
    <s v="Thursday"/>
  </r>
  <r>
    <x v="23"/>
    <x v="1"/>
    <x v="12"/>
    <x v="153"/>
    <n v="910"/>
    <x v="259"/>
    <s v="Friday"/>
  </r>
  <r>
    <x v="5"/>
    <x v="4"/>
    <x v="10"/>
    <x v="50"/>
    <n v="2331"/>
    <x v="25"/>
    <s v="Wednesday"/>
  </r>
  <r>
    <x v="20"/>
    <x v="2"/>
    <x v="17"/>
    <x v="76"/>
    <n v="679"/>
    <x v="60"/>
    <s v="Tuesday"/>
  </r>
  <r>
    <x v="0"/>
    <x v="1"/>
    <x v="19"/>
    <x v="5"/>
    <n v="2086"/>
    <x v="220"/>
    <s v="Monday"/>
  </r>
  <r>
    <x v="10"/>
    <x v="3"/>
    <x v="19"/>
    <x v="16"/>
    <n v="5012"/>
    <x v="302"/>
    <s v="Tuesday"/>
  </r>
  <r>
    <x v="18"/>
    <x v="4"/>
    <x v="6"/>
    <x v="158"/>
    <n v="4501"/>
    <x v="295"/>
    <s v="Monday"/>
  </r>
  <r>
    <x v="19"/>
    <x v="1"/>
    <x v="6"/>
    <x v="60"/>
    <n v="13482"/>
    <x v="303"/>
    <s v="Monday"/>
  </r>
  <r>
    <x v="22"/>
    <x v="4"/>
    <x v="19"/>
    <x v="38"/>
    <n v="5621"/>
    <x v="17"/>
    <s v="Monday"/>
  </r>
  <r>
    <x v="0"/>
    <x v="2"/>
    <x v="4"/>
    <x v="75"/>
    <n v="10486"/>
    <x v="304"/>
    <s v="Friday"/>
  </r>
  <r>
    <x v="3"/>
    <x v="2"/>
    <x v="0"/>
    <x v="105"/>
    <n v="17626"/>
    <x v="61"/>
    <s v="Tuesday"/>
  </r>
  <r>
    <x v="4"/>
    <x v="3"/>
    <x v="11"/>
    <x v="89"/>
    <n v="4494"/>
    <x v="142"/>
    <s v="Wednesday"/>
  </r>
  <r>
    <x v="6"/>
    <x v="0"/>
    <x v="16"/>
    <x v="63"/>
    <n v="105"/>
    <x v="100"/>
    <s v="Wednesday"/>
  </r>
  <r>
    <x v="20"/>
    <x v="1"/>
    <x v="3"/>
    <x v="131"/>
    <n v="2464"/>
    <x v="305"/>
    <s v="Tuesday"/>
  </r>
  <r>
    <x v="7"/>
    <x v="0"/>
    <x v="8"/>
    <x v="3"/>
    <n v="1379"/>
    <x v="33"/>
    <s v="Wednesday"/>
  </r>
  <r>
    <x v="2"/>
    <x v="4"/>
    <x v="3"/>
    <x v="31"/>
    <n v="2583"/>
    <x v="179"/>
    <s v="Friday"/>
  </r>
  <r>
    <x v="14"/>
    <x v="3"/>
    <x v="0"/>
    <x v="14"/>
    <n v="3220"/>
    <x v="63"/>
    <s v="Wednesday"/>
  </r>
  <r>
    <x v="14"/>
    <x v="4"/>
    <x v="0"/>
    <x v="32"/>
    <n v="4802"/>
    <x v="89"/>
    <s v="Wednesday"/>
  </r>
  <r>
    <x v="22"/>
    <x v="3"/>
    <x v="13"/>
    <x v="93"/>
    <n v="5677"/>
    <x v="69"/>
    <s v="Tuesday"/>
  </r>
  <r>
    <x v="10"/>
    <x v="1"/>
    <x v="1"/>
    <x v="159"/>
    <n v="945"/>
    <x v="49"/>
    <s v="Wednesday"/>
  </r>
  <r>
    <x v="24"/>
    <x v="2"/>
    <x v="20"/>
    <x v="154"/>
    <n v="8757"/>
    <x v="306"/>
    <s v="Monday"/>
  </r>
  <r>
    <x v="20"/>
    <x v="4"/>
    <x v="13"/>
    <x v="20"/>
    <n v="4816"/>
    <x v="181"/>
    <s v="Thursday"/>
  </r>
  <r>
    <x v="20"/>
    <x v="5"/>
    <x v="2"/>
    <x v="70"/>
    <n v="7532"/>
    <x v="110"/>
    <s v="Friday"/>
  </r>
  <r>
    <x v="2"/>
    <x v="5"/>
    <x v="9"/>
    <x v="47"/>
    <n v="3549"/>
    <x v="72"/>
    <s v="Wednesday"/>
  </r>
  <r>
    <x v="15"/>
    <x v="1"/>
    <x v="13"/>
    <x v="92"/>
    <n v="4340"/>
    <x v="244"/>
    <s v="Monday"/>
  </r>
  <r>
    <x v="3"/>
    <x v="3"/>
    <x v="10"/>
    <x v="52"/>
    <n v="1799"/>
    <x v="307"/>
    <s v="Wednesday"/>
  </r>
  <r>
    <x v="2"/>
    <x v="3"/>
    <x v="17"/>
    <x v="145"/>
    <n v="1127"/>
    <x v="6"/>
    <s v="Tuesday"/>
  </r>
  <r>
    <x v="17"/>
    <x v="2"/>
    <x v="11"/>
    <x v="133"/>
    <n v="10038"/>
    <x v="12"/>
    <s v="Thursday"/>
  </r>
  <r>
    <x v="24"/>
    <x v="0"/>
    <x v="20"/>
    <x v="34"/>
    <n v="2926"/>
    <x v="308"/>
    <s v="Thursday"/>
  </r>
  <r>
    <x v="1"/>
    <x v="4"/>
    <x v="13"/>
    <x v="25"/>
    <n v="6279"/>
    <x v="309"/>
    <s v="Tuesday"/>
  </r>
  <r>
    <x v="19"/>
    <x v="5"/>
    <x v="8"/>
    <x v="155"/>
    <n v="308"/>
    <x v="100"/>
    <s v="Thursday"/>
  </r>
  <r>
    <x v="22"/>
    <x v="1"/>
    <x v="18"/>
    <x v="58"/>
    <n v="3500"/>
    <x v="181"/>
    <s v="Friday"/>
  </r>
  <r>
    <x v="20"/>
    <x v="3"/>
    <x v="12"/>
    <x v="155"/>
    <n v="658"/>
    <x v="81"/>
    <s v="Thursday"/>
  </r>
  <r>
    <x v="13"/>
    <x v="2"/>
    <x v="9"/>
    <x v="65"/>
    <n v="12565"/>
    <x v="9"/>
    <s v="Thursday"/>
  </r>
  <r>
    <x v="18"/>
    <x v="4"/>
    <x v="11"/>
    <x v="42"/>
    <n v="5012"/>
    <x v="266"/>
    <s v="Friday"/>
  </r>
  <r>
    <x v="19"/>
    <x v="1"/>
    <x v="10"/>
    <x v="93"/>
    <n v="3955"/>
    <x v="154"/>
    <s v="Tuesday"/>
  </r>
  <r>
    <x v="22"/>
    <x v="0"/>
    <x v="13"/>
    <x v="79"/>
    <n v="8512"/>
    <x v="302"/>
    <s v="Wednesday"/>
  </r>
  <r>
    <x v="14"/>
    <x v="2"/>
    <x v="6"/>
    <x v="28"/>
    <n v="504"/>
    <x v="257"/>
    <s v="Wednesday"/>
  </r>
  <r>
    <x v="6"/>
    <x v="5"/>
    <x v="17"/>
    <x v="107"/>
    <n v="2800"/>
    <x v="121"/>
    <s v="Tuesday"/>
  </r>
  <r>
    <x v="5"/>
    <x v="1"/>
    <x v="0"/>
    <x v="115"/>
    <n v="4256"/>
    <x v="274"/>
    <s v="Monday"/>
  </r>
  <r>
    <x v="17"/>
    <x v="1"/>
    <x v="0"/>
    <x v="85"/>
    <n v="13573"/>
    <x v="93"/>
    <s v="Wednesday"/>
  </r>
  <r>
    <x v="8"/>
    <x v="1"/>
    <x v="20"/>
    <x v="0"/>
    <n v="6566"/>
    <x v="164"/>
    <s v="Tuesday"/>
  </r>
  <r>
    <x v="6"/>
    <x v="1"/>
    <x v="11"/>
    <x v="105"/>
    <n v="13503"/>
    <x v="310"/>
    <s v="Tuesday"/>
  </r>
  <r>
    <x v="12"/>
    <x v="0"/>
    <x v="12"/>
    <x v="20"/>
    <n v="8680"/>
    <x v="171"/>
    <s v="Thursday"/>
  </r>
  <r>
    <x v="8"/>
    <x v="4"/>
    <x v="16"/>
    <x v="152"/>
    <n v="385"/>
    <x v="148"/>
    <s v="Thursday"/>
  </r>
  <r>
    <x v="1"/>
    <x v="5"/>
    <x v="17"/>
    <x v="103"/>
    <n v="1267"/>
    <x v="284"/>
    <s v="Thursday"/>
  </r>
  <r>
    <x v="18"/>
    <x v="2"/>
    <x v="19"/>
    <x v="6"/>
    <n v="2961"/>
    <x v="163"/>
    <s v="Tuesday"/>
  </r>
  <r>
    <x v="6"/>
    <x v="2"/>
    <x v="11"/>
    <x v="109"/>
    <n v="1981"/>
    <x v="193"/>
    <s v="Wednesday"/>
  </r>
  <r>
    <x v="15"/>
    <x v="2"/>
    <x v="13"/>
    <x v="82"/>
    <n v="7959"/>
    <x v="198"/>
    <s v="Friday"/>
  </r>
  <r>
    <x v="22"/>
    <x v="2"/>
    <x v="10"/>
    <x v="25"/>
    <n v="10794"/>
    <x v="112"/>
    <s v="Tuesday"/>
  </r>
  <r>
    <x v="1"/>
    <x v="1"/>
    <x v="14"/>
    <x v="111"/>
    <n v="1897"/>
    <x v="110"/>
    <s v="Tuesday"/>
  </r>
  <r>
    <x v="5"/>
    <x v="5"/>
    <x v="5"/>
    <x v="117"/>
    <n v="2744"/>
    <x v="168"/>
    <s v="Thursday"/>
  </r>
  <r>
    <x v="3"/>
    <x v="4"/>
    <x v="13"/>
    <x v="19"/>
    <n v="4382"/>
    <x v="311"/>
    <s v="Monday"/>
  </r>
  <r>
    <x v="3"/>
    <x v="5"/>
    <x v="5"/>
    <x v="57"/>
    <n v="4515"/>
    <x v="19"/>
    <s v="Wednesday"/>
  </r>
  <r>
    <x v="8"/>
    <x v="3"/>
    <x v="15"/>
    <x v="4"/>
    <n v="5474"/>
    <x v="312"/>
    <s v="Thursday"/>
  </r>
  <r>
    <x v="10"/>
    <x v="3"/>
    <x v="1"/>
    <x v="44"/>
    <n v="6069"/>
    <x v="53"/>
    <s v="Tuesday"/>
  </r>
  <r>
    <x v="4"/>
    <x v="2"/>
    <x v="1"/>
    <x v="30"/>
    <n v="6944"/>
    <x v="103"/>
    <s v="Thursday"/>
  </r>
  <r>
    <x v="14"/>
    <x v="5"/>
    <x v="18"/>
    <x v="61"/>
    <n v="5859"/>
    <x v="113"/>
    <s v="Thursday"/>
  </r>
  <r>
    <x v="16"/>
    <x v="1"/>
    <x v="21"/>
    <x v="80"/>
    <n v="12173"/>
    <x v="29"/>
    <s v="Monday"/>
  </r>
  <r>
    <x v="12"/>
    <x v="4"/>
    <x v="14"/>
    <x v="54"/>
    <n v="5292"/>
    <x v="154"/>
    <s v="Friday"/>
  </r>
  <r>
    <x v="24"/>
    <x v="3"/>
    <x v="5"/>
    <x v="130"/>
    <n v="5705"/>
    <x v="313"/>
    <s v="Thursday"/>
  </r>
  <r>
    <x v="15"/>
    <x v="1"/>
    <x v="12"/>
    <x v="38"/>
    <n v="2492"/>
    <x v="314"/>
    <s v="Monday"/>
  </r>
  <r>
    <x v="5"/>
    <x v="5"/>
    <x v="6"/>
    <x v="0"/>
    <n v="3024"/>
    <x v="47"/>
    <s v="Tuesday"/>
  </r>
  <r>
    <x v="14"/>
    <x v="1"/>
    <x v="11"/>
    <x v="16"/>
    <n v="3437"/>
    <x v="315"/>
    <s v="Tuesday"/>
  </r>
  <r>
    <x v="12"/>
    <x v="1"/>
    <x v="11"/>
    <x v="35"/>
    <n v="1869"/>
    <x v="316"/>
    <s v="Friday"/>
  </r>
  <r>
    <x v="15"/>
    <x v="2"/>
    <x v="14"/>
    <x v="29"/>
    <n v="3171"/>
    <x v="317"/>
    <s v="Wednesday"/>
  </r>
  <r>
    <x v="19"/>
    <x v="5"/>
    <x v="15"/>
    <x v="129"/>
    <n v="4858"/>
    <x v="318"/>
    <s v="Thursday"/>
  </r>
  <r>
    <x v="3"/>
    <x v="3"/>
    <x v="7"/>
    <x v="58"/>
    <n v="1225"/>
    <x v="147"/>
    <s v="Friday"/>
  </r>
  <r>
    <x v="19"/>
    <x v="5"/>
    <x v="3"/>
    <x v="51"/>
    <n v="1155"/>
    <x v="159"/>
    <s v="Friday"/>
  </r>
  <r>
    <x v="5"/>
    <x v="0"/>
    <x v="17"/>
    <x v="155"/>
    <n v="6811"/>
    <x v="319"/>
    <s v="Thursday"/>
  </r>
  <r>
    <x v="15"/>
    <x v="3"/>
    <x v="5"/>
    <x v="117"/>
    <n v="6433"/>
    <x v="113"/>
    <s v="Thursday"/>
  </r>
  <r>
    <x v="19"/>
    <x v="3"/>
    <x v="7"/>
    <x v="107"/>
    <n v="8169"/>
    <x v="20"/>
    <s v="Tuesday"/>
  </r>
  <r>
    <x v="17"/>
    <x v="0"/>
    <x v="19"/>
    <x v="154"/>
    <n v="2275"/>
    <x v="180"/>
    <s v="Monday"/>
  </r>
  <r>
    <x v="0"/>
    <x v="5"/>
    <x v="7"/>
    <x v="130"/>
    <n v="3857"/>
    <x v="320"/>
    <s v="Thursday"/>
  </r>
  <r>
    <x v="0"/>
    <x v="0"/>
    <x v="3"/>
    <x v="32"/>
    <n v="1463"/>
    <x v="23"/>
    <s v="Wednesday"/>
  </r>
  <r>
    <x v="19"/>
    <x v="0"/>
    <x v="20"/>
    <x v="76"/>
    <n v="7924"/>
    <x v="180"/>
    <s v="Tuesday"/>
  </r>
  <r>
    <x v="3"/>
    <x v="0"/>
    <x v="14"/>
    <x v="137"/>
    <n v="8799"/>
    <x v="99"/>
    <s v="Wednesday"/>
  </r>
  <r>
    <x v="23"/>
    <x v="4"/>
    <x v="13"/>
    <x v="57"/>
    <n v="2898"/>
    <x v="321"/>
    <s v="Wednesday"/>
  </r>
  <r>
    <x v="20"/>
    <x v="0"/>
    <x v="18"/>
    <x v="27"/>
    <n v="9506"/>
    <x v="122"/>
    <s v="Tuesday"/>
  </r>
  <r>
    <x v="5"/>
    <x v="3"/>
    <x v="5"/>
    <x v="145"/>
    <n v="7175"/>
    <x v="181"/>
    <s v="Tuesday"/>
  </r>
  <r>
    <x v="16"/>
    <x v="5"/>
    <x v="1"/>
    <x v="81"/>
    <n v="1729"/>
    <x v="86"/>
    <s v="Wednesday"/>
  </r>
  <r>
    <x v="3"/>
    <x v="3"/>
    <x v="15"/>
    <x v="12"/>
    <n v="1589"/>
    <x v="322"/>
    <s v="Thursday"/>
  </r>
  <r>
    <x v="5"/>
    <x v="3"/>
    <x v="17"/>
    <x v="32"/>
    <n v="630"/>
    <x v="193"/>
    <s v="Wednesday"/>
  </r>
  <r>
    <x v="1"/>
    <x v="2"/>
    <x v="4"/>
    <x v="154"/>
    <n v="112"/>
    <x v="120"/>
    <s v="Monday"/>
  </r>
  <r>
    <x v="14"/>
    <x v="4"/>
    <x v="9"/>
    <x v="64"/>
    <n v="5187"/>
    <x v="42"/>
    <s v="Monday"/>
  </r>
  <r>
    <x v="6"/>
    <x v="2"/>
    <x v="12"/>
    <x v="122"/>
    <n v="6223"/>
    <x v="172"/>
    <s v="Monday"/>
  </r>
  <r>
    <x v="9"/>
    <x v="3"/>
    <x v="1"/>
    <x v="5"/>
    <n v="7714"/>
    <x v="85"/>
    <s v="Monday"/>
  </r>
  <r>
    <x v="18"/>
    <x v="4"/>
    <x v="18"/>
    <x v="5"/>
    <n v="9457"/>
    <x v="83"/>
    <s v="Monday"/>
  </r>
  <r>
    <x v="12"/>
    <x v="3"/>
    <x v="10"/>
    <x v="27"/>
    <n v="6678"/>
    <x v="244"/>
    <s v="Tuesday"/>
  </r>
  <r>
    <x v="5"/>
    <x v="0"/>
    <x v="6"/>
    <x v="10"/>
    <n v="2107"/>
    <x v="30"/>
    <s v="Thursday"/>
  </r>
  <r>
    <x v="11"/>
    <x v="4"/>
    <x v="17"/>
    <x v="123"/>
    <n v="6069"/>
    <x v="28"/>
    <s v="Monday"/>
  </r>
  <r>
    <x v="0"/>
    <x v="0"/>
    <x v="14"/>
    <x v="28"/>
    <n v="1862"/>
    <x v="227"/>
    <s v="Wednesday"/>
  </r>
  <r>
    <x v="0"/>
    <x v="3"/>
    <x v="1"/>
    <x v="54"/>
    <n v="6972"/>
    <x v="293"/>
    <s v="Friday"/>
  </r>
  <r>
    <x v="23"/>
    <x v="4"/>
    <x v="1"/>
    <x v="91"/>
    <n v="10220"/>
    <x v="323"/>
    <s v="Monday"/>
  </r>
  <r>
    <x v="7"/>
    <x v="2"/>
    <x v="3"/>
    <x v="21"/>
    <n v="3969"/>
    <x v="324"/>
    <s v="Monday"/>
  </r>
  <r>
    <x v="14"/>
    <x v="1"/>
    <x v="15"/>
    <x v="123"/>
    <n v="1547"/>
    <x v="178"/>
    <s v="Monday"/>
  </r>
  <r>
    <x v="9"/>
    <x v="4"/>
    <x v="2"/>
    <x v="123"/>
    <n v="1162"/>
    <x v="45"/>
    <s v="Monday"/>
  </r>
  <r>
    <x v="1"/>
    <x v="5"/>
    <x v="2"/>
    <x v="132"/>
    <n v="6342"/>
    <x v="144"/>
    <s v="Friday"/>
  </r>
  <r>
    <x v="20"/>
    <x v="3"/>
    <x v="3"/>
    <x v="54"/>
    <n v="10633"/>
    <x v="173"/>
    <s v="Friday"/>
  </r>
  <r>
    <x v="7"/>
    <x v="4"/>
    <x v="3"/>
    <x v="109"/>
    <n v="15057"/>
    <x v="122"/>
    <s v="Wednesday"/>
  </r>
  <r>
    <x v="7"/>
    <x v="4"/>
    <x v="14"/>
    <x v="160"/>
    <n v="4704"/>
    <x v="179"/>
    <s v="Tuesday"/>
  </r>
  <r>
    <x v="13"/>
    <x v="5"/>
    <x v="3"/>
    <x v="66"/>
    <n v="9338"/>
    <x v="11"/>
    <s v="Monday"/>
  </r>
  <r>
    <x v="14"/>
    <x v="3"/>
    <x v="5"/>
    <x v="16"/>
    <n v="7959"/>
    <x v="117"/>
    <s v="Tuesday"/>
  </r>
  <r>
    <x v="21"/>
    <x v="1"/>
    <x v="1"/>
    <x v="116"/>
    <n v="9023"/>
    <x v="194"/>
    <s v="Wednesday"/>
  </r>
  <r>
    <x v="24"/>
    <x v="4"/>
    <x v="18"/>
    <x v="0"/>
    <n v="14525"/>
    <x v="96"/>
    <s v="Tuesday"/>
  </r>
  <r>
    <x v="11"/>
    <x v="2"/>
    <x v="19"/>
    <x v="10"/>
    <n v="5810"/>
    <x v="90"/>
    <s v="Thursday"/>
  </r>
  <r>
    <x v="18"/>
    <x v="3"/>
    <x v="13"/>
    <x v="36"/>
    <n v="6426"/>
    <x v="325"/>
    <s v="Monday"/>
  </r>
  <r>
    <x v="16"/>
    <x v="2"/>
    <x v="0"/>
    <x v="134"/>
    <n v="4403"/>
    <x v="141"/>
    <s v="Tuesday"/>
  </r>
  <r>
    <x v="21"/>
    <x v="3"/>
    <x v="2"/>
    <x v="129"/>
    <n v="1582"/>
    <x v="10"/>
    <s v="Thursday"/>
  </r>
  <r>
    <x v="14"/>
    <x v="5"/>
    <x v="10"/>
    <x v="105"/>
    <n v="791"/>
    <x v="108"/>
    <s v="Tuesday"/>
  </r>
  <r>
    <x v="3"/>
    <x v="1"/>
    <x v="4"/>
    <x v="123"/>
    <n v="9100"/>
    <x v="142"/>
    <s v="Monday"/>
  </r>
  <r>
    <x v="7"/>
    <x v="5"/>
    <x v="9"/>
    <x v="97"/>
    <n v="9884"/>
    <x v="168"/>
    <s v="Tuesday"/>
  </r>
  <r>
    <x v="3"/>
    <x v="0"/>
    <x v="7"/>
    <x v="26"/>
    <n v="3780"/>
    <x v="315"/>
    <s v="Wednesday"/>
  </r>
  <r>
    <x v="8"/>
    <x v="3"/>
    <x v="6"/>
    <x v="130"/>
    <n v="4557"/>
    <x v="326"/>
    <s v="Thursday"/>
  </r>
  <r>
    <x v="14"/>
    <x v="2"/>
    <x v="8"/>
    <x v="112"/>
    <n v="5796"/>
    <x v="53"/>
    <s v="Friday"/>
  </r>
  <r>
    <x v="3"/>
    <x v="1"/>
    <x v="20"/>
    <x v="9"/>
    <n v="84"/>
    <x v="273"/>
    <s v="Monday"/>
  </r>
  <r>
    <x v="19"/>
    <x v="0"/>
    <x v="14"/>
    <x v="65"/>
    <n v="9037"/>
    <x v="90"/>
    <s v="Thursday"/>
  </r>
  <r>
    <x v="21"/>
    <x v="3"/>
    <x v="17"/>
    <x v="92"/>
    <n v="4746"/>
    <x v="68"/>
    <s v="Monday"/>
  </r>
  <r>
    <x v="22"/>
    <x v="2"/>
    <x v="7"/>
    <x v="35"/>
    <n v="6713"/>
    <x v="327"/>
    <s v="Friday"/>
  </r>
  <r>
    <x v="13"/>
    <x v="5"/>
    <x v="8"/>
    <x v="121"/>
    <n v="6237"/>
    <x v="20"/>
    <s v="Tuesday"/>
  </r>
  <r>
    <x v="10"/>
    <x v="1"/>
    <x v="14"/>
    <x v="154"/>
    <n v="7483"/>
    <x v="257"/>
    <s v="Monday"/>
  </r>
  <r>
    <x v="18"/>
    <x v="1"/>
    <x v="0"/>
    <x v="38"/>
    <n v="1309"/>
    <x v="194"/>
    <s v="Monday"/>
  </r>
  <r>
    <x v="19"/>
    <x v="0"/>
    <x v="4"/>
    <x v="90"/>
    <n v="1155"/>
    <x v="150"/>
    <s v="Monday"/>
  </r>
  <r>
    <x v="11"/>
    <x v="0"/>
    <x v="6"/>
    <x v="107"/>
    <n v="2989"/>
    <x v="328"/>
    <s v="Tuesday"/>
  </r>
  <r>
    <x v="24"/>
    <x v="1"/>
    <x v="18"/>
    <x v="16"/>
    <n v="9625"/>
    <x v="148"/>
    <s v="Tuesday"/>
  </r>
  <r>
    <x v="22"/>
    <x v="0"/>
    <x v="17"/>
    <x v="56"/>
    <n v="7357"/>
    <x v="245"/>
    <s v="Friday"/>
  </r>
  <r>
    <x v="18"/>
    <x v="2"/>
    <x v="6"/>
    <x v="13"/>
    <n v="10031"/>
    <x v="280"/>
    <s v="Wednesday"/>
  </r>
  <r>
    <x v="2"/>
    <x v="5"/>
    <x v="14"/>
    <x v="36"/>
    <n v="6587"/>
    <x v="247"/>
    <s v="Monday"/>
  </r>
  <r>
    <x v="18"/>
    <x v="3"/>
    <x v="8"/>
    <x v="54"/>
    <n v="3311"/>
    <x v="108"/>
    <s v="Friday"/>
  </r>
  <r>
    <x v="6"/>
    <x v="0"/>
    <x v="2"/>
    <x v="53"/>
    <n v="15330"/>
    <x v="117"/>
    <s v="Monday"/>
  </r>
  <r>
    <x v="13"/>
    <x v="0"/>
    <x v="19"/>
    <x v="92"/>
    <n v="14028"/>
    <x v="329"/>
    <s v="Monday"/>
  </r>
  <r>
    <x v="10"/>
    <x v="2"/>
    <x v="6"/>
    <x v="154"/>
    <n v="6678"/>
    <x v="330"/>
    <s v="Monday"/>
  </r>
  <r>
    <x v="11"/>
    <x v="3"/>
    <x v="10"/>
    <x v="51"/>
    <n v="8624"/>
    <x v="112"/>
    <s v="Friday"/>
  </r>
  <r>
    <x v="3"/>
    <x v="0"/>
    <x v="10"/>
    <x v="77"/>
    <n v="1197"/>
    <x v="15"/>
    <s v="Tuesday"/>
  </r>
  <r>
    <x v="7"/>
    <x v="5"/>
    <x v="13"/>
    <x v="32"/>
    <n v="483"/>
    <x v="177"/>
    <s v="Wednesday"/>
  </r>
  <r>
    <x v="24"/>
    <x v="0"/>
    <x v="18"/>
    <x v="76"/>
    <n v="1687"/>
    <x v="290"/>
    <s v="Tuesday"/>
  </r>
  <r>
    <x v="5"/>
    <x v="5"/>
    <x v="16"/>
    <x v="12"/>
    <n v="1309"/>
    <x v="117"/>
    <s v="Thursday"/>
  </r>
  <r>
    <x v="15"/>
    <x v="4"/>
    <x v="4"/>
    <x v="84"/>
    <n v="9534"/>
    <x v="80"/>
    <s v="Monday"/>
  </r>
  <r>
    <x v="17"/>
    <x v="5"/>
    <x v="0"/>
    <x v="70"/>
    <n v="1694"/>
    <x v="331"/>
    <s v="Friday"/>
  </r>
  <r>
    <x v="6"/>
    <x v="0"/>
    <x v="15"/>
    <x v="44"/>
    <n v="70"/>
    <x v="61"/>
    <s v="Tuesday"/>
  </r>
  <r>
    <x v="1"/>
    <x v="0"/>
    <x v="19"/>
    <x v="7"/>
    <n v="2443"/>
    <x v="332"/>
    <s v="Thursday"/>
  </r>
  <r>
    <x v="8"/>
    <x v="2"/>
    <x v="20"/>
    <x v="99"/>
    <n v="2933"/>
    <x v="53"/>
    <s v="Friday"/>
  </r>
  <r>
    <x v="17"/>
    <x v="4"/>
    <x v="8"/>
    <x v="63"/>
    <n v="2044"/>
    <x v="114"/>
    <s v="Wednesday"/>
  </r>
  <r>
    <x v="2"/>
    <x v="2"/>
    <x v="17"/>
    <x v="159"/>
    <n v="6524"/>
    <x v="46"/>
    <s v="Wednesday"/>
  </r>
  <r>
    <x v="17"/>
    <x v="4"/>
    <x v="10"/>
    <x v="135"/>
    <n v="12656"/>
    <x v="179"/>
    <s v="Monday"/>
  </r>
  <r>
    <x v="12"/>
    <x v="5"/>
    <x v="7"/>
    <x v="146"/>
    <n v="8722"/>
    <x v="176"/>
    <s v="Tuesday"/>
  </r>
  <r>
    <x v="9"/>
    <x v="2"/>
    <x v="18"/>
    <x v="113"/>
    <n v="15750"/>
    <x v="96"/>
    <s v="Friday"/>
  </r>
  <r>
    <x v="24"/>
    <x v="1"/>
    <x v="20"/>
    <x v="26"/>
    <n v="6839"/>
    <x v="60"/>
    <s v="Wednesday"/>
  </r>
  <r>
    <x v="1"/>
    <x v="5"/>
    <x v="6"/>
    <x v="65"/>
    <n v="13685"/>
    <x v="204"/>
    <s v="Thursday"/>
  </r>
  <r>
    <x v="20"/>
    <x v="3"/>
    <x v="19"/>
    <x v="130"/>
    <n v="2912"/>
    <x v="116"/>
    <s v="Thursday"/>
  </r>
  <r>
    <x v="12"/>
    <x v="1"/>
    <x v="12"/>
    <x v="126"/>
    <n v="3339"/>
    <x v="333"/>
    <s v="Thursday"/>
  </r>
  <r>
    <x v="2"/>
    <x v="2"/>
    <x v="16"/>
    <x v="120"/>
    <n v="910"/>
    <x v="118"/>
    <s v="Wednesday"/>
  </r>
  <r>
    <x v="7"/>
    <x v="3"/>
    <x v="8"/>
    <x v="64"/>
    <n v="19481"/>
    <x v="194"/>
    <s v="Monday"/>
  </r>
  <r>
    <x v="20"/>
    <x v="5"/>
    <x v="3"/>
    <x v="103"/>
    <n v="8099"/>
    <x v="105"/>
    <s v="Thursday"/>
  </r>
  <r>
    <x v="3"/>
    <x v="1"/>
    <x v="19"/>
    <x v="1"/>
    <n v="13727"/>
    <x v="159"/>
    <s v="Monday"/>
  </r>
  <r>
    <x v="0"/>
    <x v="2"/>
    <x v="11"/>
    <x v="113"/>
    <n v="8659"/>
    <x v="334"/>
    <s v="Friday"/>
  </r>
  <r>
    <x v="2"/>
    <x v="5"/>
    <x v="13"/>
    <x v="107"/>
    <n v="5782"/>
    <x v="61"/>
    <s v="Tuesday"/>
  </r>
  <r>
    <x v="12"/>
    <x v="0"/>
    <x v="8"/>
    <x v="119"/>
    <n v="8463"/>
    <x v="277"/>
    <s v="Friday"/>
  </r>
  <r>
    <x v="11"/>
    <x v="3"/>
    <x v="8"/>
    <x v="93"/>
    <n v="4914"/>
    <x v="86"/>
    <s v="Tuesday"/>
  </r>
  <r>
    <x v="15"/>
    <x v="2"/>
    <x v="4"/>
    <x v="56"/>
    <n v="3087"/>
    <x v="120"/>
    <s v="Friday"/>
  </r>
  <r>
    <x v="5"/>
    <x v="3"/>
    <x v="13"/>
    <x v="39"/>
    <n v="9205"/>
    <x v="335"/>
    <s v="Friday"/>
  </r>
  <r>
    <x v="14"/>
    <x v="5"/>
    <x v="21"/>
    <x v="60"/>
    <n v="2303"/>
    <x v="113"/>
    <s v="Monday"/>
  </r>
  <r>
    <x v="20"/>
    <x v="3"/>
    <x v="15"/>
    <x v="70"/>
    <n v="1358"/>
    <x v="85"/>
    <s v="Friday"/>
  </r>
  <r>
    <x v="23"/>
    <x v="2"/>
    <x v="19"/>
    <x v="76"/>
    <n v="3605"/>
    <x v="238"/>
    <s v="Tuesday"/>
  </r>
  <r>
    <x v="8"/>
    <x v="2"/>
    <x v="1"/>
    <x v="157"/>
    <n v="8498"/>
    <x v="110"/>
    <s v="Thursday"/>
  </r>
  <r>
    <x v="12"/>
    <x v="2"/>
    <x v="6"/>
    <x v="45"/>
    <n v="700"/>
    <x v="336"/>
    <s v="Monday"/>
  </r>
  <r>
    <x v="5"/>
    <x v="1"/>
    <x v="19"/>
    <x v="113"/>
    <n v="2191"/>
    <x v="337"/>
    <s v="Friday"/>
  </r>
  <r>
    <x v="1"/>
    <x v="2"/>
    <x v="6"/>
    <x v="57"/>
    <n v="644"/>
    <x v="68"/>
    <s v="Wednesday"/>
  </r>
  <r>
    <x v="4"/>
    <x v="4"/>
    <x v="15"/>
    <x v="90"/>
    <n v="4340"/>
    <x v="189"/>
    <s v="Monday"/>
  </r>
  <r>
    <x v="1"/>
    <x v="5"/>
    <x v="18"/>
    <x v="125"/>
    <n v="2282"/>
    <x v="89"/>
    <s v="Friday"/>
  </r>
  <r>
    <x v="10"/>
    <x v="5"/>
    <x v="21"/>
    <x v="132"/>
    <n v="7714"/>
    <x v="338"/>
    <s v="Friday"/>
  </r>
  <r>
    <x v="20"/>
    <x v="5"/>
    <x v="13"/>
    <x v="55"/>
    <n v="826"/>
    <x v="58"/>
    <s v="Monday"/>
  </r>
  <r>
    <x v="21"/>
    <x v="1"/>
    <x v="4"/>
    <x v="73"/>
    <n v="203"/>
    <x v="307"/>
    <s v="Tuesday"/>
  </r>
  <r>
    <x v="22"/>
    <x v="3"/>
    <x v="21"/>
    <x v="105"/>
    <n v="13356"/>
    <x v="266"/>
    <s v="Tuesday"/>
  </r>
  <r>
    <x v="9"/>
    <x v="3"/>
    <x v="7"/>
    <x v="131"/>
    <n v="6510"/>
    <x v="47"/>
    <s v="Tuesday"/>
  </r>
  <r>
    <x v="3"/>
    <x v="5"/>
    <x v="21"/>
    <x v="15"/>
    <n v="5894"/>
    <x v="339"/>
    <s v="Monday"/>
  </r>
  <r>
    <x v="20"/>
    <x v="2"/>
    <x v="11"/>
    <x v="4"/>
    <n v="7910"/>
    <x v="100"/>
    <s v="Thursday"/>
  </r>
  <r>
    <x v="17"/>
    <x v="1"/>
    <x v="7"/>
    <x v="113"/>
    <n v="784"/>
    <x v="264"/>
    <s v="Friday"/>
  </r>
  <r>
    <x v="15"/>
    <x v="0"/>
    <x v="8"/>
    <x v="128"/>
    <n v="1750"/>
    <x v="171"/>
    <s v="Tuesday"/>
  </r>
  <r>
    <x v="2"/>
    <x v="4"/>
    <x v="2"/>
    <x v="122"/>
    <n v="280"/>
    <x v="207"/>
    <s v="Monday"/>
  </r>
  <r>
    <x v="18"/>
    <x v="4"/>
    <x v="3"/>
    <x v="93"/>
    <n v="504"/>
    <x v="102"/>
    <s v="Tuesday"/>
  </r>
  <r>
    <x v="14"/>
    <x v="1"/>
    <x v="14"/>
    <x v="9"/>
    <n v="7154"/>
    <x v="3"/>
    <s v="Monday"/>
  </r>
  <r>
    <x v="4"/>
    <x v="3"/>
    <x v="12"/>
    <x v="161"/>
    <n v="1617"/>
    <x v="235"/>
    <s v="Friday"/>
  </r>
  <r>
    <x v="12"/>
    <x v="3"/>
    <x v="2"/>
    <x v="37"/>
    <n v="10822"/>
    <x v="117"/>
    <s v="Wednesday"/>
  </r>
  <r>
    <x v="23"/>
    <x v="3"/>
    <x v="4"/>
    <x v="122"/>
    <n v="10724"/>
    <x v="214"/>
    <s v="Monday"/>
  </r>
  <r>
    <x v="20"/>
    <x v="1"/>
    <x v="21"/>
    <x v="5"/>
    <n v="3640"/>
    <x v="85"/>
    <s v="Monday"/>
  </r>
  <r>
    <x v="20"/>
    <x v="1"/>
    <x v="9"/>
    <x v="9"/>
    <n v="7532"/>
    <x v="229"/>
    <s v="Monday"/>
  </r>
  <r>
    <x v="6"/>
    <x v="3"/>
    <x v="9"/>
    <x v="5"/>
    <n v="1582"/>
    <x v="149"/>
    <s v="Monday"/>
  </r>
  <r>
    <x v="23"/>
    <x v="2"/>
    <x v="16"/>
    <x v="110"/>
    <n v="1456"/>
    <x v="2"/>
    <s v="Friday"/>
  </r>
  <r>
    <x v="18"/>
    <x v="3"/>
    <x v="10"/>
    <x v="60"/>
    <n v="2016"/>
    <x v="173"/>
    <s v="Monday"/>
  </r>
  <r>
    <x v="24"/>
    <x v="3"/>
    <x v="20"/>
    <x v="30"/>
    <n v="7588"/>
    <x v="16"/>
    <s v="Thursday"/>
  </r>
  <r>
    <x v="8"/>
    <x v="5"/>
    <x v="15"/>
    <x v="74"/>
    <n v="3402"/>
    <x v="156"/>
    <s v="Thursday"/>
  </r>
  <r>
    <x v="2"/>
    <x v="3"/>
    <x v="3"/>
    <x v="53"/>
    <n v="700"/>
    <x v="82"/>
    <s v="Monday"/>
  </r>
  <r>
    <x v="6"/>
    <x v="4"/>
    <x v="15"/>
    <x v="38"/>
    <n v="1904"/>
    <x v="305"/>
    <s v="Monday"/>
  </r>
  <r>
    <x v="13"/>
    <x v="3"/>
    <x v="1"/>
    <x v="49"/>
    <n v="4844"/>
    <x v="180"/>
    <s v="Thursday"/>
  </r>
  <r>
    <x v="4"/>
    <x v="0"/>
    <x v="3"/>
    <x v="106"/>
    <n v="9625"/>
    <x v="340"/>
    <s v="Tuesday"/>
  </r>
  <r>
    <x v="4"/>
    <x v="0"/>
    <x v="17"/>
    <x v="70"/>
    <n v="4599"/>
    <x v="316"/>
    <s v="Friday"/>
  </r>
  <r>
    <x v="13"/>
    <x v="4"/>
    <x v="9"/>
    <x v="84"/>
    <n v="3003"/>
    <x v="277"/>
    <s v="Monday"/>
  </r>
  <r>
    <x v="19"/>
    <x v="2"/>
    <x v="15"/>
    <x v="159"/>
    <n v="9744"/>
    <x v="341"/>
    <s v="Wednesday"/>
  </r>
  <r>
    <x v="9"/>
    <x v="1"/>
    <x v="17"/>
    <x v="52"/>
    <n v="1400"/>
    <x v="236"/>
    <s v="Wednesday"/>
  </r>
  <r>
    <x v="0"/>
    <x v="4"/>
    <x v="7"/>
    <x v="12"/>
    <n v="364"/>
    <x v="178"/>
    <s v="Thursday"/>
  </r>
  <r>
    <x v="16"/>
    <x v="3"/>
    <x v="21"/>
    <x v="7"/>
    <n v="7231"/>
    <x v="5"/>
    <s v="Thursday"/>
  </r>
  <r>
    <x v="14"/>
    <x v="2"/>
    <x v="5"/>
    <x v="155"/>
    <n v="63"/>
    <x v="239"/>
    <s v="Thursday"/>
  </r>
  <r>
    <x v="15"/>
    <x v="0"/>
    <x v="16"/>
    <x v="134"/>
    <n v="8309"/>
    <x v="185"/>
    <s v="Tuesday"/>
  </r>
  <r>
    <x v="16"/>
    <x v="5"/>
    <x v="18"/>
    <x v="43"/>
    <n v="3164"/>
    <x v="223"/>
    <s v="Wednesday"/>
  </r>
  <r>
    <x v="13"/>
    <x v="0"/>
    <x v="2"/>
    <x v="120"/>
    <n v="5691"/>
    <x v="333"/>
    <s v="Wednesday"/>
  </r>
  <r>
    <x v="24"/>
    <x v="3"/>
    <x v="8"/>
    <x v="92"/>
    <n v="490"/>
    <x v="282"/>
    <s v="Monday"/>
  </r>
  <r>
    <x v="6"/>
    <x v="1"/>
    <x v="1"/>
    <x v="145"/>
    <n v="18032"/>
    <x v="342"/>
    <s v="Tuesday"/>
  </r>
  <r>
    <x v="6"/>
    <x v="3"/>
    <x v="10"/>
    <x v="154"/>
    <n v="637"/>
    <x v="340"/>
    <s v="Monday"/>
  </r>
  <r>
    <x v="19"/>
    <x v="5"/>
    <x v="14"/>
    <x v="15"/>
    <n v="4067"/>
    <x v="334"/>
    <s v="Monday"/>
  </r>
  <r>
    <x v="2"/>
    <x v="3"/>
    <x v="7"/>
    <x v="45"/>
    <n v="8204"/>
    <x v="343"/>
    <s v="Monday"/>
  </r>
  <r>
    <x v="24"/>
    <x v="5"/>
    <x v="3"/>
    <x v="83"/>
    <n v="9870"/>
    <x v="30"/>
    <s v="Wednesday"/>
  </r>
  <r>
    <x v="15"/>
    <x v="5"/>
    <x v="21"/>
    <x v="60"/>
    <n v="5131"/>
    <x v="248"/>
    <s v="Monday"/>
  </r>
  <r>
    <x v="8"/>
    <x v="5"/>
    <x v="10"/>
    <x v="11"/>
    <n v="1141"/>
    <x v="342"/>
    <s v="Thursday"/>
  </r>
  <r>
    <x v="4"/>
    <x v="0"/>
    <x v="10"/>
    <x v="30"/>
    <n v="7980"/>
    <x v="21"/>
    <s v="Thursday"/>
  </r>
  <r>
    <x v="1"/>
    <x v="3"/>
    <x v="8"/>
    <x v="162"/>
    <n v="5229"/>
    <x v="251"/>
    <s v="Tuesday"/>
  </r>
  <r>
    <x v="9"/>
    <x v="0"/>
    <x v="9"/>
    <x v="48"/>
    <n v="3423"/>
    <x v="149"/>
    <s v="Friday"/>
  </r>
  <r>
    <x v="4"/>
    <x v="0"/>
    <x v="11"/>
    <x v="36"/>
    <n v="6468"/>
    <x v="226"/>
    <s v="Monday"/>
  </r>
  <r>
    <x v="10"/>
    <x v="3"/>
    <x v="0"/>
    <x v="52"/>
    <n v="4326"/>
    <x v="169"/>
    <s v="Wednesday"/>
  </r>
  <r>
    <x v="0"/>
    <x v="4"/>
    <x v="17"/>
    <x v="72"/>
    <n v="7154"/>
    <x v="32"/>
    <s v="Friday"/>
  </r>
  <r>
    <x v="20"/>
    <x v="0"/>
    <x v="1"/>
    <x v="130"/>
    <n v="3997"/>
    <x v="344"/>
    <s v="Thursday"/>
  </r>
  <r>
    <x v="20"/>
    <x v="4"/>
    <x v="16"/>
    <x v="59"/>
    <n v="5180"/>
    <x v="143"/>
    <s v="Thursday"/>
  </r>
  <r>
    <x v="11"/>
    <x v="5"/>
    <x v="7"/>
    <x v="102"/>
    <n v="2723"/>
    <x v="345"/>
    <s v="Friday"/>
  </r>
  <r>
    <x v="17"/>
    <x v="1"/>
    <x v="13"/>
    <x v="99"/>
    <n v="952"/>
    <x v="51"/>
    <s v="Friday"/>
  </r>
  <r>
    <x v="6"/>
    <x v="5"/>
    <x v="3"/>
    <x v="110"/>
    <n v="5691"/>
    <x v="346"/>
    <s v="Friday"/>
  </r>
  <r>
    <x v="8"/>
    <x v="5"/>
    <x v="19"/>
    <x v="152"/>
    <n v="10969"/>
    <x v="178"/>
    <s v="Thursday"/>
  </r>
  <r>
    <x v="6"/>
    <x v="1"/>
    <x v="3"/>
    <x v="48"/>
    <n v="5964"/>
    <x v="135"/>
    <s v="Friday"/>
  </r>
  <r>
    <x v="3"/>
    <x v="2"/>
    <x v="9"/>
    <x v="163"/>
    <n v="2821"/>
    <x v="51"/>
    <s v="Friday"/>
  </r>
  <r>
    <x v="6"/>
    <x v="1"/>
    <x v="12"/>
    <x v="82"/>
    <n v="1302"/>
    <x v="314"/>
    <s v="Friday"/>
  </r>
  <r>
    <x v="1"/>
    <x v="0"/>
    <x v="8"/>
    <x v="28"/>
    <n v="5474"/>
    <x v="176"/>
    <s v="Wednesday"/>
  </r>
  <r>
    <x v="18"/>
    <x v="1"/>
    <x v="20"/>
    <x v="10"/>
    <n v="4179"/>
    <x v="321"/>
    <s v="Thursday"/>
  </r>
  <r>
    <x v="0"/>
    <x v="0"/>
    <x v="5"/>
    <x v="19"/>
    <n v="1946"/>
    <x v="223"/>
    <s v="Monday"/>
  </r>
  <r>
    <x v="8"/>
    <x v="5"/>
    <x v="14"/>
    <x v="96"/>
    <n v="4291"/>
    <x v="347"/>
    <s v="Tuesday"/>
  </r>
  <r>
    <x v="5"/>
    <x v="1"/>
    <x v="10"/>
    <x v="161"/>
    <n v="7196"/>
    <x v="44"/>
    <s v="Friday"/>
  </r>
  <r>
    <x v="9"/>
    <x v="5"/>
    <x v="3"/>
    <x v="139"/>
    <n v="1939"/>
    <x v="325"/>
    <s v="Monday"/>
  </r>
  <r>
    <x v="9"/>
    <x v="1"/>
    <x v="8"/>
    <x v="77"/>
    <n v="10437"/>
    <x v="106"/>
    <s v="Tuesday"/>
  </r>
  <r>
    <x v="7"/>
    <x v="2"/>
    <x v="17"/>
    <x v="78"/>
    <n v="6916"/>
    <x v="199"/>
    <s v="Wednesday"/>
  </r>
  <r>
    <x v="10"/>
    <x v="0"/>
    <x v="6"/>
    <x v="81"/>
    <n v="3647"/>
    <x v="348"/>
    <s v="Wednesday"/>
  </r>
  <r>
    <x v="16"/>
    <x v="2"/>
    <x v="6"/>
    <x v="73"/>
    <n v="8995"/>
    <x v="148"/>
    <s v="Tuesday"/>
  </r>
  <r>
    <x v="2"/>
    <x v="2"/>
    <x v="8"/>
    <x v="77"/>
    <n v="7252"/>
    <x v="128"/>
    <s v="Tuesday"/>
  </r>
  <r>
    <x v="4"/>
    <x v="1"/>
    <x v="9"/>
    <x v="129"/>
    <n v="16380"/>
    <x v="284"/>
    <s v="Thursday"/>
  </r>
  <r>
    <x v="1"/>
    <x v="3"/>
    <x v="19"/>
    <x v="127"/>
    <n v="9660"/>
    <x v="51"/>
    <s v="Tuesday"/>
  </r>
  <r>
    <x v="15"/>
    <x v="1"/>
    <x v="2"/>
    <x v="122"/>
    <n v="4522"/>
    <x v="262"/>
    <s v="Monday"/>
  </r>
  <r>
    <x v="19"/>
    <x v="2"/>
    <x v="19"/>
    <x v="145"/>
    <n v="329"/>
    <x v="176"/>
    <s v="Tuesday"/>
  </r>
  <r>
    <x v="22"/>
    <x v="5"/>
    <x v="18"/>
    <x v="164"/>
    <n v="3458"/>
    <x v="349"/>
    <s v="Wednesday"/>
  </r>
  <r>
    <x v="6"/>
    <x v="1"/>
    <x v="21"/>
    <x v="49"/>
    <n v="4641"/>
    <x v="350"/>
    <s v="Thursday"/>
  </r>
  <r>
    <x v="0"/>
    <x v="5"/>
    <x v="14"/>
    <x v="6"/>
    <n v="4627"/>
    <x v="128"/>
    <s v="Tuesday"/>
  </r>
  <r>
    <x v="19"/>
    <x v="2"/>
    <x v="16"/>
    <x v="91"/>
    <n v="3192"/>
    <x v="95"/>
    <s v="Monday"/>
  </r>
  <r>
    <x v="23"/>
    <x v="5"/>
    <x v="5"/>
    <x v="154"/>
    <n v="252"/>
    <x v="351"/>
    <s v="Monday"/>
  </r>
  <r>
    <x v="10"/>
    <x v="4"/>
    <x v="8"/>
    <x v="88"/>
    <n v="868"/>
    <x v="100"/>
    <s v="Monday"/>
  </r>
  <r>
    <x v="10"/>
    <x v="5"/>
    <x v="13"/>
    <x v="34"/>
    <n v="210"/>
    <x v="39"/>
    <s v="Thursday"/>
  </r>
  <r>
    <x v="5"/>
    <x v="4"/>
    <x v="1"/>
    <x v="30"/>
    <n v="7007"/>
    <x v="48"/>
    <s v="Thursday"/>
  </r>
  <r>
    <x v="23"/>
    <x v="3"/>
    <x v="17"/>
    <x v="157"/>
    <n v="5845"/>
    <x v="2"/>
    <s v="Thursday"/>
  </r>
  <r>
    <x v="11"/>
    <x v="5"/>
    <x v="20"/>
    <x v="37"/>
    <n v="1372"/>
    <x v="352"/>
    <s v="Wednesday"/>
  </r>
  <r>
    <x v="17"/>
    <x v="1"/>
    <x v="10"/>
    <x v="59"/>
    <n v="8428"/>
    <x v="174"/>
    <s v="Thursday"/>
  </r>
  <r>
    <x v="21"/>
    <x v="0"/>
    <x v="0"/>
    <x v="46"/>
    <n v="4977"/>
    <x v="254"/>
    <s v="Thursday"/>
  </r>
  <r>
    <x v="6"/>
    <x v="4"/>
    <x v="21"/>
    <x v="49"/>
    <n v="1694"/>
    <x v="69"/>
    <s v="Thursday"/>
  </r>
  <r>
    <x v="22"/>
    <x v="2"/>
    <x v="4"/>
    <x v="1"/>
    <n v="4326"/>
    <x v="163"/>
    <s v="Monday"/>
  </r>
  <r>
    <x v="9"/>
    <x v="2"/>
    <x v="8"/>
    <x v="38"/>
    <n v="9527"/>
    <x v="353"/>
    <s v="Monday"/>
  </r>
  <r>
    <x v="11"/>
    <x v="1"/>
    <x v="4"/>
    <x v="31"/>
    <n v="10766"/>
    <x v="21"/>
    <s v="Friday"/>
  </r>
  <r>
    <x v="15"/>
    <x v="4"/>
    <x v="13"/>
    <x v="165"/>
    <n v="1288"/>
    <x v="103"/>
    <s v="Thursday"/>
  </r>
  <r>
    <x v="20"/>
    <x v="2"/>
    <x v="16"/>
    <x v="21"/>
    <n v="4879"/>
    <x v="313"/>
    <s v="Monday"/>
  </r>
  <r>
    <x v="24"/>
    <x v="4"/>
    <x v="11"/>
    <x v="129"/>
    <n v="2408"/>
    <x v="21"/>
    <s v="Thursday"/>
  </r>
  <r>
    <x v="3"/>
    <x v="0"/>
    <x v="20"/>
    <x v="73"/>
    <n v="3094"/>
    <x v="354"/>
    <s v="Tuesday"/>
  </r>
  <r>
    <x v="6"/>
    <x v="3"/>
    <x v="21"/>
    <x v="26"/>
    <n v="7231"/>
    <x v="284"/>
    <s v="Wednesday"/>
  </r>
  <r>
    <x v="4"/>
    <x v="1"/>
    <x v="1"/>
    <x v="25"/>
    <n v="8981"/>
    <x v="284"/>
    <s v="Tuesday"/>
  </r>
  <r>
    <x v="16"/>
    <x v="3"/>
    <x v="3"/>
    <x v="77"/>
    <n v="7"/>
    <x v="355"/>
    <s v="Tuesday"/>
  </r>
  <r>
    <x v="2"/>
    <x v="2"/>
    <x v="21"/>
    <x v="61"/>
    <n v="1372"/>
    <x v="239"/>
    <s v="Thursday"/>
  </r>
  <r>
    <x v="3"/>
    <x v="0"/>
    <x v="6"/>
    <x v="89"/>
    <n v="5250"/>
    <x v="300"/>
    <s v="Wednesday"/>
  </r>
  <r>
    <x v="5"/>
    <x v="5"/>
    <x v="14"/>
    <x v="155"/>
    <n v="7560"/>
    <x v="303"/>
    <s v="Thursday"/>
  </r>
  <r>
    <x v="0"/>
    <x v="2"/>
    <x v="12"/>
    <x v="10"/>
    <n v="5012"/>
    <x v="269"/>
    <s v="Thursday"/>
  </r>
  <r>
    <x v="15"/>
    <x v="0"/>
    <x v="19"/>
    <x v="94"/>
    <n v="3038"/>
    <x v="48"/>
    <s v="Friday"/>
  </r>
  <r>
    <x v="7"/>
    <x v="3"/>
    <x v="5"/>
    <x v="2"/>
    <n v="1099"/>
    <x v="96"/>
    <s v="Thursday"/>
  </r>
  <r>
    <x v="22"/>
    <x v="3"/>
    <x v="0"/>
    <x v="54"/>
    <n v="7413"/>
    <x v="247"/>
    <s v="Friday"/>
  </r>
  <r>
    <x v="22"/>
    <x v="0"/>
    <x v="21"/>
    <x v="17"/>
    <n v="5397"/>
    <x v="312"/>
    <s v="Wednesday"/>
  </r>
  <r>
    <x v="8"/>
    <x v="2"/>
    <x v="10"/>
    <x v="101"/>
    <n v="2303"/>
    <x v="314"/>
    <s v="Friday"/>
  </r>
  <r>
    <x v="12"/>
    <x v="3"/>
    <x v="9"/>
    <x v="89"/>
    <n v="1141"/>
    <x v="355"/>
    <s v="Wednesday"/>
  </r>
  <r>
    <x v="12"/>
    <x v="1"/>
    <x v="8"/>
    <x v="133"/>
    <n v="10325"/>
    <x v="234"/>
    <s v="Thursday"/>
  </r>
  <r>
    <x v="19"/>
    <x v="1"/>
    <x v="8"/>
    <x v="45"/>
    <n v="2149"/>
    <x v="147"/>
    <s v="Monday"/>
  </r>
  <r>
    <x v="2"/>
    <x v="0"/>
    <x v="1"/>
    <x v="130"/>
    <n v="12362"/>
    <x v="1"/>
    <s v="Thursday"/>
  </r>
  <r>
    <x v="13"/>
    <x v="0"/>
    <x v="17"/>
    <x v="82"/>
    <n v="12635"/>
    <x v="275"/>
    <s v="Friday"/>
  </r>
  <r>
    <x v="23"/>
    <x v="0"/>
    <x v="0"/>
    <x v="166"/>
    <n v="2443"/>
    <x v="174"/>
    <s v="Thursday"/>
  </r>
  <r>
    <x v="8"/>
    <x v="5"/>
    <x v="9"/>
    <x v="158"/>
    <n v="6237"/>
    <x v="356"/>
    <s v="Monday"/>
  </r>
  <r>
    <x v="4"/>
    <x v="4"/>
    <x v="11"/>
    <x v="107"/>
    <n v="1736"/>
    <x v="159"/>
    <s v="Tuesday"/>
  </r>
  <r>
    <x v="4"/>
    <x v="0"/>
    <x v="7"/>
    <x v="35"/>
    <n v="7315"/>
    <x v="351"/>
    <s v="Friday"/>
  </r>
  <r>
    <x v="14"/>
    <x v="5"/>
    <x v="2"/>
    <x v="33"/>
    <n v="4935"/>
    <x v="357"/>
    <s v="Thursday"/>
  </r>
  <r>
    <x v="2"/>
    <x v="1"/>
    <x v="14"/>
    <x v="100"/>
    <n v="1393"/>
    <x v="19"/>
    <s v="Wednesday"/>
  </r>
  <r>
    <x v="15"/>
    <x v="5"/>
    <x v="18"/>
    <x v="88"/>
    <n v="3381"/>
    <x v="75"/>
    <s v="Monday"/>
  </r>
  <r>
    <x v="18"/>
    <x v="1"/>
    <x v="18"/>
    <x v="38"/>
    <n v="2933"/>
    <x v="143"/>
    <s v="Monday"/>
  </r>
  <r>
    <x v="18"/>
    <x v="3"/>
    <x v="19"/>
    <x v="119"/>
    <n v="3836"/>
    <x v="8"/>
    <s v="Friday"/>
  </r>
  <r>
    <x v="16"/>
    <x v="0"/>
    <x v="18"/>
    <x v="13"/>
    <n v="8022"/>
    <x v="358"/>
    <s v="Wednesday"/>
  </r>
  <r>
    <x v="17"/>
    <x v="3"/>
    <x v="10"/>
    <x v="0"/>
    <n v="371"/>
    <x v="299"/>
    <s v="Tuesday"/>
  </r>
  <r>
    <x v="20"/>
    <x v="5"/>
    <x v="5"/>
    <x v="10"/>
    <n v="16702"/>
    <x v="304"/>
    <s v="Thursday"/>
  </r>
  <r>
    <x v="1"/>
    <x v="2"/>
    <x v="19"/>
    <x v="29"/>
    <n v="13258"/>
    <x v="65"/>
    <s v="Wednesday"/>
  </r>
  <r>
    <x v="15"/>
    <x v="3"/>
    <x v="2"/>
    <x v="17"/>
    <n v="2058"/>
    <x v="290"/>
    <s v="Wednesday"/>
  </r>
  <r>
    <x v="16"/>
    <x v="0"/>
    <x v="20"/>
    <x v="98"/>
    <n v="10192"/>
    <x v="274"/>
    <s v="Friday"/>
  </r>
  <r>
    <x v="0"/>
    <x v="0"/>
    <x v="9"/>
    <x v="152"/>
    <n v="7140"/>
    <x v="359"/>
    <s v="Thursday"/>
  </r>
  <r>
    <x v="12"/>
    <x v="1"/>
    <x v="15"/>
    <x v="141"/>
    <n v="9835"/>
    <x v="92"/>
    <s v="Friday"/>
  </r>
  <r>
    <x v="5"/>
    <x v="0"/>
    <x v="18"/>
    <x v="30"/>
    <n v="5775"/>
    <x v="48"/>
    <s v="Thursday"/>
  </r>
  <r>
    <x v="5"/>
    <x v="0"/>
    <x v="3"/>
    <x v="127"/>
    <n v="749"/>
    <x v="265"/>
    <s v="Tuesday"/>
  </r>
  <r>
    <x v="21"/>
    <x v="5"/>
    <x v="7"/>
    <x v="20"/>
    <n v="7770"/>
    <x v="138"/>
    <s v="Thursday"/>
  </r>
  <r>
    <x v="0"/>
    <x v="0"/>
    <x v="1"/>
    <x v="2"/>
    <n v="5502"/>
    <x v="360"/>
    <s v="Thursday"/>
  </r>
  <r>
    <x v="4"/>
    <x v="0"/>
    <x v="21"/>
    <x v="83"/>
    <n v="6223"/>
    <x v="67"/>
    <s v="Wednesday"/>
  </r>
  <r>
    <x v="20"/>
    <x v="0"/>
    <x v="4"/>
    <x v="153"/>
    <n v="3507"/>
    <x v="280"/>
    <s v="Friday"/>
  </r>
  <r>
    <x v="2"/>
    <x v="3"/>
    <x v="5"/>
    <x v="104"/>
    <n v="5600"/>
    <x v="67"/>
    <s v="Friday"/>
  </r>
  <r>
    <x v="4"/>
    <x v="2"/>
    <x v="6"/>
    <x v="141"/>
    <n v="721"/>
    <x v="28"/>
    <s v="Friday"/>
  </r>
  <r>
    <x v="4"/>
    <x v="5"/>
    <x v="6"/>
    <x v="132"/>
    <n v="6615"/>
    <x v="68"/>
    <s v="Friday"/>
  </r>
  <r>
    <x v="8"/>
    <x v="4"/>
    <x v="14"/>
    <x v="140"/>
    <n v="7420"/>
    <x v="22"/>
    <s v="Thursday"/>
  </r>
  <r>
    <x v="7"/>
    <x v="3"/>
    <x v="4"/>
    <x v="112"/>
    <n v="3164"/>
    <x v="147"/>
    <s v="Friday"/>
  </r>
  <r>
    <x v="14"/>
    <x v="2"/>
    <x v="20"/>
    <x v="15"/>
    <n v="9114"/>
    <x v="17"/>
    <s v="Monday"/>
  </r>
  <r>
    <x v="14"/>
    <x v="3"/>
    <x v="1"/>
    <x v="65"/>
    <n v="5404"/>
    <x v="142"/>
    <s v="Thursday"/>
  </r>
  <r>
    <x v="8"/>
    <x v="3"/>
    <x v="3"/>
    <x v="6"/>
    <n v="3990"/>
    <x v="225"/>
    <s v="Tuesday"/>
  </r>
  <r>
    <x v="24"/>
    <x v="0"/>
    <x v="1"/>
    <x v="44"/>
    <n v="14924"/>
    <x v="129"/>
    <s v="Tuesday"/>
  </r>
  <r>
    <x v="17"/>
    <x v="2"/>
    <x v="9"/>
    <x v="57"/>
    <n v="7091"/>
    <x v="275"/>
    <s v="Wednesday"/>
  </r>
  <r>
    <x v="13"/>
    <x v="4"/>
    <x v="11"/>
    <x v="45"/>
    <n v="2807"/>
    <x v="171"/>
    <s v="Monday"/>
  </r>
  <r>
    <x v="3"/>
    <x v="1"/>
    <x v="5"/>
    <x v="22"/>
    <n v="6496"/>
    <x v="291"/>
    <s v="Monday"/>
  </r>
  <r>
    <x v="5"/>
    <x v="4"/>
    <x v="5"/>
    <x v="88"/>
    <n v="3738"/>
    <x v="237"/>
    <s v="Monday"/>
  </r>
  <r>
    <x v="24"/>
    <x v="1"/>
    <x v="7"/>
    <x v="17"/>
    <n v="1190"/>
    <x v="172"/>
    <s v="Wednesday"/>
  </r>
  <r>
    <x v="9"/>
    <x v="0"/>
    <x v="15"/>
    <x v="26"/>
    <n v="8379"/>
    <x v="146"/>
    <s v="Wednesday"/>
  </r>
  <r>
    <x v="8"/>
    <x v="2"/>
    <x v="17"/>
    <x v="48"/>
    <n v="9268"/>
    <x v="149"/>
    <s v="Friday"/>
  </r>
  <r>
    <x v="18"/>
    <x v="4"/>
    <x v="9"/>
    <x v="107"/>
    <n v="1029"/>
    <x v="325"/>
    <s v="Tuesday"/>
  </r>
  <r>
    <x v="18"/>
    <x v="1"/>
    <x v="8"/>
    <x v="75"/>
    <n v="3549"/>
    <x v="151"/>
    <s v="Friday"/>
  </r>
  <r>
    <x v="18"/>
    <x v="1"/>
    <x v="5"/>
    <x v="117"/>
    <n v="12026"/>
    <x v="361"/>
    <s v="Thursday"/>
  </r>
  <r>
    <x v="20"/>
    <x v="1"/>
    <x v="4"/>
    <x v="44"/>
    <n v="2303"/>
    <x v="66"/>
    <s v="Tuesday"/>
  </r>
  <r>
    <x v="5"/>
    <x v="5"/>
    <x v="12"/>
    <x v="16"/>
    <n v="13405"/>
    <x v="129"/>
    <s v="Tuesday"/>
  </r>
  <r>
    <x v="22"/>
    <x v="5"/>
    <x v="2"/>
    <x v="25"/>
    <n v="14763"/>
    <x v="23"/>
    <s v="Tuesday"/>
  </r>
  <r>
    <x v="16"/>
    <x v="3"/>
    <x v="8"/>
    <x v="167"/>
    <n v="12894"/>
    <x v="55"/>
    <s v="Thursday"/>
  </r>
  <r>
    <x v="24"/>
    <x v="3"/>
    <x v="9"/>
    <x v="17"/>
    <n v="8302"/>
    <x v="295"/>
    <s v="Wednesday"/>
  </r>
  <r>
    <x v="14"/>
    <x v="0"/>
    <x v="9"/>
    <x v="97"/>
    <n v="455"/>
    <x v="56"/>
    <s v="Tuesday"/>
  </r>
  <r>
    <x v="20"/>
    <x v="1"/>
    <x v="17"/>
    <x v="86"/>
    <n v="8183"/>
    <x v="256"/>
    <s v="Thursday"/>
  </r>
  <r>
    <x v="23"/>
    <x v="2"/>
    <x v="18"/>
    <x v="100"/>
    <n v="1645"/>
    <x v="227"/>
    <s v="Wednesday"/>
  </r>
  <r>
    <x v="16"/>
    <x v="0"/>
    <x v="6"/>
    <x v="84"/>
    <n v="3143"/>
    <x v="274"/>
    <s v="Monday"/>
  </r>
  <r>
    <x v="13"/>
    <x v="5"/>
    <x v="18"/>
    <x v="29"/>
    <n v="5873"/>
    <x v="156"/>
    <s v="Wednesday"/>
  </r>
  <r>
    <x v="24"/>
    <x v="1"/>
    <x v="6"/>
    <x v="35"/>
    <n v="11298"/>
    <x v="340"/>
    <s v="Friday"/>
  </r>
  <r>
    <x v="4"/>
    <x v="5"/>
    <x v="2"/>
    <x v="76"/>
    <n v="12425"/>
    <x v="92"/>
    <s v="Tuesday"/>
  </r>
  <r>
    <x v="4"/>
    <x v="0"/>
    <x v="14"/>
    <x v="19"/>
    <n v="1715"/>
    <x v="12"/>
    <s v="Monday"/>
  </r>
  <r>
    <x v="8"/>
    <x v="1"/>
    <x v="5"/>
    <x v="99"/>
    <n v="8190"/>
    <x v="176"/>
    <s v="Friday"/>
  </r>
  <r>
    <x v="18"/>
    <x v="5"/>
    <x v="3"/>
    <x v="34"/>
    <n v="4991"/>
    <x v="185"/>
    <s v="Thursday"/>
  </r>
  <r>
    <x v="7"/>
    <x v="1"/>
    <x v="0"/>
    <x v="14"/>
    <n v="15491"/>
    <x v="243"/>
    <s v="Wednesday"/>
  </r>
  <r>
    <x v="7"/>
    <x v="5"/>
    <x v="4"/>
    <x v="52"/>
    <n v="5096"/>
    <x v="42"/>
    <s v="Wednesday"/>
  </r>
  <r>
    <x v="1"/>
    <x v="2"/>
    <x v="21"/>
    <x v="53"/>
    <n v="7063"/>
    <x v="130"/>
    <s v="Monday"/>
  </r>
  <r>
    <x v="12"/>
    <x v="4"/>
    <x v="21"/>
    <x v="19"/>
    <n v="2275"/>
    <x v="24"/>
    <s v="Monday"/>
  </r>
  <r>
    <x v="8"/>
    <x v="5"/>
    <x v="7"/>
    <x v="30"/>
    <n v="7602"/>
    <x v="45"/>
    <s v="Thursday"/>
  </r>
  <r>
    <x v="13"/>
    <x v="2"/>
    <x v="1"/>
    <x v="51"/>
    <n v="4200"/>
    <x v="88"/>
    <s v="Friday"/>
  </r>
  <r>
    <x v="4"/>
    <x v="1"/>
    <x v="12"/>
    <x v="18"/>
    <n v="11137"/>
    <x v="20"/>
    <s v="Wednesday"/>
  </r>
  <r>
    <x v="3"/>
    <x v="0"/>
    <x v="15"/>
    <x v="61"/>
    <n v="3388"/>
    <x v="122"/>
    <s v="Thursday"/>
  </r>
  <r>
    <x v="16"/>
    <x v="2"/>
    <x v="5"/>
    <x v="70"/>
    <n v="6832"/>
    <x v="362"/>
    <s v="Friday"/>
  </r>
  <r>
    <x v="18"/>
    <x v="5"/>
    <x v="13"/>
    <x v="115"/>
    <n v="3437"/>
    <x v="67"/>
    <s v="Monday"/>
  </r>
  <r>
    <x v="18"/>
    <x v="0"/>
    <x v="11"/>
    <x v="56"/>
    <n v="301"/>
    <x v="81"/>
    <s v="Friday"/>
  </r>
  <r>
    <x v="4"/>
    <x v="5"/>
    <x v="13"/>
    <x v="102"/>
    <n v="1869"/>
    <x v="191"/>
    <s v="Friday"/>
  </r>
  <r>
    <x v="17"/>
    <x v="4"/>
    <x v="19"/>
    <x v="155"/>
    <n v="17465"/>
    <x v="322"/>
    <s v="Thursday"/>
  </r>
  <r>
    <x v="22"/>
    <x v="4"/>
    <x v="16"/>
    <x v="106"/>
    <n v="10143"/>
    <x v="51"/>
    <s v="Tuesday"/>
  </r>
  <r>
    <x v="1"/>
    <x v="3"/>
    <x v="6"/>
    <x v="36"/>
    <n v="3626"/>
    <x v="71"/>
    <s v="Monday"/>
  </r>
  <r>
    <x v="10"/>
    <x v="5"/>
    <x v="20"/>
    <x v="52"/>
    <n v="3346"/>
    <x v="363"/>
    <s v="Wednesday"/>
  </r>
  <r>
    <x v="22"/>
    <x v="2"/>
    <x v="17"/>
    <x v="57"/>
    <n v="6321"/>
    <x v="20"/>
    <s v="Wednesday"/>
  </r>
  <r>
    <x v="7"/>
    <x v="0"/>
    <x v="12"/>
    <x v="13"/>
    <n v="9345"/>
    <x v="32"/>
    <s v="Wednesday"/>
  </r>
  <r>
    <x v="14"/>
    <x v="0"/>
    <x v="2"/>
    <x v="162"/>
    <n v="15008"/>
    <x v="364"/>
    <s v="Tuesday"/>
  </r>
  <r>
    <x v="20"/>
    <x v="3"/>
    <x v="14"/>
    <x v="100"/>
    <n v="7609"/>
    <x v="31"/>
    <s v="Wednesday"/>
  </r>
  <r>
    <x v="12"/>
    <x v="5"/>
    <x v="13"/>
    <x v="15"/>
    <n v="10332"/>
    <x v="0"/>
    <s v="Monday"/>
  </r>
  <r>
    <x v="9"/>
    <x v="1"/>
    <x v="14"/>
    <x v="68"/>
    <n v="819"/>
    <x v="261"/>
    <s v="Tuesday"/>
  </r>
  <r>
    <x v="6"/>
    <x v="0"/>
    <x v="9"/>
    <x v="59"/>
    <n v="5754"/>
    <x v="32"/>
    <s v="Thursday"/>
  </r>
  <r>
    <x v="0"/>
    <x v="1"/>
    <x v="2"/>
    <x v="49"/>
    <n v="28"/>
    <x v="365"/>
    <s v="Thursday"/>
  </r>
  <r>
    <x v="4"/>
    <x v="4"/>
    <x v="16"/>
    <x v="33"/>
    <n v="6440"/>
    <x v="97"/>
    <s v="Thursday"/>
  </r>
  <r>
    <x v="15"/>
    <x v="1"/>
    <x v="8"/>
    <x v="24"/>
    <n v="4956"/>
    <x v="204"/>
    <s v="Wednesday"/>
  </r>
  <r>
    <x v="6"/>
    <x v="0"/>
    <x v="12"/>
    <x v="63"/>
    <n v="2352"/>
    <x v="204"/>
    <s v="Wednesday"/>
  </r>
  <r>
    <x v="4"/>
    <x v="2"/>
    <x v="15"/>
    <x v="14"/>
    <n v="3906"/>
    <x v="151"/>
    <s v="Wednesday"/>
  </r>
  <r>
    <x v="12"/>
    <x v="1"/>
    <x v="14"/>
    <x v="9"/>
    <n v="1813"/>
    <x v="89"/>
    <s v="Monday"/>
  </r>
  <r>
    <x v="24"/>
    <x v="1"/>
    <x v="16"/>
    <x v="100"/>
    <n v="11788"/>
    <x v="7"/>
    <s v="Wednesday"/>
  </r>
  <r>
    <x v="2"/>
    <x v="2"/>
    <x v="3"/>
    <x v="6"/>
    <n v="5768"/>
    <x v="366"/>
    <s v="Tuesday"/>
  </r>
  <r>
    <x v="21"/>
    <x v="4"/>
    <x v="1"/>
    <x v="91"/>
    <n v="2401"/>
    <x v="148"/>
    <s v="Monday"/>
  </r>
  <r>
    <x v="21"/>
    <x v="4"/>
    <x v="8"/>
    <x v="39"/>
    <n v="4515"/>
    <x v="286"/>
    <s v="Friday"/>
  </r>
  <r>
    <x v="22"/>
    <x v="3"/>
    <x v="14"/>
    <x v="38"/>
    <n v="10794"/>
    <x v="194"/>
    <s v="Monday"/>
  </r>
  <r>
    <x v="1"/>
    <x v="1"/>
    <x v="5"/>
    <x v="19"/>
    <n v="13706"/>
    <x v="307"/>
    <s v="Monday"/>
  </r>
  <r>
    <x v="15"/>
    <x v="1"/>
    <x v="7"/>
    <x v="30"/>
    <n v="4361"/>
    <x v="91"/>
    <s v="Thursday"/>
  </r>
  <r>
    <x v="0"/>
    <x v="1"/>
    <x v="16"/>
    <x v="128"/>
    <n v="10122"/>
    <x v="149"/>
    <s v="Tuesday"/>
  </r>
  <r>
    <x v="10"/>
    <x v="2"/>
    <x v="17"/>
    <x v="62"/>
    <n v="994"/>
    <x v="107"/>
    <s v="Tuesday"/>
  </r>
  <r>
    <x v="21"/>
    <x v="3"/>
    <x v="4"/>
    <x v="56"/>
    <n v="2268"/>
    <x v="16"/>
    <s v="Friday"/>
  </r>
  <r>
    <x v="2"/>
    <x v="2"/>
    <x v="7"/>
    <x v="87"/>
    <n v="574"/>
    <x v="13"/>
    <s v="Wednesday"/>
  </r>
  <r>
    <x v="20"/>
    <x v="0"/>
    <x v="9"/>
    <x v="8"/>
    <n v="1792"/>
    <x v="47"/>
    <s v="Wednesday"/>
  </r>
  <r>
    <x v="9"/>
    <x v="5"/>
    <x v="20"/>
    <x v="39"/>
    <n v="4844"/>
    <x v="367"/>
    <s v="Friday"/>
  </r>
  <r>
    <x v="15"/>
    <x v="2"/>
    <x v="10"/>
    <x v="143"/>
    <n v="938"/>
    <x v="191"/>
    <s v="Tuesday"/>
  </r>
  <r>
    <x v="6"/>
    <x v="2"/>
    <x v="14"/>
    <x v="74"/>
    <n v="4879"/>
    <x v="108"/>
    <s v="Thursday"/>
  </r>
  <r>
    <x v="23"/>
    <x v="1"/>
    <x v="2"/>
    <x v="17"/>
    <n v="9107"/>
    <x v="7"/>
    <s v="Wednesday"/>
  </r>
  <r>
    <x v="17"/>
    <x v="0"/>
    <x v="4"/>
    <x v="21"/>
    <n v="12187"/>
    <x v="103"/>
    <s v="Monday"/>
  </r>
  <r>
    <x v="2"/>
    <x v="3"/>
    <x v="6"/>
    <x v="28"/>
    <n v="5670"/>
    <x v="360"/>
    <s v="Wednesday"/>
  </r>
  <r>
    <x v="2"/>
    <x v="4"/>
    <x v="11"/>
    <x v="86"/>
    <n v="476"/>
    <x v="32"/>
    <s v="Thursday"/>
  </r>
  <r>
    <x v="6"/>
    <x v="0"/>
    <x v="20"/>
    <x v="72"/>
    <n v="2681"/>
    <x v="58"/>
    <s v="Friday"/>
  </r>
  <r>
    <x v="14"/>
    <x v="3"/>
    <x v="2"/>
    <x v="111"/>
    <n v="1533"/>
    <x v="368"/>
    <s v="Tuesday"/>
  </r>
  <r>
    <x v="14"/>
    <x v="3"/>
    <x v="6"/>
    <x v="59"/>
    <n v="9765"/>
    <x v="243"/>
    <s v="Thursday"/>
  </r>
  <r>
    <x v="12"/>
    <x v="5"/>
    <x v="9"/>
    <x v="25"/>
    <n v="994"/>
    <x v="105"/>
    <s v="Tuesday"/>
  </r>
  <r>
    <x v="8"/>
    <x v="4"/>
    <x v="20"/>
    <x v="96"/>
    <n v="3318"/>
    <x v="369"/>
    <s v="Tuesday"/>
  </r>
  <r>
    <x v="9"/>
    <x v="5"/>
    <x v="16"/>
    <x v="65"/>
    <n v="4214"/>
    <x v="370"/>
    <s v="Thursday"/>
  </r>
  <r>
    <x v="4"/>
    <x v="4"/>
    <x v="9"/>
    <x v="54"/>
    <n v="7714"/>
    <x v="110"/>
    <s v="Friday"/>
  </r>
  <r>
    <x v="6"/>
    <x v="3"/>
    <x v="8"/>
    <x v="36"/>
    <n v="4690"/>
    <x v="369"/>
    <s v="Monday"/>
  </r>
  <r>
    <x v="5"/>
    <x v="3"/>
    <x v="18"/>
    <x v="1"/>
    <n v="13062"/>
    <x v="10"/>
    <s v="Monday"/>
  </r>
  <r>
    <x v="5"/>
    <x v="0"/>
    <x v="12"/>
    <x v="17"/>
    <n v="12488"/>
    <x v="168"/>
    <s v="Wednesday"/>
  </r>
  <r>
    <x v="14"/>
    <x v="4"/>
    <x v="5"/>
    <x v="100"/>
    <n v="14147"/>
    <x v="309"/>
    <s v="Wednesday"/>
  </r>
  <r>
    <x v="4"/>
    <x v="1"/>
    <x v="18"/>
    <x v="15"/>
    <n v="49"/>
    <x v="371"/>
    <s v="Monday"/>
  </r>
  <r>
    <x v="24"/>
    <x v="2"/>
    <x v="2"/>
    <x v="22"/>
    <n v="10199"/>
    <x v="238"/>
    <s v="Monday"/>
  </r>
  <r>
    <x v="4"/>
    <x v="2"/>
    <x v="12"/>
    <x v="151"/>
    <n v="11389"/>
    <x v="135"/>
    <s v="Tuesday"/>
  </r>
  <r>
    <x v="0"/>
    <x v="5"/>
    <x v="15"/>
    <x v="16"/>
    <n v="3584"/>
    <x v="168"/>
    <s v="Tuesday"/>
  </r>
  <r>
    <x v="21"/>
    <x v="5"/>
    <x v="9"/>
    <x v="150"/>
    <n v="12481"/>
    <x v="79"/>
    <s v="Thursday"/>
  </r>
  <r>
    <x v="16"/>
    <x v="4"/>
    <x v="12"/>
    <x v="108"/>
    <n v="2107"/>
    <x v="95"/>
    <s v="Monday"/>
  </r>
  <r>
    <x v="11"/>
    <x v="3"/>
    <x v="21"/>
    <x v="15"/>
    <n v="8603"/>
    <x v="224"/>
    <s v="Monday"/>
  </r>
  <r>
    <x v="13"/>
    <x v="3"/>
    <x v="4"/>
    <x v="158"/>
    <n v="7483"/>
    <x v="215"/>
    <s v="Monday"/>
  </r>
  <r>
    <x v="4"/>
    <x v="3"/>
    <x v="1"/>
    <x v="131"/>
    <n v="3381"/>
    <x v="184"/>
    <s v="Tuesday"/>
  </r>
  <r>
    <x v="23"/>
    <x v="3"/>
    <x v="7"/>
    <x v="117"/>
    <n v="2030"/>
    <x v="136"/>
    <s v="Thursday"/>
  </r>
  <r>
    <x v="19"/>
    <x v="3"/>
    <x v="16"/>
    <x v="16"/>
    <n v="6559"/>
    <x v="191"/>
    <s v="Tuesday"/>
  </r>
  <r>
    <x v="10"/>
    <x v="2"/>
    <x v="4"/>
    <x v="14"/>
    <n v="10822"/>
    <x v="291"/>
    <s v="Wednesday"/>
  </r>
  <r>
    <x v="16"/>
    <x v="0"/>
    <x v="5"/>
    <x v="104"/>
    <n v="18697"/>
    <x v="6"/>
    <s v="Friday"/>
  </r>
  <r>
    <x v="16"/>
    <x v="5"/>
    <x v="5"/>
    <x v="38"/>
    <n v="5845"/>
    <x v="19"/>
    <s v="Monday"/>
  </r>
  <r>
    <x v="16"/>
    <x v="0"/>
    <x v="9"/>
    <x v="59"/>
    <n v="2317"/>
    <x v="272"/>
    <s v="Thursday"/>
  </r>
  <r>
    <x v="7"/>
    <x v="0"/>
    <x v="6"/>
    <x v="17"/>
    <n v="10150"/>
    <x v="238"/>
    <s v="Wednesday"/>
  </r>
  <r>
    <x v="23"/>
    <x v="4"/>
    <x v="17"/>
    <x v="67"/>
    <n v="3437"/>
    <x v="106"/>
    <s v="Monday"/>
  </r>
  <r>
    <x v="10"/>
    <x v="4"/>
    <x v="14"/>
    <x v="32"/>
    <n v="4592"/>
    <x v="236"/>
    <s v="Wednesday"/>
  </r>
  <r>
    <x v="4"/>
    <x v="4"/>
    <x v="12"/>
    <x v="64"/>
    <n v="5691"/>
    <x v="184"/>
    <s v="Monday"/>
  </r>
  <r>
    <x v="9"/>
    <x v="2"/>
    <x v="3"/>
    <x v="58"/>
    <n v="4158"/>
    <x v="176"/>
    <s v="Friday"/>
  </r>
  <r>
    <x v="16"/>
    <x v="5"/>
    <x v="10"/>
    <x v="96"/>
    <n v="5684"/>
    <x v="125"/>
    <s v="Tuesday"/>
  </r>
  <r>
    <x v="11"/>
    <x v="4"/>
    <x v="2"/>
    <x v="26"/>
    <n v="693"/>
    <x v="313"/>
    <s v="Wednesday"/>
  </r>
  <r>
    <x v="17"/>
    <x v="0"/>
    <x v="3"/>
    <x v="151"/>
    <n v="546"/>
    <x v="42"/>
    <s v="Tuesday"/>
  </r>
  <r>
    <x v="6"/>
    <x v="2"/>
    <x v="10"/>
    <x v="42"/>
    <n v="4263"/>
    <x v="79"/>
    <s v="Friday"/>
  </r>
  <r>
    <x v="12"/>
    <x v="1"/>
    <x v="10"/>
    <x v="130"/>
    <n v="1036"/>
    <x v="332"/>
    <s v="Thursday"/>
  </r>
  <r>
    <x v="17"/>
    <x v="2"/>
    <x v="19"/>
    <x v="124"/>
    <n v="13846"/>
    <x v="372"/>
    <s v="Tuesday"/>
  </r>
  <r>
    <x v="12"/>
    <x v="0"/>
    <x v="6"/>
    <x v="24"/>
    <n v="2499"/>
    <x v="322"/>
    <s v="Wednesday"/>
  </r>
  <r>
    <x v="1"/>
    <x v="0"/>
    <x v="16"/>
    <x v="5"/>
    <n v="10689"/>
    <x v="259"/>
    <s v="Monday"/>
  </r>
  <r>
    <x v="23"/>
    <x v="0"/>
    <x v="20"/>
    <x v="50"/>
    <n v="5768"/>
    <x v="309"/>
    <s v="Wednesday"/>
  </r>
  <r>
    <x v="18"/>
    <x v="2"/>
    <x v="3"/>
    <x v="0"/>
    <n v="2226"/>
    <x v="106"/>
    <s v="Tuesday"/>
  </r>
  <r>
    <x v="19"/>
    <x v="5"/>
    <x v="21"/>
    <x v="70"/>
    <n v="10262"/>
    <x v="303"/>
    <s v="Friday"/>
  </r>
  <r>
    <x v="8"/>
    <x v="0"/>
    <x v="11"/>
    <x v="52"/>
    <n v="3864"/>
    <x v="161"/>
    <s v="Wednesday"/>
  </r>
  <r>
    <x v="1"/>
    <x v="5"/>
    <x v="9"/>
    <x v="26"/>
    <n v="4900"/>
    <x v="373"/>
    <s v="Wednesday"/>
  </r>
  <r>
    <x v="0"/>
    <x v="2"/>
    <x v="5"/>
    <x v="15"/>
    <n v="5250"/>
    <x v="99"/>
    <s v="Monday"/>
  </r>
  <r>
    <x v="15"/>
    <x v="0"/>
    <x v="5"/>
    <x v="25"/>
    <n v="3507"/>
    <x v="374"/>
    <s v="Tuesday"/>
  </r>
  <r>
    <x v="8"/>
    <x v="1"/>
    <x v="0"/>
    <x v="89"/>
    <n v="7413"/>
    <x v="375"/>
    <s v="Wednesday"/>
  </r>
  <r>
    <x v="14"/>
    <x v="1"/>
    <x v="0"/>
    <x v="150"/>
    <n v="8155"/>
    <x v="109"/>
    <s v="Thursday"/>
  </r>
  <r>
    <x v="0"/>
    <x v="3"/>
    <x v="11"/>
    <x v="43"/>
    <n v="2478"/>
    <x v="43"/>
    <s v="Wednesday"/>
  </r>
  <r>
    <x v="5"/>
    <x v="1"/>
    <x v="20"/>
    <x v="12"/>
    <n v="2471"/>
    <x v="132"/>
    <s v="Thursday"/>
  </r>
  <r>
    <x v="14"/>
    <x v="0"/>
    <x v="15"/>
    <x v="64"/>
    <n v="1666"/>
    <x v="85"/>
    <s v="Monday"/>
  </r>
  <r>
    <x v="19"/>
    <x v="1"/>
    <x v="7"/>
    <x v="21"/>
    <n v="301"/>
    <x v="372"/>
    <s v="Monday"/>
  </r>
  <r>
    <x v="9"/>
    <x v="2"/>
    <x v="17"/>
    <x v="91"/>
    <n v="8400"/>
    <x v="103"/>
    <s v="Monday"/>
  </r>
  <r>
    <x v="12"/>
    <x v="5"/>
    <x v="1"/>
    <x v="17"/>
    <n v="6139"/>
    <x v="121"/>
    <s v="Wednesday"/>
  </r>
  <r>
    <x v="20"/>
    <x v="2"/>
    <x v="9"/>
    <x v="116"/>
    <n v="1288"/>
    <x v="203"/>
    <s v="Wednesday"/>
  </r>
  <r>
    <x v="1"/>
    <x v="5"/>
    <x v="21"/>
    <x v="34"/>
    <n v="7077"/>
    <x v="376"/>
    <s v="Thursday"/>
  </r>
  <r>
    <x v="17"/>
    <x v="4"/>
    <x v="20"/>
    <x v="36"/>
    <n v="2317"/>
    <x v="377"/>
    <s v="Monday"/>
  </r>
  <r>
    <x v="12"/>
    <x v="3"/>
    <x v="12"/>
    <x v="76"/>
    <n v="63"/>
    <x v="203"/>
    <s v="Tuesday"/>
  </r>
  <r>
    <x v="3"/>
    <x v="0"/>
    <x v="16"/>
    <x v="47"/>
    <n v="9744"/>
    <x v="21"/>
    <s v="Wednesday"/>
  </r>
  <r>
    <x v="15"/>
    <x v="1"/>
    <x v="17"/>
    <x v="26"/>
    <n v="9954"/>
    <x v="163"/>
    <s v="Wednesday"/>
  </r>
  <r>
    <x v="23"/>
    <x v="1"/>
    <x v="0"/>
    <x v="49"/>
    <n v="1260"/>
    <x v="312"/>
    <s v="Thursday"/>
  </r>
  <r>
    <x v="21"/>
    <x v="1"/>
    <x v="9"/>
    <x v="115"/>
    <n v="469"/>
    <x v="22"/>
    <s v="Monday"/>
  </r>
  <r>
    <x v="11"/>
    <x v="0"/>
    <x v="9"/>
    <x v="96"/>
    <n v="973"/>
    <x v="206"/>
    <s v="Tuesday"/>
  </r>
  <r>
    <x v="13"/>
    <x v="2"/>
    <x v="10"/>
    <x v="9"/>
    <n v="3647"/>
    <x v="151"/>
    <s v="Monday"/>
  </r>
  <r>
    <x v="24"/>
    <x v="1"/>
    <x v="4"/>
    <x v="17"/>
    <n v="455"/>
    <x v="109"/>
    <s v="Wednesday"/>
  </r>
  <r>
    <x v="7"/>
    <x v="5"/>
    <x v="12"/>
    <x v="138"/>
    <n v="2520"/>
    <x v="13"/>
    <s v="Monday"/>
  </r>
  <r>
    <x v="1"/>
    <x v="1"/>
    <x v="8"/>
    <x v="129"/>
    <n v="10500"/>
    <x v="85"/>
    <s v="Thursday"/>
  </r>
  <r>
    <x v="5"/>
    <x v="2"/>
    <x v="4"/>
    <x v="61"/>
    <n v="7952"/>
    <x v="309"/>
    <s v="Thursday"/>
  </r>
  <r>
    <x v="16"/>
    <x v="4"/>
    <x v="1"/>
    <x v="137"/>
    <n v="483"/>
    <x v="199"/>
    <s v="Wednesday"/>
  </r>
  <r>
    <x v="21"/>
    <x v="0"/>
    <x v="2"/>
    <x v="40"/>
    <n v="4872"/>
    <x v="179"/>
    <s v="Tuesday"/>
  </r>
  <r>
    <x v="22"/>
    <x v="0"/>
    <x v="2"/>
    <x v="153"/>
    <n v="7756"/>
    <x v="243"/>
    <s v="Friday"/>
  </r>
  <r>
    <x v="22"/>
    <x v="4"/>
    <x v="18"/>
    <x v="76"/>
    <n v="5446"/>
    <x v="378"/>
    <s v="Tuesday"/>
  </r>
  <r>
    <x v="11"/>
    <x v="5"/>
    <x v="2"/>
    <x v="121"/>
    <n v="6594"/>
    <x v="2"/>
    <s v="Tuesday"/>
  </r>
  <r>
    <x v="24"/>
    <x v="2"/>
    <x v="18"/>
    <x v="70"/>
    <n v="1470"/>
    <x v="92"/>
    <s v="Friday"/>
  </r>
  <r>
    <x v="14"/>
    <x v="5"/>
    <x v="8"/>
    <x v="141"/>
    <n v="721"/>
    <x v="214"/>
    <s v="Friday"/>
  </r>
  <r>
    <x v="13"/>
    <x v="1"/>
    <x v="9"/>
    <x v="106"/>
    <n v="4494"/>
    <x v="11"/>
    <s v="Tuesday"/>
  </r>
  <r>
    <x v="1"/>
    <x v="2"/>
    <x v="0"/>
    <x v="10"/>
    <n v="2674"/>
    <x v="379"/>
    <s v="Thursday"/>
  </r>
  <r>
    <x v="17"/>
    <x v="4"/>
    <x v="21"/>
    <x v="111"/>
    <n v="658"/>
    <x v="376"/>
    <s v="Tuesday"/>
  </r>
  <r>
    <x v="19"/>
    <x v="5"/>
    <x v="2"/>
    <x v="17"/>
    <n v="1127"/>
    <x v="380"/>
    <s v="Wednesday"/>
  </r>
  <r>
    <x v="2"/>
    <x v="4"/>
    <x v="21"/>
    <x v="102"/>
    <n v="7364"/>
    <x v="126"/>
    <s v="Friday"/>
  </r>
  <r>
    <x v="7"/>
    <x v="2"/>
    <x v="14"/>
    <x v="139"/>
    <n v="6818"/>
    <x v="9"/>
    <s v="Monday"/>
  </r>
  <r>
    <x v="13"/>
    <x v="5"/>
    <x v="9"/>
    <x v="134"/>
    <n v="6776"/>
    <x v="188"/>
    <s v="Tuesday"/>
  </r>
  <r>
    <x v="21"/>
    <x v="3"/>
    <x v="1"/>
    <x v="115"/>
    <n v="15099"/>
    <x v="53"/>
    <s v="Monday"/>
  </r>
  <r>
    <x v="22"/>
    <x v="5"/>
    <x v="11"/>
    <x v="151"/>
    <n v="3612"/>
    <x v="72"/>
    <s v="Tuesday"/>
  </r>
  <r>
    <x v="22"/>
    <x v="2"/>
    <x v="21"/>
    <x v="35"/>
    <n v="3710"/>
    <x v="270"/>
    <s v="Friday"/>
  </r>
  <r>
    <x v="4"/>
    <x v="5"/>
    <x v="8"/>
    <x v="33"/>
    <n v="6111"/>
    <x v="381"/>
    <s v="Thursday"/>
  </r>
  <r>
    <x v="17"/>
    <x v="5"/>
    <x v="9"/>
    <x v="53"/>
    <n v="2702"/>
    <x v="51"/>
    <s v="Monday"/>
  </r>
  <r>
    <x v="9"/>
    <x v="3"/>
    <x v="5"/>
    <x v="116"/>
    <n v="483"/>
    <x v="344"/>
    <s v="Wednesday"/>
  </r>
  <r>
    <x v="13"/>
    <x v="5"/>
    <x v="14"/>
    <x v="16"/>
    <n v="5887"/>
    <x v="382"/>
    <s v="Tuesday"/>
  </r>
  <r>
    <x v="19"/>
    <x v="1"/>
    <x v="5"/>
    <x v="154"/>
    <n v="952"/>
    <x v="238"/>
    <s v="Monday"/>
  </r>
  <r>
    <x v="13"/>
    <x v="1"/>
    <x v="12"/>
    <x v="127"/>
    <n v="10647"/>
    <x v="14"/>
    <s v="Tuesday"/>
  </r>
  <r>
    <x v="23"/>
    <x v="2"/>
    <x v="14"/>
    <x v="25"/>
    <n v="6055"/>
    <x v="266"/>
    <s v="Tuesday"/>
  </r>
  <r>
    <x v="4"/>
    <x v="5"/>
    <x v="7"/>
    <x v="3"/>
    <n v="8757"/>
    <x v="383"/>
    <s v="Wednesday"/>
  </r>
  <r>
    <x v="16"/>
    <x v="5"/>
    <x v="16"/>
    <x v="153"/>
    <n v="6055"/>
    <x v="7"/>
    <s v="Friday"/>
  </r>
  <r>
    <x v="3"/>
    <x v="0"/>
    <x v="19"/>
    <x v="54"/>
    <n v="721"/>
    <x v="310"/>
    <s v="Friday"/>
  </r>
  <r>
    <x v="0"/>
    <x v="0"/>
    <x v="13"/>
    <x v="110"/>
    <n v="8589"/>
    <x v="299"/>
    <s v="Friday"/>
  </r>
  <r>
    <x v="17"/>
    <x v="4"/>
    <x v="3"/>
    <x v="65"/>
    <n v="11781"/>
    <x v="2"/>
    <s v="Thursday"/>
  </r>
  <r>
    <x v="6"/>
    <x v="4"/>
    <x v="17"/>
    <x v="89"/>
    <n v="672"/>
    <x v="275"/>
    <s v="Wednesday"/>
  </r>
  <r>
    <x v="22"/>
    <x v="3"/>
    <x v="11"/>
    <x v="96"/>
    <n v="12558"/>
    <x v="115"/>
    <s v="Tuesday"/>
  </r>
  <r>
    <x v="13"/>
    <x v="1"/>
    <x v="6"/>
    <x v="22"/>
    <n v="8337"/>
    <x v="129"/>
    <s v="Monday"/>
  </r>
  <r>
    <x v="8"/>
    <x v="3"/>
    <x v="4"/>
    <x v="27"/>
    <n v="8134"/>
    <x v="210"/>
    <s v="Tuesday"/>
  </r>
  <r>
    <x v="17"/>
    <x v="5"/>
    <x v="10"/>
    <x v="82"/>
    <n v="8491"/>
    <x v="207"/>
    <s v="Friday"/>
  </r>
  <r>
    <x v="12"/>
    <x v="1"/>
    <x v="16"/>
    <x v="27"/>
    <n v="3066"/>
    <x v="109"/>
    <s v="Tuesday"/>
  </r>
  <r>
    <x v="6"/>
    <x v="2"/>
    <x v="2"/>
    <x v="125"/>
    <n v="301"/>
    <x v="342"/>
    <s v="Friday"/>
  </r>
  <r>
    <x v="10"/>
    <x v="2"/>
    <x v="12"/>
    <x v="134"/>
    <n v="4410"/>
    <x v="316"/>
    <s v="Tuesday"/>
  </r>
  <r>
    <x v="0"/>
    <x v="4"/>
    <x v="14"/>
    <x v="76"/>
    <n v="6559"/>
    <x v="366"/>
    <s v="Tuesday"/>
  </r>
  <r>
    <x v="24"/>
    <x v="5"/>
    <x v="10"/>
    <x v="68"/>
    <n v="574"/>
    <x v="384"/>
    <s v="Tuesday"/>
  </r>
  <r>
    <x v="23"/>
    <x v="1"/>
    <x v="8"/>
    <x v="12"/>
    <n v="2086"/>
    <x v="269"/>
    <s v="Thursday"/>
  </r>
  <r>
    <x v="10"/>
    <x v="1"/>
    <x v="21"/>
    <x v="123"/>
    <n v="5075"/>
    <x v="319"/>
    <s v="Monda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2C8B6C8-C22F-42F8-95FE-0A100DBD326D}"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C3" firstHeaderRow="0" firstDataRow="1" firstDataCol="0"/>
  <pivotFields count="10">
    <pivotField compact="0" outline="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compact="0" outline="0" showAll="0">
      <items count="7">
        <item x="2"/>
        <item x="5"/>
        <item x="1"/>
        <item x="3"/>
        <item x="0"/>
        <item x="4"/>
        <item t="default"/>
      </items>
    </pivotField>
    <pivotField compact="0" outline="0" showAll="0">
      <items count="23">
        <item x="6"/>
        <item x="21"/>
        <item x="1"/>
        <item x="4"/>
        <item x="5"/>
        <item x="16"/>
        <item x="19"/>
        <item x="20"/>
        <item x="18"/>
        <item x="9"/>
        <item x="8"/>
        <item x="13"/>
        <item x="15"/>
        <item x="11"/>
        <item x="0"/>
        <item x="7"/>
        <item x="10"/>
        <item x="2"/>
        <item x="17"/>
        <item x="3"/>
        <item x="12"/>
        <item x="14"/>
        <item t="default"/>
      </items>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compact="0" numFmtId="164" outline="0" showAll="0"/>
    <pivotField dataField="1"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Items count="1">
    <i/>
  </rowItems>
  <colFields count="1">
    <field x="-2"/>
  </colFields>
  <colItems count="3">
    <i>
      <x/>
    </i>
    <i i="1">
      <x v="1"/>
    </i>
    <i i="2">
      <x v="2"/>
    </i>
  </colItems>
  <dataFields count="3">
    <dataField name="Total Sales" fld="4" baseField="0" baseItem="0" numFmtId="164"/>
    <dataField name="Sum of Boxes Shipped" fld="5" baseField="0" baseItem="0" numFmtId="169"/>
    <dataField name="Average Sales" fld="4" subtotal="average" baseField="0" baseItem="0" numFmtId="164"/>
  </dataFields>
  <formats count="1">
    <format dxfId="6">
      <pivotArea outline="0" fieldPosition="0">
        <references count="1">
          <reference field="4294967294" count="1" selected="0">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6E9FC3-2621-4DA6-ABB9-CE082D81C761}"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7:B13" firstHeaderRow="1" firstDataRow="1" firstDataCol="1"/>
  <pivotFields count="10">
    <pivotField axis="axisRow" compact="0" outline="0" showAll="0" measureFilter="1" sortType="descending">
      <items count="26">
        <item x="19"/>
        <item x="8"/>
        <item x="12"/>
        <item x="6"/>
        <item x="21"/>
        <item x="24"/>
        <item x="14"/>
        <item x="17"/>
        <item x="23"/>
        <item x="2"/>
        <item x="5"/>
        <item x="15"/>
        <item x="3"/>
        <item x="0"/>
        <item x="16"/>
        <item x="10"/>
        <item x="20"/>
        <item x="22"/>
        <item x="9"/>
        <item x="11"/>
        <item x="4"/>
        <item x="7"/>
        <item x="13"/>
        <item x="1"/>
        <item x="18"/>
        <item t="default"/>
      </items>
      <autoSortScope>
        <pivotArea dataOnly="0" outline="0" fieldPosition="0">
          <references count="1">
            <reference field="4294967294" count="1" selected="0">
              <x v="0"/>
            </reference>
          </references>
        </pivotArea>
      </autoSortScope>
    </pivotField>
    <pivotField compact="0" outline="0" showAll="0">
      <items count="7">
        <item x="2"/>
        <item x="5"/>
        <item x="1"/>
        <item x="3"/>
        <item x="0"/>
        <item x="4"/>
        <item t="default"/>
      </items>
    </pivotField>
    <pivotField compact="0" outline="0" showAll="0">
      <items count="23">
        <item x="6"/>
        <item x="21"/>
        <item x="1"/>
        <item x="4"/>
        <item x="5"/>
        <item x="16"/>
        <item x="19"/>
        <item x="20"/>
        <item x="18"/>
        <item x="9"/>
        <item x="8"/>
        <item x="13"/>
        <item x="15"/>
        <item x="11"/>
        <item x="0"/>
        <item x="7"/>
        <item x="10"/>
        <item x="2"/>
        <item x="17"/>
        <item x="3"/>
        <item x="12"/>
        <item x="14"/>
        <item t="default"/>
      </items>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compact="0" numFmtId="164" outline="0" showAll="0"/>
    <pivotField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Fields count="1">
    <field x="0"/>
  </rowFields>
  <rowItems count="6">
    <i>
      <x v="5"/>
    </i>
    <i>
      <x v="20"/>
    </i>
    <i>
      <x v="17"/>
    </i>
    <i>
      <x v="3"/>
    </i>
    <i>
      <x v="16"/>
    </i>
    <i t="grand">
      <x/>
    </i>
  </rowItems>
  <colItems count="1">
    <i/>
  </colItems>
  <dataFields count="1">
    <dataField name="Sum of Amount" fld="4"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0"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557822-9C56-40DB-B5A4-0E5846D01380}" name="PivotTable4"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69:B76" firstHeaderRow="1" firstDataRow="1" firstDataCol="1"/>
  <pivotFields count="10">
    <pivotField compact="0" outline="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axis="axisRow" compact="0" outline="0" showAll="0" sortType="descending">
      <items count="7">
        <item x="2"/>
        <item x="5"/>
        <item x="1"/>
        <item x="3"/>
        <item x="0"/>
        <item x="4"/>
        <item t="default"/>
      </items>
      <autoSortScope>
        <pivotArea dataOnly="0" outline="0" fieldPosition="0">
          <references count="1">
            <reference field="4294967294" count="1" selected="0">
              <x v="0"/>
            </reference>
          </references>
        </pivotArea>
      </autoSortScope>
    </pivotField>
    <pivotField compact="0" outline="0" showAll="0">
      <items count="23">
        <item x="6"/>
        <item x="21"/>
        <item x="1"/>
        <item x="4"/>
        <item x="5"/>
        <item x="16"/>
        <item x="19"/>
        <item x="20"/>
        <item x="18"/>
        <item x="9"/>
        <item x="8"/>
        <item x="13"/>
        <item x="15"/>
        <item x="11"/>
        <item x="0"/>
        <item x="7"/>
        <item x="10"/>
        <item x="2"/>
        <item x="17"/>
        <item x="3"/>
        <item x="12"/>
        <item x="14"/>
        <item t="default"/>
      </items>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compact="0" numFmtId="164" outline="0" showAll="0"/>
    <pivotField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Fields count="1">
    <field x="1"/>
  </rowFields>
  <rowItems count="7">
    <i>
      <x/>
    </i>
    <i>
      <x v="4"/>
    </i>
    <i>
      <x v="2"/>
    </i>
    <i>
      <x v="5"/>
    </i>
    <i>
      <x v="1"/>
    </i>
    <i>
      <x v="3"/>
    </i>
    <i t="grand">
      <x/>
    </i>
  </rowItems>
  <colItems count="1">
    <i/>
  </colItems>
  <dataFields count="1">
    <dataField name="Sum of Purchase" fld="4" baseField="0"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3" type="dateBetween" evalOrder="-1" id="4">
      <autoFilter ref="A1">
        <filterColumn colId="0">
          <customFilters and="1">
            <customFilter operator="greaterThanOrEqual" val="44564"/>
            <customFilter operator="lessThanOrEqual" val="4480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D12F1A-6F80-48A0-8B16-167EAD5D270D}" name="PivotTable6"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119:B123" firstHeaderRow="1" firstDataRow="1" firstDataCol="1"/>
  <pivotFields count="10">
    <pivotField compact="0" outline="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compact="0" outline="0" showAll="0">
      <items count="7">
        <item x="2"/>
        <item x="5"/>
        <item x="1"/>
        <item x="3"/>
        <item x="0"/>
        <item x="4"/>
        <item t="default"/>
      </items>
    </pivotField>
    <pivotField axis="axisRow" compact="0" outline="0" showAll="0" measureFilter="1" sortType="de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compact="0" numFmtId="164" outline="0" showAll="0"/>
    <pivotField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Fields count="1">
    <field x="2"/>
  </rowFields>
  <rowItems count="4">
    <i>
      <x v="19"/>
    </i>
    <i>
      <x/>
    </i>
    <i>
      <x v="21"/>
    </i>
    <i t="grand">
      <x/>
    </i>
  </rowItems>
  <colItems count="1">
    <i/>
  </colItems>
  <dataFields count="1">
    <dataField name="Sum of Amount" fld="4" baseField="0" baseItem="0" numFmtId="164"/>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9"/>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0" format="3">
      <pivotArea type="data" outline="0" fieldPosition="0">
        <references count="2">
          <reference field="4294967294" count="1" selected="0">
            <x v="0"/>
          </reference>
          <reference field="2" count="1" selected="0">
            <x v="21"/>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19"/>
          </reference>
        </references>
      </pivotArea>
    </chartFormat>
    <chartFormat chart="3" format="10">
      <pivotArea type="data" outline="0" fieldPosition="0">
        <references count="2">
          <reference field="4294967294" count="1" selected="0">
            <x v="0"/>
          </reference>
          <reference field="2" count="1" selected="0">
            <x v="0"/>
          </reference>
        </references>
      </pivotArea>
    </chartFormat>
    <chartFormat chart="3" format="11">
      <pivotArea type="data" outline="0" fieldPosition="0">
        <references count="2">
          <reference field="4294967294" count="1" selected="0">
            <x v="0"/>
          </reference>
          <reference field="2" count="1" selected="0">
            <x v="21"/>
          </reference>
        </references>
      </pivotArea>
    </chartFormat>
  </chartFormats>
  <pivotTableStyleInfo name="PivotStyleMedium9" showRowHeaders="1" showColHeaders="1" showRowStripes="0" showColStripes="0" showLastColumn="1"/>
  <filters count="2">
    <filter fld="3" type="dateBetween" evalOrder="-1" id="4">
      <autoFilter ref="A1">
        <filterColumn colId="0">
          <customFilters and="1">
            <customFilter operator="greaterThanOrEqual" val="44564"/>
            <customFilter operator="lessThanOrEqual" val="44805"/>
          </customFilters>
        </filterColumn>
      </autoFilter>
    </filter>
    <filter fld="2" type="count" evalOrder="-1" id="7"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9DB127E-DF1B-407E-804A-875E5FC2EDC2}" name="PivotTable3"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38:B64" firstHeaderRow="1" firstDataRow="1" firstDataCol="1"/>
  <pivotFields count="10">
    <pivotField axis="axisRow" compact="0" outline="0" showAll="0" sortType="descending">
      <items count="26">
        <item x="19"/>
        <item x="8"/>
        <item x="12"/>
        <item x="6"/>
        <item x="21"/>
        <item x="24"/>
        <item x="14"/>
        <item x="17"/>
        <item x="23"/>
        <item x="2"/>
        <item x="5"/>
        <item x="15"/>
        <item x="3"/>
        <item x="0"/>
        <item x="16"/>
        <item x="10"/>
        <item x="20"/>
        <item x="22"/>
        <item x="9"/>
        <item x="11"/>
        <item x="4"/>
        <item x="7"/>
        <item x="13"/>
        <item x="1"/>
        <item x="18"/>
        <item t="default"/>
      </items>
      <autoSortScope>
        <pivotArea dataOnly="0" outline="0" fieldPosition="0">
          <references count="1">
            <reference field="4294967294" count="1" selected="0">
              <x v="0"/>
            </reference>
          </references>
        </pivotArea>
      </autoSortScope>
    </pivotField>
    <pivotField dataField="1" compact="0" outline="0" showAll="0">
      <items count="7">
        <item x="2"/>
        <item x="5"/>
        <item x="1"/>
        <item x="3"/>
        <item x="0"/>
        <item x="4"/>
        <item t="default"/>
      </items>
    </pivotField>
    <pivotField compact="0" outline="0" showAll="0">
      <items count="23">
        <item x="6"/>
        <item x="21"/>
        <item x="1"/>
        <item x="4"/>
        <item x="5"/>
        <item x="16"/>
        <item x="19"/>
        <item x="20"/>
        <item x="18"/>
        <item x="9"/>
        <item x="8"/>
        <item x="13"/>
        <item x="15"/>
        <item x="11"/>
        <item x="0"/>
        <item x="7"/>
        <item x="10"/>
        <item x="2"/>
        <item x="17"/>
        <item x="3"/>
        <item x="12"/>
        <item x="14"/>
        <item t="default"/>
      </items>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compact="0" numFmtId="164" outline="0" showAll="0"/>
    <pivotField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Fields count="1">
    <field x="0"/>
  </rowFields>
  <rowItems count="26">
    <i>
      <x v="16"/>
    </i>
    <i>
      <x v="3"/>
    </i>
    <i>
      <x v="23"/>
    </i>
    <i>
      <x v="2"/>
    </i>
    <i>
      <x v="20"/>
    </i>
    <i>
      <x v="7"/>
    </i>
    <i>
      <x v="5"/>
    </i>
    <i>
      <x v="15"/>
    </i>
    <i>
      <x v="9"/>
    </i>
    <i>
      <x v="6"/>
    </i>
    <i>
      <x v="17"/>
    </i>
    <i>
      <x v="19"/>
    </i>
    <i>
      <x v="14"/>
    </i>
    <i>
      <x v="22"/>
    </i>
    <i>
      <x v="13"/>
    </i>
    <i>
      <x v="1"/>
    </i>
    <i>
      <x v="10"/>
    </i>
    <i>
      <x v="18"/>
    </i>
    <i>
      <x/>
    </i>
    <i>
      <x v="12"/>
    </i>
    <i>
      <x v="11"/>
    </i>
    <i>
      <x v="8"/>
    </i>
    <i>
      <x v="24"/>
    </i>
    <i>
      <x v="21"/>
    </i>
    <i>
      <x v="4"/>
    </i>
    <i t="grand">
      <x/>
    </i>
  </rowItems>
  <colItems count="1">
    <i/>
  </colItems>
  <dataFields count="1">
    <dataField name="Count of Country"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7A69347-AF50-4D82-B528-1CFC5CDF22C4}" name="PivotTable5"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83:B106" firstHeaderRow="1" firstDataRow="1" firstDataCol="1"/>
  <pivotFields count="10">
    <pivotField compact="0" outline="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compact="0" outline="0" showAll="0">
      <items count="7">
        <item x="2"/>
        <item x="5"/>
        <item x="1"/>
        <item x="3"/>
        <item x="0"/>
        <item x="4"/>
        <item t="default"/>
      </items>
    </pivotField>
    <pivotField axis="axisRow" compact="0" outline="0" showAll="0" sortType="descending">
      <items count="23">
        <item x="6"/>
        <item x="21"/>
        <item x="1"/>
        <item x="4"/>
        <item x="5"/>
        <item x="16"/>
        <item x="19"/>
        <item x="20"/>
        <item x="18"/>
        <item x="9"/>
        <item x="8"/>
        <item x="13"/>
        <item x="15"/>
        <item x="11"/>
        <item x="0"/>
        <item x="7"/>
        <item x="10"/>
        <item x="2"/>
        <item x="17"/>
        <item x="3"/>
        <item x="12"/>
        <item x="14"/>
        <item t="default"/>
      </items>
      <autoSortScope>
        <pivotArea dataOnly="0" outline="0" fieldPosition="0">
          <references count="1">
            <reference field="4294967294" count="1" selected="0">
              <x v="0"/>
            </reference>
          </references>
        </pivotArea>
      </autoSortScope>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compact="0" numFmtId="164" outline="0" showAll="0"/>
    <pivotField dataField="1"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Fields count="1">
    <field x="2"/>
  </rowFields>
  <rowItems count="23">
    <i>
      <x/>
    </i>
    <i>
      <x v="19"/>
    </i>
    <i>
      <x v="10"/>
    </i>
    <i>
      <x v="7"/>
    </i>
    <i>
      <x v="20"/>
    </i>
    <i>
      <x v="9"/>
    </i>
    <i>
      <x v="13"/>
    </i>
    <i>
      <x v="17"/>
    </i>
    <i>
      <x v="4"/>
    </i>
    <i>
      <x v="21"/>
    </i>
    <i>
      <x v="14"/>
    </i>
    <i>
      <x v="3"/>
    </i>
    <i>
      <x v="1"/>
    </i>
    <i>
      <x v="2"/>
    </i>
    <i>
      <x v="12"/>
    </i>
    <i>
      <x v="16"/>
    </i>
    <i>
      <x v="11"/>
    </i>
    <i>
      <x v="15"/>
    </i>
    <i>
      <x v="18"/>
    </i>
    <i>
      <x v="6"/>
    </i>
    <i>
      <x v="5"/>
    </i>
    <i>
      <x v="8"/>
    </i>
    <i t="grand">
      <x/>
    </i>
  </rowItems>
  <colItems count="1">
    <i/>
  </colItems>
  <dataFields count="1">
    <dataField name="Sum of Boxes Shipped" fld="5"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3" type="dateBetween" evalOrder="-1" id="4">
      <autoFilter ref="A1">
        <filterColumn colId="0">
          <customFilters and="1">
            <customFilter operator="greaterThanOrEqual" val="44564"/>
            <customFilter operator="lessThanOrEqual" val="4480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7903C4-219A-418E-8AD9-CF1A82B7B29F}" name="PivotTable12"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87:B191" firstHeaderRow="1" firstDataRow="1" firstDataCol="1"/>
  <pivotFields count="10">
    <pivotField compact="0" outline="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compact="0" outline="0" showAll="0">
      <items count="7">
        <item x="2"/>
        <item x="5"/>
        <item x="1"/>
        <item x="3"/>
        <item x="0"/>
        <item x="4"/>
        <item t="default"/>
      </items>
    </pivotField>
    <pivotField compact="0" outline="0" showAll="0">
      <items count="23">
        <item x="6"/>
        <item x="21"/>
        <item x="1"/>
        <item x="4"/>
        <item x="5"/>
        <item x="16"/>
        <item x="19"/>
        <item x="20"/>
        <item x="18"/>
        <item x="9"/>
        <item x="8"/>
        <item x="13"/>
        <item x="15"/>
        <item x="11"/>
        <item x="0"/>
        <item x="7"/>
        <item x="10"/>
        <item x="2"/>
        <item x="17"/>
        <item x="3"/>
        <item x="12"/>
        <item x="14"/>
        <item t="default"/>
      </items>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compact="0" numFmtId="164" outline="0" showAll="0"/>
    <pivotField dataField="1"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axis="axisRow" compact="0" outline="0" showAll="0" sortType="descending">
      <items count="7">
        <item h="1" x="0"/>
        <item x="1"/>
        <item x="2"/>
        <item x="3"/>
        <item h="1" x="4"/>
        <item h="1" x="5"/>
        <item t="default"/>
      </items>
      <autoSortScope>
        <pivotArea dataOnly="0" outline="0" fieldPosition="0">
          <references count="1">
            <reference field="4294967294" count="1" selected="0">
              <x v="0"/>
            </reference>
          </references>
        </pivotArea>
      </autoSortScope>
    </pivotField>
  </pivotFields>
  <rowFields count="1">
    <field x="9"/>
  </rowFields>
  <rowItems count="4">
    <i>
      <x v="2"/>
    </i>
    <i>
      <x v="1"/>
    </i>
    <i>
      <x v="3"/>
    </i>
    <i t="grand">
      <x/>
    </i>
  </rowItems>
  <colItems count="1">
    <i/>
  </colItems>
  <dataFields count="1">
    <dataField name="Sum of Boxes Shipped" fld="5" baseField="0" baseItem="0"/>
  </dataFields>
  <chartFormats count="3">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FA3A802-DC21-48DF-B39B-384407AF9429}" name="PivotTable10"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4">
  <location ref="A168:B177" firstHeaderRow="1" firstDataRow="1" firstDataCol="1"/>
  <pivotFields count="10">
    <pivotField compact="0" outline="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compact="0" outline="0" showAll="0">
      <items count="7">
        <item x="2"/>
        <item x="5"/>
        <item x="1"/>
        <item x="3"/>
        <item x="0"/>
        <item x="4"/>
        <item t="default"/>
      </items>
    </pivotField>
    <pivotField compact="0" outline="0" showAll="0">
      <items count="23">
        <item x="6"/>
        <item x="21"/>
        <item x="1"/>
        <item x="4"/>
        <item x="5"/>
        <item x="16"/>
        <item x="19"/>
        <item x="20"/>
        <item x="18"/>
        <item x="9"/>
        <item x="8"/>
        <item x="13"/>
        <item x="15"/>
        <item x="11"/>
        <item x="0"/>
        <item x="7"/>
        <item x="10"/>
        <item x="2"/>
        <item x="17"/>
        <item x="3"/>
        <item x="12"/>
        <item x="14"/>
        <item t="default"/>
      </items>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compact="0" numFmtId="164" outline="0" showAll="0"/>
    <pivotField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Fields count="1">
    <field x="8"/>
  </rowFields>
  <rowItems count="9">
    <i>
      <x v="1"/>
    </i>
    <i>
      <x v="2"/>
    </i>
    <i>
      <x v="3"/>
    </i>
    <i>
      <x v="4"/>
    </i>
    <i>
      <x v="5"/>
    </i>
    <i>
      <x v="6"/>
    </i>
    <i>
      <x v="7"/>
    </i>
    <i>
      <x v="8"/>
    </i>
    <i t="grand">
      <x/>
    </i>
  </rowItems>
  <colItems count="1">
    <i/>
  </colItems>
  <dataFields count="1">
    <dataField name="Sum of Amount" fld="4" showDataAs="percentDiff" baseField="8" baseItem="1048828" numFmtId="167"/>
  </dataField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3" type="dateBetween" evalOrder="-1" id="4">
      <autoFilter ref="A1">
        <filterColumn colId="0">
          <customFilters and="1">
            <customFilter operator="greaterThanOrEqual" val="44564"/>
            <customFilter operator="lessThanOrEqual" val="4480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74360E-E3FA-4581-8069-65FD2B2B4919}" name="PivotTable8"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48:C157" firstHeaderRow="0" firstDataRow="1" firstDataCol="1"/>
  <pivotFields count="10">
    <pivotField compact="0" outline="0" showAll="0">
      <items count="26">
        <item x="19"/>
        <item x="8"/>
        <item x="12"/>
        <item x="6"/>
        <item x="21"/>
        <item x="24"/>
        <item x="14"/>
        <item x="17"/>
        <item x="23"/>
        <item x="2"/>
        <item x="5"/>
        <item x="15"/>
        <item x="3"/>
        <item x="0"/>
        <item x="16"/>
        <item x="10"/>
        <item x="20"/>
        <item x="22"/>
        <item x="9"/>
        <item x="11"/>
        <item x="4"/>
        <item x="7"/>
        <item x="13"/>
        <item x="1"/>
        <item x="18"/>
        <item t="default"/>
      </items>
    </pivotField>
    <pivotField compact="0" outline="0" showAll="0">
      <items count="7">
        <item x="2"/>
        <item x="5"/>
        <item x="1"/>
        <item x="3"/>
        <item x="0"/>
        <item x="4"/>
        <item t="default"/>
      </items>
    </pivotField>
    <pivotField compact="0" outline="0" showAll="0" rankBy="0">
      <items count="23">
        <item x="6"/>
        <item x="21"/>
        <item x="1"/>
        <item x="4"/>
        <item x="5"/>
        <item x="16"/>
        <item x="19"/>
        <item x="20"/>
        <item x="18"/>
        <item x="9"/>
        <item x="8"/>
        <item x="13"/>
        <item x="15"/>
        <item x="11"/>
        <item x="0"/>
        <item x="7"/>
        <item x="10"/>
        <item x="2"/>
        <item x="17"/>
        <item x="3"/>
        <item x="12"/>
        <item x="14"/>
        <item t="default"/>
      </items>
    </pivotField>
    <pivotField compact="0" numFmtId="14" outline="0" showAll="0">
      <items count="169">
        <item x="67"/>
        <item x="0"/>
        <item x="79"/>
        <item x="101"/>
        <item x="53"/>
        <item x="124"/>
        <item x="89"/>
        <item x="10"/>
        <item x="102"/>
        <item x="154"/>
        <item x="93"/>
        <item x="78"/>
        <item x="167"/>
        <item x="104"/>
        <item x="80"/>
        <item x="6"/>
        <item x="14"/>
        <item x="59"/>
        <item x="82"/>
        <item x="60"/>
        <item x="131"/>
        <item x="152"/>
        <item x="64"/>
        <item x="143"/>
        <item x="24"/>
        <item x="157"/>
        <item x="58"/>
        <item x="15"/>
        <item x="142"/>
        <item x="17"/>
        <item x="20"/>
        <item x="163"/>
        <item x="84"/>
        <item x="105"/>
        <item x="37"/>
        <item x="4"/>
        <item x="75"/>
        <item x="23"/>
        <item x="162"/>
        <item x="52"/>
        <item x="150"/>
        <item x="72"/>
        <item x="66"/>
        <item x="121"/>
        <item x="87"/>
        <item x="11"/>
        <item x="54"/>
        <item x="22"/>
        <item x="111"/>
        <item x="83"/>
        <item x="103"/>
        <item x="113"/>
        <item x="139"/>
        <item x="127"/>
        <item x="85"/>
        <item x="7"/>
        <item x="112"/>
        <item x="71"/>
        <item x="96"/>
        <item x="159"/>
        <item x="95"/>
        <item x="69"/>
        <item x="92"/>
        <item x="16"/>
        <item x="81"/>
        <item x="70"/>
        <item x="149"/>
        <item x="77"/>
        <item x="100"/>
        <item x="49"/>
        <item x="35"/>
        <item x="158"/>
        <item x="41"/>
        <item x="8"/>
        <item x="126"/>
        <item x="119"/>
        <item x="91"/>
        <item x="151"/>
        <item x="3"/>
        <item x="165"/>
        <item x="94"/>
        <item x="138"/>
        <item x="144"/>
        <item x="116"/>
        <item x="140"/>
        <item x="141"/>
        <item x="122"/>
        <item x="146"/>
        <item x="29"/>
        <item x="65"/>
        <item x="110"/>
        <item x="45"/>
        <item x="134"/>
        <item x="43"/>
        <item x="33"/>
        <item x="98"/>
        <item x="123"/>
        <item x="27"/>
        <item x="63"/>
        <item x="46"/>
        <item x="48"/>
        <item x="21"/>
        <item x="106"/>
        <item x="118"/>
        <item x="34"/>
        <item x="161"/>
        <item x="5"/>
        <item x="76"/>
        <item x="18"/>
        <item x="133"/>
        <item x="39"/>
        <item x="108"/>
        <item x="107"/>
        <item x="26"/>
        <item x="86"/>
        <item x="156"/>
        <item x="55"/>
        <item x="136"/>
        <item x="137"/>
        <item x="130"/>
        <item x="132"/>
        <item x="19"/>
        <item x="44"/>
        <item x="28"/>
        <item x="30"/>
        <item x="114"/>
        <item x="9"/>
        <item x="25"/>
        <item x="47"/>
        <item x="2"/>
        <item x="51"/>
        <item x="36"/>
        <item x="97"/>
        <item x="57"/>
        <item x="166"/>
        <item x="42"/>
        <item x="135"/>
        <item x="40"/>
        <item x="164"/>
        <item x="129"/>
        <item x="31"/>
        <item x="90"/>
        <item x="68"/>
        <item x="109"/>
        <item x="12"/>
        <item x="99"/>
        <item x="1"/>
        <item x="73"/>
        <item x="13"/>
        <item x="117"/>
        <item x="147"/>
        <item x="115"/>
        <item x="145"/>
        <item x="50"/>
        <item x="155"/>
        <item x="153"/>
        <item x="88"/>
        <item x="160"/>
        <item x="120"/>
        <item x="61"/>
        <item x="125"/>
        <item x="38"/>
        <item x="62"/>
        <item x="32"/>
        <item x="74"/>
        <item x="56"/>
        <item x="128"/>
        <item x="148"/>
        <item t="default"/>
      </items>
    </pivotField>
    <pivotField dataField="1" compact="0" numFmtId="164" outline="0" showAll="0"/>
    <pivotField compact="0" outline="0" showAll="0">
      <items count="386">
        <item x="347"/>
        <item x="236"/>
        <item x="186"/>
        <item x="247"/>
        <item x="262"/>
        <item x="83"/>
        <item x="113"/>
        <item x="305"/>
        <item x="62"/>
        <item x="71"/>
        <item x="11"/>
        <item x="129"/>
        <item x="235"/>
        <item x="37"/>
        <item x="303"/>
        <item x="39"/>
        <item x="45"/>
        <item x="166"/>
        <item x="332"/>
        <item x="69"/>
        <item x="108"/>
        <item x="47"/>
        <item x="51"/>
        <item x="217"/>
        <item x="135"/>
        <item x="103"/>
        <item x="206"/>
        <item x="334"/>
        <item x="117"/>
        <item x="86"/>
        <item x="65"/>
        <item x="314"/>
        <item x="283"/>
        <item x="370"/>
        <item x="175"/>
        <item x="5"/>
        <item x="240"/>
        <item x="91"/>
        <item x="137"/>
        <item x="16"/>
        <item x="146"/>
        <item x="110"/>
        <item x="121"/>
        <item x="106"/>
        <item x="99"/>
        <item x="55"/>
        <item x="282"/>
        <item x="112"/>
        <item x="194"/>
        <item x="193"/>
        <item x="198"/>
        <item x="138"/>
        <item x="53"/>
        <item x="60"/>
        <item x="107"/>
        <item x="204"/>
        <item x="8"/>
        <item x="203"/>
        <item x="169"/>
        <item x="10"/>
        <item x="357"/>
        <item x="360"/>
        <item x="81"/>
        <item x="150"/>
        <item x="274"/>
        <item x="238"/>
        <item x="162"/>
        <item x="33"/>
        <item x="271"/>
        <item x="36"/>
        <item x="7"/>
        <item x="220"/>
        <item x="207"/>
        <item x="151"/>
        <item x="376"/>
        <item x="148"/>
        <item x="159"/>
        <item x="88"/>
        <item x="125"/>
        <item x="72"/>
        <item x="49"/>
        <item x="147"/>
        <item x="243"/>
        <item x="189"/>
        <item x="102"/>
        <item x="20"/>
        <item x="293"/>
        <item x="114"/>
        <item x="2"/>
        <item x="96"/>
        <item x="266"/>
        <item x="1"/>
        <item x="187"/>
        <item x="109"/>
        <item x="82"/>
        <item x="325"/>
        <item x="164"/>
        <item x="149"/>
        <item x="90"/>
        <item x="9"/>
        <item x="61"/>
        <item x="130"/>
        <item x="239"/>
        <item x="85"/>
        <item x="200"/>
        <item x="73"/>
        <item x="176"/>
        <item x="116"/>
        <item x="80"/>
        <item x="27"/>
        <item x="23"/>
        <item x="280"/>
        <item x="24"/>
        <item x="131"/>
        <item x="118"/>
        <item x="105"/>
        <item x="366"/>
        <item x="241"/>
        <item x="30"/>
        <item x="160"/>
        <item x="358"/>
        <item x="328"/>
        <item x="100"/>
        <item x="179"/>
        <item x="197"/>
        <item x="120"/>
        <item x="264"/>
        <item x="284"/>
        <item x="295"/>
        <item x="378"/>
        <item x="32"/>
        <item x="154"/>
        <item x="48"/>
        <item x="128"/>
        <item x="68"/>
        <item x="93"/>
        <item x="182"/>
        <item x="17"/>
        <item x="97"/>
        <item x="42"/>
        <item x="157"/>
        <item x="181"/>
        <item x="136"/>
        <item x="234"/>
        <item x="265"/>
        <item x="58"/>
        <item x="31"/>
        <item x="28"/>
        <item x="212"/>
        <item x="273"/>
        <item x="163"/>
        <item x="277"/>
        <item x="13"/>
        <item x="21"/>
        <item x="191"/>
        <item x="141"/>
        <item x="44"/>
        <item x="306"/>
        <item x="22"/>
        <item x="223"/>
        <item x="364"/>
        <item x="185"/>
        <item x="92"/>
        <item x="291"/>
        <item x="225"/>
        <item x="178"/>
        <item x="333"/>
        <item x="19"/>
        <item x="14"/>
        <item x="56"/>
        <item x="95"/>
        <item x="6"/>
        <item x="233"/>
        <item x="124"/>
        <item x="50"/>
        <item x="0"/>
        <item x="67"/>
        <item x="251"/>
        <item x="215"/>
        <item x="4"/>
        <item x="177"/>
        <item x="26"/>
        <item x="142"/>
        <item x="43"/>
        <item x="302"/>
        <item x="152"/>
        <item x="253"/>
        <item x="275"/>
        <item x="210"/>
        <item x="126"/>
        <item x="216"/>
        <item x="304"/>
        <item x="294"/>
        <item x="168"/>
        <item x="315"/>
        <item x="132"/>
        <item x="214"/>
        <item x="259"/>
        <item x="342"/>
        <item x="307"/>
        <item x="267"/>
        <item x="192"/>
        <item x="140"/>
        <item x="219"/>
        <item x="122"/>
        <item x="261"/>
        <item x="64"/>
        <item x="230"/>
        <item x="174"/>
        <item x="384"/>
        <item x="202"/>
        <item x="301"/>
        <item x="317"/>
        <item x="353"/>
        <item x="226"/>
        <item x="272"/>
        <item x="244"/>
        <item x="54"/>
        <item x="344"/>
        <item x="299"/>
        <item x="257"/>
        <item x="143"/>
        <item x="229"/>
        <item x="309"/>
        <item x="290"/>
        <item x="351"/>
        <item x="196"/>
        <item x="312"/>
        <item x="41"/>
        <item x="190"/>
        <item x="324"/>
        <item x="66"/>
        <item x="170"/>
        <item x="356"/>
        <item x="263"/>
        <item x="156"/>
        <item x="18"/>
        <item x="310"/>
        <item x="171"/>
        <item x="256"/>
        <item x="172"/>
        <item x="242"/>
        <item x="167"/>
        <item x="199"/>
        <item x="270"/>
        <item x="237"/>
        <item x="361"/>
        <item x="79"/>
        <item x="63"/>
        <item x="382"/>
        <item x="298"/>
        <item x="78"/>
        <item x="322"/>
        <item x="119"/>
        <item x="205"/>
        <item x="180"/>
        <item x="321"/>
        <item x="173"/>
        <item x="232"/>
        <item x="249"/>
        <item x="144"/>
        <item x="98"/>
        <item x="227"/>
        <item x="248"/>
        <item x="12"/>
        <item x="297"/>
        <item x="201"/>
        <item x="331"/>
        <item x="300"/>
        <item x="349"/>
        <item x="379"/>
        <item x="89"/>
        <item x="369"/>
        <item x="308"/>
        <item x="29"/>
        <item x="57"/>
        <item x="46"/>
        <item x="363"/>
        <item x="339"/>
        <item x="362"/>
        <item x="343"/>
        <item x="326"/>
        <item x="228"/>
        <item x="348"/>
        <item x="70"/>
        <item x="188"/>
        <item x="340"/>
        <item x="35"/>
        <item x="34"/>
        <item x="268"/>
        <item x="254"/>
        <item x="195"/>
        <item x="380"/>
        <item x="281"/>
        <item x="25"/>
        <item x="250"/>
        <item x="316"/>
        <item x="208"/>
        <item x="246"/>
        <item x="288"/>
        <item x="276"/>
        <item x="231"/>
        <item x="383"/>
        <item x="285"/>
        <item x="245"/>
        <item x="3"/>
        <item x="319"/>
        <item x="287"/>
        <item x="77"/>
        <item x="313"/>
        <item x="329"/>
        <item x="224"/>
        <item x="279"/>
        <item x="40"/>
        <item x="15"/>
        <item x="155"/>
        <item x="87"/>
        <item x="311"/>
        <item x="371"/>
        <item x="221"/>
        <item x="139"/>
        <item x="213"/>
        <item x="341"/>
        <item x="374"/>
        <item x="269"/>
        <item x="111"/>
        <item x="134"/>
        <item x="158"/>
        <item x="286"/>
        <item x="209"/>
        <item x="101"/>
        <item x="327"/>
        <item x="74"/>
        <item x="292"/>
        <item x="115"/>
        <item x="183"/>
        <item x="278"/>
        <item x="75"/>
        <item x="222"/>
        <item x="255"/>
        <item x="59"/>
        <item x="350"/>
        <item x="218"/>
        <item x="52"/>
        <item x="184"/>
        <item x="133"/>
        <item x="335"/>
        <item x="76"/>
        <item x="372"/>
        <item x="153"/>
        <item x="345"/>
        <item x="161"/>
        <item x="289"/>
        <item x="165"/>
        <item x="368"/>
        <item x="359"/>
        <item x="365"/>
        <item x="127"/>
        <item x="336"/>
        <item x="377"/>
        <item x="375"/>
        <item x="252"/>
        <item x="354"/>
        <item x="260"/>
        <item x="145"/>
        <item x="123"/>
        <item x="296"/>
        <item x="84"/>
        <item x="318"/>
        <item x="346"/>
        <item x="323"/>
        <item x="320"/>
        <item x="355"/>
        <item x="94"/>
        <item x="337"/>
        <item x="367"/>
        <item x="258"/>
        <item x="104"/>
        <item x="211"/>
        <item x="38"/>
        <item x="381"/>
        <item x="338"/>
        <item x="352"/>
        <item x="330"/>
        <item x="373"/>
        <item t="default"/>
      </items>
    </pivotField>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compact="0" outline="0" showAll="0">
      <items count="15">
        <item x="0"/>
        <item x="1"/>
        <item x="2"/>
        <item x="3"/>
        <item x="4"/>
        <item x="5"/>
        <item x="6"/>
        <item x="7"/>
        <item x="8"/>
        <item x="9"/>
        <item x="10"/>
        <item x="11"/>
        <item x="12"/>
        <item x="13"/>
        <item t="default"/>
      </items>
    </pivotField>
    <pivotField compact="0" outline="0" showAll="0">
      <items count="7">
        <item h="1" x="0"/>
        <item x="1"/>
        <item x="2"/>
        <item x="3"/>
        <item h="1" x="4"/>
        <item h="1" x="5"/>
        <item t="default"/>
      </items>
    </pivotField>
  </pivotFields>
  <rowFields count="1">
    <field x="8"/>
  </rowFields>
  <rowItems count="9">
    <i>
      <x v="1"/>
    </i>
    <i>
      <x v="2"/>
    </i>
    <i>
      <x v="3"/>
    </i>
    <i>
      <x v="4"/>
    </i>
    <i>
      <x v="5"/>
    </i>
    <i>
      <x v="6"/>
    </i>
    <i>
      <x v="7"/>
    </i>
    <i>
      <x v="8"/>
    </i>
    <i t="grand">
      <x/>
    </i>
  </rowItems>
  <colFields count="1">
    <field x="-2"/>
  </colFields>
  <colItems count="2">
    <i>
      <x/>
    </i>
    <i i="1">
      <x v="1"/>
    </i>
  </colItems>
  <dataFields count="2">
    <dataField name="Sum of Amount" fld="4" baseField="0" baseItem="0" numFmtId="164"/>
    <dataField name="Monthly Sales Trend" fld="4" showDataAs="percentDiff" baseField="8" baseItem="1048828" numFmtId="168"/>
  </dataFields>
  <chartFormats count="5">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filters count="1">
    <filter fld="3" type="dateBetween" evalOrder="-1" id="4">
      <autoFilter ref="A1">
        <filterColumn colId="0">
          <customFilters and="1">
            <customFilter operator="greaterThanOrEqual" val="44564"/>
            <customFilter operator="lessThanOrEqual" val="4480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CAA4827E-AB45-4E63-A3FC-442E2476F22F}" sourceName="Sales Person">
  <pivotTables>
    <pivotTable tabId="4" name="PivotTable2"/>
    <pivotTable tabId="4" name="PivotTable1"/>
    <pivotTable tabId="4" name="PivotTable10"/>
    <pivotTable tabId="4" name="PivotTable12"/>
    <pivotTable tabId="4" name="PivotTable3"/>
    <pivotTable tabId="4" name="PivotTable4"/>
    <pivotTable tabId="4" name="PivotTable5"/>
    <pivotTable tabId="4" name="PivotTable6"/>
    <pivotTable tabId="4" name="PivotTable8"/>
  </pivotTables>
  <data>
    <tabular pivotCacheId="131666932">
      <items count="25">
        <i x="19" s="1"/>
        <i x="8" s="1"/>
        <i x="12" s="1"/>
        <i x="6" s="1"/>
        <i x="21" s="1"/>
        <i x="24" s="1"/>
        <i x="14" s="1"/>
        <i x="17" s="1"/>
        <i x="23" s="1"/>
        <i x="2" s="1"/>
        <i x="5" s="1"/>
        <i x="15" s="1"/>
        <i x="3" s="1"/>
        <i x="0" s="1"/>
        <i x="16" s="1"/>
        <i x="10" s="1"/>
        <i x="20" s="1"/>
        <i x="22" s="1"/>
        <i x="9" s="1"/>
        <i x="11" s="1"/>
        <i x="4" s="1"/>
        <i x="7" s="1"/>
        <i x="13" s="1"/>
        <i x="1" s="1"/>
        <i x="1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19EFEF9-D7F3-4B26-A882-155FF9CB0845}" sourceName="Country">
  <pivotTables>
    <pivotTable tabId="4" name="PivotTable4"/>
    <pivotTable tabId="4" name="PivotTable1"/>
    <pivotTable tabId="4" name="PivotTable10"/>
    <pivotTable tabId="4" name="PivotTable12"/>
    <pivotTable tabId="4" name="PivotTable2"/>
    <pivotTable tabId="4" name="PivotTable3"/>
    <pivotTable tabId="4" name="PivotTable5"/>
    <pivotTable tabId="4" name="PivotTable6"/>
    <pivotTable tabId="4" name="PivotTable8"/>
  </pivotTables>
  <data>
    <tabular pivotCacheId="131666932">
      <items count="6">
        <i x="2" s="1"/>
        <i x="5" s="1"/>
        <i x="1" s="1"/>
        <i x="3" s="1"/>
        <i x="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2C8B9B5-B690-4335-964C-E55D5A4DC4AB}" sourceName="Product">
  <pivotTables>
    <pivotTable tabId="4" name="PivotTable5"/>
    <pivotTable tabId="4" name="PivotTable1"/>
    <pivotTable tabId="4" name="PivotTable10"/>
    <pivotTable tabId="4" name="PivotTable12"/>
    <pivotTable tabId="4" name="PivotTable2"/>
    <pivotTable tabId="4" name="PivotTable3"/>
    <pivotTable tabId="4" name="PivotTable4"/>
    <pivotTable tabId="4" name="PivotTable6"/>
    <pivotTable tabId="4" name="PivotTable8"/>
  </pivotTables>
  <data>
    <tabular pivotCacheId="131666932">
      <items count="22">
        <i x="6" s="1"/>
        <i x="21" s="1"/>
        <i x="1" s="1"/>
        <i x="4" s="1"/>
        <i x="5" s="1"/>
        <i x="16" s="1"/>
        <i x="19" s="1"/>
        <i x="20" s="1"/>
        <i x="18" s="1"/>
        <i x="9" s="1"/>
        <i x="8" s="1"/>
        <i x="13" s="1"/>
        <i x="15" s="1"/>
        <i x="11" s="1"/>
        <i x="0" s="1"/>
        <i x="7" s="1"/>
        <i x="10" s="1"/>
        <i x="2" s="1"/>
        <i x="17" s="1"/>
        <i x="3" s="1"/>
        <i x="12" s="1"/>
        <i x="1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96F60C86-264D-4B9D-9F5B-3813C32A9A3A}" sourceName="Months (Date)">
  <pivotTables>
    <pivotTable tabId="4" name="PivotTable10"/>
    <pivotTable tabId="4" name="PivotTable1"/>
    <pivotTable tabId="4" name="PivotTable12"/>
    <pivotTable tabId="4" name="PivotTable2"/>
    <pivotTable tabId="4" name="PivotTable3"/>
    <pivotTable tabId="4" name="PivotTable4"/>
    <pivotTable tabId="4" name="PivotTable5"/>
    <pivotTable tabId="4" name="PivotTable6"/>
    <pivotTable tabId="4" name="PivotTable8"/>
  </pivotTables>
  <data>
    <tabular pivotCacheId="131666932">
      <items count="14">
        <i x="1" s="1"/>
        <i x="2" s="1"/>
        <i x="3" s="1"/>
        <i x="4" s="1"/>
        <i x="5" s="1"/>
        <i x="6" s="1"/>
        <i x="7" s="1"/>
        <i x="8" s="1"/>
        <i x="9" s="1" nd="1"/>
        <i x="10" s="1" nd="1"/>
        <i x="11" s="1" nd="1"/>
        <i x="12" s="1" nd="1"/>
        <i x="0" s="1" nd="1"/>
        <i x="13"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xes_Shipped" xr10:uid="{547A4492-715F-4E6F-A490-4C98A87CF324}" sourceName="Boxes Shipped">
  <pivotTables>
    <pivotTable tabId="4" name="PivotTable12"/>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s>
  <data>
    <tabular pivotCacheId="131666932">
      <items count="385">
        <i x="347" s="1"/>
        <i x="236" s="1"/>
        <i x="186" s="1"/>
        <i x="247" s="1"/>
        <i x="262" s="1"/>
        <i x="83" s="1"/>
        <i x="113" s="1"/>
        <i x="305" s="1"/>
        <i x="62" s="1"/>
        <i x="71" s="1"/>
        <i x="11" s="1"/>
        <i x="129" s="1"/>
        <i x="235" s="1"/>
        <i x="37" s="1"/>
        <i x="303" s="1"/>
        <i x="39" s="1"/>
        <i x="45" s="1"/>
        <i x="166" s="1"/>
        <i x="332" s="1"/>
        <i x="69" s="1"/>
        <i x="108" s="1"/>
        <i x="47" s="1"/>
        <i x="51" s="1"/>
        <i x="217" s="1"/>
        <i x="135" s="1"/>
        <i x="103" s="1"/>
        <i x="206" s="1"/>
        <i x="334" s="1"/>
        <i x="117" s="1"/>
        <i x="86" s="1"/>
        <i x="65" s="1"/>
        <i x="314" s="1"/>
        <i x="283" s="1"/>
        <i x="370" s="1"/>
        <i x="175" s="1"/>
        <i x="5" s="1"/>
        <i x="240" s="1"/>
        <i x="91" s="1"/>
        <i x="137" s="1"/>
        <i x="16" s="1"/>
        <i x="146" s="1"/>
        <i x="110" s="1"/>
        <i x="121" s="1"/>
        <i x="106" s="1"/>
        <i x="99" s="1"/>
        <i x="55" s="1"/>
        <i x="282" s="1"/>
        <i x="112" s="1"/>
        <i x="194" s="1"/>
        <i x="193" s="1"/>
        <i x="198" s="1"/>
        <i x="138" s="1"/>
        <i x="53" s="1"/>
        <i x="60" s="1"/>
        <i x="107" s="1"/>
        <i x="204" s="1"/>
        <i x="8" s="1"/>
        <i x="203" s="1"/>
        <i x="169" s="1"/>
        <i x="10" s="1"/>
        <i x="357" s="1"/>
        <i x="360" s="1"/>
        <i x="81" s="1"/>
        <i x="150" s="1"/>
        <i x="274" s="1"/>
        <i x="238" s="1"/>
        <i x="162" s="1"/>
        <i x="33" s="1"/>
        <i x="271" s="1"/>
        <i x="36" s="1"/>
        <i x="7" s="1"/>
        <i x="220" s="1"/>
        <i x="207" s="1"/>
        <i x="151" s="1"/>
        <i x="376" s="1"/>
        <i x="148" s="1"/>
        <i x="159" s="1"/>
        <i x="88" s="1"/>
        <i x="125" s="1"/>
        <i x="72" s="1"/>
        <i x="49" s="1"/>
        <i x="147" s="1"/>
        <i x="243" s="1"/>
        <i x="189" s="1"/>
        <i x="102" s="1"/>
        <i x="20" s="1"/>
        <i x="293" s="1"/>
        <i x="114" s="1"/>
        <i x="2" s="1"/>
        <i x="96" s="1"/>
        <i x="266" s="1"/>
        <i x="1" s="1"/>
        <i x="187" s="1"/>
        <i x="109" s="1"/>
        <i x="82" s="1"/>
        <i x="325" s="1"/>
        <i x="164" s="1"/>
        <i x="149" s="1"/>
        <i x="90" s="1"/>
        <i x="9" s="1"/>
        <i x="61" s="1"/>
        <i x="130" s="1"/>
        <i x="239" s="1"/>
        <i x="85" s="1"/>
        <i x="200" s="1"/>
        <i x="73" s="1"/>
        <i x="176" s="1"/>
        <i x="116" s="1"/>
        <i x="80" s="1"/>
        <i x="27" s="1"/>
        <i x="23" s="1"/>
        <i x="280" s="1"/>
        <i x="24" s="1"/>
        <i x="131" s="1"/>
        <i x="118" s="1"/>
        <i x="105" s="1"/>
        <i x="366" s="1"/>
        <i x="241" s="1"/>
        <i x="30" s="1"/>
        <i x="160" s="1"/>
        <i x="358" s="1"/>
        <i x="328" s="1"/>
        <i x="100" s="1"/>
        <i x="179" s="1"/>
        <i x="197" s="1"/>
        <i x="120" s="1"/>
        <i x="264" s="1"/>
        <i x="284" s="1"/>
        <i x="295" s="1"/>
        <i x="378" s="1"/>
        <i x="32" s="1"/>
        <i x="154" s="1"/>
        <i x="48" s="1"/>
        <i x="128" s="1"/>
        <i x="68" s="1"/>
        <i x="93" s="1"/>
        <i x="182" s="1"/>
        <i x="17" s="1"/>
        <i x="97" s="1"/>
        <i x="42" s="1"/>
        <i x="157" s="1"/>
        <i x="181" s="1"/>
        <i x="136" s="1"/>
        <i x="234" s="1"/>
        <i x="265" s="1"/>
        <i x="58" s="1"/>
        <i x="31" s="1"/>
        <i x="28" s="1"/>
        <i x="212" s="1"/>
        <i x="273" s="1"/>
        <i x="163" s="1"/>
        <i x="277" s="1"/>
        <i x="13" s="1"/>
        <i x="21" s="1"/>
        <i x="191" s="1"/>
        <i x="141" s="1"/>
        <i x="44" s="1"/>
        <i x="306" s="1"/>
        <i x="22" s="1"/>
        <i x="223" s="1"/>
        <i x="364" s="1"/>
        <i x="185" s="1"/>
        <i x="92" s="1"/>
        <i x="291" s="1"/>
        <i x="225" s="1"/>
        <i x="178" s="1"/>
        <i x="333" s="1"/>
        <i x="19" s="1"/>
        <i x="14" s="1"/>
        <i x="56" s="1"/>
        <i x="95" s="1"/>
        <i x="6" s="1"/>
        <i x="233" s="1"/>
        <i x="124" s="1"/>
        <i x="50" s="1"/>
        <i x="0" s="1"/>
        <i x="67" s="1"/>
        <i x="251" s="1"/>
        <i x="215" s="1"/>
        <i x="4" s="1"/>
        <i x="177" s="1"/>
        <i x="26" s="1"/>
        <i x="142" s="1"/>
        <i x="43" s="1"/>
        <i x="302" s="1"/>
        <i x="152" s="1"/>
        <i x="253" s="1"/>
        <i x="275" s="1"/>
        <i x="210" s="1"/>
        <i x="126" s="1"/>
        <i x="216" s="1"/>
        <i x="304" s="1"/>
        <i x="294" s="1"/>
        <i x="168" s="1"/>
        <i x="315" s="1"/>
        <i x="132" s="1"/>
        <i x="214" s="1"/>
        <i x="259" s="1"/>
        <i x="342" s="1"/>
        <i x="307" s="1"/>
        <i x="267" s="1"/>
        <i x="192" s="1"/>
        <i x="140" s="1"/>
        <i x="219" s="1"/>
        <i x="122" s="1"/>
        <i x="261" s="1"/>
        <i x="64" s="1"/>
        <i x="230" s="1"/>
        <i x="174" s="1"/>
        <i x="384" s="1"/>
        <i x="202" s="1"/>
        <i x="301" s="1"/>
        <i x="317" s="1"/>
        <i x="353" s="1"/>
        <i x="226" s="1"/>
        <i x="272" s="1"/>
        <i x="244" s="1"/>
        <i x="54" s="1"/>
        <i x="344" s="1"/>
        <i x="299" s="1"/>
        <i x="257" s="1"/>
        <i x="143" s="1"/>
        <i x="229" s="1"/>
        <i x="309" s="1"/>
        <i x="290" s="1"/>
        <i x="351" s="1"/>
        <i x="196" s="1"/>
        <i x="312" s="1"/>
        <i x="41" s="1"/>
        <i x="190" s="1"/>
        <i x="324" s="1"/>
        <i x="66" s="1"/>
        <i x="170" s="1"/>
        <i x="356" s="1"/>
        <i x="263" s="1"/>
        <i x="156" s="1"/>
        <i x="18" s="1"/>
        <i x="310" s="1"/>
        <i x="171" s="1"/>
        <i x="256" s="1"/>
        <i x="172" s="1"/>
        <i x="242" s="1"/>
        <i x="167" s="1"/>
        <i x="199" s="1"/>
        <i x="270" s="1"/>
        <i x="237" s="1"/>
        <i x="361" s="1"/>
        <i x="79" s="1"/>
        <i x="63" s="1"/>
        <i x="382" s="1"/>
        <i x="298" s="1"/>
        <i x="78" s="1"/>
        <i x="322" s="1"/>
        <i x="119" s="1"/>
        <i x="205" s="1"/>
        <i x="180" s="1"/>
        <i x="321" s="1"/>
        <i x="173" s="1"/>
        <i x="232" s="1"/>
        <i x="249" s="1"/>
        <i x="144" s="1"/>
        <i x="98" s="1"/>
        <i x="227" s="1"/>
        <i x="248" s="1"/>
        <i x="12" s="1"/>
        <i x="297" s="1"/>
        <i x="201" s="1"/>
        <i x="331" s="1"/>
        <i x="300" s="1"/>
        <i x="349" s="1"/>
        <i x="379" s="1"/>
        <i x="89" s="1"/>
        <i x="369" s="1"/>
        <i x="308" s="1"/>
        <i x="29" s="1"/>
        <i x="57" s="1"/>
        <i x="46" s="1"/>
        <i x="363" s="1"/>
        <i x="339" s="1"/>
        <i x="362" s="1"/>
        <i x="343" s="1"/>
        <i x="326" s="1"/>
        <i x="228" s="1"/>
        <i x="348" s="1"/>
        <i x="70" s="1"/>
        <i x="188" s="1"/>
        <i x="340" s="1"/>
        <i x="35" s="1"/>
        <i x="34" s="1"/>
        <i x="268" s="1"/>
        <i x="254" s="1"/>
        <i x="195" s="1"/>
        <i x="380" s="1"/>
        <i x="281" s="1"/>
        <i x="25" s="1"/>
        <i x="250" s="1"/>
        <i x="316" s="1"/>
        <i x="208" s="1"/>
        <i x="246" s="1"/>
        <i x="288" s="1"/>
        <i x="276" s="1"/>
        <i x="231" s="1"/>
        <i x="383" s="1"/>
        <i x="285" s="1"/>
        <i x="245" s="1"/>
        <i x="3" s="1"/>
        <i x="319" s="1"/>
        <i x="287" s="1"/>
        <i x="77" s="1"/>
        <i x="313" s="1"/>
        <i x="329" s="1"/>
        <i x="224" s="1"/>
        <i x="279" s="1"/>
        <i x="40" s="1"/>
        <i x="15" s="1"/>
        <i x="155" s="1"/>
        <i x="87" s="1"/>
        <i x="311" s="1"/>
        <i x="371" s="1"/>
        <i x="221" s="1"/>
        <i x="139" s="1"/>
        <i x="213" s="1"/>
        <i x="341" s="1"/>
        <i x="374" s="1"/>
        <i x="269" s="1"/>
        <i x="111" s="1"/>
        <i x="134" s="1"/>
        <i x="158" s="1"/>
        <i x="286" s="1"/>
        <i x="209" s="1"/>
        <i x="101" s="1"/>
        <i x="327" s="1"/>
        <i x="74" s="1"/>
        <i x="292" s="1"/>
        <i x="115" s="1"/>
        <i x="183" s="1"/>
        <i x="278" s="1"/>
        <i x="75" s="1"/>
        <i x="222" s="1"/>
        <i x="255" s="1"/>
        <i x="59" s="1"/>
        <i x="350" s="1"/>
        <i x="218" s="1"/>
        <i x="52" s="1"/>
        <i x="184" s="1"/>
        <i x="133" s="1"/>
        <i x="335" s="1"/>
        <i x="76" s="1"/>
        <i x="372" s="1"/>
        <i x="153" s="1"/>
        <i x="345" s="1"/>
        <i x="161" s="1"/>
        <i x="289" s="1"/>
        <i x="165" s="1"/>
        <i x="368" s="1"/>
        <i x="359" s="1"/>
        <i x="365" s="1"/>
        <i x="127" s="1"/>
        <i x="336" s="1"/>
        <i x="377" s="1"/>
        <i x="375" s="1"/>
        <i x="252" s="1"/>
        <i x="354" s="1"/>
        <i x="260" s="1"/>
        <i x="145" s="1"/>
        <i x="123" s="1"/>
        <i x="296" s="1"/>
        <i x="84" s="1"/>
        <i x="318" s="1"/>
        <i x="346" s="1"/>
        <i x="323" s="1"/>
        <i x="320" s="1"/>
        <i x="355" s="1"/>
        <i x="94" s="1"/>
        <i x="337" s="1"/>
        <i x="367" s="1"/>
        <i x="258" s="1"/>
        <i x="104" s="1"/>
        <i x="211" s="1"/>
        <i x="38" s="1"/>
        <i x="381" s="1"/>
        <i x="338" s="1"/>
        <i x="352" s="1"/>
        <i x="330" s="1"/>
        <i x="37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Date" xr10:uid="{AD00186F-2D33-400A-9551-9C38E49E7865}" sourceName="Quarters (Date)">
  <pivotTables>
    <pivotTable tabId="4" name="PivotTable12"/>
    <pivotTable tabId="4" name="PivotTable1"/>
    <pivotTable tabId="4" name="PivotTable10"/>
    <pivotTable tabId="4" name="PivotTable2"/>
    <pivotTable tabId="4" name="PivotTable3"/>
    <pivotTable tabId="4" name="PivotTable4"/>
    <pivotTable tabId="4" name="PivotTable5"/>
    <pivotTable tabId="4" name="PivotTable6"/>
    <pivotTable tabId="4" name="PivotTable8"/>
  </pivotTables>
  <data>
    <tabular pivotCacheId="131666932">
      <items count="6">
        <i x="1" s="1"/>
        <i x="2" s="1"/>
        <i x="3" s="1"/>
        <i x="0" nd="1"/>
        <i x="5"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59B1A5F1-51A0-45C1-93D3-3813EDB8409D}" cache="Slicer_Sales_Person" caption="Sales Person" startItem="3" style="SlicerStyleLight2" rowHeight="251883"/>
  <slicer name="Country" xr10:uid="{D13F6810-2C47-4594-8DA3-D87FF3EF0873}" cache="Slicer_Country" caption="Country" style="SlicerStyleLight2" rowHeight="251883"/>
  <slicer name="Product" xr10:uid="{D0DA9FF7-C1CC-4EAF-845C-9D7EEFEAECB3}" cache="Slicer_Product" caption="Product" style="SlicerStyleLight2" rowHeight="251883"/>
  <slicer name="Months (Date)" xr10:uid="{1A8AC27B-E678-4C1A-8A8F-5F067C4FEEC5}" cache="Slicer_Months__Date" caption="Months (Date)" style="SlicerStyleLight2" rowHeight="251883"/>
  <slicer name="Boxes Shipped" xr10:uid="{37FF55B2-AB63-49C8-AB0C-2652D472D63C}" cache="Slicer_Boxes_Shipped" caption="Boxes Shipped" style="SlicerStyleLight2" rowHeight="251883"/>
  <slicer name="Quarters (Date)" xr10:uid="{139B617C-BFCA-4A95-80C9-9A9B13F276E1}" cache="Slicer_Quarters__Date" caption="Quarters (Date)" style="SlicerStyleLight2"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95"/>
  <sheetViews>
    <sheetView workbookViewId="0">
      <selection activeCell="K2" sqref="K2"/>
    </sheetView>
  </sheetViews>
  <sheetFormatPr defaultRowHeight="14.5" x14ac:dyDescent="0.35"/>
  <cols>
    <col min="1" max="1" width="19" bestFit="1" customWidth="1"/>
    <col min="2" max="2" width="12" bestFit="1" customWidth="1"/>
    <col min="3" max="3" width="21.1796875" bestFit="1" customWidth="1"/>
    <col min="4" max="4" width="9.81640625" bestFit="1" customWidth="1"/>
    <col min="5" max="5" width="10.453125" bestFit="1" customWidth="1"/>
    <col min="6" max="6" width="16.1796875" bestFit="1" customWidth="1"/>
    <col min="7" max="7" width="10.81640625" bestFit="1" customWidth="1"/>
  </cols>
  <sheetData>
    <row r="1" spans="1:7" x14ac:dyDescent="0.35">
      <c r="A1" s="7" t="s">
        <v>0</v>
      </c>
      <c r="B1" s="1" t="s">
        <v>1</v>
      </c>
      <c r="C1" s="1" t="s">
        <v>2</v>
      </c>
      <c r="D1" s="2" t="s">
        <v>3</v>
      </c>
      <c r="E1" s="3" t="s">
        <v>4</v>
      </c>
      <c r="F1" t="s">
        <v>5</v>
      </c>
      <c r="G1" s="1" t="s">
        <v>6</v>
      </c>
    </row>
    <row r="2" spans="1:7" x14ac:dyDescent="0.35">
      <c r="A2" t="s">
        <v>7</v>
      </c>
      <c r="B2" s="4" t="s">
        <v>8</v>
      </c>
      <c r="C2" s="4" t="s">
        <v>9</v>
      </c>
      <c r="D2" s="5">
        <v>44565</v>
      </c>
      <c r="E2" s="6">
        <v>5320</v>
      </c>
      <c r="F2">
        <v>180</v>
      </c>
      <c r="G2" t="str">
        <f>TEXT(D2,"DDDD")</f>
        <v>Tuesday</v>
      </c>
    </row>
    <row r="3" spans="1:7" x14ac:dyDescent="0.35">
      <c r="A3" t="s">
        <v>10</v>
      </c>
      <c r="B3" s="4" t="s">
        <v>11</v>
      </c>
      <c r="C3" s="4" t="s">
        <v>12</v>
      </c>
      <c r="D3" s="5">
        <v>44774</v>
      </c>
      <c r="E3" s="6">
        <v>7896</v>
      </c>
      <c r="F3">
        <v>94</v>
      </c>
      <c r="G3" t="str">
        <f t="shared" ref="G3:G66" si="0">TEXT(D3,"DDDD")</f>
        <v>Monday</v>
      </c>
    </row>
    <row r="4" spans="1:7" x14ac:dyDescent="0.35">
      <c r="A4" t="s">
        <v>13</v>
      </c>
      <c r="B4" s="4" t="s">
        <v>11</v>
      </c>
      <c r="C4" s="4" t="s">
        <v>14</v>
      </c>
      <c r="D4" s="5">
        <v>44749</v>
      </c>
      <c r="E4" s="6">
        <v>4501</v>
      </c>
      <c r="F4">
        <v>91</v>
      </c>
      <c r="G4" t="str">
        <f t="shared" si="0"/>
        <v>Thursday</v>
      </c>
    </row>
    <row r="5" spans="1:7" x14ac:dyDescent="0.35">
      <c r="A5" t="s">
        <v>15</v>
      </c>
      <c r="B5" s="4" t="s">
        <v>16</v>
      </c>
      <c r="C5" s="4" t="s">
        <v>14</v>
      </c>
      <c r="D5" s="5">
        <v>44678</v>
      </c>
      <c r="E5" s="6">
        <v>12726</v>
      </c>
      <c r="F5">
        <v>342</v>
      </c>
      <c r="G5" t="str">
        <f t="shared" si="0"/>
        <v>Wednesday</v>
      </c>
    </row>
    <row r="6" spans="1:7" x14ac:dyDescent="0.35">
      <c r="A6" t="s">
        <v>7</v>
      </c>
      <c r="B6" s="4" t="s">
        <v>8</v>
      </c>
      <c r="C6" s="4" t="s">
        <v>14</v>
      </c>
      <c r="D6" s="5">
        <v>44616</v>
      </c>
      <c r="E6" s="6">
        <v>13685</v>
      </c>
      <c r="F6">
        <v>184</v>
      </c>
      <c r="G6" t="str">
        <f t="shared" si="0"/>
        <v>Thursday</v>
      </c>
    </row>
    <row r="7" spans="1:7" x14ac:dyDescent="0.35">
      <c r="A7" t="s">
        <v>10</v>
      </c>
      <c r="B7" s="4" t="s">
        <v>11</v>
      </c>
      <c r="C7" s="4" t="s">
        <v>17</v>
      </c>
      <c r="D7" s="5">
        <v>44718</v>
      </c>
      <c r="E7" s="6">
        <v>5376</v>
      </c>
      <c r="F7">
        <v>38</v>
      </c>
      <c r="G7" t="str">
        <f t="shared" si="0"/>
        <v>Monday</v>
      </c>
    </row>
    <row r="8" spans="1:7" x14ac:dyDescent="0.35">
      <c r="A8" t="s">
        <v>18</v>
      </c>
      <c r="B8" s="4" t="s">
        <v>8</v>
      </c>
      <c r="C8" s="4" t="s">
        <v>19</v>
      </c>
      <c r="D8" s="5">
        <v>44586</v>
      </c>
      <c r="E8" s="6">
        <v>13685</v>
      </c>
      <c r="F8">
        <v>176</v>
      </c>
      <c r="G8" t="str">
        <f t="shared" si="0"/>
        <v>Tuesday</v>
      </c>
    </row>
    <row r="9" spans="1:7" x14ac:dyDescent="0.35">
      <c r="A9" t="s">
        <v>20</v>
      </c>
      <c r="B9" s="4" t="s">
        <v>16</v>
      </c>
      <c r="C9" s="4" t="s">
        <v>21</v>
      </c>
      <c r="D9" s="5">
        <v>44644</v>
      </c>
      <c r="E9" s="6">
        <v>3080</v>
      </c>
      <c r="F9">
        <v>73</v>
      </c>
      <c r="G9" t="str">
        <f t="shared" si="0"/>
        <v>Thursday</v>
      </c>
    </row>
    <row r="10" spans="1:7" x14ac:dyDescent="0.35">
      <c r="A10" t="s">
        <v>7</v>
      </c>
      <c r="B10" s="4" t="s">
        <v>22</v>
      </c>
      <c r="C10" s="4" t="s">
        <v>23</v>
      </c>
      <c r="D10" s="5">
        <v>44671</v>
      </c>
      <c r="E10" s="6">
        <v>3990</v>
      </c>
      <c r="F10">
        <v>59</v>
      </c>
      <c r="G10" t="str">
        <f t="shared" si="0"/>
        <v>Wednesday</v>
      </c>
    </row>
    <row r="11" spans="1:7" x14ac:dyDescent="0.35">
      <c r="A11" t="s">
        <v>24</v>
      </c>
      <c r="B11" s="4" t="s">
        <v>16</v>
      </c>
      <c r="C11" s="4" t="s">
        <v>19</v>
      </c>
      <c r="D11" s="5">
        <v>44746</v>
      </c>
      <c r="E11" s="6">
        <v>2835</v>
      </c>
      <c r="F11">
        <v>102</v>
      </c>
      <c r="G11" t="str">
        <f t="shared" si="0"/>
        <v>Monday</v>
      </c>
    </row>
    <row r="12" spans="1:7" x14ac:dyDescent="0.35">
      <c r="A12" t="s">
        <v>25</v>
      </c>
      <c r="B12" s="4" t="s">
        <v>8</v>
      </c>
      <c r="C12" s="4" t="s">
        <v>17</v>
      </c>
      <c r="D12" s="5">
        <v>44574</v>
      </c>
      <c r="E12" s="6">
        <v>4704</v>
      </c>
      <c r="F12">
        <v>62</v>
      </c>
      <c r="G12" t="str">
        <f t="shared" si="0"/>
        <v>Thursday</v>
      </c>
    </row>
    <row r="13" spans="1:7" x14ac:dyDescent="0.35">
      <c r="A13" t="s">
        <v>26</v>
      </c>
      <c r="B13" s="4" t="s">
        <v>27</v>
      </c>
      <c r="C13" s="4" t="s">
        <v>28</v>
      </c>
      <c r="D13" s="5">
        <v>44630</v>
      </c>
      <c r="E13" s="6">
        <v>3703</v>
      </c>
      <c r="F13">
        <v>11</v>
      </c>
      <c r="G13" t="str">
        <f t="shared" si="0"/>
        <v>Thursday</v>
      </c>
    </row>
    <row r="14" spans="1:7" x14ac:dyDescent="0.35">
      <c r="A14" t="s">
        <v>29</v>
      </c>
      <c r="B14" s="4" t="s">
        <v>30</v>
      </c>
      <c r="C14" s="4" t="s">
        <v>31</v>
      </c>
      <c r="D14" s="5">
        <v>44574</v>
      </c>
      <c r="E14" s="6">
        <v>1442</v>
      </c>
      <c r="F14">
        <v>286</v>
      </c>
      <c r="G14" t="str">
        <f t="shared" si="0"/>
        <v>Thursday</v>
      </c>
    </row>
    <row r="15" spans="1:7" x14ac:dyDescent="0.35">
      <c r="A15" t="s">
        <v>32</v>
      </c>
      <c r="B15" s="4" t="s">
        <v>22</v>
      </c>
      <c r="C15" s="4" t="s">
        <v>33</v>
      </c>
      <c r="D15" s="5">
        <v>44770</v>
      </c>
      <c r="E15" s="6">
        <v>168</v>
      </c>
      <c r="F15">
        <v>156</v>
      </c>
      <c r="G15" t="str">
        <f t="shared" si="0"/>
        <v>Thursday</v>
      </c>
    </row>
    <row r="16" spans="1:7" x14ac:dyDescent="0.35">
      <c r="A16" t="s">
        <v>34</v>
      </c>
      <c r="B16" s="4" t="s">
        <v>22</v>
      </c>
      <c r="C16" s="4" t="s">
        <v>14</v>
      </c>
      <c r="D16" s="5">
        <v>44776</v>
      </c>
      <c r="E16" s="6">
        <v>8379</v>
      </c>
      <c r="F16">
        <v>173</v>
      </c>
      <c r="G16" t="str">
        <f t="shared" si="0"/>
        <v>Wednesday</v>
      </c>
    </row>
    <row r="17" spans="1:7" x14ac:dyDescent="0.35">
      <c r="A17" t="s">
        <v>35</v>
      </c>
      <c r="B17" s="4" t="s">
        <v>16</v>
      </c>
      <c r="C17" s="4" t="s">
        <v>36</v>
      </c>
      <c r="D17" s="5">
        <v>44587</v>
      </c>
      <c r="E17" s="6">
        <v>6790</v>
      </c>
      <c r="F17">
        <v>356</v>
      </c>
      <c r="G17" t="str">
        <f t="shared" si="0"/>
        <v>Wednesday</v>
      </c>
    </row>
    <row r="18" spans="1:7" x14ac:dyDescent="0.35">
      <c r="A18" t="s">
        <v>10</v>
      </c>
      <c r="B18" s="4" t="s">
        <v>30</v>
      </c>
      <c r="C18" s="4" t="s">
        <v>36</v>
      </c>
      <c r="D18" s="5">
        <v>44606</v>
      </c>
      <c r="E18" s="6">
        <v>4067</v>
      </c>
      <c r="F18">
        <v>42</v>
      </c>
      <c r="G18" t="str">
        <f t="shared" si="0"/>
        <v>Monday</v>
      </c>
    </row>
    <row r="19" spans="1:7" x14ac:dyDescent="0.35">
      <c r="A19" t="s">
        <v>37</v>
      </c>
      <c r="B19" s="4" t="s">
        <v>27</v>
      </c>
      <c r="C19" s="4" t="s">
        <v>17</v>
      </c>
      <c r="D19" s="5">
        <v>44656</v>
      </c>
      <c r="E19" s="6">
        <v>3017</v>
      </c>
      <c r="F19">
        <v>140</v>
      </c>
      <c r="G19" t="str">
        <f t="shared" si="0"/>
        <v>Tuesday</v>
      </c>
    </row>
    <row r="20" spans="1:7" x14ac:dyDescent="0.35">
      <c r="A20" t="s">
        <v>35</v>
      </c>
      <c r="B20" s="4" t="s">
        <v>30</v>
      </c>
      <c r="C20" s="4" t="s">
        <v>38</v>
      </c>
      <c r="D20" s="5">
        <v>44608</v>
      </c>
      <c r="E20" s="6">
        <v>8799</v>
      </c>
      <c r="F20">
        <v>250</v>
      </c>
      <c r="G20" t="str">
        <f t="shared" si="0"/>
        <v>Wednesday</v>
      </c>
    </row>
    <row r="21" spans="1:7" x14ac:dyDescent="0.35">
      <c r="A21" t="s">
        <v>39</v>
      </c>
      <c r="B21" s="4" t="s">
        <v>8</v>
      </c>
      <c r="C21" s="4" t="s">
        <v>12</v>
      </c>
      <c r="D21" s="5">
        <v>44720</v>
      </c>
      <c r="E21" s="6">
        <v>1085</v>
      </c>
      <c r="F21">
        <v>172</v>
      </c>
      <c r="G21" t="str">
        <f t="shared" si="0"/>
        <v>Wednesday</v>
      </c>
    </row>
    <row r="22" spans="1:7" x14ac:dyDescent="0.35">
      <c r="A22" t="s">
        <v>24</v>
      </c>
      <c r="B22" s="4" t="s">
        <v>16</v>
      </c>
      <c r="C22" s="4" t="s">
        <v>31</v>
      </c>
      <c r="D22" s="5">
        <v>44739</v>
      </c>
      <c r="E22" s="6">
        <v>6888</v>
      </c>
      <c r="F22">
        <v>88</v>
      </c>
      <c r="G22" t="str">
        <f t="shared" si="0"/>
        <v>Monday</v>
      </c>
    </row>
    <row r="23" spans="1:7" x14ac:dyDescent="0.35">
      <c r="A23" t="s">
        <v>20</v>
      </c>
      <c r="B23" s="4" t="s">
        <v>27</v>
      </c>
      <c r="C23" s="4" t="s">
        <v>40</v>
      </c>
      <c r="D23" s="5">
        <v>44609</v>
      </c>
      <c r="E23" s="6">
        <v>1267</v>
      </c>
      <c r="F23">
        <v>157</v>
      </c>
      <c r="G23" t="str">
        <f t="shared" si="0"/>
        <v>Thursday</v>
      </c>
    </row>
    <row r="24" spans="1:7" x14ac:dyDescent="0.35">
      <c r="A24" t="s">
        <v>34</v>
      </c>
      <c r="B24" s="4" t="s">
        <v>27</v>
      </c>
      <c r="C24" s="4" t="s">
        <v>21</v>
      </c>
      <c r="D24" s="5">
        <v>44711</v>
      </c>
      <c r="E24" s="6">
        <v>4753</v>
      </c>
      <c r="F24">
        <v>163</v>
      </c>
      <c r="G24" t="str">
        <f t="shared" si="0"/>
        <v>Monday</v>
      </c>
    </row>
    <row r="25" spans="1:7" x14ac:dyDescent="0.35">
      <c r="A25" t="s">
        <v>41</v>
      </c>
      <c r="B25" s="4" t="s">
        <v>8</v>
      </c>
      <c r="C25" s="4" t="s">
        <v>33</v>
      </c>
      <c r="D25" s="5">
        <v>44634</v>
      </c>
      <c r="E25" s="6">
        <v>3003</v>
      </c>
      <c r="F25">
        <v>113</v>
      </c>
      <c r="G25" t="str">
        <f t="shared" si="0"/>
        <v>Monday</v>
      </c>
    </row>
    <row r="26" spans="1:7" x14ac:dyDescent="0.35">
      <c r="A26" t="s">
        <v>42</v>
      </c>
      <c r="B26" s="4" t="s">
        <v>16</v>
      </c>
      <c r="C26" s="4" t="s">
        <v>31</v>
      </c>
      <c r="D26" s="5">
        <v>44620</v>
      </c>
      <c r="E26" s="6">
        <v>7672</v>
      </c>
      <c r="F26">
        <v>115</v>
      </c>
      <c r="G26" t="str">
        <f t="shared" si="0"/>
        <v>Monday</v>
      </c>
    </row>
    <row r="27" spans="1:7" x14ac:dyDescent="0.35">
      <c r="A27" t="s">
        <v>32</v>
      </c>
      <c r="B27" s="4" t="s">
        <v>11</v>
      </c>
      <c r="C27" s="4" t="s">
        <v>43</v>
      </c>
      <c r="D27" s="5">
        <v>44587</v>
      </c>
      <c r="E27" s="6">
        <v>168</v>
      </c>
      <c r="F27">
        <v>321</v>
      </c>
      <c r="G27" t="str">
        <f t="shared" si="0"/>
        <v>Wednesday</v>
      </c>
    </row>
    <row r="28" spans="1:7" x14ac:dyDescent="0.35">
      <c r="A28" t="s">
        <v>37</v>
      </c>
      <c r="B28" s="4" t="s">
        <v>30</v>
      </c>
      <c r="C28" s="4" t="s">
        <v>40</v>
      </c>
      <c r="D28" s="5">
        <v>44601</v>
      </c>
      <c r="E28" s="6">
        <v>1652</v>
      </c>
      <c r="F28">
        <v>186</v>
      </c>
      <c r="G28" t="str">
        <f t="shared" si="0"/>
        <v>Wednesday</v>
      </c>
    </row>
    <row r="29" spans="1:7" x14ac:dyDescent="0.35">
      <c r="A29" t="s">
        <v>41</v>
      </c>
      <c r="B29" s="4" t="s">
        <v>27</v>
      </c>
      <c r="C29" s="4" t="s">
        <v>31</v>
      </c>
      <c r="D29" s="5">
        <v>44749</v>
      </c>
      <c r="E29" s="6">
        <v>4025</v>
      </c>
      <c r="F29">
        <v>112</v>
      </c>
      <c r="G29" t="str">
        <f t="shared" si="0"/>
        <v>Thursday</v>
      </c>
    </row>
    <row r="30" spans="1:7" x14ac:dyDescent="0.35">
      <c r="A30" t="s">
        <v>44</v>
      </c>
      <c r="B30" s="4" t="s">
        <v>22</v>
      </c>
      <c r="C30" s="4" t="s">
        <v>45</v>
      </c>
      <c r="D30" s="5">
        <v>44747</v>
      </c>
      <c r="E30" s="6">
        <v>9492</v>
      </c>
      <c r="F30">
        <v>151</v>
      </c>
      <c r="G30" t="str">
        <f t="shared" si="0"/>
        <v>Tuesday</v>
      </c>
    </row>
    <row r="31" spans="1:7" x14ac:dyDescent="0.35">
      <c r="A31" t="s">
        <v>44</v>
      </c>
      <c r="B31" s="4" t="s">
        <v>22</v>
      </c>
      <c r="C31" s="4" t="s">
        <v>46</v>
      </c>
      <c r="D31" s="5">
        <v>44727</v>
      </c>
      <c r="E31" s="6">
        <v>5061</v>
      </c>
      <c r="F31">
        <v>301</v>
      </c>
      <c r="G31" t="str">
        <f t="shared" si="0"/>
        <v>Wednesday</v>
      </c>
    </row>
    <row r="32" spans="1:7" x14ac:dyDescent="0.35">
      <c r="A32" t="s">
        <v>10</v>
      </c>
      <c r="B32" s="4" t="s">
        <v>22</v>
      </c>
      <c r="C32" s="4" t="s">
        <v>12</v>
      </c>
      <c r="D32" s="5">
        <v>44705</v>
      </c>
      <c r="E32" s="6">
        <v>1722</v>
      </c>
      <c r="F32">
        <v>121</v>
      </c>
      <c r="G32" t="str">
        <f t="shared" si="0"/>
        <v>Tuesday</v>
      </c>
    </row>
    <row r="33" spans="1:7" x14ac:dyDescent="0.35">
      <c r="A33" t="s">
        <v>25</v>
      </c>
      <c r="B33" s="4" t="s">
        <v>8</v>
      </c>
      <c r="C33" s="4" t="s">
        <v>19</v>
      </c>
      <c r="D33" s="5">
        <v>44741</v>
      </c>
      <c r="E33" s="6">
        <v>12446</v>
      </c>
      <c r="F33">
        <v>150</v>
      </c>
      <c r="G33" t="str">
        <f t="shared" si="0"/>
        <v>Wednesday</v>
      </c>
    </row>
    <row r="34" spans="1:7" x14ac:dyDescent="0.35">
      <c r="A34" t="s">
        <v>47</v>
      </c>
      <c r="B34" s="4" t="s">
        <v>16</v>
      </c>
      <c r="C34" s="4" t="s">
        <v>46</v>
      </c>
      <c r="D34" s="5">
        <v>44692</v>
      </c>
      <c r="E34" s="6">
        <v>4284</v>
      </c>
      <c r="F34">
        <v>94</v>
      </c>
      <c r="G34" t="str">
        <f t="shared" si="0"/>
        <v>Wednesday</v>
      </c>
    </row>
    <row r="35" spans="1:7" x14ac:dyDescent="0.35">
      <c r="A35" t="s">
        <v>32</v>
      </c>
      <c r="B35" s="4" t="s">
        <v>8</v>
      </c>
      <c r="C35" s="4" t="s">
        <v>48</v>
      </c>
      <c r="D35" s="5">
        <v>44742</v>
      </c>
      <c r="E35" s="6">
        <v>6839</v>
      </c>
      <c r="F35">
        <v>133</v>
      </c>
      <c r="G35" t="str">
        <f t="shared" si="0"/>
        <v>Thursday</v>
      </c>
    </row>
    <row r="36" spans="1:7" x14ac:dyDescent="0.35">
      <c r="A36" t="s">
        <v>49</v>
      </c>
      <c r="B36" s="4" t="s">
        <v>30</v>
      </c>
      <c r="C36" s="4" t="s">
        <v>21</v>
      </c>
      <c r="D36" s="5">
        <v>44692</v>
      </c>
      <c r="E36" s="6">
        <v>2163</v>
      </c>
      <c r="F36">
        <v>70</v>
      </c>
      <c r="G36" t="str">
        <f t="shared" si="0"/>
        <v>Wednesday</v>
      </c>
    </row>
    <row r="37" spans="1:7" x14ac:dyDescent="0.35">
      <c r="A37" t="s">
        <v>37</v>
      </c>
      <c r="B37" s="4" t="s">
        <v>27</v>
      </c>
      <c r="C37" s="4" t="s">
        <v>46</v>
      </c>
      <c r="D37" s="5">
        <v>44764</v>
      </c>
      <c r="E37" s="6">
        <v>9583</v>
      </c>
      <c r="F37">
        <v>315</v>
      </c>
      <c r="G37" t="str">
        <f t="shared" si="0"/>
        <v>Friday</v>
      </c>
    </row>
    <row r="38" spans="1:7" x14ac:dyDescent="0.35">
      <c r="A38" t="s">
        <v>49</v>
      </c>
      <c r="B38" s="4" t="s">
        <v>8</v>
      </c>
      <c r="C38" s="4" t="s">
        <v>23</v>
      </c>
      <c r="D38" s="5">
        <v>44797</v>
      </c>
      <c r="E38" s="6">
        <v>2653</v>
      </c>
      <c r="F38">
        <v>314</v>
      </c>
      <c r="G38" t="str">
        <f t="shared" si="0"/>
        <v>Wednesday</v>
      </c>
    </row>
    <row r="39" spans="1:7" x14ac:dyDescent="0.35">
      <c r="A39" t="s">
        <v>50</v>
      </c>
      <c r="B39" s="4" t="s">
        <v>22</v>
      </c>
      <c r="C39" s="4" t="s">
        <v>21</v>
      </c>
      <c r="D39" s="5">
        <v>44749</v>
      </c>
      <c r="E39" s="6">
        <v>147</v>
      </c>
      <c r="F39">
        <v>72</v>
      </c>
      <c r="G39" t="str">
        <f t="shared" si="0"/>
        <v>Thursday</v>
      </c>
    </row>
    <row r="40" spans="1:7" x14ac:dyDescent="0.35">
      <c r="A40" t="s">
        <v>51</v>
      </c>
      <c r="B40" s="4" t="s">
        <v>16</v>
      </c>
      <c r="C40" s="4" t="s">
        <v>12</v>
      </c>
      <c r="D40" s="5">
        <v>44700</v>
      </c>
      <c r="E40" s="6">
        <v>3654</v>
      </c>
      <c r="F40">
        <v>14</v>
      </c>
      <c r="G40" t="str">
        <f t="shared" si="0"/>
        <v>Thursday</v>
      </c>
    </row>
    <row r="41" spans="1:7" x14ac:dyDescent="0.35">
      <c r="A41" t="s">
        <v>32</v>
      </c>
      <c r="B41" s="4" t="s">
        <v>11</v>
      </c>
      <c r="C41" s="4" t="s">
        <v>46</v>
      </c>
      <c r="D41" s="5">
        <v>44746</v>
      </c>
      <c r="E41" s="6">
        <v>2443</v>
      </c>
      <c r="F41">
        <v>581</v>
      </c>
      <c r="G41" t="str">
        <f t="shared" si="0"/>
        <v>Monday</v>
      </c>
    </row>
    <row r="42" spans="1:7" x14ac:dyDescent="0.35">
      <c r="A42" t="s">
        <v>50</v>
      </c>
      <c r="B42" s="4" t="s">
        <v>27</v>
      </c>
      <c r="C42" s="4" t="s">
        <v>21</v>
      </c>
      <c r="D42" s="5">
        <v>44714</v>
      </c>
      <c r="E42" s="6">
        <v>938</v>
      </c>
      <c r="F42">
        <v>16</v>
      </c>
      <c r="G42" t="str">
        <f t="shared" si="0"/>
        <v>Thursday</v>
      </c>
    </row>
    <row r="43" spans="1:7" x14ac:dyDescent="0.35">
      <c r="A43" t="s">
        <v>32</v>
      </c>
      <c r="B43" s="4" t="s">
        <v>27</v>
      </c>
      <c r="C43" s="4" t="s">
        <v>52</v>
      </c>
      <c r="D43" s="5">
        <v>44666</v>
      </c>
      <c r="E43" s="6">
        <v>14749</v>
      </c>
      <c r="F43">
        <v>354</v>
      </c>
      <c r="G43" t="str">
        <f t="shared" si="0"/>
        <v>Friday</v>
      </c>
    </row>
    <row r="44" spans="1:7" x14ac:dyDescent="0.35">
      <c r="A44" t="s">
        <v>29</v>
      </c>
      <c r="B44" s="4" t="s">
        <v>30</v>
      </c>
      <c r="C44" s="4" t="s">
        <v>53</v>
      </c>
      <c r="D44" s="5">
        <v>44753</v>
      </c>
      <c r="E44" s="6">
        <v>4781</v>
      </c>
      <c r="F44">
        <v>241</v>
      </c>
      <c r="G44" t="str">
        <f t="shared" si="0"/>
        <v>Monday</v>
      </c>
    </row>
    <row r="45" spans="1:7" x14ac:dyDescent="0.35">
      <c r="A45" t="s">
        <v>49</v>
      </c>
      <c r="B45" s="4" t="s">
        <v>11</v>
      </c>
      <c r="C45" s="4" t="s">
        <v>40</v>
      </c>
      <c r="D45" s="5">
        <v>44615</v>
      </c>
      <c r="E45" s="6">
        <v>6307</v>
      </c>
      <c r="F45">
        <v>142</v>
      </c>
      <c r="G45" t="str">
        <f t="shared" si="0"/>
        <v>Wednesday</v>
      </c>
    </row>
    <row r="46" spans="1:7" x14ac:dyDescent="0.35">
      <c r="A46" t="s">
        <v>54</v>
      </c>
      <c r="B46" s="4" t="s">
        <v>30</v>
      </c>
      <c r="C46" s="4" t="s">
        <v>48</v>
      </c>
      <c r="D46" s="5">
        <v>44795</v>
      </c>
      <c r="E46" s="6">
        <v>7602</v>
      </c>
      <c r="F46">
        <v>102</v>
      </c>
      <c r="G46" t="str">
        <f t="shared" si="0"/>
        <v>Monday</v>
      </c>
    </row>
    <row r="47" spans="1:7" x14ac:dyDescent="0.35">
      <c r="A47" t="s">
        <v>42</v>
      </c>
      <c r="B47" s="4" t="s">
        <v>27</v>
      </c>
      <c r="C47" s="4" t="s">
        <v>14</v>
      </c>
      <c r="D47" s="5">
        <v>44608</v>
      </c>
      <c r="E47" s="6">
        <v>6790</v>
      </c>
      <c r="F47">
        <v>188</v>
      </c>
      <c r="G47" t="str">
        <f t="shared" si="0"/>
        <v>Wednesday</v>
      </c>
    </row>
    <row r="48" spans="1:7" x14ac:dyDescent="0.35">
      <c r="A48" t="s">
        <v>10</v>
      </c>
      <c r="B48" s="4" t="s">
        <v>27</v>
      </c>
      <c r="C48" s="4" t="s">
        <v>23</v>
      </c>
      <c r="D48" s="5">
        <v>44574</v>
      </c>
      <c r="E48" s="6">
        <v>9737</v>
      </c>
      <c r="F48">
        <v>160</v>
      </c>
      <c r="G48" t="str">
        <f t="shared" si="0"/>
        <v>Thursday</v>
      </c>
    </row>
    <row r="49" spans="1:7" x14ac:dyDescent="0.35">
      <c r="A49" t="s">
        <v>39</v>
      </c>
      <c r="B49" s="4" t="s">
        <v>16</v>
      </c>
      <c r="C49" s="4" t="s">
        <v>38</v>
      </c>
      <c r="D49" s="5">
        <v>44606</v>
      </c>
      <c r="E49" s="6">
        <v>6979</v>
      </c>
      <c r="F49">
        <v>18</v>
      </c>
      <c r="G49" t="str">
        <f t="shared" si="0"/>
        <v>Monday</v>
      </c>
    </row>
    <row r="50" spans="1:7" x14ac:dyDescent="0.35">
      <c r="A50" t="s">
        <v>37</v>
      </c>
      <c r="B50" s="4" t="s">
        <v>11</v>
      </c>
      <c r="C50" s="4" t="s">
        <v>31</v>
      </c>
      <c r="D50" s="5">
        <v>44722</v>
      </c>
      <c r="E50" s="6">
        <v>4382</v>
      </c>
      <c r="F50">
        <v>303</v>
      </c>
      <c r="G50" t="str">
        <f t="shared" si="0"/>
        <v>Friday</v>
      </c>
    </row>
    <row r="51" spans="1:7" x14ac:dyDescent="0.35">
      <c r="A51" t="s">
        <v>39</v>
      </c>
      <c r="B51" s="4" t="s">
        <v>11</v>
      </c>
      <c r="C51" s="4" t="s">
        <v>43</v>
      </c>
      <c r="D51" s="5">
        <v>44749</v>
      </c>
      <c r="E51" s="6">
        <v>5243</v>
      </c>
      <c r="F51">
        <v>176</v>
      </c>
      <c r="G51" t="str">
        <f t="shared" si="0"/>
        <v>Thursday</v>
      </c>
    </row>
    <row r="52" spans="1:7" x14ac:dyDescent="0.35">
      <c r="A52" t="s">
        <v>39</v>
      </c>
      <c r="B52" s="4" t="s">
        <v>30</v>
      </c>
      <c r="C52" s="4" t="s">
        <v>48</v>
      </c>
      <c r="D52" s="5">
        <v>44644</v>
      </c>
      <c r="E52" s="6">
        <v>4865</v>
      </c>
      <c r="F52">
        <v>70</v>
      </c>
      <c r="G52" t="str">
        <f t="shared" si="0"/>
        <v>Thursday</v>
      </c>
    </row>
    <row r="53" spans="1:7" x14ac:dyDescent="0.35">
      <c r="A53" t="s">
        <v>24</v>
      </c>
      <c r="B53" s="4" t="s">
        <v>16</v>
      </c>
      <c r="C53" s="4" t="s">
        <v>43</v>
      </c>
      <c r="D53" s="5">
        <v>44718</v>
      </c>
      <c r="E53" s="6">
        <v>8575</v>
      </c>
      <c r="F53">
        <v>23</v>
      </c>
      <c r="G53" t="str">
        <f t="shared" si="0"/>
        <v>Monday</v>
      </c>
    </row>
    <row r="54" spans="1:7" x14ac:dyDescent="0.35">
      <c r="A54" t="s">
        <v>55</v>
      </c>
      <c r="B54" s="4" t="s">
        <v>16</v>
      </c>
      <c r="C54" s="4" t="s">
        <v>33</v>
      </c>
      <c r="D54" s="5">
        <v>44761</v>
      </c>
      <c r="E54" s="6">
        <v>91</v>
      </c>
      <c r="F54">
        <v>135</v>
      </c>
      <c r="G54" t="str">
        <f t="shared" si="0"/>
        <v>Tuesday</v>
      </c>
    </row>
    <row r="55" spans="1:7" x14ac:dyDescent="0.35">
      <c r="A55" t="s">
        <v>35</v>
      </c>
      <c r="B55" s="4" t="s">
        <v>27</v>
      </c>
      <c r="C55" s="4" t="s">
        <v>52</v>
      </c>
      <c r="D55" s="5">
        <v>44670</v>
      </c>
      <c r="E55" s="6">
        <v>14798</v>
      </c>
      <c r="F55">
        <v>83</v>
      </c>
      <c r="G55" t="str">
        <f t="shared" si="0"/>
        <v>Tuesday</v>
      </c>
    </row>
    <row r="56" spans="1:7" x14ac:dyDescent="0.35">
      <c r="A56" t="s">
        <v>34</v>
      </c>
      <c r="B56" s="4" t="s">
        <v>11</v>
      </c>
      <c r="C56" s="4" t="s">
        <v>12</v>
      </c>
      <c r="D56" s="5">
        <v>44761</v>
      </c>
      <c r="E56" s="6">
        <v>2205</v>
      </c>
      <c r="F56">
        <v>179</v>
      </c>
      <c r="G56" t="str">
        <f t="shared" si="0"/>
        <v>Tuesday</v>
      </c>
    </row>
    <row r="57" spans="1:7" x14ac:dyDescent="0.35">
      <c r="A57" t="s">
        <v>7</v>
      </c>
      <c r="B57" s="4" t="s">
        <v>30</v>
      </c>
      <c r="C57" s="4" t="s">
        <v>33</v>
      </c>
      <c r="D57" s="5">
        <v>44757</v>
      </c>
      <c r="E57" s="6">
        <v>441</v>
      </c>
      <c r="F57">
        <v>24</v>
      </c>
      <c r="G57" t="str">
        <f t="shared" si="0"/>
        <v>Friday</v>
      </c>
    </row>
    <row r="58" spans="1:7" x14ac:dyDescent="0.35">
      <c r="A58" t="s">
        <v>56</v>
      </c>
      <c r="B58" s="4" t="s">
        <v>22</v>
      </c>
      <c r="C58" s="4" t="s">
        <v>40</v>
      </c>
      <c r="D58" s="5">
        <v>44606</v>
      </c>
      <c r="E58" s="6">
        <v>3556</v>
      </c>
      <c r="F58">
        <v>18</v>
      </c>
      <c r="G58" t="str">
        <f t="shared" si="0"/>
        <v>Monday</v>
      </c>
    </row>
    <row r="59" spans="1:7" x14ac:dyDescent="0.35">
      <c r="A59" t="s">
        <v>24</v>
      </c>
      <c r="B59" s="4" t="s">
        <v>30</v>
      </c>
      <c r="C59" s="4" t="s">
        <v>19</v>
      </c>
      <c r="D59" s="5">
        <v>44699</v>
      </c>
      <c r="E59" s="6">
        <v>16793</v>
      </c>
      <c r="F59">
        <v>416</v>
      </c>
      <c r="G59" t="str">
        <f t="shared" si="0"/>
        <v>Wednesday</v>
      </c>
    </row>
    <row r="60" spans="1:7" x14ac:dyDescent="0.35">
      <c r="A60" t="s">
        <v>26</v>
      </c>
      <c r="B60" s="4" t="s">
        <v>16</v>
      </c>
      <c r="C60" s="4" t="s">
        <v>43</v>
      </c>
      <c r="D60" s="5">
        <v>44742</v>
      </c>
      <c r="E60" s="6">
        <v>15421</v>
      </c>
      <c r="F60">
        <v>55</v>
      </c>
      <c r="G60" t="str">
        <f t="shared" si="0"/>
        <v>Thursday</v>
      </c>
    </row>
    <row r="61" spans="1:7" x14ac:dyDescent="0.35">
      <c r="A61" t="s">
        <v>49</v>
      </c>
      <c r="B61" s="4" t="s">
        <v>16</v>
      </c>
      <c r="C61" s="4" t="s">
        <v>23</v>
      </c>
      <c r="D61" s="5">
        <v>44714</v>
      </c>
      <c r="E61" s="6">
        <v>4438</v>
      </c>
      <c r="F61">
        <v>227</v>
      </c>
      <c r="G61" t="str">
        <f t="shared" si="0"/>
        <v>Thursday</v>
      </c>
    </row>
    <row r="62" spans="1:7" x14ac:dyDescent="0.35">
      <c r="A62" t="s">
        <v>49</v>
      </c>
      <c r="B62" s="4" t="s">
        <v>16</v>
      </c>
      <c r="C62" s="4" t="s">
        <v>33</v>
      </c>
      <c r="D62" s="5">
        <v>44740</v>
      </c>
      <c r="E62" s="6">
        <v>1603</v>
      </c>
      <c r="F62">
        <v>48</v>
      </c>
      <c r="G62" t="str">
        <f t="shared" si="0"/>
        <v>Tuesday</v>
      </c>
    </row>
    <row r="63" spans="1:7" x14ac:dyDescent="0.35">
      <c r="A63" t="s">
        <v>34</v>
      </c>
      <c r="B63" s="4" t="s">
        <v>16</v>
      </c>
      <c r="C63" s="4" t="s">
        <v>36</v>
      </c>
      <c r="D63" s="5">
        <v>44697</v>
      </c>
      <c r="E63" s="6">
        <v>273</v>
      </c>
      <c r="F63">
        <v>174</v>
      </c>
      <c r="G63" t="str">
        <f t="shared" si="0"/>
        <v>Monday</v>
      </c>
    </row>
    <row r="64" spans="1:7" x14ac:dyDescent="0.35">
      <c r="A64" t="s">
        <v>50</v>
      </c>
      <c r="B64" s="4" t="s">
        <v>30</v>
      </c>
      <c r="C64" s="4" t="s">
        <v>57</v>
      </c>
      <c r="D64" s="5">
        <v>44707</v>
      </c>
      <c r="E64" s="6">
        <v>3073</v>
      </c>
      <c r="F64">
        <v>302</v>
      </c>
      <c r="G64" t="str">
        <f t="shared" si="0"/>
        <v>Thursday</v>
      </c>
    </row>
    <row r="65" spans="1:7" x14ac:dyDescent="0.35">
      <c r="A65" t="s">
        <v>32</v>
      </c>
      <c r="B65" s="4" t="s">
        <v>11</v>
      </c>
      <c r="C65" s="4" t="s">
        <v>48</v>
      </c>
      <c r="D65" s="5">
        <v>44748</v>
      </c>
      <c r="E65" s="6">
        <v>6090</v>
      </c>
      <c r="F65">
        <v>149</v>
      </c>
      <c r="G65" t="str">
        <f t="shared" si="0"/>
        <v>Wednesday</v>
      </c>
    </row>
    <row r="66" spans="1:7" x14ac:dyDescent="0.35">
      <c r="A66" t="s">
        <v>18</v>
      </c>
      <c r="B66" s="4" t="s">
        <v>11</v>
      </c>
      <c r="C66" s="4" t="s">
        <v>19</v>
      </c>
      <c r="D66" s="5">
        <v>44708</v>
      </c>
      <c r="E66" s="6">
        <v>10255</v>
      </c>
      <c r="F66">
        <v>11</v>
      </c>
      <c r="G66" t="str">
        <f t="shared" si="0"/>
        <v>Friday</v>
      </c>
    </row>
    <row r="67" spans="1:7" x14ac:dyDescent="0.35">
      <c r="A67" t="s">
        <v>47</v>
      </c>
      <c r="B67" s="4" t="s">
        <v>16</v>
      </c>
      <c r="C67" s="4" t="s">
        <v>58</v>
      </c>
      <c r="D67" s="5">
        <v>44665</v>
      </c>
      <c r="E67" s="6">
        <v>2030</v>
      </c>
      <c r="F67">
        <v>11</v>
      </c>
      <c r="G67" t="str">
        <f t="shared" ref="G67:G130" si="1">TEXT(D67,"DDDD")</f>
        <v>Thursday</v>
      </c>
    </row>
    <row r="68" spans="1:7" x14ac:dyDescent="0.35">
      <c r="A68" t="s">
        <v>10</v>
      </c>
      <c r="B68" s="4" t="s">
        <v>16</v>
      </c>
      <c r="C68" s="4" t="s">
        <v>36</v>
      </c>
      <c r="D68" s="5">
        <v>44783</v>
      </c>
      <c r="E68" s="6">
        <v>19453</v>
      </c>
      <c r="F68">
        <v>14</v>
      </c>
      <c r="G68" t="str">
        <f t="shared" si="1"/>
        <v>Wednesday</v>
      </c>
    </row>
    <row r="69" spans="1:7" x14ac:dyDescent="0.35">
      <c r="A69" t="s">
        <v>51</v>
      </c>
      <c r="B69" s="4" t="s">
        <v>11</v>
      </c>
      <c r="C69" s="4" t="s">
        <v>23</v>
      </c>
      <c r="D69" s="5">
        <v>44746</v>
      </c>
      <c r="E69" s="6">
        <v>9275</v>
      </c>
      <c r="F69">
        <v>411</v>
      </c>
      <c r="G69" t="str">
        <f t="shared" si="1"/>
        <v>Monday</v>
      </c>
    </row>
    <row r="70" spans="1:7" x14ac:dyDescent="0.35">
      <c r="A70" t="s">
        <v>18</v>
      </c>
      <c r="B70" s="4" t="s">
        <v>11</v>
      </c>
      <c r="C70" s="4" t="s">
        <v>36</v>
      </c>
      <c r="D70" s="5">
        <v>44750</v>
      </c>
      <c r="E70" s="6">
        <v>6181</v>
      </c>
      <c r="F70">
        <v>56</v>
      </c>
      <c r="G70" t="str">
        <f t="shared" si="1"/>
        <v>Friday</v>
      </c>
    </row>
    <row r="71" spans="1:7" x14ac:dyDescent="0.35">
      <c r="A71" t="s">
        <v>15</v>
      </c>
      <c r="B71" s="4" t="s">
        <v>27</v>
      </c>
      <c r="C71" s="4" t="s">
        <v>14</v>
      </c>
      <c r="D71" s="5">
        <v>44764</v>
      </c>
      <c r="E71" s="6">
        <v>9037</v>
      </c>
      <c r="F71">
        <v>102</v>
      </c>
      <c r="G71" t="str">
        <f t="shared" si="1"/>
        <v>Friday</v>
      </c>
    </row>
    <row r="72" spans="1:7" x14ac:dyDescent="0.35">
      <c r="A72" t="s">
        <v>13</v>
      </c>
      <c r="B72" s="4" t="s">
        <v>27</v>
      </c>
      <c r="C72" s="4" t="s">
        <v>53</v>
      </c>
      <c r="D72" s="5">
        <v>44622</v>
      </c>
      <c r="E72" s="6">
        <v>12313</v>
      </c>
      <c r="F72">
        <v>103</v>
      </c>
      <c r="G72" t="str">
        <f t="shared" si="1"/>
        <v>Wednesday</v>
      </c>
    </row>
    <row r="73" spans="1:7" x14ac:dyDescent="0.35">
      <c r="A73" t="s">
        <v>13</v>
      </c>
      <c r="B73" s="4" t="s">
        <v>8</v>
      </c>
      <c r="C73" s="4" t="s">
        <v>48</v>
      </c>
      <c r="D73" s="5">
        <v>44571</v>
      </c>
      <c r="E73" s="6">
        <v>5642</v>
      </c>
      <c r="F73">
        <v>9</v>
      </c>
      <c r="G73" t="str">
        <f t="shared" si="1"/>
        <v>Monday</v>
      </c>
    </row>
    <row r="74" spans="1:7" x14ac:dyDescent="0.35">
      <c r="A74" t="s">
        <v>7</v>
      </c>
      <c r="B74" s="4" t="s">
        <v>22</v>
      </c>
      <c r="C74" s="4" t="s">
        <v>45</v>
      </c>
      <c r="D74" s="5">
        <v>44631</v>
      </c>
      <c r="E74" s="6">
        <v>2800</v>
      </c>
      <c r="F74">
        <v>241</v>
      </c>
      <c r="G74" t="str">
        <f t="shared" si="1"/>
        <v>Friday</v>
      </c>
    </row>
    <row r="75" spans="1:7" x14ac:dyDescent="0.35">
      <c r="A75" t="s">
        <v>49</v>
      </c>
      <c r="B75" s="4" t="s">
        <v>22</v>
      </c>
      <c r="C75" s="4" t="s">
        <v>14</v>
      </c>
      <c r="D75" s="5">
        <v>44732</v>
      </c>
      <c r="E75" s="6">
        <v>959</v>
      </c>
      <c r="F75">
        <v>265</v>
      </c>
      <c r="G75" t="str">
        <f t="shared" si="1"/>
        <v>Monday</v>
      </c>
    </row>
    <row r="76" spans="1:7" x14ac:dyDescent="0.35">
      <c r="A76" t="s">
        <v>10</v>
      </c>
      <c r="B76" s="4" t="s">
        <v>8</v>
      </c>
      <c r="C76" s="4" t="s">
        <v>36</v>
      </c>
      <c r="D76" s="5">
        <v>44799</v>
      </c>
      <c r="E76" s="6">
        <v>2002</v>
      </c>
      <c r="F76">
        <v>214</v>
      </c>
      <c r="G76" t="str">
        <f t="shared" si="1"/>
        <v>Friday</v>
      </c>
    </row>
    <row r="77" spans="1:7" x14ac:dyDescent="0.35">
      <c r="A77" t="s">
        <v>37</v>
      </c>
      <c r="B77" s="4" t="s">
        <v>30</v>
      </c>
      <c r="C77" s="4" t="s">
        <v>38</v>
      </c>
      <c r="D77" s="5">
        <v>44755</v>
      </c>
      <c r="E77" s="6">
        <v>609</v>
      </c>
      <c r="F77">
        <v>32</v>
      </c>
      <c r="G77" t="str">
        <f t="shared" si="1"/>
        <v>Wednesday</v>
      </c>
    </row>
    <row r="78" spans="1:7" x14ac:dyDescent="0.35">
      <c r="A78" t="s">
        <v>51</v>
      </c>
      <c r="B78" s="4" t="s">
        <v>27</v>
      </c>
      <c r="C78" s="4" t="s">
        <v>40</v>
      </c>
      <c r="D78" s="5">
        <v>44603</v>
      </c>
      <c r="E78" s="6">
        <v>1274</v>
      </c>
      <c r="F78">
        <v>244</v>
      </c>
      <c r="G78" t="str">
        <f t="shared" si="1"/>
        <v>Friday</v>
      </c>
    </row>
    <row r="79" spans="1:7" x14ac:dyDescent="0.35">
      <c r="A79" t="s">
        <v>34</v>
      </c>
      <c r="B79" s="4" t="s">
        <v>27</v>
      </c>
      <c r="C79" s="4" t="s">
        <v>28</v>
      </c>
      <c r="D79" s="5">
        <v>44588</v>
      </c>
      <c r="E79" s="6">
        <v>7595</v>
      </c>
      <c r="F79">
        <v>181</v>
      </c>
      <c r="G79" t="str">
        <f t="shared" si="1"/>
        <v>Thursday</v>
      </c>
    </row>
    <row r="80" spans="1:7" x14ac:dyDescent="0.35">
      <c r="A80" t="s">
        <v>10</v>
      </c>
      <c r="B80" s="4" t="s">
        <v>8</v>
      </c>
      <c r="C80" s="4" t="s">
        <v>19</v>
      </c>
      <c r="D80" s="5">
        <v>44592</v>
      </c>
      <c r="E80" s="6">
        <v>4725</v>
      </c>
      <c r="F80">
        <v>137</v>
      </c>
      <c r="G80" t="str">
        <f t="shared" si="1"/>
        <v>Monday</v>
      </c>
    </row>
    <row r="81" spans="1:7" x14ac:dyDescent="0.35">
      <c r="A81" t="s">
        <v>51</v>
      </c>
      <c r="B81" s="4" t="s">
        <v>27</v>
      </c>
      <c r="C81" s="4" t="s">
        <v>45</v>
      </c>
      <c r="D81" s="5">
        <v>44791</v>
      </c>
      <c r="E81" s="6">
        <v>9681</v>
      </c>
      <c r="F81">
        <v>24</v>
      </c>
      <c r="G81" t="str">
        <f t="shared" si="1"/>
        <v>Thursday</v>
      </c>
    </row>
    <row r="82" spans="1:7" x14ac:dyDescent="0.35">
      <c r="A82" t="s">
        <v>49</v>
      </c>
      <c r="B82" s="4" t="s">
        <v>27</v>
      </c>
      <c r="C82" s="4" t="s">
        <v>52</v>
      </c>
      <c r="D82" s="5">
        <v>44742</v>
      </c>
      <c r="E82" s="6">
        <v>14504</v>
      </c>
      <c r="F82">
        <v>21</v>
      </c>
      <c r="G82" t="str">
        <f t="shared" si="1"/>
        <v>Thursday</v>
      </c>
    </row>
    <row r="83" spans="1:7" x14ac:dyDescent="0.35">
      <c r="A83" t="s">
        <v>55</v>
      </c>
      <c r="B83" s="4" t="s">
        <v>16</v>
      </c>
      <c r="C83" s="4" t="s">
        <v>43</v>
      </c>
      <c r="D83" s="5">
        <v>44796</v>
      </c>
      <c r="E83" s="6">
        <v>280</v>
      </c>
      <c r="F83">
        <v>311</v>
      </c>
      <c r="G83" t="str">
        <f t="shared" si="1"/>
        <v>Tuesday</v>
      </c>
    </row>
    <row r="84" spans="1:7" x14ac:dyDescent="0.35">
      <c r="A84" t="s">
        <v>24</v>
      </c>
      <c r="B84" s="4" t="s">
        <v>22</v>
      </c>
      <c r="C84" s="4" t="s">
        <v>9</v>
      </c>
      <c r="D84" s="5">
        <v>44774</v>
      </c>
      <c r="E84" s="6">
        <v>63</v>
      </c>
      <c r="F84">
        <v>181</v>
      </c>
      <c r="G84" t="str">
        <f t="shared" si="1"/>
        <v>Monday</v>
      </c>
    </row>
    <row r="85" spans="1:7" x14ac:dyDescent="0.35">
      <c r="A85" t="s">
        <v>37</v>
      </c>
      <c r="B85" s="4" t="s">
        <v>22</v>
      </c>
      <c r="C85" s="4" t="s">
        <v>21</v>
      </c>
      <c r="D85" s="5">
        <v>44706</v>
      </c>
      <c r="E85" s="6">
        <v>8001</v>
      </c>
      <c r="F85">
        <v>10</v>
      </c>
      <c r="G85" t="str">
        <f t="shared" si="1"/>
        <v>Wednesday</v>
      </c>
    </row>
    <row r="86" spans="1:7" x14ac:dyDescent="0.35">
      <c r="A86" t="s">
        <v>37</v>
      </c>
      <c r="B86" s="4" t="s">
        <v>30</v>
      </c>
      <c r="C86" s="4" t="s">
        <v>36</v>
      </c>
      <c r="D86" s="5">
        <v>44571</v>
      </c>
      <c r="E86" s="6">
        <v>4032</v>
      </c>
      <c r="F86">
        <v>82</v>
      </c>
      <c r="G86" t="str">
        <f t="shared" si="1"/>
        <v>Monday</v>
      </c>
    </row>
    <row r="87" spans="1:7" x14ac:dyDescent="0.35">
      <c r="A87" t="s">
        <v>44</v>
      </c>
      <c r="B87" s="4" t="s">
        <v>16</v>
      </c>
      <c r="C87" s="4" t="s">
        <v>59</v>
      </c>
      <c r="D87" s="5">
        <v>44599</v>
      </c>
      <c r="E87" s="6">
        <v>5859</v>
      </c>
      <c r="F87">
        <v>108</v>
      </c>
      <c r="G87" t="str">
        <f t="shared" si="1"/>
        <v>Monday</v>
      </c>
    </row>
    <row r="88" spans="1:7" x14ac:dyDescent="0.35">
      <c r="A88" t="s">
        <v>32</v>
      </c>
      <c r="B88" s="4" t="s">
        <v>27</v>
      </c>
      <c r="C88" s="4" t="s">
        <v>28</v>
      </c>
      <c r="D88" s="5">
        <v>44693</v>
      </c>
      <c r="E88" s="6">
        <v>11095</v>
      </c>
      <c r="F88">
        <v>401</v>
      </c>
      <c r="G88" t="str">
        <f t="shared" si="1"/>
        <v>Thursday</v>
      </c>
    </row>
    <row r="89" spans="1:7" x14ac:dyDescent="0.35">
      <c r="A89" t="s">
        <v>54</v>
      </c>
      <c r="B89" s="4" t="s">
        <v>16</v>
      </c>
      <c r="C89" s="4" t="s">
        <v>40</v>
      </c>
      <c r="D89" s="5">
        <v>44627</v>
      </c>
      <c r="E89" s="6">
        <v>7182</v>
      </c>
      <c r="F89">
        <v>408</v>
      </c>
      <c r="G89" t="str">
        <f t="shared" si="1"/>
        <v>Monday</v>
      </c>
    </row>
    <row r="90" spans="1:7" x14ac:dyDescent="0.35">
      <c r="A90" t="s">
        <v>44</v>
      </c>
      <c r="B90" s="4" t="s">
        <v>16</v>
      </c>
      <c r="C90" s="4" t="s">
        <v>12</v>
      </c>
      <c r="D90" s="5">
        <v>44656</v>
      </c>
      <c r="E90" s="6">
        <v>6881</v>
      </c>
      <c r="F90">
        <v>420</v>
      </c>
      <c r="G90" t="str">
        <f t="shared" si="1"/>
        <v>Tuesday</v>
      </c>
    </row>
    <row r="91" spans="1:7" x14ac:dyDescent="0.35">
      <c r="A91" t="s">
        <v>49</v>
      </c>
      <c r="B91" s="4" t="s">
        <v>30</v>
      </c>
      <c r="C91" s="4" t="s">
        <v>58</v>
      </c>
      <c r="D91" s="5">
        <v>44564</v>
      </c>
      <c r="E91" s="6">
        <v>7154</v>
      </c>
      <c r="F91">
        <v>348</v>
      </c>
      <c r="G91" t="str">
        <f t="shared" si="1"/>
        <v>Monday</v>
      </c>
    </row>
    <row r="92" spans="1:7" x14ac:dyDescent="0.35">
      <c r="A92" t="s">
        <v>44</v>
      </c>
      <c r="B92" s="4" t="s">
        <v>8</v>
      </c>
      <c r="C92" s="4" t="s">
        <v>31</v>
      </c>
      <c r="D92" s="5">
        <v>44644</v>
      </c>
      <c r="E92" s="6">
        <v>6188</v>
      </c>
      <c r="F92">
        <v>270</v>
      </c>
      <c r="G92" t="str">
        <f t="shared" si="1"/>
        <v>Thursday</v>
      </c>
    </row>
    <row r="93" spans="1:7" x14ac:dyDescent="0.35">
      <c r="A93" t="s">
        <v>54</v>
      </c>
      <c r="B93" s="4" t="s">
        <v>11</v>
      </c>
      <c r="C93" s="4" t="s">
        <v>52</v>
      </c>
      <c r="D93" s="5">
        <v>44749</v>
      </c>
      <c r="E93" s="6">
        <v>4221</v>
      </c>
      <c r="F93">
        <v>9</v>
      </c>
      <c r="G93" t="str">
        <f t="shared" si="1"/>
        <v>Thursday</v>
      </c>
    </row>
    <row r="94" spans="1:7" x14ac:dyDescent="0.35">
      <c r="A94" t="s">
        <v>10</v>
      </c>
      <c r="B94" s="4" t="s">
        <v>27</v>
      </c>
      <c r="C94" s="4" t="s">
        <v>21</v>
      </c>
      <c r="D94" s="5">
        <v>44768</v>
      </c>
      <c r="E94" s="6">
        <v>630</v>
      </c>
      <c r="F94">
        <v>264</v>
      </c>
      <c r="G94" t="str">
        <f t="shared" si="1"/>
        <v>Tuesday</v>
      </c>
    </row>
    <row r="95" spans="1:7" x14ac:dyDescent="0.35">
      <c r="A95" t="s">
        <v>47</v>
      </c>
      <c r="B95" s="4" t="s">
        <v>16</v>
      </c>
      <c r="C95" s="4" t="s">
        <v>36</v>
      </c>
      <c r="D95" s="5">
        <v>44749</v>
      </c>
      <c r="E95" s="6">
        <v>1743</v>
      </c>
      <c r="F95">
        <v>111</v>
      </c>
      <c r="G95" t="str">
        <f t="shared" si="1"/>
        <v>Thursday</v>
      </c>
    </row>
    <row r="96" spans="1:7" x14ac:dyDescent="0.35">
      <c r="A96" t="s">
        <v>32</v>
      </c>
      <c r="B96" s="4" t="s">
        <v>30</v>
      </c>
      <c r="C96" s="4" t="s">
        <v>23</v>
      </c>
      <c r="D96" s="5">
        <v>44757</v>
      </c>
      <c r="E96" s="6">
        <v>2919</v>
      </c>
      <c r="F96">
        <v>65</v>
      </c>
      <c r="G96" t="str">
        <f t="shared" si="1"/>
        <v>Friday</v>
      </c>
    </row>
    <row r="97" spans="1:7" x14ac:dyDescent="0.35">
      <c r="A97" t="s">
        <v>37</v>
      </c>
      <c r="B97" s="4" t="s">
        <v>22</v>
      </c>
      <c r="C97" s="4" t="s">
        <v>28</v>
      </c>
      <c r="D97" s="5">
        <v>44652</v>
      </c>
      <c r="E97" s="6">
        <v>49</v>
      </c>
      <c r="F97">
        <v>97</v>
      </c>
      <c r="G97" t="str">
        <f t="shared" si="1"/>
        <v>Friday</v>
      </c>
    </row>
    <row r="98" spans="1:7" x14ac:dyDescent="0.35">
      <c r="A98" t="s">
        <v>35</v>
      </c>
      <c r="B98" s="4" t="s">
        <v>16</v>
      </c>
      <c r="C98" s="4" t="s">
        <v>31</v>
      </c>
      <c r="D98" s="5">
        <v>44732</v>
      </c>
      <c r="E98" s="6">
        <v>1827</v>
      </c>
      <c r="F98">
        <v>6</v>
      </c>
      <c r="G98" t="str">
        <f t="shared" si="1"/>
        <v>Monday</v>
      </c>
    </row>
    <row r="99" spans="1:7" x14ac:dyDescent="0.35">
      <c r="A99" t="s">
        <v>50</v>
      </c>
      <c r="B99" s="4" t="s">
        <v>8</v>
      </c>
      <c r="C99" s="4" t="s">
        <v>43</v>
      </c>
      <c r="D99" s="5">
        <v>44741</v>
      </c>
      <c r="E99" s="6">
        <v>13006</v>
      </c>
      <c r="F99">
        <v>482</v>
      </c>
      <c r="G99" t="str">
        <f t="shared" si="1"/>
        <v>Wednesday</v>
      </c>
    </row>
    <row r="100" spans="1:7" x14ac:dyDescent="0.35">
      <c r="A100" t="s">
        <v>34</v>
      </c>
      <c r="B100" s="4" t="s">
        <v>27</v>
      </c>
      <c r="C100" s="4" t="s">
        <v>23</v>
      </c>
      <c r="D100" s="5">
        <v>44727</v>
      </c>
      <c r="E100" s="6">
        <v>1064</v>
      </c>
      <c r="F100">
        <v>106</v>
      </c>
      <c r="G100" t="str">
        <f t="shared" si="1"/>
        <v>Wednesday</v>
      </c>
    </row>
    <row r="101" spans="1:7" x14ac:dyDescent="0.35">
      <c r="A101" t="s">
        <v>41</v>
      </c>
      <c r="B101" s="4" t="s">
        <v>27</v>
      </c>
      <c r="C101" s="4" t="s">
        <v>21</v>
      </c>
      <c r="D101" s="5">
        <v>44659</v>
      </c>
      <c r="E101" s="6">
        <v>11571</v>
      </c>
      <c r="F101">
        <v>180</v>
      </c>
      <c r="G101" t="str">
        <f t="shared" si="1"/>
        <v>Friday</v>
      </c>
    </row>
    <row r="102" spans="1:7" x14ac:dyDescent="0.35">
      <c r="A102" t="s">
        <v>44</v>
      </c>
      <c r="B102" s="4" t="s">
        <v>16</v>
      </c>
      <c r="C102" s="4" t="s">
        <v>52</v>
      </c>
      <c r="D102" s="5">
        <v>44634</v>
      </c>
      <c r="E102" s="6">
        <v>5740</v>
      </c>
      <c r="F102">
        <v>31</v>
      </c>
      <c r="G102" t="str">
        <f t="shared" si="1"/>
        <v>Monday</v>
      </c>
    </row>
    <row r="103" spans="1:7" x14ac:dyDescent="0.35">
      <c r="A103" t="s">
        <v>49</v>
      </c>
      <c r="B103" s="4" t="s">
        <v>27</v>
      </c>
      <c r="C103" s="4" t="s">
        <v>43</v>
      </c>
      <c r="D103" s="5">
        <v>44757</v>
      </c>
      <c r="E103" s="6">
        <v>1456</v>
      </c>
      <c r="F103">
        <v>359</v>
      </c>
      <c r="G103" t="str">
        <f t="shared" si="1"/>
        <v>Friday</v>
      </c>
    </row>
    <row r="104" spans="1:7" x14ac:dyDescent="0.35">
      <c r="A104" t="s">
        <v>50</v>
      </c>
      <c r="B104" s="4" t="s">
        <v>11</v>
      </c>
      <c r="C104" s="4" t="s">
        <v>31</v>
      </c>
      <c r="D104" s="5">
        <v>44670</v>
      </c>
      <c r="E104" s="6">
        <v>5334</v>
      </c>
      <c r="F104">
        <v>80</v>
      </c>
      <c r="G104" t="str">
        <f t="shared" si="1"/>
        <v>Tuesday</v>
      </c>
    </row>
    <row r="105" spans="1:7" x14ac:dyDescent="0.35">
      <c r="A105" t="s">
        <v>34</v>
      </c>
      <c r="B105" s="4" t="s">
        <v>27</v>
      </c>
      <c r="C105" s="4" t="s">
        <v>19</v>
      </c>
      <c r="D105" s="5">
        <v>44648</v>
      </c>
      <c r="E105" s="6">
        <v>4151</v>
      </c>
      <c r="F105">
        <v>296</v>
      </c>
      <c r="G105" t="str">
        <f t="shared" si="1"/>
        <v>Monday</v>
      </c>
    </row>
    <row r="106" spans="1:7" x14ac:dyDescent="0.35">
      <c r="A106" t="s">
        <v>24</v>
      </c>
      <c r="B106" s="4" t="s">
        <v>30</v>
      </c>
      <c r="C106" s="4" t="s">
        <v>40</v>
      </c>
      <c r="D106" s="5">
        <v>44624</v>
      </c>
      <c r="E106" s="6">
        <v>8106</v>
      </c>
      <c r="F106">
        <v>101</v>
      </c>
      <c r="G106" t="str">
        <f t="shared" si="1"/>
        <v>Friday</v>
      </c>
    </row>
    <row r="107" spans="1:7" x14ac:dyDescent="0.35">
      <c r="A107" t="s">
        <v>32</v>
      </c>
      <c r="B107" s="4" t="s">
        <v>22</v>
      </c>
      <c r="C107" s="4" t="s">
        <v>59</v>
      </c>
      <c r="D107" s="5">
        <v>44775</v>
      </c>
      <c r="E107" s="6">
        <v>126</v>
      </c>
      <c r="F107">
        <v>40</v>
      </c>
      <c r="G107" t="str">
        <f t="shared" si="1"/>
        <v>Tuesday</v>
      </c>
    </row>
    <row r="108" spans="1:7" x14ac:dyDescent="0.35">
      <c r="A108" t="s">
        <v>41</v>
      </c>
      <c r="B108" s="4" t="s">
        <v>8</v>
      </c>
      <c r="C108" s="4" t="s">
        <v>40</v>
      </c>
      <c r="D108" s="5">
        <v>44798</v>
      </c>
      <c r="E108" s="6">
        <v>4697</v>
      </c>
      <c r="F108">
        <v>42</v>
      </c>
      <c r="G108" t="str">
        <f t="shared" si="1"/>
        <v>Thursday</v>
      </c>
    </row>
    <row r="109" spans="1:7" x14ac:dyDescent="0.35">
      <c r="A109" t="s">
        <v>34</v>
      </c>
      <c r="B109" s="4" t="s">
        <v>27</v>
      </c>
      <c r="C109" s="4" t="s">
        <v>48</v>
      </c>
      <c r="D109" s="5">
        <v>44617</v>
      </c>
      <c r="E109" s="6">
        <v>7798</v>
      </c>
      <c r="F109">
        <v>167</v>
      </c>
      <c r="G109" t="str">
        <f t="shared" si="1"/>
        <v>Friday</v>
      </c>
    </row>
    <row r="110" spans="1:7" x14ac:dyDescent="0.35">
      <c r="A110" t="s">
        <v>50</v>
      </c>
      <c r="B110" s="4" t="s">
        <v>11</v>
      </c>
      <c r="C110" s="4" t="s">
        <v>28</v>
      </c>
      <c r="D110" s="5">
        <v>44719</v>
      </c>
      <c r="E110" s="6">
        <v>9408</v>
      </c>
      <c r="F110">
        <v>138</v>
      </c>
      <c r="G110" t="str">
        <f t="shared" si="1"/>
        <v>Tuesday</v>
      </c>
    </row>
    <row r="111" spans="1:7" x14ac:dyDescent="0.35">
      <c r="A111" t="s">
        <v>15</v>
      </c>
      <c r="B111" s="4" t="s">
        <v>11</v>
      </c>
      <c r="C111" s="4" t="s">
        <v>40</v>
      </c>
      <c r="D111" s="5">
        <v>44663</v>
      </c>
      <c r="E111" s="6">
        <v>1939</v>
      </c>
      <c r="F111">
        <v>520</v>
      </c>
      <c r="G111" t="str">
        <f t="shared" si="1"/>
        <v>Tuesday</v>
      </c>
    </row>
    <row r="112" spans="1:7" x14ac:dyDescent="0.35">
      <c r="A112" t="s">
        <v>56</v>
      </c>
      <c r="B112" s="4" t="s">
        <v>11</v>
      </c>
      <c r="C112" s="4" t="s">
        <v>40</v>
      </c>
      <c r="D112" s="5">
        <v>44748</v>
      </c>
      <c r="E112" s="6">
        <v>10906</v>
      </c>
      <c r="F112">
        <v>94</v>
      </c>
      <c r="G112" t="str">
        <f t="shared" si="1"/>
        <v>Wednesday</v>
      </c>
    </row>
    <row r="113" spans="1:7" x14ac:dyDescent="0.35">
      <c r="A113" t="s">
        <v>50</v>
      </c>
      <c r="B113" s="4" t="s">
        <v>8</v>
      </c>
      <c r="C113" s="4" t="s">
        <v>17</v>
      </c>
      <c r="D113" s="5">
        <v>44580</v>
      </c>
      <c r="E113" s="6">
        <v>5929</v>
      </c>
      <c r="F113">
        <v>175</v>
      </c>
      <c r="G113" t="str">
        <f t="shared" si="1"/>
        <v>Wednesday</v>
      </c>
    </row>
    <row r="114" spans="1:7" x14ac:dyDescent="0.35">
      <c r="A114" t="s">
        <v>54</v>
      </c>
      <c r="B114" s="4" t="s">
        <v>16</v>
      </c>
      <c r="C114" s="4" t="s">
        <v>43</v>
      </c>
      <c r="D114" s="5">
        <v>44566</v>
      </c>
      <c r="E114" s="6">
        <v>5579</v>
      </c>
      <c r="F114">
        <v>92</v>
      </c>
      <c r="G114" t="str">
        <f t="shared" si="1"/>
        <v>Wednesday</v>
      </c>
    </row>
    <row r="115" spans="1:7" x14ac:dyDescent="0.35">
      <c r="A115" t="s">
        <v>54</v>
      </c>
      <c r="B115" s="4" t="s">
        <v>30</v>
      </c>
      <c r="C115" s="4" t="s">
        <v>59</v>
      </c>
      <c r="D115" s="5">
        <v>44585</v>
      </c>
      <c r="E115" s="6">
        <v>10927</v>
      </c>
      <c r="F115">
        <v>141</v>
      </c>
      <c r="G115" t="str">
        <f t="shared" si="1"/>
        <v>Monday</v>
      </c>
    </row>
    <row r="116" spans="1:7" x14ac:dyDescent="0.35">
      <c r="A116" t="s">
        <v>47</v>
      </c>
      <c r="B116" s="4" t="s">
        <v>16</v>
      </c>
      <c r="C116" s="4" t="s">
        <v>33</v>
      </c>
      <c r="D116" s="5">
        <v>44657</v>
      </c>
      <c r="E116" s="6">
        <v>623</v>
      </c>
      <c r="F116">
        <v>283</v>
      </c>
      <c r="G116" t="str">
        <f t="shared" si="1"/>
        <v>Wednesday</v>
      </c>
    </row>
    <row r="117" spans="1:7" x14ac:dyDescent="0.35">
      <c r="A117" t="s">
        <v>20</v>
      </c>
      <c r="B117" s="4" t="s">
        <v>16</v>
      </c>
      <c r="C117" s="4" t="s">
        <v>43</v>
      </c>
      <c r="D117" s="5">
        <v>44727</v>
      </c>
      <c r="E117" s="6">
        <v>6013</v>
      </c>
      <c r="F117">
        <v>21</v>
      </c>
      <c r="G117" t="str">
        <f t="shared" si="1"/>
        <v>Wednesday</v>
      </c>
    </row>
    <row r="118" spans="1:7" x14ac:dyDescent="0.35">
      <c r="A118" t="s">
        <v>13</v>
      </c>
      <c r="B118" s="4" t="s">
        <v>30</v>
      </c>
      <c r="C118" s="4" t="s">
        <v>57</v>
      </c>
      <c r="D118" s="5">
        <v>44589</v>
      </c>
      <c r="E118" s="6">
        <v>1505</v>
      </c>
      <c r="F118">
        <v>47</v>
      </c>
      <c r="G118" t="str">
        <f t="shared" si="1"/>
        <v>Friday</v>
      </c>
    </row>
    <row r="119" spans="1:7" x14ac:dyDescent="0.35">
      <c r="A119" t="s">
        <v>50</v>
      </c>
      <c r="B119" s="4" t="s">
        <v>11</v>
      </c>
      <c r="C119" s="4" t="s">
        <v>58</v>
      </c>
      <c r="D119" s="5">
        <v>44636</v>
      </c>
      <c r="E119" s="6">
        <v>476</v>
      </c>
      <c r="F119">
        <v>125</v>
      </c>
      <c r="G119" t="str">
        <f t="shared" si="1"/>
        <v>Wednesday</v>
      </c>
    </row>
    <row r="120" spans="1:7" x14ac:dyDescent="0.35">
      <c r="A120" t="s">
        <v>25</v>
      </c>
      <c r="B120" s="4" t="s">
        <v>16</v>
      </c>
      <c r="C120" s="4" t="s">
        <v>33</v>
      </c>
      <c r="D120" s="5">
        <v>44613</v>
      </c>
      <c r="E120" s="6">
        <v>11550</v>
      </c>
      <c r="F120">
        <v>396</v>
      </c>
      <c r="G120" t="str">
        <f t="shared" si="1"/>
        <v>Monday</v>
      </c>
    </row>
    <row r="121" spans="1:7" x14ac:dyDescent="0.35">
      <c r="A121" t="s">
        <v>50</v>
      </c>
      <c r="B121" s="4" t="s">
        <v>27</v>
      </c>
      <c r="C121" s="4" t="s">
        <v>46</v>
      </c>
      <c r="D121" s="5">
        <v>44608</v>
      </c>
      <c r="E121" s="6">
        <v>17318</v>
      </c>
      <c r="F121">
        <v>87</v>
      </c>
      <c r="G121" t="str">
        <f t="shared" si="1"/>
        <v>Wednesday</v>
      </c>
    </row>
    <row r="122" spans="1:7" x14ac:dyDescent="0.35">
      <c r="A122" t="s">
        <v>7</v>
      </c>
      <c r="B122" s="4" t="s">
        <v>30</v>
      </c>
      <c r="C122" s="4" t="s">
        <v>40</v>
      </c>
      <c r="D122" s="5">
        <v>44574</v>
      </c>
      <c r="E122" s="6">
        <v>1848</v>
      </c>
      <c r="F122">
        <v>27</v>
      </c>
      <c r="G122" t="str">
        <f t="shared" si="1"/>
        <v>Thursday</v>
      </c>
    </row>
    <row r="123" spans="1:7" x14ac:dyDescent="0.35">
      <c r="A123" t="s">
        <v>50</v>
      </c>
      <c r="B123" s="4" t="s">
        <v>16</v>
      </c>
      <c r="C123" s="4" t="s">
        <v>31</v>
      </c>
      <c r="D123" s="5">
        <v>44643</v>
      </c>
      <c r="E123" s="6">
        <v>7273</v>
      </c>
      <c r="F123">
        <v>547</v>
      </c>
      <c r="G123" t="str">
        <f t="shared" si="1"/>
        <v>Wednesday</v>
      </c>
    </row>
    <row r="124" spans="1:7" x14ac:dyDescent="0.35">
      <c r="A124" t="s">
        <v>39</v>
      </c>
      <c r="B124" s="4" t="s">
        <v>30</v>
      </c>
      <c r="C124" s="4" t="s">
        <v>40</v>
      </c>
      <c r="D124" s="5">
        <v>44728</v>
      </c>
      <c r="E124" s="6">
        <v>854</v>
      </c>
      <c r="F124">
        <v>118</v>
      </c>
      <c r="G124" t="str">
        <f t="shared" si="1"/>
        <v>Thursday</v>
      </c>
    </row>
    <row r="125" spans="1:7" x14ac:dyDescent="0.35">
      <c r="A125" t="s">
        <v>18</v>
      </c>
      <c r="B125" s="4" t="s">
        <v>11</v>
      </c>
      <c r="C125" s="4" t="s">
        <v>52</v>
      </c>
      <c r="D125" s="5">
        <v>44665</v>
      </c>
      <c r="E125" s="6">
        <v>6832</v>
      </c>
      <c r="F125">
        <v>46</v>
      </c>
      <c r="G125" t="str">
        <f t="shared" si="1"/>
        <v>Thursday</v>
      </c>
    </row>
    <row r="126" spans="1:7" x14ac:dyDescent="0.35">
      <c r="A126" t="s">
        <v>50</v>
      </c>
      <c r="B126" s="4" t="s">
        <v>8</v>
      </c>
      <c r="C126" s="4" t="s">
        <v>31</v>
      </c>
      <c r="D126" s="5">
        <v>44586</v>
      </c>
      <c r="E126" s="6">
        <v>4606</v>
      </c>
      <c r="F126">
        <v>57</v>
      </c>
      <c r="G126" t="str">
        <f t="shared" si="1"/>
        <v>Tuesday</v>
      </c>
    </row>
    <row r="127" spans="1:7" x14ac:dyDescent="0.35">
      <c r="A127" t="s">
        <v>15</v>
      </c>
      <c r="B127" s="4" t="s">
        <v>11</v>
      </c>
      <c r="C127" s="4" t="s">
        <v>48</v>
      </c>
      <c r="D127" s="5">
        <v>44631</v>
      </c>
      <c r="E127" s="6">
        <v>4466</v>
      </c>
      <c r="F127">
        <v>22</v>
      </c>
      <c r="G127" t="str">
        <f t="shared" si="1"/>
        <v>Friday</v>
      </c>
    </row>
    <row r="128" spans="1:7" x14ac:dyDescent="0.35">
      <c r="A128" t="s">
        <v>55</v>
      </c>
      <c r="B128" s="4" t="s">
        <v>8</v>
      </c>
      <c r="C128" s="4" t="s">
        <v>48</v>
      </c>
      <c r="D128" s="5">
        <v>44770</v>
      </c>
      <c r="E128" s="6">
        <v>16114</v>
      </c>
      <c r="F128">
        <v>96</v>
      </c>
      <c r="G128" t="str">
        <f t="shared" si="1"/>
        <v>Thursday</v>
      </c>
    </row>
    <row r="129" spans="1:7" x14ac:dyDescent="0.35">
      <c r="A129" t="s">
        <v>34</v>
      </c>
      <c r="B129" s="4" t="s">
        <v>22</v>
      </c>
      <c r="C129" s="4" t="s">
        <v>21</v>
      </c>
      <c r="D129" s="5">
        <v>44629</v>
      </c>
      <c r="E129" s="6">
        <v>1561</v>
      </c>
      <c r="F129">
        <v>44</v>
      </c>
      <c r="G129" t="str">
        <f t="shared" si="1"/>
        <v>Wednesday</v>
      </c>
    </row>
    <row r="130" spans="1:7" x14ac:dyDescent="0.35">
      <c r="A130" t="s">
        <v>41</v>
      </c>
      <c r="B130" s="4" t="s">
        <v>16</v>
      </c>
      <c r="C130" s="4" t="s">
        <v>28</v>
      </c>
      <c r="D130" s="5">
        <v>44740</v>
      </c>
      <c r="E130" s="6">
        <v>8897</v>
      </c>
      <c r="F130">
        <v>188</v>
      </c>
      <c r="G130" t="str">
        <f t="shared" si="1"/>
        <v>Tuesday</v>
      </c>
    </row>
    <row r="131" spans="1:7" x14ac:dyDescent="0.35">
      <c r="A131" t="s">
        <v>34</v>
      </c>
      <c r="B131" s="4" t="s">
        <v>16</v>
      </c>
      <c r="C131" s="4" t="s">
        <v>38</v>
      </c>
      <c r="D131" s="5">
        <v>44770</v>
      </c>
      <c r="E131" s="6">
        <v>2464</v>
      </c>
      <c r="F131">
        <v>387</v>
      </c>
      <c r="G131" t="str">
        <f t="shared" ref="G131:G194" si="2">TEXT(D131,"DDDD")</f>
        <v>Thursday</v>
      </c>
    </row>
    <row r="132" spans="1:7" x14ac:dyDescent="0.35">
      <c r="A132" t="s">
        <v>50</v>
      </c>
      <c r="B132" s="4" t="s">
        <v>30</v>
      </c>
      <c r="C132" s="4" t="s">
        <v>19</v>
      </c>
      <c r="D132" s="5">
        <v>44788</v>
      </c>
      <c r="E132" s="6">
        <v>4830</v>
      </c>
      <c r="F132">
        <v>50</v>
      </c>
      <c r="G132" t="str">
        <f t="shared" si="2"/>
        <v>Monday</v>
      </c>
    </row>
    <row r="133" spans="1:7" x14ac:dyDescent="0.35">
      <c r="A133" t="s">
        <v>42</v>
      </c>
      <c r="B133" s="4" t="s">
        <v>16</v>
      </c>
      <c r="C133" s="4" t="s">
        <v>46</v>
      </c>
      <c r="D133" s="5">
        <v>44573</v>
      </c>
      <c r="E133" s="6">
        <v>2765</v>
      </c>
      <c r="F133">
        <v>264</v>
      </c>
      <c r="G133" t="str">
        <f t="shared" si="2"/>
        <v>Wednesday</v>
      </c>
    </row>
    <row r="134" spans="1:7" x14ac:dyDescent="0.35">
      <c r="A134" t="s">
        <v>35</v>
      </c>
      <c r="B134" s="4" t="s">
        <v>22</v>
      </c>
      <c r="C134" s="4" t="s">
        <v>45</v>
      </c>
      <c r="D134" s="5">
        <v>44644</v>
      </c>
      <c r="E134" s="6">
        <v>7126</v>
      </c>
      <c r="F134">
        <v>7</v>
      </c>
      <c r="G134" t="str">
        <f t="shared" si="2"/>
        <v>Thursday</v>
      </c>
    </row>
    <row r="135" spans="1:7" x14ac:dyDescent="0.35">
      <c r="A135" t="s">
        <v>10</v>
      </c>
      <c r="B135" s="4" t="s">
        <v>8</v>
      </c>
      <c r="C135" s="4" t="s">
        <v>38</v>
      </c>
      <c r="D135" s="5">
        <v>44767</v>
      </c>
      <c r="E135" s="6">
        <v>4263</v>
      </c>
      <c r="F135">
        <v>90</v>
      </c>
      <c r="G135" t="str">
        <f t="shared" si="2"/>
        <v>Monday</v>
      </c>
    </row>
    <row r="136" spans="1:7" x14ac:dyDescent="0.35">
      <c r="A136" t="s">
        <v>18</v>
      </c>
      <c r="B136" s="4" t="s">
        <v>30</v>
      </c>
      <c r="C136" s="4" t="s">
        <v>19</v>
      </c>
      <c r="D136" s="5">
        <v>44774</v>
      </c>
      <c r="E136" s="6">
        <v>3605</v>
      </c>
      <c r="F136">
        <v>403</v>
      </c>
      <c r="G136" t="str">
        <f t="shared" si="2"/>
        <v>Monday</v>
      </c>
    </row>
    <row r="137" spans="1:7" x14ac:dyDescent="0.35">
      <c r="A137" t="s">
        <v>10</v>
      </c>
      <c r="B137" s="4" t="s">
        <v>11</v>
      </c>
      <c r="C137" s="4" t="s">
        <v>36</v>
      </c>
      <c r="D137" s="5">
        <v>44697</v>
      </c>
      <c r="E137" s="6">
        <v>19929</v>
      </c>
      <c r="F137">
        <v>174</v>
      </c>
      <c r="G137" t="str">
        <f t="shared" si="2"/>
        <v>Monday</v>
      </c>
    </row>
    <row r="138" spans="1:7" x14ac:dyDescent="0.35">
      <c r="A138" t="s">
        <v>37</v>
      </c>
      <c r="B138" s="4" t="s">
        <v>11</v>
      </c>
      <c r="C138" s="4" t="s">
        <v>17</v>
      </c>
      <c r="D138" s="5">
        <v>44783</v>
      </c>
      <c r="E138" s="6">
        <v>5103</v>
      </c>
      <c r="F138">
        <v>140</v>
      </c>
      <c r="G138" t="str">
        <f t="shared" si="2"/>
        <v>Wednesday</v>
      </c>
    </row>
    <row r="139" spans="1:7" x14ac:dyDescent="0.35">
      <c r="A139" t="s">
        <v>15</v>
      </c>
      <c r="B139" s="4" t="s">
        <v>11</v>
      </c>
      <c r="C139" s="4" t="s">
        <v>31</v>
      </c>
      <c r="D139" s="5">
        <v>44566</v>
      </c>
      <c r="E139" s="6">
        <v>2541</v>
      </c>
      <c r="F139">
        <v>27</v>
      </c>
      <c r="G139" t="str">
        <f t="shared" si="2"/>
        <v>Wednesday</v>
      </c>
    </row>
    <row r="140" spans="1:7" x14ac:dyDescent="0.35">
      <c r="A140" t="s">
        <v>56</v>
      </c>
      <c r="B140" s="4" t="s">
        <v>8</v>
      </c>
      <c r="C140" s="4" t="s">
        <v>17</v>
      </c>
      <c r="D140" s="5">
        <v>44753</v>
      </c>
      <c r="E140" s="6">
        <v>5663</v>
      </c>
      <c r="F140">
        <v>110</v>
      </c>
      <c r="G140" t="str">
        <f t="shared" si="2"/>
        <v>Monday</v>
      </c>
    </row>
    <row r="141" spans="1:7" x14ac:dyDescent="0.35">
      <c r="A141" t="s">
        <v>47</v>
      </c>
      <c r="B141" s="4" t="s">
        <v>27</v>
      </c>
      <c r="C141" s="4" t="s">
        <v>21</v>
      </c>
      <c r="D141" s="5">
        <v>44676</v>
      </c>
      <c r="E141" s="6">
        <v>392</v>
      </c>
      <c r="F141">
        <v>30</v>
      </c>
      <c r="G141" t="str">
        <f t="shared" si="2"/>
        <v>Monday</v>
      </c>
    </row>
    <row r="142" spans="1:7" x14ac:dyDescent="0.35">
      <c r="A142" t="s">
        <v>13</v>
      </c>
      <c r="B142" s="4" t="s">
        <v>22</v>
      </c>
      <c r="C142" s="4" t="s">
        <v>43</v>
      </c>
      <c r="D142" s="5">
        <v>44655</v>
      </c>
      <c r="E142" s="6">
        <v>10976</v>
      </c>
      <c r="F142">
        <v>121</v>
      </c>
      <c r="G142" t="str">
        <f t="shared" si="2"/>
        <v>Monday</v>
      </c>
    </row>
    <row r="143" spans="1:7" x14ac:dyDescent="0.35">
      <c r="A143" t="s">
        <v>26</v>
      </c>
      <c r="B143" s="4" t="s">
        <v>27</v>
      </c>
      <c r="C143" s="4" t="s">
        <v>52</v>
      </c>
      <c r="D143" s="5">
        <v>44663</v>
      </c>
      <c r="E143" s="6">
        <v>9282</v>
      </c>
      <c r="F143">
        <v>101</v>
      </c>
      <c r="G143" t="str">
        <f t="shared" si="2"/>
        <v>Tuesday</v>
      </c>
    </row>
    <row r="144" spans="1:7" x14ac:dyDescent="0.35">
      <c r="A144" t="s">
        <v>47</v>
      </c>
      <c r="B144" s="4" t="s">
        <v>22</v>
      </c>
      <c r="C144" s="4" t="s">
        <v>12</v>
      </c>
      <c r="D144" s="5">
        <v>44775</v>
      </c>
      <c r="E144" s="6">
        <v>1827</v>
      </c>
      <c r="F144">
        <v>117</v>
      </c>
      <c r="G144" t="str">
        <f t="shared" si="2"/>
        <v>Tuesday</v>
      </c>
    </row>
    <row r="145" spans="1:7" x14ac:dyDescent="0.35">
      <c r="A145" t="s">
        <v>13</v>
      </c>
      <c r="B145" s="4" t="s">
        <v>22</v>
      </c>
      <c r="C145" s="4" t="s">
        <v>46</v>
      </c>
      <c r="D145" s="5">
        <v>44740</v>
      </c>
      <c r="E145" s="6">
        <v>8267</v>
      </c>
      <c r="F145">
        <v>272</v>
      </c>
      <c r="G145" t="str">
        <f t="shared" si="2"/>
        <v>Tuesday</v>
      </c>
    </row>
    <row r="146" spans="1:7" x14ac:dyDescent="0.35">
      <c r="A146" t="s">
        <v>56</v>
      </c>
      <c r="B146" s="4" t="s">
        <v>16</v>
      </c>
      <c r="C146" s="4" t="s">
        <v>31</v>
      </c>
      <c r="D146" s="5">
        <v>44747</v>
      </c>
      <c r="E146" s="6">
        <v>4116</v>
      </c>
      <c r="F146">
        <v>128</v>
      </c>
      <c r="G146" t="str">
        <f t="shared" si="2"/>
        <v>Tuesday</v>
      </c>
    </row>
    <row r="147" spans="1:7" x14ac:dyDescent="0.35">
      <c r="A147" t="s">
        <v>25</v>
      </c>
      <c r="B147" s="4" t="s">
        <v>22</v>
      </c>
      <c r="C147" s="4" t="s">
        <v>53</v>
      </c>
      <c r="D147" s="5">
        <v>44719</v>
      </c>
      <c r="E147" s="6">
        <v>2093</v>
      </c>
      <c r="F147">
        <v>45</v>
      </c>
      <c r="G147" t="str">
        <f t="shared" si="2"/>
        <v>Tuesday</v>
      </c>
    </row>
    <row r="148" spans="1:7" x14ac:dyDescent="0.35">
      <c r="A148" t="s">
        <v>24</v>
      </c>
      <c r="B148" s="4" t="s">
        <v>22</v>
      </c>
      <c r="C148" s="4" t="s">
        <v>17</v>
      </c>
      <c r="D148" s="5">
        <v>44579</v>
      </c>
      <c r="E148" s="6">
        <v>1015</v>
      </c>
      <c r="F148">
        <v>27</v>
      </c>
      <c r="G148" t="str">
        <f t="shared" si="2"/>
        <v>Tuesday</v>
      </c>
    </row>
    <row r="149" spans="1:7" x14ac:dyDescent="0.35">
      <c r="A149" t="s">
        <v>24</v>
      </c>
      <c r="B149" s="4" t="s">
        <v>16</v>
      </c>
      <c r="C149" s="4" t="s">
        <v>57</v>
      </c>
      <c r="D149" s="5">
        <v>44565</v>
      </c>
      <c r="E149" s="6">
        <v>12516</v>
      </c>
      <c r="F149">
        <v>212</v>
      </c>
      <c r="G149" t="str">
        <f t="shared" si="2"/>
        <v>Tuesday</v>
      </c>
    </row>
    <row r="150" spans="1:7" x14ac:dyDescent="0.35">
      <c r="A150" t="s">
        <v>44</v>
      </c>
      <c r="B150" s="4" t="s">
        <v>16</v>
      </c>
      <c r="C150" s="4" t="s">
        <v>19</v>
      </c>
      <c r="D150" s="5">
        <v>44592</v>
      </c>
      <c r="E150" s="6">
        <v>2758</v>
      </c>
      <c r="F150">
        <v>18</v>
      </c>
      <c r="G150" t="str">
        <f t="shared" si="2"/>
        <v>Monday</v>
      </c>
    </row>
    <row r="151" spans="1:7" x14ac:dyDescent="0.35">
      <c r="A151" t="s">
        <v>50</v>
      </c>
      <c r="B151" s="4" t="s">
        <v>11</v>
      </c>
      <c r="C151" s="4" t="s">
        <v>48</v>
      </c>
      <c r="D151" s="5">
        <v>44634</v>
      </c>
      <c r="E151" s="6">
        <v>3297</v>
      </c>
      <c r="F151">
        <v>149</v>
      </c>
      <c r="G151" t="str">
        <f t="shared" si="2"/>
        <v>Monday</v>
      </c>
    </row>
    <row r="152" spans="1:7" x14ac:dyDescent="0.35">
      <c r="A152" t="s">
        <v>51</v>
      </c>
      <c r="B152" s="4" t="s">
        <v>16</v>
      </c>
      <c r="C152" s="4" t="s">
        <v>59</v>
      </c>
      <c r="D152" s="5">
        <v>44680</v>
      </c>
      <c r="E152" s="6">
        <v>6048</v>
      </c>
      <c r="F152">
        <v>477</v>
      </c>
      <c r="G152" t="str">
        <f t="shared" si="2"/>
        <v>Friday</v>
      </c>
    </row>
    <row r="153" spans="1:7" x14ac:dyDescent="0.35">
      <c r="A153" t="s">
        <v>18</v>
      </c>
      <c r="B153" s="4" t="s">
        <v>11</v>
      </c>
      <c r="C153" s="4" t="s">
        <v>17</v>
      </c>
      <c r="D153" s="5">
        <v>44599</v>
      </c>
      <c r="E153" s="6">
        <v>10101</v>
      </c>
      <c r="F153">
        <v>108</v>
      </c>
      <c r="G153" t="str">
        <f t="shared" si="2"/>
        <v>Monday</v>
      </c>
    </row>
    <row r="154" spans="1:7" x14ac:dyDescent="0.35">
      <c r="A154" t="s">
        <v>42</v>
      </c>
      <c r="B154" s="4" t="s">
        <v>8</v>
      </c>
      <c r="C154" s="4" t="s">
        <v>36</v>
      </c>
      <c r="D154" s="5">
        <v>44651</v>
      </c>
      <c r="E154" s="6">
        <v>2282</v>
      </c>
      <c r="F154">
        <v>178</v>
      </c>
      <c r="G154" t="str">
        <f t="shared" si="2"/>
        <v>Thursday</v>
      </c>
    </row>
    <row r="155" spans="1:7" x14ac:dyDescent="0.35">
      <c r="A155" t="s">
        <v>34</v>
      </c>
      <c r="B155" s="4" t="s">
        <v>11</v>
      </c>
      <c r="C155" s="4" t="s">
        <v>58</v>
      </c>
      <c r="D155" s="5">
        <v>44636</v>
      </c>
      <c r="E155" s="6">
        <v>4361</v>
      </c>
      <c r="F155">
        <v>81</v>
      </c>
      <c r="G155" t="str">
        <f t="shared" si="2"/>
        <v>Wednesday</v>
      </c>
    </row>
    <row r="156" spans="1:7" x14ac:dyDescent="0.35">
      <c r="A156" t="s">
        <v>32</v>
      </c>
      <c r="B156" s="4" t="s">
        <v>8</v>
      </c>
      <c r="C156" s="4" t="s">
        <v>31</v>
      </c>
      <c r="D156" s="5">
        <v>44586</v>
      </c>
      <c r="E156" s="6">
        <v>7798</v>
      </c>
      <c r="F156">
        <v>196</v>
      </c>
      <c r="G156" t="str">
        <f t="shared" si="2"/>
        <v>Tuesday</v>
      </c>
    </row>
    <row r="157" spans="1:7" x14ac:dyDescent="0.35">
      <c r="A157" t="s">
        <v>10</v>
      </c>
      <c r="B157" s="4" t="s">
        <v>11</v>
      </c>
      <c r="C157" s="4" t="s">
        <v>57</v>
      </c>
      <c r="D157" s="5">
        <v>44732</v>
      </c>
      <c r="E157" s="6">
        <v>3052</v>
      </c>
      <c r="F157">
        <v>447</v>
      </c>
      <c r="G157" t="str">
        <f t="shared" si="2"/>
        <v>Monday</v>
      </c>
    </row>
    <row r="158" spans="1:7" x14ac:dyDescent="0.35">
      <c r="A158" t="s">
        <v>13</v>
      </c>
      <c r="B158" s="4" t="s">
        <v>8</v>
      </c>
      <c r="C158" s="4" t="s">
        <v>21</v>
      </c>
      <c r="D158" s="5">
        <v>44649</v>
      </c>
      <c r="E158" s="6">
        <v>8029</v>
      </c>
      <c r="F158">
        <v>175</v>
      </c>
      <c r="G158" t="str">
        <f t="shared" si="2"/>
        <v>Tuesday</v>
      </c>
    </row>
    <row r="159" spans="1:7" x14ac:dyDescent="0.35">
      <c r="A159" t="s">
        <v>39</v>
      </c>
      <c r="B159" s="4" t="s">
        <v>16</v>
      </c>
      <c r="C159" s="4" t="s">
        <v>28</v>
      </c>
      <c r="D159" s="5">
        <v>44754</v>
      </c>
      <c r="E159" s="6">
        <v>854</v>
      </c>
      <c r="F159">
        <v>136</v>
      </c>
      <c r="G159" t="str">
        <f t="shared" si="2"/>
        <v>Tuesday</v>
      </c>
    </row>
    <row r="160" spans="1:7" x14ac:dyDescent="0.35">
      <c r="A160" t="s">
        <v>7</v>
      </c>
      <c r="B160" s="4" t="s">
        <v>30</v>
      </c>
      <c r="C160" s="4" t="s">
        <v>17</v>
      </c>
      <c r="D160" s="5">
        <v>44753</v>
      </c>
      <c r="E160" s="6">
        <v>5460</v>
      </c>
      <c r="F160">
        <v>138</v>
      </c>
      <c r="G160" t="str">
        <f t="shared" si="2"/>
        <v>Monday</v>
      </c>
    </row>
    <row r="161" spans="1:7" x14ac:dyDescent="0.35">
      <c r="A161" t="s">
        <v>32</v>
      </c>
      <c r="B161" s="4" t="s">
        <v>30</v>
      </c>
      <c r="C161" s="4" t="s">
        <v>17</v>
      </c>
      <c r="D161" s="5">
        <v>44580</v>
      </c>
      <c r="E161" s="6">
        <v>3017</v>
      </c>
      <c r="F161">
        <v>184</v>
      </c>
      <c r="G161" t="str">
        <f t="shared" si="2"/>
        <v>Wednesday</v>
      </c>
    </row>
    <row r="162" spans="1:7" x14ac:dyDescent="0.35">
      <c r="A162" t="s">
        <v>49</v>
      </c>
      <c r="B162" s="4" t="s">
        <v>27</v>
      </c>
      <c r="C162" s="4" t="s">
        <v>12</v>
      </c>
      <c r="D162" s="5">
        <v>44656</v>
      </c>
      <c r="E162" s="6">
        <v>8911</v>
      </c>
      <c r="F162">
        <v>82</v>
      </c>
      <c r="G162" t="str">
        <f t="shared" si="2"/>
        <v>Tuesday</v>
      </c>
    </row>
    <row r="163" spans="1:7" x14ac:dyDescent="0.35">
      <c r="A163" t="s">
        <v>7</v>
      </c>
      <c r="B163" s="4" t="s">
        <v>30</v>
      </c>
      <c r="C163" s="4" t="s">
        <v>38</v>
      </c>
      <c r="D163" s="5">
        <v>44613</v>
      </c>
      <c r="E163" s="6">
        <v>7203</v>
      </c>
      <c r="F163">
        <v>12</v>
      </c>
      <c r="G163" t="str">
        <f t="shared" si="2"/>
        <v>Monday</v>
      </c>
    </row>
    <row r="164" spans="1:7" x14ac:dyDescent="0.35">
      <c r="A164" t="s">
        <v>25</v>
      </c>
      <c r="B164" s="4" t="s">
        <v>22</v>
      </c>
      <c r="C164" s="4" t="s">
        <v>58</v>
      </c>
      <c r="D164" s="5">
        <v>44701</v>
      </c>
      <c r="E164" s="6">
        <v>13083</v>
      </c>
      <c r="F164">
        <v>14</v>
      </c>
      <c r="G164" t="str">
        <f t="shared" si="2"/>
        <v>Friday</v>
      </c>
    </row>
    <row r="165" spans="1:7" x14ac:dyDescent="0.35">
      <c r="A165" t="s">
        <v>29</v>
      </c>
      <c r="B165" s="4" t="s">
        <v>16</v>
      </c>
      <c r="C165" s="4" t="s">
        <v>38</v>
      </c>
      <c r="D165" s="5">
        <v>44771</v>
      </c>
      <c r="E165" s="6">
        <v>2779</v>
      </c>
      <c r="F165">
        <v>104</v>
      </c>
      <c r="G165" t="str">
        <f t="shared" si="2"/>
        <v>Friday</v>
      </c>
    </row>
    <row r="166" spans="1:7" x14ac:dyDescent="0.35">
      <c r="A166" t="s">
        <v>26</v>
      </c>
      <c r="B166" s="4" t="s">
        <v>27</v>
      </c>
      <c r="C166" s="4" t="s">
        <v>43</v>
      </c>
      <c r="D166" s="5">
        <v>44589</v>
      </c>
      <c r="E166" s="6">
        <v>9058</v>
      </c>
      <c r="F166">
        <v>46</v>
      </c>
      <c r="G166" t="str">
        <f t="shared" si="2"/>
        <v>Friday</v>
      </c>
    </row>
    <row r="167" spans="1:7" x14ac:dyDescent="0.35">
      <c r="A167" t="s">
        <v>34</v>
      </c>
      <c r="B167" s="4" t="s">
        <v>8</v>
      </c>
      <c r="C167" s="4" t="s">
        <v>58</v>
      </c>
      <c r="D167" s="5">
        <v>44761</v>
      </c>
      <c r="E167" s="6">
        <v>3549</v>
      </c>
      <c r="F167">
        <v>112</v>
      </c>
      <c r="G167" t="str">
        <f t="shared" si="2"/>
        <v>Tuesday</v>
      </c>
    </row>
    <row r="168" spans="1:7" x14ac:dyDescent="0.35">
      <c r="A168" t="s">
        <v>29</v>
      </c>
      <c r="B168" s="4" t="s">
        <v>22</v>
      </c>
      <c r="C168" s="4" t="s">
        <v>46</v>
      </c>
      <c r="D168" s="5">
        <v>44664</v>
      </c>
      <c r="E168" s="6">
        <v>9436</v>
      </c>
      <c r="F168">
        <v>11</v>
      </c>
      <c r="G168" t="str">
        <f t="shared" si="2"/>
        <v>Wednesday</v>
      </c>
    </row>
    <row r="169" spans="1:7" x14ac:dyDescent="0.35">
      <c r="A169" t="s">
        <v>37</v>
      </c>
      <c r="B169" s="4" t="s">
        <v>11</v>
      </c>
      <c r="C169" s="4" t="s">
        <v>14</v>
      </c>
      <c r="D169" s="5">
        <v>44603</v>
      </c>
      <c r="E169" s="6">
        <v>10283</v>
      </c>
      <c r="F169">
        <v>21</v>
      </c>
      <c r="G169" t="str">
        <f t="shared" si="2"/>
        <v>Friday</v>
      </c>
    </row>
    <row r="170" spans="1:7" x14ac:dyDescent="0.35">
      <c r="A170" t="s">
        <v>37</v>
      </c>
      <c r="B170" s="4" t="s">
        <v>22</v>
      </c>
      <c r="C170" s="4" t="s">
        <v>38</v>
      </c>
      <c r="D170" s="5">
        <v>44622</v>
      </c>
      <c r="E170" s="6">
        <v>5446</v>
      </c>
      <c r="F170">
        <v>116</v>
      </c>
      <c r="G170" t="str">
        <f t="shared" si="2"/>
        <v>Wednesday</v>
      </c>
    </row>
    <row r="171" spans="1:7" x14ac:dyDescent="0.35">
      <c r="A171" t="s">
        <v>56</v>
      </c>
      <c r="B171" s="4" t="s">
        <v>16</v>
      </c>
      <c r="C171" s="4" t="s">
        <v>45</v>
      </c>
      <c r="D171" s="5">
        <v>44622</v>
      </c>
      <c r="E171" s="6">
        <v>1043</v>
      </c>
      <c r="F171">
        <v>202</v>
      </c>
      <c r="G171" t="str">
        <f t="shared" si="2"/>
        <v>Wednesday</v>
      </c>
    </row>
    <row r="172" spans="1:7" x14ac:dyDescent="0.35">
      <c r="A172" t="s">
        <v>10</v>
      </c>
      <c r="B172" s="4" t="s">
        <v>27</v>
      </c>
      <c r="C172" s="4" t="s">
        <v>19</v>
      </c>
      <c r="D172" s="5">
        <v>44770</v>
      </c>
      <c r="E172" s="6">
        <v>12586</v>
      </c>
      <c r="F172">
        <v>6</v>
      </c>
      <c r="G172" t="str">
        <f t="shared" si="2"/>
        <v>Thursday</v>
      </c>
    </row>
    <row r="173" spans="1:7" x14ac:dyDescent="0.35">
      <c r="A173" t="s">
        <v>50</v>
      </c>
      <c r="B173" s="4" t="s">
        <v>11</v>
      </c>
      <c r="C173" s="4" t="s">
        <v>21</v>
      </c>
      <c r="D173" s="5">
        <v>44568</v>
      </c>
      <c r="E173" s="6">
        <v>1687</v>
      </c>
      <c r="F173">
        <v>520</v>
      </c>
      <c r="G173" t="str">
        <f t="shared" si="2"/>
        <v>Friday</v>
      </c>
    </row>
    <row r="174" spans="1:7" x14ac:dyDescent="0.35">
      <c r="A174" t="s">
        <v>24</v>
      </c>
      <c r="B174" s="4" t="s">
        <v>8</v>
      </c>
      <c r="C174" s="4" t="s">
        <v>45</v>
      </c>
      <c r="D174" s="5">
        <v>44663</v>
      </c>
      <c r="E174" s="6">
        <v>5299</v>
      </c>
      <c r="F174">
        <v>167</v>
      </c>
      <c r="G174" t="str">
        <f t="shared" si="2"/>
        <v>Tuesday</v>
      </c>
    </row>
    <row r="175" spans="1:7" x14ac:dyDescent="0.35">
      <c r="A175" t="s">
        <v>10</v>
      </c>
      <c r="B175" s="4" t="s">
        <v>30</v>
      </c>
      <c r="C175" s="4" t="s">
        <v>48</v>
      </c>
      <c r="D175" s="5">
        <v>44739</v>
      </c>
      <c r="E175" s="6">
        <v>3213</v>
      </c>
      <c r="F175">
        <v>72</v>
      </c>
      <c r="G175" t="str">
        <f t="shared" si="2"/>
        <v>Monday</v>
      </c>
    </row>
    <row r="176" spans="1:7" x14ac:dyDescent="0.35">
      <c r="A176" t="s">
        <v>7</v>
      </c>
      <c r="B176" s="4" t="s">
        <v>16</v>
      </c>
      <c r="C176" s="4" t="s">
        <v>23</v>
      </c>
      <c r="D176" s="5">
        <v>44575</v>
      </c>
      <c r="E176" s="6">
        <v>5194</v>
      </c>
      <c r="F176">
        <v>418</v>
      </c>
      <c r="G176" t="str">
        <f t="shared" si="2"/>
        <v>Friday</v>
      </c>
    </row>
    <row r="177" spans="1:7" x14ac:dyDescent="0.35">
      <c r="A177" t="s">
        <v>32</v>
      </c>
      <c r="B177" s="4" t="s">
        <v>8</v>
      </c>
      <c r="C177" s="4" t="s">
        <v>57</v>
      </c>
      <c r="D177" s="5">
        <v>44599</v>
      </c>
      <c r="E177" s="6">
        <v>4753</v>
      </c>
      <c r="F177">
        <v>389</v>
      </c>
      <c r="G177" t="str">
        <f t="shared" si="2"/>
        <v>Monday</v>
      </c>
    </row>
    <row r="178" spans="1:7" x14ac:dyDescent="0.35">
      <c r="A178" t="s">
        <v>7</v>
      </c>
      <c r="B178" s="4" t="s">
        <v>16</v>
      </c>
      <c r="C178" s="4" t="s">
        <v>28</v>
      </c>
      <c r="D178" s="5">
        <v>44643</v>
      </c>
      <c r="E178" s="6">
        <v>13706</v>
      </c>
      <c r="F178">
        <v>26</v>
      </c>
      <c r="G178" t="str">
        <f t="shared" si="2"/>
        <v>Wednesday</v>
      </c>
    </row>
    <row r="179" spans="1:7" x14ac:dyDescent="0.35">
      <c r="A179" t="s">
        <v>34</v>
      </c>
      <c r="B179" s="4" t="s">
        <v>11</v>
      </c>
      <c r="C179" s="4" t="s">
        <v>14</v>
      </c>
      <c r="D179" s="5">
        <v>44571</v>
      </c>
      <c r="E179" s="6">
        <v>6489</v>
      </c>
      <c r="F179">
        <v>146</v>
      </c>
      <c r="G179" t="str">
        <f t="shared" si="2"/>
        <v>Monday</v>
      </c>
    </row>
    <row r="180" spans="1:7" x14ac:dyDescent="0.35">
      <c r="A180" t="s">
        <v>18</v>
      </c>
      <c r="B180" s="4" t="s">
        <v>8</v>
      </c>
      <c r="C180" s="4" t="s">
        <v>53</v>
      </c>
      <c r="D180" s="5">
        <v>44637</v>
      </c>
      <c r="E180" s="6">
        <v>9324</v>
      </c>
      <c r="F180">
        <v>41</v>
      </c>
      <c r="G180" t="str">
        <f t="shared" si="2"/>
        <v>Thursday</v>
      </c>
    </row>
    <row r="181" spans="1:7" x14ac:dyDescent="0.35">
      <c r="A181" t="s">
        <v>13</v>
      </c>
      <c r="B181" s="4" t="s">
        <v>27</v>
      </c>
      <c r="C181" s="4" t="s">
        <v>40</v>
      </c>
      <c r="D181" s="5">
        <v>44582</v>
      </c>
      <c r="E181" s="6">
        <v>10829</v>
      </c>
      <c r="F181">
        <v>54</v>
      </c>
      <c r="G181" t="str">
        <f t="shared" si="2"/>
        <v>Friday</v>
      </c>
    </row>
    <row r="182" spans="1:7" x14ac:dyDescent="0.35">
      <c r="A182" t="s">
        <v>26</v>
      </c>
      <c r="B182" s="4" t="s">
        <v>16</v>
      </c>
      <c r="C182" s="4" t="s">
        <v>45</v>
      </c>
      <c r="D182" s="5">
        <v>44746</v>
      </c>
      <c r="E182" s="6">
        <v>8113</v>
      </c>
      <c r="F182">
        <v>370</v>
      </c>
      <c r="G182" t="str">
        <f t="shared" si="2"/>
        <v>Monday</v>
      </c>
    </row>
    <row r="183" spans="1:7" x14ac:dyDescent="0.35">
      <c r="A183" t="s">
        <v>42</v>
      </c>
      <c r="B183" s="4" t="s">
        <v>30</v>
      </c>
      <c r="C183" s="4" t="s">
        <v>14</v>
      </c>
      <c r="D183" s="5">
        <v>44746</v>
      </c>
      <c r="E183" s="6">
        <v>3269</v>
      </c>
      <c r="F183">
        <v>176</v>
      </c>
      <c r="G183" t="str">
        <f t="shared" si="2"/>
        <v>Monday</v>
      </c>
    </row>
    <row r="184" spans="1:7" x14ac:dyDescent="0.35">
      <c r="A184" t="s">
        <v>55</v>
      </c>
      <c r="B184" s="4" t="s">
        <v>27</v>
      </c>
      <c r="C184" s="4" t="s">
        <v>46</v>
      </c>
      <c r="D184" s="5">
        <v>44783</v>
      </c>
      <c r="E184" s="6">
        <v>273</v>
      </c>
      <c r="F184">
        <v>210</v>
      </c>
      <c r="G184" t="str">
        <f t="shared" si="2"/>
        <v>Wednesday</v>
      </c>
    </row>
    <row r="185" spans="1:7" x14ac:dyDescent="0.35">
      <c r="A185" t="s">
        <v>44</v>
      </c>
      <c r="B185" s="4" t="s">
        <v>16</v>
      </c>
      <c r="C185" s="4" t="s">
        <v>23</v>
      </c>
      <c r="D185" s="5">
        <v>44652</v>
      </c>
      <c r="E185" s="6">
        <v>7287</v>
      </c>
      <c r="F185">
        <v>12</v>
      </c>
      <c r="G185" t="str">
        <f t="shared" si="2"/>
        <v>Friday</v>
      </c>
    </row>
    <row r="186" spans="1:7" x14ac:dyDescent="0.35">
      <c r="A186" t="s">
        <v>13</v>
      </c>
      <c r="B186" s="4" t="s">
        <v>11</v>
      </c>
      <c r="C186" s="4" t="s">
        <v>52</v>
      </c>
      <c r="D186" s="5">
        <v>44614</v>
      </c>
      <c r="E186" s="6">
        <v>2583</v>
      </c>
      <c r="F186">
        <v>159</v>
      </c>
      <c r="G186" t="str">
        <f t="shared" si="2"/>
        <v>Tuesday</v>
      </c>
    </row>
    <row r="187" spans="1:7" x14ac:dyDescent="0.35">
      <c r="A187" t="s">
        <v>51</v>
      </c>
      <c r="B187" s="4" t="s">
        <v>8</v>
      </c>
      <c r="C187" s="4" t="s">
        <v>45</v>
      </c>
      <c r="D187" s="5">
        <v>44564</v>
      </c>
      <c r="E187" s="6">
        <v>9982</v>
      </c>
      <c r="F187">
        <v>187</v>
      </c>
      <c r="G187" t="str">
        <f t="shared" si="2"/>
        <v>Monday</v>
      </c>
    </row>
    <row r="188" spans="1:7" x14ac:dyDescent="0.35">
      <c r="A188" t="s">
        <v>32</v>
      </c>
      <c r="B188" s="4" t="s">
        <v>11</v>
      </c>
      <c r="C188" s="4" t="s">
        <v>33</v>
      </c>
      <c r="D188" s="5">
        <v>44712</v>
      </c>
      <c r="E188" s="6">
        <v>4795</v>
      </c>
      <c r="F188">
        <v>233</v>
      </c>
      <c r="G188" t="str">
        <f t="shared" si="2"/>
        <v>Tuesday</v>
      </c>
    </row>
    <row r="189" spans="1:7" x14ac:dyDescent="0.35">
      <c r="A189" t="s">
        <v>55</v>
      </c>
      <c r="B189" s="4" t="s">
        <v>8</v>
      </c>
      <c r="C189" s="4" t="s">
        <v>19</v>
      </c>
      <c r="D189" s="5">
        <v>44564</v>
      </c>
      <c r="E189" s="6">
        <v>9310</v>
      </c>
      <c r="F189">
        <v>282</v>
      </c>
      <c r="G189" t="str">
        <f t="shared" si="2"/>
        <v>Monday</v>
      </c>
    </row>
    <row r="190" spans="1:7" x14ac:dyDescent="0.35">
      <c r="A190" t="s">
        <v>41</v>
      </c>
      <c r="B190" s="4" t="s">
        <v>22</v>
      </c>
      <c r="C190" s="4" t="s">
        <v>58</v>
      </c>
      <c r="D190" s="5">
        <v>44588</v>
      </c>
      <c r="E190" s="6">
        <v>497</v>
      </c>
      <c r="F190">
        <v>475</v>
      </c>
      <c r="G190" t="str">
        <f t="shared" si="2"/>
        <v>Thursday</v>
      </c>
    </row>
    <row r="191" spans="1:7" x14ac:dyDescent="0.35">
      <c r="A191" t="s">
        <v>26</v>
      </c>
      <c r="B191" s="4" t="s">
        <v>8</v>
      </c>
      <c r="C191" s="4" t="s">
        <v>23</v>
      </c>
      <c r="D191" s="5">
        <v>44589</v>
      </c>
      <c r="E191" s="6">
        <v>581</v>
      </c>
      <c r="F191">
        <v>65</v>
      </c>
      <c r="G191" t="str">
        <f t="shared" si="2"/>
        <v>Friday</v>
      </c>
    </row>
    <row r="192" spans="1:7" x14ac:dyDescent="0.35">
      <c r="A192" t="s">
        <v>39</v>
      </c>
      <c r="B192" s="4" t="s">
        <v>16</v>
      </c>
      <c r="C192" s="4" t="s">
        <v>36</v>
      </c>
      <c r="D192" s="5">
        <v>44740</v>
      </c>
      <c r="E192" s="6">
        <v>3472</v>
      </c>
      <c r="F192">
        <v>311</v>
      </c>
      <c r="G192" t="str">
        <f t="shared" si="2"/>
        <v>Tuesday</v>
      </c>
    </row>
    <row r="193" spans="1:7" x14ac:dyDescent="0.35">
      <c r="A193" t="s">
        <v>41</v>
      </c>
      <c r="B193" s="4" t="s">
        <v>8</v>
      </c>
      <c r="C193" s="4" t="s">
        <v>53</v>
      </c>
      <c r="D193" s="5">
        <v>44622</v>
      </c>
      <c r="E193" s="6">
        <v>4333</v>
      </c>
      <c r="F193">
        <v>43</v>
      </c>
      <c r="G193" t="str">
        <f t="shared" si="2"/>
        <v>Wednesday</v>
      </c>
    </row>
    <row r="194" spans="1:7" x14ac:dyDescent="0.35">
      <c r="A194" t="s">
        <v>47</v>
      </c>
      <c r="B194" s="4" t="s">
        <v>16</v>
      </c>
      <c r="C194" s="4" t="s">
        <v>21</v>
      </c>
      <c r="D194" s="5">
        <v>44708</v>
      </c>
      <c r="E194" s="6">
        <v>3325</v>
      </c>
      <c r="F194">
        <v>26</v>
      </c>
      <c r="G194" t="str">
        <f t="shared" si="2"/>
        <v>Friday</v>
      </c>
    </row>
    <row r="195" spans="1:7" x14ac:dyDescent="0.35">
      <c r="A195" t="s">
        <v>44</v>
      </c>
      <c r="B195" s="4" t="s">
        <v>27</v>
      </c>
      <c r="C195" s="4" t="s">
        <v>48</v>
      </c>
      <c r="D195" s="5">
        <v>44742</v>
      </c>
      <c r="E195" s="6">
        <v>11718</v>
      </c>
      <c r="F195">
        <v>84</v>
      </c>
      <c r="G195" t="str">
        <f t="shared" ref="G195:G258" si="3">TEXT(D195,"DDDD")</f>
        <v>Thursday</v>
      </c>
    </row>
    <row r="196" spans="1:7" x14ac:dyDescent="0.35">
      <c r="A196" t="s">
        <v>26</v>
      </c>
      <c r="B196" s="4" t="s">
        <v>30</v>
      </c>
      <c r="C196" s="4" t="s">
        <v>14</v>
      </c>
      <c r="D196" s="5">
        <v>44719</v>
      </c>
      <c r="E196" s="6">
        <v>2100</v>
      </c>
      <c r="F196">
        <v>78</v>
      </c>
      <c r="G196" t="str">
        <f t="shared" si="3"/>
        <v>Tuesday</v>
      </c>
    </row>
    <row r="197" spans="1:7" x14ac:dyDescent="0.35">
      <c r="A197" t="s">
        <v>42</v>
      </c>
      <c r="B197" s="4" t="s">
        <v>27</v>
      </c>
      <c r="C197" s="4" t="s">
        <v>59</v>
      </c>
      <c r="D197" s="5">
        <v>44693</v>
      </c>
      <c r="E197" s="6">
        <v>4018</v>
      </c>
      <c r="F197">
        <v>100</v>
      </c>
      <c r="G197" t="str">
        <f t="shared" si="3"/>
        <v>Thursday</v>
      </c>
    </row>
    <row r="198" spans="1:7" x14ac:dyDescent="0.35">
      <c r="A198" t="s">
        <v>26</v>
      </c>
      <c r="B198" s="4" t="s">
        <v>22</v>
      </c>
      <c r="C198" s="4" t="s">
        <v>52</v>
      </c>
      <c r="D198" s="5">
        <v>44771</v>
      </c>
      <c r="E198" s="6">
        <v>6468</v>
      </c>
      <c r="F198">
        <v>66</v>
      </c>
      <c r="G198" t="str">
        <f t="shared" si="3"/>
        <v>Friday</v>
      </c>
    </row>
    <row r="199" spans="1:7" x14ac:dyDescent="0.35">
      <c r="A199" t="s">
        <v>44</v>
      </c>
      <c r="B199" s="4" t="s">
        <v>8</v>
      </c>
      <c r="C199" s="4" t="s">
        <v>45</v>
      </c>
      <c r="D199" s="5">
        <v>44776</v>
      </c>
      <c r="E199" s="6">
        <v>7238</v>
      </c>
      <c r="F199">
        <v>265</v>
      </c>
      <c r="G199" t="str">
        <f t="shared" si="3"/>
        <v>Wednesday</v>
      </c>
    </row>
    <row r="200" spans="1:7" x14ac:dyDescent="0.35">
      <c r="A200" t="s">
        <v>26</v>
      </c>
      <c r="B200" s="4" t="s">
        <v>11</v>
      </c>
      <c r="C200" s="4" t="s">
        <v>57</v>
      </c>
      <c r="D200" s="5">
        <v>44791</v>
      </c>
      <c r="E200" s="6">
        <v>6454</v>
      </c>
      <c r="F200">
        <v>141</v>
      </c>
      <c r="G200" t="str">
        <f t="shared" si="3"/>
        <v>Thursday</v>
      </c>
    </row>
    <row r="201" spans="1:7" x14ac:dyDescent="0.35">
      <c r="A201" t="s">
        <v>10</v>
      </c>
      <c r="B201" s="4" t="s">
        <v>22</v>
      </c>
      <c r="C201" s="4" t="s">
        <v>17</v>
      </c>
      <c r="D201" s="5">
        <v>44726</v>
      </c>
      <c r="E201" s="6">
        <v>3115</v>
      </c>
      <c r="F201">
        <v>42</v>
      </c>
      <c r="G201" t="str">
        <f t="shared" si="3"/>
        <v>Tuesday</v>
      </c>
    </row>
    <row r="202" spans="1:7" x14ac:dyDescent="0.35">
      <c r="A202" t="s">
        <v>35</v>
      </c>
      <c r="B202" s="4" t="s">
        <v>8</v>
      </c>
      <c r="C202" s="4" t="s">
        <v>45</v>
      </c>
      <c r="D202" s="5">
        <v>44742</v>
      </c>
      <c r="E202" s="6">
        <v>6475</v>
      </c>
      <c r="F202">
        <v>76</v>
      </c>
      <c r="G202" t="str">
        <f t="shared" si="3"/>
        <v>Thursday</v>
      </c>
    </row>
    <row r="203" spans="1:7" x14ac:dyDescent="0.35">
      <c r="A203" t="s">
        <v>51</v>
      </c>
      <c r="B203" s="4" t="s">
        <v>22</v>
      </c>
      <c r="C203" s="4" t="s">
        <v>9</v>
      </c>
      <c r="D203" s="5">
        <v>44725</v>
      </c>
      <c r="E203" s="6">
        <v>1162</v>
      </c>
      <c r="F203">
        <v>190</v>
      </c>
      <c r="G203" t="str">
        <f t="shared" si="3"/>
        <v>Monday</v>
      </c>
    </row>
    <row r="204" spans="1:7" x14ac:dyDescent="0.35">
      <c r="A204" t="s">
        <v>56</v>
      </c>
      <c r="B204" s="4" t="s">
        <v>8</v>
      </c>
      <c r="C204" s="4" t="s">
        <v>28</v>
      </c>
      <c r="D204" s="5">
        <v>44678</v>
      </c>
      <c r="E204" s="6">
        <v>14238</v>
      </c>
      <c r="F204">
        <v>54</v>
      </c>
      <c r="G204" t="str">
        <f t="shared" si="3"/>
        <v>Wednesday</v>
      </c>
    </row>
    <row r="205" spans="1:7" x14ac:dyDescent="0.35">
      <c r="A205" t="s">
        <v>15</v>
      </c>
      <c r="B205" s="4" t="s">
        <v>16</v>
      </c>
      <c r="C205" s="4" t="s">
        <v>45</v>
      </c>
      <c r="D205" s="5">
        <v>44769</v>
      </c>
      <c r="E205" s="6">
        <v>3472</v>
      </c>
      <c r="F205">
        <v>32</v>
      </c>
      <c r="G205" t="str">
        <f t="shared" si="3"/>
        <v>Wednesday</v>
      </c>
    </row>
    <row r="206" spans="1:7" x14ac:dyDescent="0.35">
      <c r="A206" t="s">
        <v>29</v>
      </c>
      <c r="B206" s="4" t="s">
        <v>30</v>
      </c>
      <c r="C206" s="4" t="s">
        <v>12</v>
      </c>
      <c r="D206" s="5">
        <v>44671</v>
      </c>
      <c r="E206" s="6">
        <v>1428</v>
      </c>
      <c r="F206">
        <v>424</v>
      </c>
      <c r="G206" t="str">
        <f t="shared" si="3"/>
        <v>Wednesday</v>
      </c>
    </row>
    <row r="207" spans="1:7" x14ac:dyDescent="0.35">
      <c r="A207" t="s">
        <v>25</v>
      </c>
      <c r="B207" s="4" t="s">
        <v>11</v>
      </c>
      <c r="C207" s="4" t="s">
        <v>40</v>
      </c>
      <c r="D207" s="5">
        <v>44565</v>
      </c>
      <c r="E207" s="6">
        <v>8064</v>
      </c>
      <c r="F207">
        <v>134</v>
      </c>
      <c r="G207" t="str">
        <f t="shared" si="3"/>
        <v>Tuesday</v>
      </c>
    </row>
    <row r="208" spans="1:7" x14ac:dyDescent="0.35">
      <c r="A208" t="s">
        <v>56</v>
      </c>
      <c r="B208" s="4" t="s">
        <v>16</v>
      </c>
      <c r="C208" s="4" t="s">
        <v>9</v>
      </c>
      <c r="D208" s="5">
        <v>44613</v>
      </c>
      <c r="E208" s="6">
        <v>9660</v>
      </c>
      <c r="F208">
        <v>92</v>
      </c>
      <c r="G208" t="str">
        <f t="shared" si="3"/>
        <v>Monday</v>
      </c>
    </row>
    <row r="209" spans="1:7" x14ac:dyDescent="0.35">
      <c r="A209" t="s">
        <v>32</v>
      </c>
      <c r="B209" s="4" t="s">
        <v>16</v>
      </c>
      <c r="C209" s="4" t="s">
        <v>45</v>
      </c>
      <c r="D209" s="5">
        <v>44566</v>
      </c>
      <c r="E209" s="6">
        <v>7357</v>
      </c>
      <c r="F209">
        <v>48</v>
      </c>
      <c r="G209" t="str">
        <f t="shared" si="3"/>
        <v>Wednesday</v>
      </c>
    </row>
    <row r="210" spans="1:7" x14ac:dyDescent="0.35">
      <c r="A210" t="s">
        <v>35</v>
      </c>
      <c r="B210" s="4" t="s">
        <v>11</v>
      </c>
      <c r="C210" s="4" t="s">
        <v>33</v>
      </c>
      <c r="D210" s="5">
        <v>44757</v>
      </c>
      <c r="E210" s="6">
        <v>6055</v>
      </c>
      <c r="F210">
        <v>46</v>
      </c>
      <c r="G210" t="str">
        <f t="shared" si="3"/>
        <v>Friday</v>
      </c>
    </row>
    <row r="211" spans="1:7" x14ac:dyDescent="0.35">
      <c r="A211" t="s">
        <v>24</v>
      </c>
      <c r="B211" s="4" t="s">
        <v>16</v>
      </c>
      <c r="C211" s="4" t="s">
        <v>53</v>
      </c>
      <c r="D211" s="5">
        <v>44706</v>
      </c>
      <c r="E211" s="6">
        <v>5124</v>
      </c>
      <c r="F211">
        <v>62</v>
      </c>
      <c r="G211" t="str">
        <f t="shared" si="3"/>
        <v>Wednesday</v>
      </c>
    </row>
    <row r="212" spans="1:7" x14ac:dyDescent="0.35">
      <c r="A212" t="s">
        <v>32</v>
      </c>
      <c r="B212" s="4" t="s">
        <v>30</v>
      </c>
      <c r="C212" s="4" t="s">
        <v>31</v>
      </c>
      <c r="D212" s="5">
        <v>44671</v>
      </c>
      <c r="E212" s="6">
        <v>3479</v>
      </c>
      <c r="F212">
        <v>358</v>
      </c>
      <c r="G212" t="str">
        <f t="shared" si="3"/>
        <v>Wednesday</v>
      </c>
    </row>
    <row r="213" spans="1:7" x14ac:dyDescent="0.35">
      <c r="A213" t="s">
        <v>13</v>
      </c>
      <c r="B213" s="4" t="s">
        <v>27</v>
      </c>
      <c r="C213" s="4" t="s">
        <v>19</v>
      </c>
      <c r="D213" s="5">
        <v>44714</v>
      </c>
      <c r="E213" s="6">
        <v>784</v>
      </c>
      <c r="F213">
        <v>249</v>
      </c>
      <c r="G213" t="str">
        <f t="shared" si="3"/>
        <v>Thursday</v>
      </c>
    </row>
    <row r="214" spans="1:7" x14ac:dyDescent="0.35">
      <c r="A214" t="s">
        <v>34</v>
      </c>
      <c r="B214" s="4" t="s">
        <v>8</v>
      </c>
      <c r="C214" s="4" t="s">
        <v>17</v>
      </c>
      <c r="D214" s="5">
        <v>44694</v>
      </c>
      <c r="E214" s="6">
        <v>18991</v>
      </c>
      <c r="F214">
        <v>88</v>
      </c>
      <c r="G214" t="str">
        <f t="shared" si="3"/>
        <v>Friday</v>
      </c>
    </row>
    <row r="215" spans="1:7" x14ac:dyDescent="0.35">
      <c r="A215" t="s">
        <v>35</v>
      </c>
      <c r="B215" s="4" t="s">
        <v>22</v>
      </c>
      <c r="C215" s="4" t="s">
        <v>57</v>
      </c>
      <c r="D215" s="5">
        <v>44776</v>
      </c>
      <c r="E215" s="6">
        <v>1372</v>
      </c>
      <c r="F215">
        <v>144</v>
      </c>
      <c r="G215" t="str">
        <f t="shared" si="3"/>
        <v>Wednesday</v>
      </c>
    </row>
    <row r="216" spans="1:7" x14ac:dyDescent="0.35">
      <c r="A216" t="s">
        <v>35</v>
      </c>
      <c r="B216" s="4" t="s">
        <v>16</v>
      </c>
      <c r="C216" s="4" t="s">
        <v>38</v>
      </c>
      <c r="D216" s="5">
        <v>44706</v>
      </c>
      <c r="E216" s="6">
        <v>735</v>
      </c>
      <c r="F216">
        <v>390</v>
      </c>
      <c r="G216" t="str">
        <f t="shared" si="3"/>
        <v>Wednesday</v>
      </c>
    </row>
    <row r="217" spans="1:7" x14ac:dyDescent="0.35">
      <c r="A217" t="s">
        <v>10</v>
      </c>
      <c r="B217" s="4" t="s">
        <v>8</v>
      </c>
      <c r="C217" s="4" t="s">
        <v>52</v>
      </c>
      <c r="D217" s="5">
        <v>44636</v>
      </c>
      <c r="E217" s="6">
        <v>6538</v>
      </c>
      <c r="F217">
        <v>79</v>
      </c>
      <c r="G217" t="str">
        <f t="shared" si="3"/>
        <v>Wednesday</v>
      </c>
    </row>
    <row r="218" spans="1:7" x14ac:dyDescent="0.35">
      <c r="A218" t="s">
        <v>15</v>
      </c>
      <c r="B218" s="4" t="s">
        <v>16</v>
      </c>
      <c r="C218" s="4" t="s">
        <v>28</v>
      </c>
      <c r="D218" s="5">
        <v>44746</v>
      </c>
      <c r="E218" s="6">
        <v>3199</v>
      </c>
      <c r="F218">
        <v>122</v>
      </c>
      <c r="G218" t="str">
        <f t="shared" si="3"/>
        <v>Monday</v>
      </c>
    </row>
    <row r="219" spans="1:7" x14ac:dyDescent="0.35">
      <c r="A219" t="s">
        <v>7</v>
      </c>
      <c r="B219" s="4" t="s">
        <v>11</v>
      </c>
      <c r="C219" s="4" t="s">
        <v>23</v>
      </c>
      <c r="D219" s="5">
        <v>44747</v>
      </c>
      <c r="E219" s="6">
        <v>3472</v>
      </c>
      <c r="F219">
        <v>135</v>
      </c>
      <c r="G219" t="str">
        <f t="shared" si="3"/>
        <v>Tuesday</v>
      </c>
    </row>
    <row r="220" spans="1:7" x14ac:dyDescent="0.35">
      <c r="A220" t="s">
        <v>54</v>
      </c>
      <c r="B220" s="4" t="s">
        <v>27</v>
      </c>
      <c r="C220" s="4" t="s">
        <v>21</v>
      </c>
      <c r="D220" s="5">
        <v>44635</v>
      </c>
      <c r="E220" s="6">
        <v>4571</v>
      </c>
      <c r="F220">
        <v>430</v>
      </c>
      <c r="G220" t="str">
        <f t="shared" si="3"/>
        <v>Tuesday</v>
      </c>
    </row>
    <row r="221" spans="1:7" x14ac:dyDescent="0.35">
      <c r="A221" t="s">
        <v>26</v>
      </c>
      <c r="B221" s="4" t="s">
        <v>8</v>
      </c>
      <c r="C221" s="4" t="s">
        <v>52</v>
      </c>
      <c r="D221" s="5">
        <v>44795</v>
      </c>
      <c r="E221" s="6">
        <v>5481</v>
      </c>
      <c r="F221">
        <v>69</v>
      </c>
      <c r="G221" t="str">
        <f t="shared" si="3"/>
        <v>Monday</v>
      </c>
    </row>
    <row r="222" spans="1:7" x14ac:dyDescent="0.35">
      <c r="A222" t="s">
        <v>56</v>
      </c>
      <c r="B222" s="4" t="s">
        <v>16</v>
      </c>
      <c r="C222" s="4" t="s">
        <v>59</v>
      </c>
      <c r="D222" s="5">
        <v>44573</v>
      </c>
      <c r="E222" s="6">
        <v>3136</v>
      </c>
      <c r="F222">
        <v>125</v>
      </c>
      <c r="G222" t="str">
        <f t="shared" si="3"/>
        <v>Wednesday</v>
      </c>
    </row>
    <row r="223" spans="1:7" x14ac:dyDescent="0.35">
      <c r="A223" t="s">
        <v>34</v>
      </c>
      <c r="B223" s="4" t="s">
        <v>8</v>
      </c>
      <c r="C223" s="4" t="s">
        <v>57</v>
      </c>
      <c r="D223" s="5">
        <v>44722</v>
      </c>
      <c r="E223" s="6">
        <v>252</v>
      </c>
      <c r="F223">
        <v>154</v>
      </c>
      <c r="G223" t="str">
        <f t="shared" si="3"/>
        <v>Friday</v>
      </c>
    </row>
    <row r="224" spans="1:7" x14ac:dyDescent="0.35">
      <c r="A224" t="s">
        <v>42</v>
      </c>
      <c r="B224" s="4" t="s">
        <v>16</v>
      </c>
      <c r="C224" s="4" t="s">
        <v>14</v>
      </c>
      <c r="D224" s="5">
        <v>44645</v>
      </c>
      <c r="E224" s="6">
        <v>5460</v>
      </c>
      <c r="F224">
        <v>286</v>
      </c>
      <c r="G224" t="str">
        <f t="shared" si="3"/>
        <v>Friday</v>
      </c>
    </row>
    <row r="225" spans="1:7" x14ac:dyDescent="0.35">
      <c r="A225" t="s">
        <v>25</v>
      </c>
      <c r="B225" s="4" t="s">
        <v>11</v>
      </c>
      <c r="C225" s="4" t="s">
        <v>48</v>
      </c>
      <c r="D225" s="5">
        <v>44769</v>
      </c>
      <c r="E225" s="6">
        <v>3395</v>
      </c>
      <c r="F225">
        <v>99</v>
      </c>
      <c r="G225" t="str">
        <f t="shared" si="3"/>
        <v>Wednesday</v>
      </c>
    </row>
    <row r="226" spans="1:7" x14ac:dyDescent="0.35">
      <c r="A226" t="s">
        <v>41</v>
      </c>
      <c r="B226" s="4" t="s">
        <v>8</v>
      </c>
      <c r="C226" s="4" t="s">
        <v>58</v>
      </c>
      <c r="D226" s="5">
        <v>44666</v>
      </c>
      <c r="E226" s="6">
        <v>14938</v>
      </c>
      <c r="F226">
        <v>433</v>
      </c>
      <c r="G226" t="str">
        <f t="shared" si="3"/>
        <v>Friday</v>
      </c>
    </row>
    <row r="227" spans="1:7" x14ac:dyDescent="0.35">
      <c r="A227" t="s">
        <v>37</v>
      </c>
      <c r="B227" s="4" t="s">
        <v>11</v>
      </c>
      <c r="C227" s="4" t="s">
        <v>28</v>
      </c>
      <c r="D227" s="5">
        <v>44739</v>
      </c>
      <c r="E227" s="6">
        <v>4053</v>
      </c>
      <c r="F227">
        <v>19</v>
      </c>
      <c r="G227" t="str">
        <f t="shared" si="3"/>
        <v>Monday</v>
      </c>
    </row>
    <row r="228" spans="1:7" x14ac:dyDescent="0.35">
      <c r="A228" t="s">
        <v>7</v>
      </c>
      <c r="B228" s="4" t="s">
        <v>8</v>
      </c>
      <c r="C228" s="4" t="s">
        <v>59</v>
      </c>
      <c r="D228" s="5">
        <v>44665</v>
      </c>
      <c r="E228" s="6">
        <v>5565</v>
      </c>
      <c r="F228">
        <v>258</v>
      </c>
      <c r="G228" t="str">
        <f t="shared" si="3"/>
        <v>Thursday</v>
      </c>
    </row>
    <row r="229" spans="1:7" x14ac:dyDescent="0.35">
      <c r="A229" t="s">
        <v>41</v>
      </c>
      <c r="B229" s="4" t="s">
        <v>16</v>
      </c>
      <c r="C229" s="4" t="s">
        <v>46</v>
      </c>
      <c r="D229" s="5">
        <v>44635</v>
      </c>
      <c r="E229" s="6">
        <v>7161</v>
      </c>
      <c r="F229">
        <v>92</v>
      </c>
      <c r="G229" t="str">
        <f t="shared" si="3"/>
        <v>Tuesday</v>
      </c>
    </row>
    <row r="230" spans="1:7" x14ac:dyDescent="0.35">
      <c r="A230" t="s">
        <v>54</v>
      </c>
      <c r="B230" s="4" t="s">
        <v>27</v>
      </c>
      <c r="C230" s="4" t="s">
        <v>31</v>
      </c>
      <c r="D230" s="5">
        <v>44638</v>
      </c>
      <c r="E230" s="6">
        <v>8883</v>
      </c>
      <c r="F230">
        <v>200</v>
      </c>
      <c r="G230" t="str">
        <f t="shared" si="3"/>
        <v>Friday</v>
      </c>
    </row>
    <row r="231" spans="1:7" x14ac:dyDescent="0.35">
      <c r="A231" t="s">
        <v>24</v>
      </c>
      <c r="B231" s="4" t="s">
        <v>11</v>
      </c>
      <c r="C231" s="4" t="s">
        <v>31</v>
      </c>
      <c r="D231" s="5">
        <v>44680</v>
      </c>
      <c r="E231" s="6">
        <v>1351</v>
      </c>
      <c r="F231">
        <v>61</v>
      </c>
      <c r="G231" t="str">
        <f t="shared" si="3"/>
        <v>Friday</v>
      </c>
    </row>
    <row r="232" spans="1:7" x14ac:dyDescent="0.35">
      <c r="A232" t="s">
        <v>29</v>
      </c>
      <c r="B232" s="4" t="s">
        <v>22</v>
      </c>
      <c r="C232" s="4" t="s">
        <v>45</v>
      </c>
      <c r="D232" s="5">
        <v>44617</v>
      </c>
      <c r="E232" s="6">
        <v>3171</v>
      </c>
      <c r="F232">
        <v>246</v>
      </c>
      <c r="G232" t="str">
        <f t="shared" si="3"/>
        <v>Friday</v>
      </c>
    </row>
    <row r="233" spans="1:7" x14ac:dyDescent="0.35">
      <c r="A233" t="s">
        <v>41</v>
      </c>
      <c r="B233" s="4" t="s">
        <v>27</v>
      </c>
      <c r="C233" s="4" t="s">
        <v>38</v>
      </c>
      <c r="D233" s="5">
        <v>44622</v>
      </c>
      <c r="E233" s="6">
        <v>854</v>
      </c>
      <c r="F233">
        <v>56</v>
      </c>
      <c r="G233" t="str">
        <f t="shared" si="3"/>
        <v>Wednesday</v>
      </c>
    </row>
    <row r="234" spans="1:7" x14ac:dyDescent="0.35">
      <c r="A234" t="s">
        <v>10</v>
      </c>
      <c r="B234" s="4" t="s">
        <v>16</v>
      </c>
      <c r="C234" s="4" t="s">
        <v>38</v>
      </c>
      <c r="D234" s="5">
        <v>44732</v>
      </c>
      <c r="E234" s="6">
        <v>7910</v>
      </c>
      <c r="F234">
        <v>87</v>
      </c>
      <c r="G234" t="str">
        <f t="shared" si="3"/>
        <v>Monday</v>
      </c>
    </row>
    <row r="235" spans="1:7" x14ac:dyDescent="0.35">
      <c r="A235" t="s">
        <v>35</v>
      </c>
      <c r="B235" s="4" t="s">
        <v>30</v>
      </c>
      <c r="C235" s="4" t="s">
        <v>45</v>
      </c>
      <c r="D235" s="5">
        <v>44757</v>
      </c>
      <c r="E235" s="6">
        <v>9275</v>
      </c>
      <c r="F235">
        <v>173</v>
      </c>
      <c r="G235" t="str">
        <f t="shared" si="3"/>
        <v>Friday</v>
      </c>
    </row>
    <row r="236" spans="1:7" x14ac:dyDescent="0.35">
      <c r="A236" t="s">
        <v>55</v>
      </c>
      <c r="B236" s="4" t="s">
        <v>16</v>
      </c>
      <c r="C236" s="4" t="s">
        <v>23</v>
      </c>
      <c r="D236" s="5">
        <v>44693</v>
      </c>
      <c r="E236" s="6">
        <v>3108</v>
      </c>
      <c r="F236">
        <v>252</v>
      </c>
      <c r="G236" t="str">
        <f t="shared" si="3"/>
        <v>Thursday</v>
      </c>
    </row>
    <row r="237" spans="1:7" x14ac:dyDescent="0.35">
      <c r="A237" t="s">
        <v>29</v>
      </c>
      <c r="B237" s="4" t="s">
        <v>22</v>
      </c>
      <c r="C237" s="4" t="s">
        <v>36</v>
      </c>
      <c r="D237" s="5">
        <v>44743</v>
      </c>
      <c r="E237" s="6">
        <v>5075</v>
      </c>
      <c r="F237">
        <v>256</v>
      </c>
      <c r="G237" t="str">
        <f t="shared" si="3"/>
        <v>Friday</v>
      </c>
    </row>
    <row r="238" spans="1:7" x14ac:dyDescent="0.35">
      <c r="A238" t="s">
        <v>41</v>
      </c>
      <c r="B238" s="4" t="s">
        <v>27</v>
      </c>
      <c r="C238" s="4" t="s">
        <v>12</v>
      </c>
      <c r="D238" s="5">
        <v>44781</v>
      </c>
      <c r="E238" s="6">
        <v>378</v>
      </c>
      <c r="F238">
        <v>54</v>
      </c>
      <c r="G238" t="str">
        <f t="shared" si="3"/>
        <v>Monday</v>
      </c>
    </row>
    <row r="239" spans="1:7" x14ac:dyDescent="0.35">
      <c r="A239" t="s">
        <v>54</v>
      </c>
      <c r="B239" s="4" t="s">
        <v>16</v>
      </c>
      <c r="C239" s="4" t="s">
        <v>23</v>
      </c>
      <c r="D239" s="5">
        <v>44767</v>
      </c>
      <c r="E239" s="6">
        <v>7350</v>
      </c>
      <c r="F239">
        <v>6</v>
      </c>
      <c r="G239" t="str">
        <f t="shared" si="3"/>
        <v>Monday</v>
      </c>
    </row>
    <row r="240" spans="1:7" x14ac:dyDescent="0.35">
      <c r="A240" t="s">
        <v>47</v>
      </c>
      <c r="B240" s="4" t="s">
        <v>8</v>
      </c>
      <c r="C240" s="4" t="s">
        <v>33</v>
      </c>
      <c r="D240" s="5">
        <v>44699</v>
      </c>
      <c r="E240" s="6">
        <v>3388</v>
      </c>
      <c r="F240">
        <v>55</v>
      </c>
      <c r="G240" t="str">
        <f t="shared" si="3"/>
        <v>Wednesday</v>
      </c>
    </row>
    <row r="241" spans="1:7" x14ac:dyDescent="0.35">
      <c r="A241" t="s">
        <v>51</v>
      </c>
      <c r="B241" s="4" t="s">
        <v>11</v>
      </c>
      <c r="C241" s="4" t="s">
        <v>14</v>
      </c>
      <c r="D241" s="5">
        <v>44757</v>
      </c>
      <c r="E241" s="6">
        <v>11837</v>
      </c>
      <c r="F241">
        <v>277</v>
      </c>
      <c r="G241" t="str">
        <f t="shared" si="3"/>
        <v>Friday</v>
      </c>
    </row>
    <row r="242" spans="1:7" x14ac:dyDescent="0.35">
      <c r="A242" t="s">
        <v>39</v>
      </c>
      <c r="B242" s="4" t="s">
        <v>11</v>
      </c>
      <c r="C242" s="4" t="s">
        <v>59</v>
      </c>
      <c r="D242" s="5">
        <v>44747</v>
      </c>
      <c r="E242" s="6">
        <v>2282</v>
      </c>
      <c r="F242">
        <v>44</v>
      </c>
      <c r="G242" t="str">
        <f t="shared" si="3"/>
        <v>Tuesday</v>
      </c>
    </row>
    <row r="243" spans="1:7" x14ac:dyDescent="0.35">
      <c r="A243" t="s">
        <v>29</v>
      </c>
      <c r="B243" s="4" t="s">
        <v>27</v>
      </c>
      <c r="C243" s="4" t="s">
        <v>46</v>
      </c>
      <c r="D243" s="5">
        <v>44746</v>
      </c>
      <c r="E243" s="6">
        <v>5425</v>
      </c>
      <c r="F243">
        <v>96</v>
      </c>
      <c r="G243" t="str">
        <f t="shared" si="3"/>
        <v>Monday</v>
      </c>
    </row>
    <row r="244" spans="1:7" x14ac:dyDescent="0.35">
      <c r="A244" t="s">
        <v>55</v>
      </c>
      <c r="B244" s="4" t="s">
        <v>8</v>
      </c>
      <c r="C244" s="4" t="s">
        <v>59</v>
      </c>
      <c r="D244" s="5">
        <v>44732</v>
      </c>
      <c r="E244" s="6">
        <v>1267</v>
      </c>
      <c r="F244">
        <v>216</v>
      </c>
      <c r="G244" t="str">
        <f t="shared" si="3"/>
        <v>Monday</v>
      </c>
    </row>
    <row r="245" spans="1:7" x14ac:dyDescent="0.35">
      <c r="A245" t="s">
        <v>20</v>
      </c>
      <c r="B245" s="4" t="s">
        <v>16</v>
      </c>
      <c r="C245" s="4" t="s">
        <v>48</v>
      </c>
      <c r="D245" s="5">
        <v>44586</v>
      </c>
      <c r="E245" s="6">
        <v>3752</v>
      </c>
      <c r="F245">
        <v>424</v>
      </c>
      <c r="G245" t="str">
        <f t="shared" si="3"/>
        <v>Tuesday</v>
      </c>
    </row>
    <row r="246" spans="1:7" x14ac:dyDescent="0.35">
      <c r="A246" t="s">
        <v>42</v>
      </c>
      <c r="B246" s="4" t="s">
        <v>22</v>
      </c>
      <c r="C246" s="4" t="s">
        <v>40</v>
      </c>
      <c r="D246" s="5">
        <v>44743</v>
      </c>
      <c r="E246" s="6">
        <v>7728</v>
      </c>
      <c r="F246">
        <v>37</v>
      </c>
      <c r="G246" t="str">
        <f t="shared" si="3"/>
        <v>Friday</v>
      </c>
    </row>
    <row r="247" spans="1:7" x14ac:dyDescent="0.35">
      <c r="A247" t="s">
        <v>13</v>
      </c>
      <c r="B247" s="4" t="s">
        <v>27</v>
      </c>
      <c r="C247" s="4" t="s">
        <v>23</v>
      </c>
      <c r="D247" s="5">
        <v>44664</v>
      </c>
      <c r="E247" s="6">
        <v>2296</v>
      </c>
      <c r="F247">
        <v>59</v>
      </c>
      <c r="G247" t="str">
        <f t="shared" si="3"/>
        <v>Wednesday</v>
      </c>
    </row>
    <row r="248" spans="1:7" x14ac:dyDescent="0.35">
      <c r="A248" t="s">
        <v>35</v>
      </c>
      <c r="B248" s="4" t="s">
        <v>8</v>
      </c>
      <c r="C248" s="4" t="s">
        <v>17</v>
      </c>
      <c r="D248" s="5">
        <v>44685</v>
      </c>
      <c r="E248" s="6">
        <v>4403</v>
      </c>
      <c r="F248">
        <v>76</v>
      </c>
      <c r="G248" t="str">
        <f t="shared" si="3"/>
        <v>Wednesday</v>
      </c>
    </row>
    <row r="249" spans="1:7" x14ac:dyDescent="0.35">
      <c r="A249" t="s">
        <v>35</v>
      </c>
      <c r="B249" s="4" t="s">
        <v>16</v>
      </c>
      <c r="C249" s="4" t="s">
        <v>57</v>
      </c>
      <c r="D249" s="5">
        <v>44777</v>
      </c>
      <c r="E249" s="6">
        <v>3192</v>
      </c>
      <c r="F249">
        <v>109</v>
      </c>
      <c r="G249" t="str">
        <f t="shared" si="3"/>
        <v>Thursday</v>
      </c>
    </row>
    <row r="250" spans="1:7" x14ac:dyDescent="0.35">
      <c r="A250" t="s">
        <v>35</v>
      </c>
      <c r="B250" s="4" t="s">
        <v>11</v>
      </c>
      <c r="C250" s="4" t="s">
        <v>59</v>
      </c>
      <c r="D250" s="5">
        <v>44713</v>
      </c>
      <c r="E250" s="6">
        <v>448</v>
      </c>
      <c r="F250">
        <v>146</v>
      </c>
      <c r="G250" t="str">
        <f t="shared" si="3"/>
        <v>Wednesday</v>
      </c>
    </row>
    <row r="251" spans="1:7" x14ac:dyDescent="0.35">
      <c r="A251" t="s">
        <v>7</v>
      </c>
      <c r="B251" s="4" t="s">
        <v>8</v>
      </c>
      <c r="C251" s="4" t="s">
        <v>53</v>
      </c>
      <c r="D251" s="5">
        <v>44673</v>
      </c>
      <c r="E251" s="6">
        <v>4270</v>
      </c>
      <c r="F251">
        <v>185</v>
      </c>
      <c r="G251" t="str">
        <f t="shared" si="3"/>
        <v>Friday</v>
      </c>
    </row>
    <row r="252" spans="1:7" x14ac:dyDescent="0.35">
      <c r="A252" t="s">
        <v>42</v>
      </c>
      <c r="B252" s="4" t="s">
        <v>27</v>
      </c>
      <c r="C252" s="4" t="s">
        <v>23</v>
      </c>
      <c r="D252" s="5">
        <v>44776</v>
      </c>
      <c r="E252" s="6">
        <v>70</v>
      </c>
      <c r="F252">
        <v>27</v>
      </c>
      <c r="G252" t="str">
        <f t="shared" si="3"/>
        <v>Wednesday</v>
      </c>
    </row>
    <row r="253" spans="1:7" x14ac:dyDescent="0.35">
      <c r="A253" t="s">
        <v>56</v>
      </c>
      <c r="B253" s="4" t="s">
        <v>27</v>
      </c>
      <c r="C253" s="4" t="s">
        <v>28</v>
      </c>
      <c r="D253" s="5">
        <v>44722</v>
      </c>
      <c r="E253" s="6">
        <v>1743</v>
      </c>
      <c r="F253">
        <v>69</v>
      </c>
      <c r="G253" t="str">
        <f t="shared" si="3"/>
        <v>Friday</v>
      </c>
    </row>
    <row r="254" spans="1:7" x14ac:dyDescent="0.35">
      <c r="A254" t="s">
        <v>20</v>
      </c>
      <c r="B254" s="4" t="s">
        <v>8</v>
      </c>
      <c r="C254" s="4" t="s">
        <v>46</v>
      </c>
      <c r="D254" s="5">
        <v>44739</v>
      </c>
      <c r="E254" s="6">
        <v>6762</v>
      </c>
      <c r="F254">
        <v>46</v>
      </c>
      <c r="G254" t="str">
        <f t="shared" si="3"/>
        <v>Monday</v>
      </c>
    </row>
    <row r="255" spans="1:7" x14ac:dyDescent="0.35">
      <c r="A255" t="s">
        <v>34</v>
      </c>
      <c r="B255" s="4" t="s">
        <v>16</v>
      </c>
      <c r="C255" s="4" t="s">
        <v>17</v>
      </c>
      <c r="D255" s="5">
        <v>44564</v>
      </c>
      <c r="E255" s="6">
        <v>3745</v>
      </c>
      <c r="F255">
        <v>170</v>
      </c>
      <c r="G255" t="str">
        <f t="shared" si="3"/>
        <v>Monday</v>
      </c>
    </row>
    <row r="256" spans="1:7" x14ac:dyDescent="0.35">
      <c r="A256" t="s">
        <v>34</v>
      </c>
      <c r="B256" s="4" t="s">
        <v>11</v>
      </c>
      <c r="C256" s="4" t="s">
        <v>21</v>
      </c>
      <c r="D256" s="5">
        <v>44753</v>
      </c>
      <c r="E256" s="6">
        <v>2639</v>
      </c>
      <c r="F256">
        <v>179</v>
      </c>
      <c r="G256" t="str">
        <f t="shared" si="3"/>
        <v>Monday</v>
      </c>
    </row>
    <row r="257" spans="1:7" x14ac:dyDescent="0.35">
      <c r="A257" t="s">
        <v>56</v>
      </c>
      <c r="B257" s="4" t="s">
        <v>22</v>
      </c>
      <c r="C257" s="4" t="s">
        <v>38</v>
      </c>
      <c r="D257" s="5">
        <v>44790</v>
      </c>
      <c r="E257" s="6">
        <v>4389</v>
      </c>
      <c r="F257">
        <v>126</v>
      </c>
      <c r="G257" t="str">
        <f t="shared" si="3"/>
        <v>Wednesday</v>
      </c>
    </row>
    <row r="258" spans="1:7" x14ac:dyDescent="0.35">
      <c r="A258" t="s">
        <v>25</v>
      </c>
      <c r="B258" s="4" t="s">
        <v>27</v>
      </c>
      <c r="C258" s="4" t="s">
        <v>43</v>
      </c>
      <c r="D258" s="5">
        <v>44579</v>
      </c>
      <c r="E258" s="6">
        <v>2604</v>
      </c>
      <c r="F258">
        <v>65</v>
      </c>
      <c r="G258" t="str">
        <f t="shared" si="3"/>
        <v>Tuesday</v>
      </c>
    </row>
    <row r="259" spans="1:7" x14ac:dyDescent="0.35">
      <c r="A259" t="s">
        <v>56</v>
      </c>
      <c r="B259" s="4" t="s">
        <v>11</v>
      </c>
      <c r="C259" s="4" t="s">
        <v>36</v>
      </c>
      <c r="D259" s="5">
        <v>44628</v>
      </c>
      <c r="E259" s="6">
        <v>16569</v>
      </c>
      <c r="F259">
        <v>99</v>
      </c>
      <c r="G259" t="str">
        <f t="shared" ref="G259:G322" si="4">TEXT(D259,"DDDD")</f>
        <v>Tuesday</v>
      </c>
    </row>
    <row r="260" spans="1:7" x14ac:dyDescent="0.35">
      <c r="A260" t="s">
        <v>29</v>
      </c>
      <c r="B260" s="4" t="s">
        <v>16</v>
      </c>
      <c r="C260" s="4" t="s">
        <v>28</v>
      </c>
      <c r="D260" s="5">
        <v>44627</v>
      </c>
      <c r="E260" s="6">
        <v>14658</v>
      </c>
      <c r="F260">
        <v>275</v>
      </c>
      <c r="G260" t="str">
        <f t="shared" si="4"/>
        <v>Monday</v>
      </c>
    </row>
    <row r="261" spans="1:7" x14ac:dyDescent="0.35">
      <c r="A261" t="s">
        <v>41</v>
      </c>
      <c r="B261" s="4" t="s">
        <v>11</v>
      </c>
      <c r="C261" s="4" t="s">
        <v>59</v>
      </c>
      <c r="D261" s="5">
        <v>44690</v>
      </c>
      <c r="E261" s="6">
        <v>6454</v>
      </c>
      <c r="F261">
        <v>157</v>
      </c>
      <c r="G261" t="str">
        <f t="shared" si="4"/>
        <v>Monday</v>
      </c>
    </row>
    <row r="262" spans="1:7" x14ac:dyDescent="0.35">
      <c r="A262" t="s">
        <v>26</v>
      </c>
      <c r="B262" s="4" t="s">
        <v>22</v>
      </c>
      <c r="C262" s="4" t="s">
        <v>12</v>
      </c>
      <c r="D262" s="5">
        <v>44704</v>
      </c>
      <c r="E262" s="6">
        <v>2100</v>
      </c>
      <c r="F262">
        <v>157</v>
      </c>
      <c r="G262" t="str">
        <f t="shared" si="4"/>
        <v>Monday</v>
      </c>
    </row>
    <row r="263" spans="1:7" x14ac:dyDescent="0.35">
      <c r="A263" t="s">
        <v>54</v>
      </c>
      <c r="B263" s="4" t="s">
        <v>8</v>
      </c>
      <c r="C263" s="4" t="s">
        <v>58</v>
      </c>
      <c r="D263" s="5">
        <v>44666</v>
      </c>
      <c r="E263" s="6">
        <v>161</v>
      </c>
      <c r="F263">
        <v>145</v>
      </c>
      <c r="G263" t="str">
        <f t="shared" si="4"/>
        <v>Friday</v>
      </c>
    </row>
    <row r="264" spans="1:7" x14ac:dyDescent="0.35">
      <c r="A264" t="s">
        <v>13</v>
      </c>
      <c r="B264" s="4" t="s">
        <v>16</v>
      </c>
      <c r="C264" s="4" t="s">
        <v>33</v>
      </c>
      <c r="D264" s="5">
        <v>44769</v>
      </c>
      <c r="E264" s="6">
        <v>2807</v>
      </c>
      <c r="F264">
        <v>139</v>
      </c>
      <c r="G264" t="str">
        <f t="shared" si="4"/>
        <v>Wednesday</v>
      </c>
    </row>
    <row r="265" spans="1:7" x14ac:dyDescent="0.35">
      <c r="A265" t="s">
        <v>34</v>
      </c>
      <c r="B265" s="4" t="s">
        <v>30</v>
      </c>
      <c r="C265" s="4" t="s">
        <v>53</v>
      </c>
      <c r="D265" s="5">
        <v>44795</v>
      </c>
      <c r="E265" s="6">
        <v>2639</v>
      </c>
      <c r="F265">
        <v>406</v>
      </c>
      <c r="G265" t="str">
        <f t="shared" si="4"/>
        <v>Monday</v>
      </c>
    </row>
    <row r="266" spans="1:7" x14ac:dyDescent="0.35">
      <c r="A266" t="s">
        <v>56</v>
      </c>
      <c r="B266" s="4" t="s">
        <v>27</v>
      </c>
      <c r="C266" s="4" t="s">
        <v>59</v>
      </c>
      <c r="D266" s="5">
        <v>44692</v>
      </c>
      <c r="E266" s="6">
        <v>4571</v>
      </c>
      <c r="F266">
        <v>122</v>
      </c>
      <c r="G266" t="str">
        <f t="shared" si="4"/>
        <v>Wednesday</v>
      </c>
    </row>
    <row r="267" spans="1:7" x14ac:dyDescent="0.35">
      <c r="A267" t="s">
        <v>54</v>
      </c>
      <c r="B267" s="4" t="s">
        <v>11</v>
      </c>
      <c r="C267" s="4" t="s">
        <v>36</v>
      </c>
      <c r="D267" s="5">
        <v>44587</v>
      </c>
      <c r="E267" s="6">
        <v>4781</v>
      </c>
      <c r="F267">
        <v>38</v>
      </c>
      <c r="G267" t="str">
        <f t="shared" si="4"/>
        <v>Wednesday</v>
      </c>
    </row>
    <row r="268" spans="1:7" x14ac:dyDescent="0.35">
      <c r="A268" t="s">
        <v>26</v>
      </c>
      <c r="B268" s="4" t="s">
        <v>27</v>
      </c>
      <c r="C268" s="4" t="s">
        <v>23</v>
      </c>
      <c r="D268" s="5">
        <v>44665</v>
      </c>
      <c r="E268" s="6">
        <v>13034</v>
      </c>
      <c r="F268">
        <v>117</v>
      </c>
      <c r="G268" t="str">
        <f t="shared" si="4"/>
        <v>Thursday</v>
      </c>
    </row>
    <row r="269" spans="1:7" x14ac:dyDescent="0.35">
      <c r="A269" t="s">
        <v>44</v>
      </c>
      <c r="B269" s="4" t="s">
        <v>22</v>
      </c>
      <c r="C269" s="4" t="s">
        <v>9</v>
      </c>
      <c r="D269" s="5">
        <v>44656</v>
      </c>
      <c r="E269" s="6">
        <v>6454</v>
      </c>
      <c r="F269">
        <v>417</v>
      </c>
      <c r="G269" t="str">
        <f t="shared" si="4"/>
        <v>Tuesday</v>
      </c>
    </row>
    <row r="270" spans="1:7" x14ac:dyDescent="0.35">
      <c r="A270" t="s">
        <v>34</v>
      </c>
      <c r="B270" s="4" t="s">
        <v>22</v>
      </c>
      <c r="C270" s="4" t="s">
        <v>17</v>
      </c>
      <c r="D270" s="5">
        <v>44726</v>
      </c>
      <c r="E270" s="6">
        <v>8484</v>
      </c>
      <c r="F270">
        <v>57</v>
      </c>
      <c r="G270" t="str">
        <f t="shared" si="4"/>
        <v>Tuesday</v>
      </c>
    </row>
    <row r="271" spans="1:7" x14ac:dyDescent="0.35">
      <c r="A271" t="s">
        <v>24</v>
      </c>
      <c r="B271" s="4" t="s">
        <v>30</v>
      </c>
      <c r="C271" s="4" t="s">
        <v>48</v>
      </c>
      <c r="D271" s="5">
        <v>44664</v>
      </c>
      <c r="E271" s="6">
        <v>4781</v>
      </c>
      <c r="F271">
        <v>125</v>
      </c>
      <c r="G271" t="str">
        <f t="shared" si="4"/>
        <v>Wednesday</v>
      </c>
    </row>
    <row r="272" spans="1:7" x14ac:dyDescent="0.35">
      <c r="A272" t="s">
        <v>35</v>
      </c>
      <c r="B272" s="4" t="s">
        <v>16</v>
      </c>
      <c r="C272" s="4" t="s">
        <v>45</v>
      </c>
      <c r="D272" s="5">
        <v>44739</v>
      </c>
      <c r="E272" s="6">
        <v>2240</v>
      </c>
      <c r="F272">
        <v>166</v>
      </c>
      <c r="G272" t="str">
        <f t="shared" si="4"/>
        <v>Monday</v>
      </c>
    </row>
    <row r="273" spans="1:7" x14ac:dyDescent="0.35">
      <c r="A273" t="s">
        <v>55</v>
      </c>
      <c r="B273" s="4" t="s">
        <v>16</v>
      </c>
      <c r="C273" s="4" t="s">
        <v>31</v>
      </c>
      <c r="D273" s="5">
        <v>44587</v>
      </c>
      <c r="E273" s="6">
        <v>6979</v>
      </c>
      <c r="F273">
        <v>3</v>
      </c>
      <c r="G273" t="str">
        <f t="shared" si="4"/>
        <v>Wednesday</v>
      </c>
    </row>
    <row r="274" spans="1:7" x14ac:dyDescent="0.35">
      <c r="A274" t="s">
        <v>26</v>
      </c>
      <c r="B274" s="4" t="s">
        <v>8</v>
      </c>
      <c r="C274" s="4" t="s">
        <v>45</v>
      </c>
      <c r="D274" s="5">
        <v>44747</v>
      </c>
      <c r="E274" s="6">
        <v>1652</v>
      </c>
      <c r="F274">
        <v>72</v>
      </c>
      <c r="G274" t="str">
        <f t="shared" si="4"/>
        <v>Tuesday</v>
      </c>
    </row>
    <row r="275" spans="1:7" x14ac:dyDescent="0.35">
      <c r="A275" t="s">
        <v>35</v>
      </c>
      <c r="B275" s="4" t="s">
        <v>30</v>
      </c>
      <c r="C275" s="4" t="s">
        <v>57</v>
      </c>
      <c r="D275" s="5">
        <v>44572</v>
      </c>
      <c r="E275" s="6">
        <v>13447</v>
      </c>
      <c r="F275">
        <v>95</v>
      </c>
      <c r="G275" t="str">
        <f t="shared" si="4"/>
        <v>Tuesday</v>
      </c>
    </row>
    <row r="276" spans="1:7" x14ac:dyDescent="0.35">
      <c r="A276" t="s">
        <v>50</v>
      </c>
      <c r="B276" s="4" t="s">
        <v>27</v>
      </c>
      <c r="C276" s="4" t="s">
        <v>45</v>
      </c>
      <c r="D276" s="5">
        <v>44627</v>
      </c>
      <c r="E276" s="6">
        <v>9422</v>
      </c>
      <c r="F276">
        <v>22</v>
      </c>
      <c r="G276" t="str">
        <f t="shared" si="4"/>
        <v>Monday</v>
      </c>
    </row>
    <row r="277" spans="1:7" x14ac:dyDescent="0.35">
      <c r="A277" t="s">
        <v>42</v>
      </c>
      <c r="B277" s="4" t="s">
        <v>30</v>
      </c>
      <c r="C277" s="4" t="s">
        <v>23</v>
      </c>
      <c r="D277" s="5">
        <v>44624</v>
      </c>
      <c r="E277" s="6">
        <v>8687</v>
      </c>
      <c r="F277">
        <v>100</v>
      </c>
      <c r="G277" t="str">
        <f t="shared" si="4"/>
        <v>Friday</v>
      </c>
    </row>
    <row r="278" spans="1:7" x14ac:dyDescent="0.35">
      <c r="A278" t="s">
        <v>32</v>
      </c>
      <c r="B278" s="4" t="s">
        <v>30</v>
      </c>
      <c r="C278" s="4" t="s">
        <v>36</v>
      </c>
      <c r="D278" s="5">
        <v>44757</v>
      </c>
      <c r="E278" s="6">
        <v>2415</v>
      </c>
      <c r="F278">
        <v>312</v>
      </c>
      <c r="G278" t="str">
        <f t="shared" si="4"/>
        <v>Friday</v>
      </c>
    </row>
    <row r="279" spans="1:7" x14ac:dyDescent="0.35">
      <c r="A279" t="s">
        <v>42</v>
      </c>
      <c r="B279" s="4" t="s">
        <v>8</v>
      </c>
      <c r="C279" s="4" t="s">
        <v>14</v>
      </c>
      <c r="D279" s="5">
        <v>44692</v>
      </c>
      <c r="E279" s="6">
        <v>6272</v>
      </c>
      <c r="F279">
        <v>86</v>
      </c>
      <c r="G279" t="str">
        <f t="shared" si="4"/>
        <v>Wednesday</v>
      </c>
    </row>
    <row r="280" spans="1:7" x14ac:dyDescent="0.35">
      <c r="A280" t="s">
        <v>32</v>
      </c>
      <c r="B280" s="4" t="s">
        <v>27</v>
      </c>
      <c r="C280" s="4" t="s">
        <v>38</v>
      </c>
      <c r="D280" s="5">
        <v>44588</v>
      </c>
      <c r="E280" s="6">
        <v>4389</v>
      </c>
      <c r="F280">
        <v>7</v>
      </c>
      <c r="G280" t="str">
        <f t="shared" si="4"/>
        <v>Thursday</v>
      </c>
    </row>
    <row r="281" spans="1:7" x14ac:dyDescent="0.35">
      <c r="A281" t="s">
        <v>32</v>
      </c>
      <c r="B281" s="4" t="s">
        <v>11</v>
      </c>
      <c r="C281" s="4" t="s">
        <v>28</v>
      </c>
      <c r="D281" s="5">
        <v>44739</v>
      </c>
      <c r="E281" s="6">
        <v>3122</v>
      </c>
      <c r="F281">
        <v>149</v>
      </c>
      <c r="G281" t="str">
        <f t="shared" si="4"/>
        <v>Monday</v>
      </c>
    </row>
    <row r="282" spans="1:7" x14ac:dyDescent="0.35">
      <c r="A282" t="s">
        <v>56</v>
      </c>
      <c r="B282" s="4" t="s">
        <v>11</v>
      </c>
      <c r="C282" s="4" t="s">
        <v>17</v>
      </c>
      <c r="D282" s="5">
        <v>44776</v>
      </c>
      <c r="E282" s="6">
        <v>8043</v>
      </c>
      <c r="F282">
        <v>18</v>
      </c>
      <c r="G282" t="str">
        <f t="shared" si="4"/>
        <v>Wednesday</v>
      </c>
    </row>
    <row r="283" spans="1:7" x14ac:dyDescent="0.35">
      <c r="A283" t="s">
        <v>47</v>
      </c>
      <c r="B283" s="4" t="s">
        <v>22</v>
      </c>
      <c r="C283" s="4" t="s">
        <v>9</v>
      </c>
      <c r="D283" s="5">
        <v>44792</v>
      </c>
      <c r="E283" s="6">
        <v>11662</v>
      </c>
      <c r="F283">
        <v>242</v>
      </c>
      <c r="G283" t="str">
        <f t="shared" si="4"/>
        <v>Friday</v>
      </c>
    </row>
    <row r="284" spans="1:7" x14ac:dyDescent="0.35">
      <c r="A284" t="s">
        <v>47</v>
      </c>
      <c r="B284" s="4" t="s">
        <v>16</v>
      </c>
      <c r="C284" s="4" t="s">
        <v>43</v>
      </c>
      <c r="D284" s="5">
        <v>44727</v>
      </c>
      <c r="E284" s="6">
        <v>392</v>
      </c>
      <c r="F284">
        <v>102</v>
      </c>
      <c r="G284" t="str">
        <f t="shared" si="4"/>
        <v>Wednesday</v>
      </c>
    </row>
    <row r="285" spans="1:7" x14ac:dyDescent="0.35">
      <c r="A285" t="s">
        <v>44</v>
      </c>
      <c r="B285" s="4" t="s">
        <v>8</v>
      </c>
      <c r="C285" s="4" t="s">
        <v>14</v>
      </c>
      <c r="D285" s="5">
        <v>44599</v>
      </c>
      <c r="E285" s="6">
        <v>8925</v>
      </c>
      <c r="F285">
        <v>158</v>
      </c>
      <c r="G285" t="str">
        <f t="shared" si="4"/>
        <v>Monday</v>
      </c>
    </row>
    <row r="286" spans="1:7" x14ac:dyDescent="0.35">
      <c r="A286" t="s">
        <v>32</v>
      </c>
      <c r="B286" s="4" t="s">
        <v>16</v>
      </c>
      <c r="C286" s="4" t="s">
        <v>48</v>
      </c>
      <c r="D286" s="5">
        <v>44750</v>
      </c>
      <c r="E286" s="6">
        <v>7294</v>
      </c>
      <c r="F286">
        <v>128</v>
      </c>
      <c r="G286" t="str">
        <f t="shared" si="4"/>
        <v>Friday</v>
      </c>
    </row>
    <row r="287" spans="1:7" x14ac:dyDescent="0.35">
      <c r="A287" t="s">
        <v>44</v>
      </c>
      <c r="B287" s="4" t="s">
        <v>11</v>
      </c>
      <c r="C287" s="4" t="s">
        <v>38</v>
      </c>
      <c r="D287" s="5">
        <v>44672</v>
      </c>
      <c r="E287" s="6">
        <v>1526</v>
      </c>
      <c r="F287">
        <v>96</v>
      </c>
      <c r="G287" t="str">
        <f t="shared" si="4"/>
        <v>Thursday</v>
      </c>
    </row>
    <row r="288" spans="1:7" x14ac:dyDescent="0.35">
      <c r="A288" t="s">
        <v>56</v>
      </c>
      <c r="B288" s="4" t="s">
        <v>8</v>
      </c>
      <c r="C288" s="4" t="s">
        <v>9</v>
      </c>
      <c r="D288" s="5">
        <v>44659</v>
      </c>
      <c r="E288" s="6">
        <v>2688</v>
      </c>
      <c r="F288">
        <v>209</v>
      </c>
      <c r="G288" t="str">
        <f t="shared" si="4"/>
        <v>Friday</v>
      </c>
    </row>
    <row r="289" spans="1:7" x14ac:dyDescent="0.35">
      <c r="A289" t="s">
        <v>41</v>
      </c>
      <c r="B289" s="4" t="s">
        <v>16</v>
      </c>
      <c r="C289" s="4" t="s">
        <v>23</v>
      </c>
      <c r="D289" s="5">
        <v>44792</v>
      </c>
      <c r="E289" s="6">
        <v>14889</v>
      </c>
      <c r="F289">
        <v>52</v>
      </c>
      <c r="G289" t="str">
        <f t="shared" si="4"/>
        <v>Friday</v>
      </c>
    </row>
    <row r="290" spans="1:7" x14ac:dyDescent="0.35">
      <c r="A290" t="s">
        <v>15</v>
      </c>
      <c r="B290" s="4" t="s">
        <v>11</v>
      </c>
      <c r="C290" s="4" t="s">
        <v>43</v>
      </c>
      <c r="D290" s="5">
        <v>44685</v>
      </c>
      <c r="E290" s="6">
        <v>2912</v>
      </c>
      <c r="F290">
        <v>55</v>
      </c>
      <c r="G290" t="str">
        <f t="shared" si="4"/>
        <v>Wednesday</v>
      </c>
    </row>
    <row r="291" spans="1:7" x14ac:dyDescent="0.35">
      <c r="A291" t="s">
        <v>29</v>
      </c>
      <c r="B291" s="4" t="s">
        <v>27</v>
      </c>
      <c r="C291" s="4" t="s">
        <v>12</v>
      </c>
      <c r="D291" s="5">
        <v>44692</v>
      </c>
      <c r="E291" s="6">
        <v>2632</v>
      </c>
      <c r="F291">
        <v>108</v>
      </c>
      <c r="G291" t="str">
        <f t="shared" si="4"/>
        <v>Wednesday</v>
      </c>
    </row>
    <row r="292" spans="1:7" x14ac:dyDescent="0.35">
      <c r="A292" t="s">
        <v>29</v>
      </c>
      <c r="B292" s="4" t="s">
        <v>27</v>
      </c>
      <c r="C292" s="4" t="s">
        <v>31</v>
      </c>
      <c r="D292" s="5">
        <v>44642</v>
      </c>
      <c r="E292" s="6">
        <v>6328</v>
      </c>
      <c r="F292">
        <v>51</v>
      </c>
      <c r="G292" t="str">
        <f t="shared" si="4"/>
        <v>Tuesday</v>
      </c>
    </row>
    <row r="293" spans="1:7" x14ac:dyDescent="0.35">
      <c r="A293" t="s">
        <v>44</v>
      </c>
      <c r="B293" s="4" t="s">
        <v>30</v>
      </c>
      <c r="C293" s="4" t="s">
        <v>40</v>
      </c>
      <c r="D293" s="5">
        <v>44783</v>
      </c>
      <c r="E293" s="6">
        <v>2527</v>
      </c>
      <c r="F293">
        <v>216</v>
      </c>
      <c r="G293" t="str">
        <f t="shared" si="4"/>
        <v>Wednesday</v>
      </c>
    </row>
    <row r="294" spans="1:7" x14ac:dyDescent="0.35">
      <c r="A294" t="s">
        <v>44</v>
      </c>
      <c r="B294" s="4" t="s">
        <v>27</v>
      </c>
      <c r="C294" s="4" t="s">
        <v>43</v>
      </c>
      <c r="D294" s="5">
        <v>44685</v>
      </c>
      <c r="E294" s="6">
        <v>1414</v>
      </c>
      <c r="F294">
        <v>318</v>
      </c>
      <c r="G294" t="str">
        <f t="shared" si="4"/>
        <v>Wednesday</v>
      </c>
    </row>
    <row r="295" spans="1:7" x14ac:dyDescent="0.35">
      <c r="A295" t="s">
        <v>50</v>
      </c>
      <c r="B295" s="4" t="s">
        <v>27</v>
      </c>
      <c r="C295" s="4" t="s">
        <v>19</v>
      </c>
      <c r="D295" s="5">
        <v>44791</v>
      </c>
      <c r="E295" s="6">
        <v>7714</v>
      </c>
      <c r="F295">
        <v>238</v>
      </c>
      <c r="G295" t="str">
        <f t="shared" si="4"/>
        <v>Thursday</v>
      </c>
    </row>
    <row r="296" spans="1:7" x14ac:dyDescent="0.35">
      <c r="A296" t="s">
        <v>55</v>
      </c>
      <c r="B296" s="4" t="s">
        <v>30</v>
      </c>
      <c r="C296" s="4" t="s">
        <v>52</v>
      </c>
      <c r="D296" s="5">
        <v>44776</v>
      </c>
      <c r="E296" s="6">
        <v>4347</v>
      </c>
      <c r="F296">
        <v>238</v>
      </c>
      <c r="G296" t="str">
        <f t="shared" si="4"/>
        <v>Wednesday</v>
      </c>
    </row>
    <row r="297" spans="1:7" x14ac:dyDescent="0.35">
      <c r="A297" t="s">
        <v>34</v>
      </c>
      <c r="B297" s="4" t="s">
        <v>22</v>
      </c>
      <c r="C297" s="4" t="s">
        <v>38</v>
      </c>
      <c r="D297" s="5">
        <v>44575</v>
      </c>
      <c r="E297" s="6">
        <v>7490</v>
      </c>
      <c r="F297">
        <v>315</v>
      </c>
      <c r="G297" t="str">
        <f t="shared" si="4"/>
        <v>Friday</v>
      </c>
    </row>
    <row r="298" spans="1:7" x14ac:dyDescent="0.35">
      <c r="A298" t="s">
        <v>54</v>
      </c>
      <c r="B298" s="4" t="s">
        <v>16</v>
      </c>
      <c r="C298" s="4" t="s">
        <v>53</v>
      </c>
      <c r="D298" s="5">
        <v>44659</v>
      </c>
      <c r="E298" s="6">
        <v>2058</v>
      </c>
      <c r="F298">
        <v>72</v>
      </c>
      <c r="G298" t="str">
        <f t="shared" si="4"/>
        <v>Friday</v>
      </c>
    </row>
    <row r="299" spans="1:7" x14ac:dyDescent="0.35">
      <c r="A299" t="s">
        <v>50</v>
      </c>
      <c r="B299" s="4" t="s">
        <v>8</v>
      </c>
      <c r="C299" s="4" t="s">
        <v>28</v>
      </c>
      <c r="D299" s="5">
        <v>44774</v>
      </c>
      <c r="E299" s="6">
        <v>3640</v>
      </c>
      <c r="F299">
        <v>3</v>
      </c>
      <c r="G299" t="str">
        <f t="shared" si="4"/>
        <v>Monday</v>
      </c>
    </row>
    <row r="300" spans="1:7" x14ac:dyDescent="0.35">
      <c r="A300" t="s">
        <v>44</v>
      </c>
      <c r="B300" s="4" t="s">
        <v>30</v>
      </c>
      <c r="C300" s="4" t="s">
        <v>31</v>
      </c>
      <c r="D300" s="5">
        <v>44635</v>
      </c>
      <c r="E300" s="6">
        <v>455</v>
      </c>
      <c r="F300">
        <v>45</v>
      </c>
      <c r="G300" t="str">
        <f t="shared" si="4"/>
        <v>Tuesday</v>
      </c>
    </row>
    <row r="301" spans="1:7" x14ac:dyDescent="0.35">
      <c r="A301" t="s">
        <v>32</v>
      </c>
      <c r="B301" s="4" t="s">
        <v>11</v>
      </c>
      <c r="C301" s="4" t="s">
        <v>9</v>
      </c>
      <c r="D301" s="5">
        <v>44757</v>
      </c>
      <c r="E301" s="6">
        <v>10990</v>
      </c>
      <c r="F301">
        <v>184</v>
      </c>
      <c r="G301" t="str">
        <f t="shared" si="4"/>
        <v>Friday</v>
      </c>
    </row>
    <row r="302" spans="1:7" x14ac:dyDescent="0.35">
      <c r="A302" t="s">
        <v>26</v>
      </c>
      <c r="B302" s="4" t="s">
        <v>22</v>
      </c>
      <c r="C302" s="4" t="s">
        <v>48</v>
      </c>
      <c r="D302" s="5">
        <v>44574</v>
      </c>
      <c r="E302" s="6">
        <v>5558</v>
      </c>
      <c r="F302">
        <v>127</v>
      </c>
      <c r="G302" t="str">
        <f t="shared" si="4"/>
        <v>Thursday</v>
      </c>
    </row>
    <row r="303" spans="1:7" x14ac:dyDescent="0.35">
      <c r="A303" t="s">
        <v>29</v>
      </c>
      <c r="B303" s="4" t="s">
        <v>16</v>
      </c>
      <c r="C303" s="4" t="s">
        <v>12</v>
      </c>
      <c r="D303" s="5">
        <v>44799</v>
      </c>
      <c r="E303" s="6">
        <v>2541</v>
      </c>
      <c r="F303">
        <v>53</v>
      </c>
      <c r="G303" t="str">
        <f t="shared" si="4"/>
        <v>Friday</v>
      </c>
    </row>
    <row r="304" spans="1:7" x14ac:dyDescent="0.35">
      <c r="A304" t="s">
        <v>56</v>
      </c>
      <c r="B304" s="4" t="s">
        <v>30</v>
      </c>
      <c r="C304" s="4" t="s">
        <v>31</v>
      </c>
      <c r="D304" s="5">
        <v>44571</v>
      </c>
      <c r="E304" s="6">
        <v>1876</v>
      </c>
      <c r="F304">
        <v>172</v>
      </c>
      <c r="G304" t="str">
        <f t="shared" si="4"/>
        <v>Monday</v>
      </c>
    </row>
    <row r="305" spans="1:7" x14ac:dyDescent="0.35">
      <c r="A305" t="s">
        <v>13</v>
      </c>
      <c r="B305" s="4" t="s">
        <v>16</v>
      </c>
      <c r="C305" s="4" t="s">
        <v>45</v>
      </c>
      <c r="D305" s="5">
        <v>44692</v>
      </c>
      <c r="E305" s="6">
        <v>5523</v>
      </c>
      <c r="F305">
        <v>87</v>
      </c>
      <c r="G305" t="str">
        <f t="shared" si="4"/>
        <v>Wednesday</v>
      </c>
    </row>
    <row r="306" spans="1:7" x14ac:dyDescent="0.35">
      <c r="A306" t="s">
        <v>35</v>
      </c>
      <c r="B306" s="4" t="s">
        <v>22</v>
      </c>
      <c r="C306" s="4" t="s">
        <v>12</v>
      </c>
      <c r="D306" s="5">
        <v>44803</v>
      </c>
      <c r="E306" s="6">
        <v>11200</v>
      </c>
      <c r="F306">
        <v>22</v>
      </c>
      <c r="G306" t="str">
        <f t="shared" si="4"/>
        <v>Tuesday</v>
      </c>
    </row>
    <row r="307" spans="1:7" x14ac:dyDescent="0.35">
      <c r="A307" t="s">
        <v>42</v>
      </c>
      <c r="B307" s="4" t="s">
        <v>27</v>
      </c>
      <c r="C307" s="4" t="s">
        <v>58</v>
      </c>
      <c r="D307" s="5">
        <v>44763</v>
      </c>
      <c r="E307" s="6">
        <v>5593</v>
      </c>
      <c r="F307">
        <v>122</v>
      </c>
      <c r="G307" t="str">
        <f t="shared" si="4"/>
        <v>Thursday</v>
      </c>
    </row>
    <row r="308" spans="1:7" x14ac:dyDescent="0.35">
      <c r="A308" t="s">
        <v>29</v>
      </c>
      <c r="B308" s="4" t="s">
        <v>16</v>
      </c>
      <c r="C308" s="4" t="s">
        <v>48</v>
      </c>
      <c r="D308" s="5">
        <v>44774</v>
      </c>
      <c r="E308" s="6">
        <v>7882</v>
      </c>
      <c r="F308">
        <v>125</v>
      </c>
      <c r="G308" t="str">
        <f t="shared" si="4"/>
        <v>Monday</v>
      </c>
    </row>
    <row r="309" spans="1:7" x14ac:dyDescent="0.35">
      <c r="A309" t="s">
        <v>24</v>
      </c>
      <c r="B309" s="4" t="s">
        <v>30</v>
      </c>
      <c r="C309" s="4" t="s">
        <v>12</v>
      </c>
      <c r="D309" s="5">
        <v>44609</v>
      </c>
      <c r="E309" s="6">
        <v>10241</v>
      </c>
      <c r="F309">
        <v>259</v>
      </c>
      <c r="G309" t="str">
        <f t="shared" si="4"/>
        <v>Thursday</v>
      </c>
    </row>
    <row r="310" spans="1:7" x14ac:dyDescent="0.35">
      <c r="A310" t="s">
        <v>24</v>
      </c>
      <c r="B310" s="4" t="s">
        <v>16</v>
      </c>
      <c r="C310" s="4" t="s">
        <v>33</v>
      </c>
      <c r="D310" s="5">
        <v>44769</v>
      </c>
      <c r="E310" s="6">
        <v>6832</v>
      </c>
      <c r="F310">
        <v>156</v>
      </c>
      <c r="G310" t="str">
        <f t="shared" si="4"/>
        <v>Wednesday</v>
      </c>
    </row>
    <row r="311" spans="1:7" x14ac:dyDescent="0.35">
      <c r="A311" t="s">
        <v>55</v>
      </c>
      <c r="B311" s="4" t="s">
        <v>27</v>
      </c>
      <c r="C311" s="4" t="s">
        <v>28</v>
      </c>
      <c r="D311" s="5">
        <v>44615</v>
      </c>
      <c r="E311" s="6">
        <v>1379</v>
      </c>
      <c r="F311">
        <v>107</v>
      </c>
      <c r="G311" t="str">
        <f t="shared" si="4"/>
        <v>Wednesday</v>
      </c>
    </row>
    <row r="312" spans="1:7" x14ac:dyDescent="0.35">
      <c r="A312" t="s">
        <v>25</v>
      </c>
      <c r="B312" s="4" t="s">
        <v>16</v>
      </c>
      <c r="C312" s="4" t="s">
        <v>23</v>
      </c>
      <c r="D312" s="5">
        <v>44642</v>
      </c>
      <c r="E312" s="6">
        <v>3010</v>
      </c>
      <c r="F312">
        <v>40</v>
      </c>
      <c r="G312" t="str">
        <f t="shared" si="4"/>
        <v>Tuesday</v>
      </c>
    </row>
    <row r="313" spans="1:7" x14ac:dyDescent="0.35">
      <c r="A313" t="s">
        <v>44</v>
      </c>
      <c r="B313" s="4" t="s">
        <v>11</v>
      </c>
      <c r="C313" s="4" t="s">
        <v>19</v>
      </c>
      <c r="D313" s="5">
        <v>44735</v>
      </c>
      <c r="E313" s="6">
        <v>6888</v>
      </c>
      <c r="F313">
        <v>311</v>
      </c>
      <c r="G313" t="str">
        <f t="shared" si="4"/>
        <v>Thursday</v>
      </c>
    </row>
    <row r="314" spans="1:7" x14ac:dyDescent="0.35">
      <c r="A314" t="s">
        <v>39</v>
      </c>
      <c r="B314" s="4" t="s">
        <v>8</v>
      </c>
      <c r="C314" s="4" t="s">
        <v>45</v>
      </c>
      <c r="D314" s="5">
        <v>44593</v>
      </c>
      <c r="E314" s="6">
        <v>1540</v>
      </c>
      <c r="F314">
        <v>73</v>
      </c>
      <c r="G314" t="str">
        <f t="shared" si="4"/>
        <v>Tuesday</v>
      </c>
    </row>
    <row r="315" spans="1:7" x14ac:dyDescent="0.35">
      <c r="A315" t="s">
        <v>50</v>
      </c>
      <c r="B315" s="4" t="s">
        <v>16</v>
      </c>
      <c r="C315" s="4" t="s">
        <v>21</v>
      </c>
      <c r="D315" s="5">
        <v>44622</v>
      </c>
      <c r="E315" s="6">
        <v>6916</v>
      </c>
      <c r="F315">
        <v>288</v>
      </c>
      <c r="G315" t="str">
        <f t="shared" si="4"/>
        <v>Wednesday</v>
      </c>
    </row>
    <row r="316" spans="1:7" x14ac:dyDescent="0.35">
      <c r="A316" t="s">
        <v>13</v>
      </c>
      <c r="B316" s="4" t="s">
        <v>8</v>
      </c>
      <c r="C316" s="4" t="s">
        <v>43</v>
      </c>
      <c r="D316" s="5">
        <v>44657</v>
      </c>
      <c r="E316" s="6">
        <v>1232</v>
      </c>
      <c r="F316">
        <v>86</v>
      </c>
      <c r="G316" t="str">
        <f t="shared" si="4"/>
        <v>Wednesday</v>
      </c>
    </row>
    <row r="317" spans="1:7" x14ac:dyDescent="0.35">
      <c r="A317" t="s">
        <v>20</v>
      </c>
      <c r="B317" s="4" t="s">
        <v>16</v>
      </c>
      <c r="C317" s="4" t="s">
        <v>52</v>
      </c>
      <c r="D317" s="5">
        <v>44637</v>
      </c>
      <c r="E317" s="6">
        <v>602</v>
      </c>
      <c r="F317">
        <v>72</v>
      </c>
      <c r="G317" t="str">
        <f t="shared" si="4"/>
        <v>Thursday</v>
      </c>
    </row>
    <row r="318" spans="1:7" x14ac:dyDescent="0.35">
      <c r="A318" t="s">
        <v>39</v>
      </c>
      <c r="B318" s="4" t="s">
        <v>8</v>
      </c>
      <c r="C318" s="4" t="s">
        <v>43</v>
      </c>
      <c r="D318" s="5">
        <v>44736</v>
      </c>
      <c r="E318" s="6">
        <v>10927</v>
      </c>
      <c r="F318">
        <v>136</v>
      </c>
      <c r="G318" t="str">
        <f t="shared" si="4"/>
        <v>Friday</v>
      </c>
    </row>
    <row r="319" spans="1:7" x14ac:dyDescent="0.35">
      <c r="A319" t="s">
        <v>26</v>
      </c>
      <c r="B319" s="4" t="s">
        <v>30</v>
      </c>
      <c r="C319" s="4" t="s">
        <v>23</v>
      </c>
      <c r="D319" s="5">
        <v>44761</v>
      </c>
      <c r="E319" s="6">
        <v>10185</v>
      </c>
      <c r="F319">
        <v>303</v>
      </c>
      <c r="G319" t="str">
        <f t="shared" si="4"/>
        <v>Tuesday</v>
      </c>
    </row>
    <row r="320" spans="1:7" x14ac:dyDescent="0.35">
      <c r="A320" t="s">
        <v>39</v>
      </c>
      <c r="B320" s="4" t="s">
        <v>27</v>
      </c>
      <c r="C320" s="4" t="s">
        <v>40</v>
      </c>
      <c r="D320" s="5">
        <v>44753</v>
      </c>
      <c r="E320" s="6">
        <v>1603</v>
      </c>
      <c r="F320">
        <v>264</v>
      </c>
      <c r="G320" t="str">
        <f t="shared" si="4"/>
        <v>Monday</v>
      </c>
    </row>
    <row r="321" spans="1:7" x14ac:dyDescent="0.35">
      <c r="A321" t="s">
        <v>24</v>
      </c>
      <c r="B321" s="4" t="s">
        <v>11</v>
      </c>
      <c r="C321" s="4" t="s">
        <v>48</v>
      </c>
      <c r="D321" s="5">
        <v>44574</v>
      </c>
      <c r="E321" s="6">
        <v>2170</v>
      </c>
      <c r="F321">
        <v>218</v>
      </c>
      <c r="G321" t="str">
        <f t="shared" si="4"/>
        <v>Thursday</v>
      </c>
    </row>
    <row r="322" spans="1:7" x14ac:dyDescent="0.35">
      <c r="A322" t="s">
        <v>18</v>
      </c>
      <c r="B322" s="4" t="s">
        <v>22</v>
      </c>
      <c r="C322" s="4" t="s">
        <v>17</v>
      </c>
      <c r="D322" s="5">
        <v>44749</v>
      </c>
      <c r="E322" s="6">
        <v>8673</v>
      </c>
      <c r="F322">
        <v>60</v>
      </c>
      <c r="G322" t="str">
        <f t="shared" si="4"/>
        <v>Thursday</v>
      </c>
    </row>
    <row r="323" spans="1:7" x14ac:dyDescent="0.35">
      <c r="A323" t="s">
        <v>15</v>
      </c>
      <c r="B323" s="4" t="s">
        <v>11</v>
      </c>
      <c r="C323" s="4" t="s">
        <v>12</v>
      </c>
      <c r="D323" s="5">
        <v>44706</v>
      </c>
      <c r="E323" s="6">
        <v>4760</v>
      </c>
      <c r="F323">
        <v>418</v>
      </c>
      <c r="G323" t="str">
        <f t="shared" ref="G323:G386" si="5">TEXT(D323,"DDDD")</f>
        <v>Wednesday</v>
      </c>
    </row>
    <row r="324" spans="1:7" x14ac:dyDescent="0.35">
      <c r="A324" t="s">
        <v>34</v>
      </c>
      <c r="B324" s="4" t="s">
        <v>11</v>
      </c>
      <c r="C324" s="4" t="s">
        <v>43</v>
      </c>
      <c r="D324" s="5">
        <v>44664</v>
      </c>
      <c r="E324" s="6">
        <v>4753</v>
      </c>
      <c r="F324">
        <v>151</v>
      </c>
      <c r="G324" t="str">
        <f t="shared" si="5"/>
        <v>Wednesday</v>
      </c>
    </row>
    <row r="325" spans="1:7" x14ac:dyDescent="0.35">
      <c r="A325" t="s">
        <v>49</v>
      </c>
      <c r="B325" s="4" t="s">
        <v>22</v>
      </c>
      <c r="C325" s="4" t="s">
        <v>23</v>
      </c>
      <c r="D325" s="5">
        <v>44622</v>
      </c>
      <c r="E325" s="6">
        <v>3374</v>
      </c>
      <c r="F325">
        <v>202</v>
      </c>
      <c r="G325" t="str">
        <f t="shared" si="5"/>
        <v>Wednesday</v>
      </c>
    </row>
    <row r="326" spans="1:7" x14ac:dyDescent="0.35">
      <c r="A326" t="s">
        <v>20</v>
      </c>
      <c r="B326" s="4" t="s">
        <v>30</v>
      </c>
      <c r="C326" s="4" t="s">
        <v>52</v>
      </c>
      <c r="D326" s="5">
        <v>44735</v>
      </c>
      <c r="E326" s="6">
        <v>2058</v>
      </c>
      <c r="F326">
        <v>126</v>
      </c>
      <c r="G326" t="str">
        <f t="shared" si="5"/>
        <v>Thursday</v>
      </c>
    </row>
    <row r="327" spans="1:7" x14ac:dyDescent="0.35">
      <c r="A327" t="s">
        <v>50</v>
      </c>
      <c r="B327" s="4" t="s">
        <v>27</v>
      </c>
      <c r="C327" s="4" t="s">
        <v>33</v>
      </c>
      <c r="D327" s="5">
        <v>44768</v>
      </c>
      <c r="E327" s="6">
        <v>6454</v>
      </c>
      <c r="F327">
        <v>160</v>
      </c>
      <c r="G327" t="str">
        <f t="shared" si="5"/>
        <v>Tuesday</v>
      </c>
    </row>
    <row r="328" spans="1:7" x14ac:dyDescent="0.35">
      <c r="A328" t="s">
        <v>10</v>
      </c>
      <c r="B328" s="4" t="s">
        <v>30</v>
      </c>
      <c r="C328" s="4" t="s">
        <v>45</v>
      </c>
      <c r="D328" s="5">
        <v>44642</v>
      </c>
      <c r="E328" s="6">
        <v>420</v>
      </c>
      <c r="F328">
        <v>3</v>
      </c>
      <c r="G328" t="str">
        <f t="shared" si="5"/>
        <v>Tuesday</v>
      </c>
    </row>
    <row r="329" spans="1:7" x14ac:dyDescent="0.35">
      <c r="A329" t="s">
        <v>25</v>
      </c>
      <c r="B329" s="4" t="s">
        <v>27</v>
      </c>
      <c r="C329" s="4" t="s">
        <v>57</v>
      </c>
      <c r="D329" s="5">
        <v>44721</v>
      </c>
      <c r="E329" s="6">
        <v>2863</v>
      </c>
      <c r="F329">
        <v>58</v>
      </c>
      <c r="G329" t="str">
        <f t="shared" si="5"/>
        <v>Thursday</v>
      </c>
    </row>
    <row r="330" spans="1:7" x14ac:dyDescent="0.35">
      <c r="A330" t="s">
        <v>10</v>
      </c>
      <c r="B330" s="4" t="s">
        <v>16</v>
      </c>
      <c r="C330" s="4" t="s">
        <v>58</v>
      </c>
      <c r="D330" s="5">
        <v>44698</v>
      </c>
      <c r="E330" s="6">
        <v>5936</v>
      </c>
      <c r="F330">
        <v>59</v>
      </c>
      <c r="G330" t="str">
        <f t="shared" si="5"/>
        <v>Tuesday</v>
      </c>
    </row>
    <row r="331" spans="1:7" x14ac:dyDescent="0.35">
      <c r="A331" t="s">
        <v>56</v>
      </c>
      <c r="B331" s="4" t="s">
        <v>22</v>
      </c>
      <c r="C331" s="4" t="s">
        <v>14</v>
      </c>
      <c r="D331" s="5">
        <v>44624</v>
      </c>
      <c r="E331" s="6">
        <v>889</v>
      </c>
      <c r="F331">
        <v>273</v>
      </c>
      <c r="G331" t="str">
        <f t="shared" si="5"/>
        <v>Friday</v>
      </c>
    </row>
    <row r="332" spans="1:7" x14ac:dyDescent="0.35">
      <c r="A332" t="s">
        <v>50</v>
      </c>
      <c r="B332" s="4" t="s">
        <v>30</v>
      </c>
      <c r="C332" s="4" t="s">
        <v>38</v>
      </c>
      <c r="D332" s="5">
        <v>44749</v>
      </c>
      <c r="E332" s="6">
        <v>16016</v>
      </c>
      <c r="F332">
        <v>28</v>
      </c>
      <c r="G332" t="str">
        <f t="shared" si="5"/>
        <v>Thursday</v>
      </c>
    </row>
    <row r="333" spans="1:7" x14ac:dyDescent="0.35">
      <c r="A333" t="s">
        <v>44</v>
      </c>
      <c r="B333" s="4" t="s">
        <v>30</v>
      </c>
      <c r="C333" s="4" t="s">
        <v>53</v>
      </c>
      <c r="D333" s="5">
        <v>44574</v>
      </c>
      <c r="E333" s="6">
        <v>10479</v>
      </c>
      <c r="F333">
        <v>118</v>
      </c>
      <c r="G333" t="str">
        <f t="shared" si="5"/>
        <v>Thursday</v>
      </c>
    </row>
    <row r="334" spans="1:7" x14ac:dyDescent="0.35">
      <c r="A334" t="s">
        <v>39</v>
      </c>
      <c r="B334" s="4" t="s">
        <v>16</v>
      </c>
      <c r="C334" s="4" t="s">
        <v>48</v>
      </c>
      <c r="D334" s="5">
        <v>44755</v>
      </c>
      <c r="E334" s="6">
        <v>2912</v>
      </c>
      <c r="F334">
        <v>75</v>
      </c>
      <c r="G334" t="str">
        <f t="shared" si="5"/>
        <v>Wednesday</v>
      </c>
    </row>
    <row r="335" spans="1:7" x14ac:dyDescent="0.35">
      <c r="A335" t="s">
        <v>54</v>
      </c>
      <c r="B335" s="4" t="s">
        <v>16</v>
      </c>
      <c r="C335" s="4" t="s">
        <v>12</v>
      </c>
      <c r="D335" s="5">
        <v>44728</v>
      </c>
      <c r="E335" s="6">
        <v>1575</v>
      </c>
      <c r="F335">
        <v>329</v>
      </c>
      <c r="G335" t="str">
        <f t="shared" si="5"/>
        <v>Thursday</v>
      </c>
    </row>
    <row r="336" spans="1:7" x14ac:dyDescent="0.35">
      <c r="A336" t="s">
        <v>13</v>
      </c>
      <c r="B336" s="4" t="s">
        <v>8</v>
      </c>
      <c r="C336" s="4" t="s">
        <v>23</v>
      </c>
      <c r="D336" s="5">
        <v>44760</v>
      </c>
      <c r="E336" s="6">
        <v>8197</v>
      </c>
      <c r="F336">
        <v>69</v>
      </c>
      <c r="G336" t="str">
        <f t="shared" si="5"/>
        <v>Monday</v>
      </c>
    </row>
    <row r="337" spans="1:7" x14ac:dyDescent="0.35">
      <c r="A337" t="s">
        <v>56</v>
      </c>
      <c r="B337" s="4" t="s">
        <v>8</v>
      </c>
      <c r="C337" s="4" t="s">
        <v>46</v>
      </c>
      <c r="D337" s="5">
        <v>44711</v>
      </c>
      <c r="E337" s="6">
        <v>4221</v>
      </c>
      <c r="F337">
        <v>395</v>
      </c>
      <c r="G337" t="str">
        <f t="shared" si="5"/>
        <v>Monday</v>
      </c>
    </row>
    <row r="338" spans="1:7" x14ac:dyDescent="0.35">
      <c r="A338" t="s">
        <v>13</v>
      </c>
      <c r="B338" s="4" t="s">
        <v>8</v>
      </c>
      <c r="C338" s="4" t="s">
        <v>59</v>
      </c>
      <c r="D338" s="5">
        <v>44733</v>
      </c>
      <c r="E338" s="6">
        <v>840</v>
      </c>
      <c r="F338">
        <v>81</v>
      </c>
      <c r="G338" t="str">
        <f t="shared" si="5"/>
        <v>Tuesday</v>
      </c>
    </row>
    <row r="339" spans="1:7" x14ac:dyDescent="0.35">
      <c r="A339" t="s">
        <v>7</v>
      </c>
      <c r="B339" s="4" t="s">
        <v>16</v>
      </c>
      <c r="C339" s="4" t="s">
        <v>14</v>
      </c>
      <c r="D339" s="5">
        <v>44736</v>
      </c>
      <c r="E339" s="6">
        <v>5691</v>
      </c>
      <c r="F339">
        <v>38</v>
      </c>
      <c r="G339" t="str">
        <f t="shared" si="5"/>
        <v>Friday</v>
      </c>
    </row>
    <row r="340" spans="1:7" x14ac:dyDescent="0.35">
      <c r="A340" t="s">
        <v>34</v>
      </c>
      <c r="B340" s="4" t="s">
        <v>11</v>
      </c>
      <c r="C340" s="4" t="s">
        <v>31</v>
      </c>
      <c r="D340" s="5">
        <v>44574</v>
      </c>
      <c r="E340" s="6">
        <v>3472</v>
      </c>
      <c r="F340">
        <v>96</v>
      </c>
      <c r="G340" t="str">
        <f t="shared" si="5"/>
        <v>Thursday</v>
      </c>
    </row>
    <row r="341" spans="1:7" x14ac:dyDescent="0.35">
      <c r="A341" t="s">
        <v>39</v>
      </c>
      <c r="B341" s="4" t="s">
        <v>30</v>
      </c>
      <c r="C341" s="4" t="s">
        <v>43</v>
      </c>
      <c r="D341" s="5">
        <v>44655</v>
      </c>
      <c r="E341" s="6">
        <v>4193</v>
      </c>
      <c r="F341">
        <v>195</v>
      </c>
      <c r="G341" t="str">
        <f t="shared" si="5"/>
        <v>Monday</v>
      </c>
    </row>
    <row r="342" spans="1:7" x14ac:dyDescent="0.35">
      <c r="A342" t="s">
        <v>42</v>
      </c>
      <c r="B342" s="4" t="s">
        <v>8</v>
      </c>
      <c r="C342" s="4" t="s">
        <v>17</v>
      </c>
      <c r="D342" s="5">
        <v>44720</v>
      </c>
      <c r="E342" s="6">
        <v>9016</v>
      </c>
      <c r="F342">
        <v>554</v>
      </c>
      <c r="G342" t="str">
        <f t="shared" si="5"/>
        <v>Wednesday</v>
      </c>
    </row>
    <row r="343" spans="1:7" x14ac:dyDescent="0.35">
      <c r="A343" t="s">
        <v>32</v>
      </c>
      <c r="B343" s="4" t="s">
        <v>30</v>
      </c>
      <c r="C343" s="4" t="s">
        <v>40</v>
      </c>
      <c r="D343" s="5">
        <v>44775</v>
      </c>
      <c r="E343" s="6">
        <v>6328</v>
      </c>
      <c r="F343">
        <v>47</v>
      </c>
      <c r="G343" t="str">
        <f t="shared" si="5"/>
        <v>Tuesday</v>
      </c>
    </row>
    <row r="344" spans="1:7" x14ac:dyDescent="0.35">
      <c r="A344" t="s">
        <v>50</v>
      </c>
      <c r="B344" s="4" t="s">
        <v>27</v>
      </c>
      <c r="C344" s="4" t="s">
        <v>36</v>
      </c>
      <c r="D344" s="5">
        <v>44763</v>
      </c>
      <c r="E344" s="6">
        <v>9870</v>
      </c>
      <c r="F344">
        <v>152</v>
      </c>
      <c r="G344" t="str">
        <f t="shared" si="5"/>
        <v>Thursday</v>
      </c>
    </row>
    <row r="345" spans="1:7" x14ac:dyDescent="0.35">
      <c r="A345" t="s">
        <v>39</v>
      </c>
      <c r="B345" s="4" t="s">
        <v>11</v>
      </c>
      <c r="C345" s="4" t="s">
        <v>40</v>
      </c>
      <c r="D345" s="5">
        <v>44732</v>
      </c>
      <c r="E345" s="6">
        <v>161</v>
      </c>
      <c r="F345">
        <v>134</v>
      </c>
      <c r="G345" t="str">
        <f t="shared" si="5"/>
        <v>Monday</v>
      </c>
    </row>
    <row r="346" spans="1:7" x14ac:dyDescent="0.35">
      <c r="A346" t="s">
        <v>37</v>
      </c>
      <c r="B346" s="4" t="s">
        <v>11</v>
      </c>
      <c r="C346" s="4" t="s">
        <v>21</v>
      </c>
      <c r="D346" s="5">
        <v>44734</v>
      </c>
      <c r="E346" s="6">
        <v>2576</v>
      </c>
      <c r="F346">
        <v>112</v>
      </c>
      <c r="G346" t="str">
        <f t="shared" si="5"/>
        <v>Wednesday</v>
      </c>
    </row>
    <row r="347" spans="1:7" x14ac:dyDescent="0.35">
      <c r="A347" t="s">
        <v>51</v>
      </c>
      <c r="B347" s="4" t="s">
        <v>16</v>
      </c>
      <c r="C347" s="4" t="s">
        <v>58</v>
      </c>
      <c r="D347" s="5">
        <v>44683</v>
      </c>
      <c r="E347" s="6">
        <v>3178</v>
      </c>
      <c r="F347">
        <v>16</v>
      </c>
      <c r="G347" t="str">
        <f t="shared" si="5"/>
        <v>Monday</v>
      </c>
    </row>
    <row r="348" spans="1:7" x14ac:dyDescent="0.35">
      <c r="A348" t="s">
        <v>39</v>
      </c>
      <c r="B348" s="4" t="s">
        <v>16</v>
      </c>
      <c r="C348" s="4" t="s">
        <v>19</v>
      </c>
      <c r="D348" s="5">
        <v>44568</v>
      </c>
      <c r="E348" s="6">
        <v>4676</v>
      </c>
      <c r="F348">
        <v>84</v>
      </c>
      <c r="G348" t="str">
        <f t="shared" si="5"/>
        <v>Friday</v>
      </c>
    </row>
    <row r="349" spans="1:7" x14ac:dyDescent="0.35">
      <c r="A349" t="s">
        <v>29</v>
      </c>
      <c r="B349" s="4" t="s">
        <v>8</v>
      </c>
      <c r="C349" s="4" t="s">
        <v>23</v>
      </c>
      <c r="D349" s="5">
        <v>44613</v>
      </c>
      <c r="E349" s="6">
        <v>5502</v>
      </c>
      <c r="F349">
        <v>99</v>
      </c>
      <c r="G349" t="str">
        <f t="shared" si="5"/>
        <v>Monday</v>
      </c>
    </row>
    <row r="350" spans="1:7" x14ac:dyDescent="0.35">
      <c r="A350" t="s">
        <v>56</v>
      </c>
      <c r="B350" s="4" t="s">
        <v>30</v>
      </c>
      <c r="C350" s="4" t="s">
        <v>57</v>
      </c>
      <c r="D350" s="5">
        <v>44641</v>
      </c>
      <c r="E350" s="6">
        <v>7462</v>
      </c>
      <c r="F350">
        <v>371</v>
      </c>
      <c r="G350" t="str">
        <f t="shared" si="5"/>
        <v>Monday</v>
      </c>
    </row>
    <row r="351" spans="1:7" x14ac:dyDescent="0.35">
      <c r="A351" t="s">
        <v>10</v>
      </c>
      <c r="B351" s="4" t="s">
        <v>8</v>
      </c>
      <c r="C351" s="4" t="s">
        <v>33</v>
      </c>
      <c r="D351" s="5">
        <v>44655</v>
      </c>
      <c r="E351" s="6">
        <v>5803</v>
      </c>
      <c r="F351">
        <v>136</v>
      </c>
      <c r="G351" t="str">
        <f t="shared" si="5"/>
        <v>Monday</v>
      </c>
    </row>
    <row r="352" spans="1:7" x14ac:dyDescent="0.35">
      <c r="A352" t="s">
        <v>20</v>
      </c>
      <c r="B352" s="4" t="s">
        <v>30</v>
      </c>
      <c r="C352" s="4" t="s">
        <v>43</v>
      </c>
      <c r="D352" s="5">
        <v>44644</v>
      </c>
      <c r="E352" s="6">
        <v>13888</v>
      </c>
      <c r="F352">
        <v>203</v>
      </c>
      <c r="G352" t="str">
        <f t="shared" si="5"/>
        <v>Thursday</v>
      </c>
    </row>
    <row r="353" spans="1:7" x14ac:dyDescent="0.35">
      <c r="A353" t="s">
        <v>20</v>
      </c>
      <c r="B353" s="4" t="s">
        <v>22</v>
      </c>
      <c r="C353" s="4" t="s">
        <v>40</v>
      </c>
      <c r="D353" s="5">
        <v>44740</v>
      </c>
      <c r="E353" s="6">
        <v>6867</v>
      </c>
      <c r="F353">
        <v>183</v>
      </c>
      <c r="G353" t="str">
        <f t="shared" si="5"/>
        <v>Tuesday</v>
      </c>
    </row>
    <row r="354" spans="1:7" x14ac:dyDescent="0.35">
      <c r="A354" t="s">
        <v>20</v>
      </c>
      <c r="B354" s="4" t="s">
        <v>16</v>
      </c>
      <c r="C354" s="4" t="s">
        <v>33</v>
      </c>
      <c r="D354" s="5">
        <v>44575</v>
      </c>
      <c r="E354" s="6">
        <v>2317</v>
      </c>
      <c r="F354">
        <v>195</v>
      </c>
      <c r="G354" t="str">
        <f t="shared" si="5"/>
        <v>Friday</v>
      </c>
    </row>
    <row r="355" spans="1:7" x14ac:dyDescent="0.35">
      <c r="A355" t="s">
        <v>32</v>
      </c>
      <c r="B355" s="4" t="s">
        <v>22</v>
      </c>
      <c r="C355" s="4" t="s">
        <v>43</v>
      </c>
      <c r="D355" s="5">
        <v>44599</v>
      </c>
      <c r="E355" s="6">
        <v>1218</v>
      </c>
      <c r="F355">
        <v>135</v>
      </c>
      <c r="G355" t="str">
        <f t="shared" si="5"/>
        <v>Monday</v>
      </c>
    </row>
    <row r="356" spans="1:7" x14ac:dyDescent="0.35">
      <c r="A356" t="s">
        <v>44</v>
      </c>
      <c r="B356" s="4" t="s">
        <v>22</v>
      </c>
      <c r="C356" s="4" t="s">
        <v>33</v>
      </c>
      <c r="D356" s="5">
        <v>44572</v>
      </c>
      <c r="E356" s="6">
        <v>4109</v>
      </c>
      <c r="F356">
        <v>197</v>
      </c>
      <c r="G356" t="str">
        <f t="shared" si="5"/>
        <v>Tuesday</v>
      </c>
    </row>
    <row r="357" spans="1:7" x14ac:dyDescent="0.35">
      <c r="A357" t="s">
        <v>7</v>
      </c>
      <c r="B357" s="4" t="s">
        <v>11</v>
      </c>
      <c r="C357" s="4" t="s">
        <v>19</v>
      </c>
      <c r="D357" s="5">
        <v>44617</v>
      </c>
      <c r="E357" s="6">
        <v>1953</v>
      </c>
      <c r="F357">
        <v>242</v>
      </c>
      <c r="G357" t="str">
        <f t="shared" si="5"/>
        <v>Friday</v>
      </c>
    </row>
    <row r="358" spans="1:7" x14ac:dyDescent="0.35">
      <c r="A358" t="s">
        <v>55</v>
      </c>
      <c r="B358" s="4" t="s">
        <v>16</v>
      </c>
      <c r="C358" s="4" t="s">
        <v>9</v>
      </c>
      <c r="D358" s="5">
        <v>44774</v>
      </c>
      <c r="E358" s="6">
        <v>6790</v>
      </c>
      <c r="F358">
        <v>25</v>
      </c>
      <c r="G358" t="str">
        <f t="shared" si="5"/>
        <v>Monday</v>
      </c>
    </row>
    <row r="359" spans="1:7" x14ac:dyDescent="0.35">
      <c r="A359" t="s">
        <v>37</v>
      </c>
      <c r="B359" s="4" t="s">
        <v>16</v>
      </c>
      <c r="C359" s="4" t="s">
        <v>9</v>
      </c>
      <c r="D359" s="5">
        <v>44686</v>
      </c>
      <c r="E359" s="6">
        <v>6797</v>
      </c>
      <c r="F359">
        <v>252</v>
      </c>
      <c r="G359" t="str">
        <f t="shared" si="5"/>
        <v>Thursday</v>
      </c>
    </row>
    <row r="360" spans="1:7" x14ac:dyDescent="0.35">
      <c r="A360" t="s">
        <v>54</v>
      </c>
      <c r="B360" s="4" t="s">
        <v>22</v>
      </c>
      <c r="C360" s="4" t="s">
        <v>52</v>
      </c>
      <c r="D360" s="5">
        <v>44699</v>
      </c>
      <c r="E360" s="6">
        <v>9226</v>
      </c>
      <c r="F360">
        <v>415</v>
      </c>
      <c r="G360" t="str">
        <f t="shared" si="5"/>
        <v>Wednesday</v>
      </c>
    </row>
    <row r="361" spans="1:7" x14ac:dyDescent="0.35">
      <c r="A361" t="s">
        <v>55</v>
      </c>
      <c r="B361" s="4" t="s">
        <v>22</v>
      </c>
      <c r="C361" s="4" t="s">
        <v>53</v>
      </c>
      <c r="D361" s="5">
        <v>44565</v>
      </c>
      <c r="E361" s="6">
        <v>5733</v>
      </c>
      <c r="F361">
        <v>348</v>
      </c>
      <c r="G361" t="str">
        <f t="shared" si="5"/>
        <v>Tuesday</v>
      </c>
    </row>
    <row r="362" spans="1:7" x14ac:dyDescent="0.35">
      <c r="A362" t="s">
        <v>37</v>
      </c>
      <c r="B362" s="4" t="s">
        <v>22</v>
      </c>
      <c r="C362" s="4" t="s">
        <v>23</v>
      </c>
      <c r="D362" s="5">
        <v>44690</v>
      </c>
      <c r="E362" s="6">
        <v>4312</v>
      </c>
      <c r="F362">
        <v>211</v>
      </c>
      <c r="G362" t="str">
        <f t="shared" si="5"/>
        <v>Monday</v>
      </c>
    </row>
    <row r="363" spans="1:7" x14ac:dyDescent="0.35">
      <c r="A363" t="s">
        <v>25</v>
      </c>
      <c r="B363" s="4" t="s">
        <v>11</v>
      </c>
      <c r="C363" s="4" t="s">
        <v>17</v>
      </c>
      <c r="D363" s="5">
        <v>44687</v>
      </c>
      <c r="E363" s="6">
        <v>1638</v>
      </c>
      <c r="F363">
        <v>81</v>
      </c>
      <c r="G363" t="str">
        <f t="shared" si="5"/>
        <v>Friday</v>
      </c>
    </row>
    <row r="364" spans="1:7" x14ac:dyDescent="0.35">
      <c r="A364" t="s">
        <v>41</v>
      </c>
      <c r="B364" s="4" t="s">
        <v>8</v>
      </c>
      <c r="C364" s="4" t="s">
        <v>45</v>
      </c>
      <c r="D364" s="5">
        <v>44574</v>
      </c>
      <c r="E364" s="6">
        <v>10815</v>
      </c>
      <c r="F364">
        <v>145</v>
      </c>
      <c r="G364" t="str">
        <f t="shared" si="5"/>
        <v>Thursday</v>
      </c>
    </row>
    <row r="365" spans="1:7" x14ac:dyDescent="0.35">
      <c r="A365" t="s">
        <v>37</v>
      </c>
      <c r="B365" s="4" t="s">
        <v>16</v>
      </c>
      <c r="C365" s="4" t="s">
        <v>48</v>
      </c>
      <c r="D365" s="5">
        <v>44736</v>
      </c>
      <c r="E365" s="6">
        <v>4466</v>
      </c>
      <c r="F365">
        <v>74</v>
      </c>
      <c r="G365" t="str">
        <f t="shared" si="5"/>
        <v>Friday</v>
      </c>
    </row>
    <row r="366" spans="1:7" x14ac:dyDescent="0.35">
      <c r="A366" t="s">
        <v>10</v>
      </c>
      <c r="B366" s="4" t="s">
        <v>27</v>
      </c>
      <c r="C366" s="4" t="s">
        <v>58</v>
      </c>
      <c r="D366" s="5">
        <v>44606</v>
      </c>
      <c r="E366" s="6">
        <v>987</v>
      </c>
      <c r="F366">
        <v>21</v>
      </c>
      <c r="G366" t="str">
        <f t="shared" si="5"/>
        <v>Monday</v>
      </c>
    </row>
    <row r="367" spans="1:7" x14ac:dyDescent="0.35">
      <c r="A367" t="s">
        <v>51</v>
      </c>
      <c r="B367" s="4" t="s">
        <v>16</v>
      </c>
      <c r="C367" s="4" t="s">
        <v>19</v>
      </c>
      <c r="D367" s="5">
        <v>44579</v>
      </c>
      <c r="E367" s="6">
        <v>4669</v>
      </c>
      <c r="F367">
        <v>101</v>
      </c>
      <c r="G367" t="str">
        <f t="shared" si="5"/>
        <v>Tuesday</v>
      </c>
    </row>
    <row r="368" spans="1:7" x14ac:dyDescent="0.35">
      <c r="A368" t="s">
        <v>42</v>
      </c>
      <c r="B368" s="4" t="s">
        <v>11</v>
      </c>
      <c r="C368" s="4" t="s">
        <v>38</v>
      </c>
      <c r="D368" s="5">
        <v>44683</v>
      </c>
      <c r="E368" s="6">
        <v>2905</v>
      </c>
      <c r="F368">
        <v>91</v>
      </c>
      <c r="G368" t="str">
        <f t="shared" si="5"/>
        <v>Monday</v>
      </c>
    </row>
    <row r="369" spans="1:7" x14ac:dyDescent="0.35">
      <c r="A369" t="s">
        <v>56</v>
      </c>
      <c r="B369" s="4" t="s">
        <v>16</v>
      </c>
      <c r="C369" s="4" t="s">
        <v>17</v>
      </c>
      <c r="D369" s="5">
        <v>44697</v>
      </c>
      <c r="E369" s="6">
        <v>7490</v>
      </c>
      <c r="F369">
        <v>54</v>
      </c>
      <c r="G369" t="str">
        <f t="shared" si="5"/>
        <v>Monday</v>
      </c>
    </row>
    <row r="370" spans="1:7" x14ac:dyDescent="0.35">
      <c r="A370" t="s">
        <v>29</v>
      </c>
      <c r="B370" s="4" t="s">
        <v>27</v>
      </c>
      <c r="C370" s="4" t="s">
        <v>48</v>
      </c>
      <c r="D370" s="5">
        <v>44589</v>
      </c>
      <c r="E370" s="6">
        <v>6986</v>
      </c>
      <c r="F370">
        <v>368</v>
      </c>
      <c r="G370" t="str">
        <f t="shared" si="5"/>
        <v>Friday</v>
      </c>
    </row>
    <row r="371" spans="1:7" x14ac:dyDescent="0.35">
      <c r="A371" t="s">
        <v>42</v>
      </c>
      <c r="B371" s="4" t="s">
        <v>30</v>
      </c>
      <c r="C371" s="4" t="s">
        <v>19</v>
      </c>
      <c r="D371" s="5">
        <v>44736</v>
      </c>
      <c r="E371" s="6">
        <v>1288</v>
      </c>
      <c r="F371">
        <v>409</v>
      </c>
      <c r="G371" t="str">
        <f t="shared" si="5"/>
        <v>Friday</v>
      </c>
    </row>
    <row r="372" spans="1:7" x14ac:dyDescent="0.35">
      <c r="A372" t="s">
        <v>18</v>
      </c>
      <c r="B372" s="4" t="s">
        <v>8</v>
      </c>
      <c r="C372" s="4" t="s">
        <v>21</v>
      </c>
      <c r="D372" s="5">
        <v>44760</v>
      </c>
      <c r="E372" s="6">
        <v>2345</v>
      </c>
      <c r="F372">
        <v>104</v>
      </c>
      <c r="G372" t="str">
        <f t="shared" si="5"/>
        <v>Monday</v>
      </c>
    </row>
    <row r="373" spans="1:7" x14ac:dyDescent="0.35">
      <c r="A373" t="s">
        <v>20</v>
      </c>
      <c r="B373" s="4" t="s">
        <v>8</v>
      </c>
      <c r="C373" s="4" t="s">
        <v>31</v>
      </c>
      <c r="D373" s="5">
        <v>44664</v>
      </c>
      <c r="E373" s="6">
        <v>3619</v>
      </c>
      <c r="F373">
        <v>164</v>
      </c>
      <c r="G373" t="str">
        <f t="shared" si="5"/>
        <v>Wednesday</v>
      </c>
    </row>
    <row r="374" spans="1:7" x14ac:dyDescent="0.35">
      <c r="A374" t="s">
        <v>55</v>
      </c>
      <c r="B374" s="4" t="s">
        <v>27</v>
      </c>
      <c r="C374" s="4" t="s">
        <v>58</v>
      </c>
      <c r="D374" s="5">
        <v>44666</v>
      </c>
      <c r="E374" s="6">
        <v>16982</v>
      </c>
      <c r="F374">
        <v>76</v>
      </c>
      <c r="G374" t="str">
        <f t="shared" si="5"/>
        <v>Friday</v>
      </c>
    </row>
    <row r="375" spans="1:7" x14ac:dyDescent="0.35">
      <c r="A375" t="s">
        <v>15</v>
      </c>
      <c r="B375" s="4" t="s">
        <v>11</v>
      </c>
      <c r="C375" s="4" t="s">
        <v>14</v>
      </c>
      <c r="D375" s="5">
        <v>44565</v>
      </c>
      <c r="E375" s="6">
        <v>8092</v>
      </c>
      <c r="F375">
        <v>178</v>
      </c>
      <c r="G375" t="str">
        <f t="shared" si="5"/>
        <v>Tuesday</v>
      </c>
    </row>
    <row r="376" spans="1:7" x14ac:dyDescent="0.35">
      <c r="A376" t="s">
        <v>41</v>
      </c>
      <c r="B376" s="4" t="s">
        <v>16</v>
      </c>
      <c r="C376" s="4" t="s">
        <v>31</v>
      </c>
      <c r="D376" s="5">
        <v>44746</v>
      </c>
      <c r="E376" s="6">
        <v>6993</v>
      </c>
      <c r="F376">
        <v>31</v>
      </c>
      <c r="G376" t="str">
        <f t="shared" si="5"/>
        <v>Monday</v>
      </c>
    </row>
    <row r="377" spans="1:7" x14ac:dyDescent="0.35">
      <c r="A377" t="s">
        <v>35</v>
      </c>
      <c r="B377" s="4" t="s">
        <v>27</v>
      </c>
      <c r="C377" s="4" t="s">
        <v>17</v>
      </c>
      <c r="D377" s="5">
        <v>44644</v>
      </c>
      <c r="E377" s="6">
        <v>2317</v>
      </c>
      <c r="F377">
        <v>352</v>
      </c>
      <c r="G377" t="str">
        <f t="shared" si="5"/>
        <v>Thursday</v>
      </c>
    </row>
    <row r="378" spans="1:7" x14ac:dyDescent="0.35">
      <c r="A378" t="s">
        <v>51</v>
      </c>
      <c r="B378" s="4" t="s">
        <v>16</v>
      </c>
      <c r="C378" s="4" t="s">
        <v>46</v>
      </c>
      <c r="D378" s="5">
        <v>44637</v>
      </c>
      <c r="E378" s="6">
        <v>637</v>
      </c>
      <c r="F378">
        <v>169</v>
      </c>
      <c r="G378" t="str">
        <f t="shared" si="5"/>
        <v>Thursday</v>
      </c>
    </row>
    <row r="379" spans="1:7" x14ac:dyDescent="0.35">
      <c r="A379" t="s">
        <v>18</v>
      </c>
      <c r="B379" s="4" t="s">
        <v>16</v>
      </c>
      <c r="C379" s="4" t="s">
        <v>48</v>
      </c>
      <c r="D379" s="5">
        <v>44607</v>
      </c>
      <c r="E379" s="6">
        <v>6034</v>
      </c>
      <c r="F379">
        <v>223</v>
      </c>
      <c r="G379" t="str">
        <f t="shared" si="5"/>
        <v>Tuesday</v>
      </c>
    </row>
    <row r="380" spans="1:7" x14ac:dyDescent="0.35">
      <c r="A380" t="s">
        <v>15</v>
      </c>
      <c r="B380" s="4" t="s">
        <v>27</v>
      </c>
      <c r="C380" s="4" t="s">
        <v>28</v>
      </c>
      <c r="D380" s="5">
        <v>44741</v>
      </c>
      <c r="E380" s="6">
        <v>980</v>
      </c>
      <c r="F380">
        <v>146</v>
      </c>
      <c r="G380" t="str">
        <f t="shared" si="5"/>
        <v>Wednesday</v>
      </c>
    </row>
    <row r="381" spans="1:7" x14ac:dyDescent="0.35">
      <c r="A381" t="s">
        <v>13</v>
      </c>
      <c r="B381" s="4" t="s">
        <v>27</v>
      </c>
      <c r="C381" s="4" t="s">
        <v>43</v>
      </c>
      <c r="D381" s="5">
        <v>44705</v>
      </c>
      <c r="E381" s="6">
        <v>2821</v>
      </c>
      <c r="F381">
        <v>112</v>
      </c>
      <c r="G381" t="str">
        <f t="shared" si="5"/>
        <v>Tuesday</v>
      </c>
    </row>
    <row r="382" spans="1:7" x14ac:dyDescent="0.35">
      <c r="A382" t="s">
        <v>29</v>
      </c>
      <c r="B382" s="4" t="s">
        <v>8</v>
      </c>
      <c r="C382" s="4" t="s">
        <v>38</v>
      </c>
      <c r="D382" s="5">
        <v>44571</v>
      </c>
      <c r="E382" s="6">
        <v>3563</v>
      </c>
      <c r="F382">
        <v>284</v>
      </c>
      <c r="G382" t="str">
        <f t="shared" si="5"/>
        <v>Monday</v>
      </c>
    </row>
    <row r="383" spans="1:7" x14ac:dyDescent="0.35">
      <c r="A383" t="s">
        <v>39</v>
      </c>
      <c r="B383" s="4" t="s">
        <v>27</v>
      </c>
      <c r="C383" s="4" t="s">
        <v>52</v>
      </c>
      <c r="D383" s="5">
        <v>44635</v>
      </c>
      <c r="E383" s="6">
        <v>2996</v>
      </c>
      <c r="F383">
        <v>139</v>
      </c>
      <c r="G383" t="str">
        <f t="shared" si="5"/>
        <v>Tuesday</v>
      </c>
    </row>
    <row r="384" spans="1:7" x14ac:dyDescent="0.35">
      <c r="A384" t="s">
        <v>34</v>
      </c>
      <c r="B384" s="4" t="s">
        <v>30</v>
      </c>
      <c r="C384" s="4" t="s">
        <v>38</v>
      </c>
      <c r="D384" s="5">
        <v>44600</v>
      </c>
      <c r="E384" s="6">
        <v>2436</v>
      </c>
      <c r="F384">
        <v>309</v>
      </c>
      <c r="G384" t="str">
        <f t="shared" si="5"/>
        <v>Tuesday</v>
      </c>
    </row>
    <row r="385" spans="1:7" x14ac:dyDescent="0.35">
      <c r="A385" t="s">
        <v>24</v>
      </c>
      <c r="B385" s="4" t="s">
        <v>11</v>
      </c>
      <c r="C385" s="4" t="s">
        <v>58</v>
      </c>
      <c r="D385" s="5">
        <v>44617</v>
      </c>
      <c r="E385" s="6">
        <v>1540</v>
      </c>
      <c r="F385">
        <v>100</v>
      </c>
      <c r="G385" t="str">
        <f t="shared" si="5"/>
        <v>Friday</v>
      </c>
    </row>
    <row r="386" spans="1:7" x14ac:dyDescent="0.35">
      <c r="A386" t="s">
        <v>20</v>
      </c>
      <c r="B386" s="4" t="s">
        <v>27</v>
      </c>
      <c r="C386" s="4" t="s">
        <v>31</v>
      </c>
      <c r="D386" s="5">
        <v>44684</v>
      </c>
      <c r="E386" s="6">
        <v>6916</v>
      </c>
      <c r="F386">
        <v>42</v>
      </c>
      <c r="G386" t="str">
        <f t="shared" si="5"/>
        <v>Tuesday</v>
      </c>
    </row>
    <row r="387" spans="1:7" x14ac:dyDescent="0.35">
      <c r="A387" t="s">
        <v>37</v>
      </c>
      <c r="B387" s="4" t="s">
        <v>27</v>
      </c>
      <c r="C387" s="4" t="s">
        <v>43</v>
      </c>
      <c r="D387" s="5">
        <v>44726</v>
      </c>
      <c r="E387" s="6">
        <v>5509</v>
      </c>
      <c r="F387">
        <v>24</v>
      </c>
      <c r="G387" t="str">
        <f t="shared" ref="G387:G450" si="6">TEXT(D387,"DDDD")</f>
        <v>Tuesday</v>
      </c>
    </row>
    <row r="388" spans="1:7" x14ac:dyDescent="0.35">
      <c r="A388" t="s">
        <v>20</v>
      </c>
      <c r="B388" s="4" t="s">
        <v>11</v>
      </c>
      <c r="C388" s="4" t="s">
        <v>23</v>
      </c>
      <c r="D388" s="5">
        <v>44782</v>
      </c>
      <c r="E388" s="6">
        <v>12992</v>
      </c>
      <c r="F388">
        <v>83</v>
      </c>
      <c r="G388" t="str">
        <f t="shared" si="6"/>
        <v>Tuesday</v>
      </c>
    </row>
    <row r="389" spans="1:7" x14ac:dyDescent="0.35">
      <c r="A389" t="s">
        <v>47</v>
      </c>
      <c r="B389" s="4" t="s">
        <v>22</v>
      </c>
      <c r="C389" s="4" t="s">
        <v>46</v>
      </c>
      <c r="D389" s="5">
        <v>44753</v>
      </c>
      <c r="E389" s="6">
        <v>3724</v>
      </c>
      <c r="F389">
        <v>234</v>
      </c>
      <c r="G389" t="str">
        <f t="shared" si="6"/>
        <v>Monday</v>
      </c>
    </row>
    <row r="390" spans="1:7" x14ac:dyDescent="0.35">
      <c r="A390" t="s">
        <v>42</v>
      </c>
      <c r="B390" s="4" t="s">
        <v>8</v>
      </c>
      <c r="C390" s="4" t="s">
        <v>46</v>
      </c>
      <c r="D390" s="5">
        <v>44575</v>
      </c>
      <c r="E390" s="6">
        <v>7133</v>
      </c>
      <c r="F390">
        <v>118</v>
      </c>
      <c r="G390" t="str">
        <f t="shared" si="6"/>
        <v>Friday</v>
      </c>
    </row>
    <row r="391" spans="1:7" x14ac:dyDescent="0.35">
      <c r="A391" t="s">
        <v>10</v>
      </c>
      <c r="B391" s="4" t="s">
        <v>30</v>
      </c>
      <c r="C391" s="4" t="s">
        <v>46</v>
      </c>
      <c r="D391" s="5">
        <v>44616</v>
      </c>
      <c r="E391" s="6">
        <v>8617</v>
      </c>
      <c r="F391">
        <v>46</v>
      </c>
      <c r="G391" t="str">
        <f t="shared" si="6"/>
        <v>Thursday</v>
      </c>
    </row>
    <row r="392" spans="1:7" x14ac:dyDescent="0.35">
      <c r="A392" t="s">
        <v>47</v>
      </c>
      <c r="B392" s="4" t="s">
        <v>22</v>
      </c>
      <c r="C392" s="4" t="s">
        <v>48</v>
      </c>
      <c r="D392" s="5">
        <v>44635</v>
      </c>
      <c r="E392" s="6">
        <v>9198</v>
      </c>
      <c r="F392">
        <v>144</v>
      </c>
      <c r="G392" t="str">
        <f t="shared" si="6"/>
        <v>Tuesday</v>
      </c>
    </row>
    <row r="393" spans="1:7" x14ac:dyDescent="0.35">
      <c r="A393" t="s">
        <v>18</v>
      </c>
      <c r="B393" s="4" t="s">
        <v>22</v>
      </c>
      <c r="C393" s="4" t="s">
        <v>57</v>
      </c>
      <c r="D393" s="5">
        <v>44676</v>
      </c>
      <c r="E393" s="6">
        <v>11823</v>
      </c>
      <c r="F393">
        <v>47</v>
      </c>
      <c r="G393" t="str">
        <f t="shared" si="6"/>
        <v>Monday</v>
      </c>
    </row>
    <row r="394" spans="1:7" x14ac:dyDescent="0.35">
      <c r="A394" t="s">
        <v>44</v>
      </c>
      <c r="B394" s="4" t="s">
        <v>16</v>
      </c>
      <c r="C394" s="4" t="s">
        <v>36</v>
      </c>
      <c r="D394" s="5">
        <v>44691</v>
      </c>
      <c r="E394" s="6">
        <v>5775</v>
      </c>
      <c r="F394">
        <v>41</v>
      </c>
      <c r="G394" t="str">
        <f t="shared" si="6"/>
        <v>Tuesday</v>
      </c>
    </row>
    <row r="395" spans="1:7" x14ac:dyDescent="0.35">
      <c r="A395" t="s">
        <v>34</v>
      </c>
      <c r="B395" s="4" t="s">
        <v>16</v>
      </c>
      <c r="C395" s="4" t="s">
        <v>40</v>
      </c>
      <c r="D395" s="5">
        <v>44735</v>
      </c>
      <c r="E395" s="6">
        <v>13125</v>
      </c>
      <c r="F395">
        <v>275</v>
      </c>
      <c r="G395" t="str">
        <f t="shared" si="6"/>
        <v>Thursday</v>
      </c>
    </row>
    <row r="396" spans="1:7" x14ac:dyDescent="0.35">
      <c r="A396" t="s">
        <v>35</v>
      </c>
      <c r="B396" s="4" t="s">
        <v>30</v>
      </c>
      <c r="C396" s="4" t="s">
        <v>17</v>
      </c>
      <c r="D396" s="5">
        <v>44620</v>
      </c>
      <c r="E396" s="6">
        <v>14287</v>
      </c>
      <c r="F396">
        <v>370</v>
      </c>
      <c r="G396" t="str">
        <f t="shared" si="6"/>
        <v>Monday</v>
      </c>
    </row>
    <row r="397" spans="1:7" x14ac:dyDescent="0.35">
      <c r="A397" t="s">
        <v>24</v>
      </c>
      <c r="B397" s="4" t="s">
        <v>27</v>
      </c>
      <c r="C397" s="4" t="s">
        <v>36</v>
      </c>
      <c r="D397" s="5">
        <v>44706</v>
      </c>
      <c r="E397" s="6">
        <v>16233</v>
      </c>
      <c r="F397">
        <v>138</v>
      </c>
      <c r="G397" t="str">
        <f t="shared" si="6"/>
        <v>Wednesday</v>
      </c>
    </row>
    <row r="398" spans="1:7" x14ac:dyDescent="0.35">
      <c r="A398" t="s">
        <v>37</v>
      </c>
      <c r="B398" s="4" t="s">
        <v>22</v>
      </c>
      <c r="C398" s="4" t="s">
        <v>57</v>
      </c>
      <c r="D398" s="5">
        <v>44614</v>
      </c>
      <c r="E398" s="6">
        <v>5313</v>
      </c>
      <c r="F398">
        <v>215</v>
      </c>
      <c r="G398" t="str">
        <f t="shared" si="6"/>
        <v>Tuesday</v>
      </c>
    </row>
    <row r="399" spans="1:7" x14ac:dyDescent="0.35">
      <c r="A399" t="s">
        <v>10</v>
      </c>
      <c r="B399" s="4" t="s">
        <v>8</v>
      </c>
      <c r="C399" s="4" t="s">
        <v>12</v>
      </c>
      <c r="D399" s="5">
        <v>44753</v>
      </c>
      <c r="E399" s="6">
        <v>3577</v>
      </c>
      <c r="F399">
        <v>134</v>
      </c>
      <c r="G399" t="str">
        <f t="shared" si="6"/>
        <v>Monday</v>
      </c>
    </row>
    <row r="400" spans="1:7" x14ac:dyDescent="0.35">
      <c r="A400" t="s">
        <v>34</v>
      </c>
      <c r="B400" s="4" t="s">
        <v>30</v>
      </c>
      <c r="C400" s="4" t="s">
        <v>40</v>
      </c>
      <c r="D400" s="5">
        <v>44564</v>
      </c>
      <c r="E400" s="6">
        <v>3528</v>
      </c>
      <c r="F400">
        <v>336</v>
      </c>
      <c r="G400" t="str">
        <f t="shared" si="6"/>
        <v>Monday</v>
      </c>
    </row>
    <row r="401" spans="1:7" x14ac:dyDescent="0.35">
      <c r="A401" t="s">
        <v>25</v>
      </c>
      <c r="B401" s="4" t="s">
        <v>22</v>
      </c>
      <c r="C401" s="4" t="s">
        <v>59</v>
      </c>
      <c r="D401" s="5">
        <v>44797</v>
      </c>
      <c r="E401" s="6">
        <v>679</v>
      </c>
      <c r="F401">
        <v>280</v>
      </c>
      <c r="G401" t="str">
        <f t="shared" si="6"/>
        <v>Wednesday</v>
      </c>
    </row>
    <row r="402" spans="1:7" x14ac:dyDescent="0.35">
      <c r="A402" t="s">
        <v>35</v>
      </c>
      <c r="B402" s="4" t="s">
        <v>27</v>
      </c>
      <c r="C402" s="4" t="s">
        <v>23</v>
      </c>
      <c r="D402" s="5">
        <v>44770</v>
      </c>
      <c r="E402" s="6">
        <v>2450</v>
      </c>
      <c r="F402">
        <v>352</v>
      </c>
      <c r="G402" t="str">
        <f t="shared" si="6"/>
        <v>Thursday</v>
      </c>
    </row>
    <row r="403" spans="1:7" x14ac:dyDescent="0.35">
      <c r="A403" t="s">
        <v>24</v>
      </c>
      <c r="B403" s="4" t="s">
        <v>27</v>
      </c>
      <c r="C403" s="4" t="s">
        <v>9</v>
      </c>
      <c r="D403" s="5">
        <v>44706</v>
      </c>
      <c r="E403" s="6">
        <v>10577</v>
      </c>
      <c r="F403">
        <v>150</v>
      </c>
      <c r="G403" t="str">
        <f t="shared" si="6"/>
        <v>Wednesday</v>
      </c>
    </row>
    <row r="404" spans="1:7" x14ac:dyDescent="0.35">
      <c r="A404" t="s">
        <v>32</v>
      </c>
      <c r="B404" s="4" t="s">
        <v>22</v>
      </c>
      <c r="C404" s="4" t="s">
        <v>31</v>
      </c>
      <c r="D404" s="5">
        <v>44687</v>
      </c>
      <c r="E404" s="6">
        <v>2597</v>
      </c>
      <c r="F404">
        <v>177</v>
      </c>
      <c r="G404" t="str">
        <f t="shared" si="6"/>
        <v>Friday</v>
      </c>
    </row>
    <row r="405" spans="1:7" x14ac:dyDescent="0.35">
      <c r="A405" t="s">
        <v>26</v>
      </c>
      <c r="B405" s="4" t="s">
        <v>11</v>
      </c>
      <c r="C405" s="4" t="s">
        <v>33</v>
      </c>
      <c r="D405" s="5">
        <v>44589</v>
      </c>
      <c r="E405" s="6">
        <v>2219</v>
      </c>
      <c r="F405">
        <v>142</v>
      </c>
      <c r="G405" t="str">
        <f t="shared" si="6"/>
        <v>Friday</v>
      </c>
    </row>
    <row r="406" spans="1:7" x14ac:dyDescent="0.35">
      <c r="A406" t="s">
        <v>34</v>
      </c>
      <c r="B406" s="4" t="s">
        <v>8</v>
      </c>
      <c r="C406" s="4" t="s">
        <v>28</v>
      </c>
      <c r="D406" s="5">
        <v>44718</v>
      </c>
      <c r="E406" s="6">
        <v>11319</v>
      </c>
      <c r="F406">
        <v>12</v>
      </c>
      <c r="G406" t="str">
        <f t="shared" si="6"/>
        <v>Monday</v>
      </c>
    </row>
    <row r="407" spans="1:7" x14ac:dyDescent="0.35">
      <c r="A407" t="s">
        <v>24</v>
      </c>
      <c r="B407" s="4" t="s">
        <v>22</v>
      </c>
      <c r="C407" s="4" t="s">
        <v>57</v>
      </c>
      <c r="D407" s="5">
        <v>44754</v>
      </c>
      <c r="E407" s="6">
        <v>5978</v>
      </c>
      <c r="F407">
        <v>24</v>
      </c>
      <c r="G407" t="str">
        <f t="shared" si="6"/>
        <v>Tuesday</v>
      </c>
    </row>
    <row r="408" spans="1:7" x14ac:dyDescent="0.35">
      <c r="A408" t="s">
        <v>56</v>
      </c>
      <c r="B408" s="4" t="s">
        <v>30</v>
      </c>
      <c r="C408" s="4" t="s">
        <v>40</v>
      </c>
      <c r="D408" s="5">
        <v>44778</v>
      </c>
      <c r="E408" s="6">
        <v>5327</v>
      </c>
      <c r="F408">
        <v>183</v>
      </c>
      <c r="G408" t="str">
        <f t="shared" si="6"/>
        <v>Friday</v>
      </c>
    </row>
    <row r="409" spans="1:7" x14ac:dyDescent="0.35">
      <c r="A409" t="s">
        <v>24</v>
      </c>
      <c r="B409" s="4" t="s">
        <v>27</v>
      </c>
      <c r="C409" s="4" t="s">
        <v>28</v>
      </c>
      <c r="D409" s="5">
        <v>44589</v>
      </c>
      <c r="E409" s="6">
        <v>6020</v>
      </c>
      <c r="F409">
        <v>147</v>
      </c>
      <c r="G409" t="str">
        <f t="shared" si="6"/>
        <v>Friday</v>
      </c>
    </row>
    <row r="410" spans="1:7" x14ac:dyDescent="0.35">
      <c r="A410" t="s">
        <v>42</v>
      </c>
      <c r="B410" s="4" t="s">
        <v>11</v>
      </c>
      <c r="C410" s="4" t="s">
        <v>40</v>
      </c>
      <c r="D410" s="5">
        <v>44804</v>
      </c>
      <c r="E410" s="6">
        <v>5614</v>
      </c>
      <c r="F410">
        <v>137</v>
      </c>
      <c r="G410" t="str">
        <f t="shared" si="6"/>
        <v>Wednesday</v>
      </c>
    </row>
    <row r="411" spans="1:7" x14ac:dyDescent="0.35">
      <c r="A411" t="s">
        <v>29</v>
      </c>
      <c r="B411" s="4" t="s">
        <v>27</v>
      </c>
      <c r="C411" s="4" t="s">
        <v>23</v>
      </c>
      <c r="D411" s="5">
        <v>44670</v>
      </c>
      <c r="E411" s="6">
        <v>1736</v>
      </c>
      <c r="F411">
        <v>13</v>
      </c>
      <c r="G411" t="str">
        <f t="shared" si="6"/>
        <v>Tuesday</v>
      </c>
    </row>
    <row r="412" spans="1:7" x14ac:dyDescent="0.35">
      <c r="A412" t="s">
        <v>29</v>
      </c>
      <c r="B412" s="4" t="s">
        <v>8</v>
      </c>
      <c r="C412" s="4" t="s">
        <v>9</v>
      </c>
      <c r="D412" s="5">
        <v>44741</v>
      </c>
      <c r="E412" s="6">
        <v>6384</v>
      </c>
      <c r="F412">
        <v>2</v>
      </c>
      <c r="G412" t="str">
        <f t="shared" si="6"/>
        <v>Wednesday</v>
      </c>
    </row>
    <row r="413" spans="1:7" x14ac:dyDescent="0.35">
      <c r="A413" t="s">
        <v>35</v>
      </c>
      <c r="B413" s="4" t="s">
        <v>11</v>
      </c>
      <c r="C413" s="4" t="s">
        <v>53</v>
      </c>
      <c r="D413" s="5">
        <v>44616</v>
      </c>
      <c r="E413" s="6">
        <v>3577</v>
      </c>
      <c r="F413">
        <v>261</v>
      </c>
      <c r="G413" t="str">
        <f t="shared" si="6"/>
        <v>Thursday</v>
      </c>
    </row>
    <row r="414" spans="1:7" x14ac:dyDescent="0.35">
      <c r="A414" t="s">
        <v>54</v>
      </c>
      <c r="B414" s="4" t="s">
        <v>8</v>
      </c>
      <c r="C414" s="4" t="s">
        <v>17</v>
      </c>
      <c r="D414" s="5">
        <v>44624</v>
      </c>
      <c r="E414" s="6">
        <v>14539</v>
      </c>
      <c r="F414">
        <v>84</v>
      </c>
      <c r="G414" t="str">
        <f t="shared" si="6"/>
        <v>Friday</v>
      </c>
    </row>
    <row r="415" spans="1:7" x14ac:dyDescent="0.35">
      <c r="A415" t="s">
        <v>13</v>
      </c>
      <c r="B415" s="4" t="s">
        <v>11</v>
      </c>
      <c r="C415" s="4" t="s">
        <v>31</v>
      </c>
      <c r="D415" s="5">
        <v>44733</v>
      </c>
      <c r="E415" s="6">
        <v>3493</v>
      </c>
      <c r="F415">
        <v>68</v>
      </c>
      <c r="G415" t="str">
        <f t="shared" si="6"/>
        <v>Tuesday</v>
      </c>
    </row>
    <row r="416" spans="1:7" x14ac:dyDescent="0.35">
      <c r="A416" t="s">
        <v>25</v>
      </c>
      <c r="B416" s="4" t="s">
        <v>16</v>
      </c>
      <c r="C416" s="4" t="s">
        <v>36</v>
      </c>
      <c r="D416" s="5">
        <v>44587</v>
      </c>
      <c r="E416" s="6">
        <v>994</v>
      </c>
      <c r="F416">
        <v>105</v>
      </c>
      <c r="G416" t="str">
        <f t="shared" si="6"/>
        <v>Wednesday</v>
      </c>
    </row>
    <row r="417" spans="1:7" x14ac:dyDescent="0.35">
      <c r="A417" t="s">
        <v>18</v>
      </c>
      <c r="B417" s="4" t="s">
        <v>22</v>
      </c>
      <c r="C417" s="4" t="s">
        <v>45</v>
      </c>
      <c r="D417" s="5">
        <v>44722</v>
      </c>
      <c r="E417" s="6">
        <v>4361</v>
      </c>
      <c r="F417">
        <v>40</v>
      </c>
      <c r="G417" t="str">
        <f t="shared" si="6"/>
        <v>Friday</v>
      </c>
    </row>
    <row r="418" spans="1:7" x14ac:dyDescent="0.35">
      <c r="A418" t="s">
        <v>49</v>
      </c>
      <c r="B418" s="4" t="s">
        <v>8</v>
      </c>
      <c r="C418" s="4" t="s">
        <v>33</v>
      </c>
      <c r="D418" s="5">
        <v>44704</v>
      </c>
      <c r="E418" s="6">
        <v>1554</v>
      </c>
      <c r="F418">
        <v>65</v>
      </c>
      <c r="G418" t="str">
        <f t="shared" si="6"/>
        <v>Monday</v>
      </c>
    </row>
    <row r="419" spans="1:7" x14ac:dyDescent="0.35">
      <c r="A419" t="s">
        <v>50</v>
      </c>
      <c r="B419" s="4" t="s">
        <v>11</v>
      </c>
      <c r="C419" s="4" t="s">
        <v>38</v>
      </c>
      <c r="D419" s="5">
        <v>44666</v>
      </c>
      <c r="E419" s="6">
        <v>966</v>
      </c>
      <c r="F419">
        <v>107</v>
      </c>
      <c r="G419" t="str">
        <f t="shared" si="6"/>
        <v>Friday</v>
      </c>
    </row>
    <row r="420" spans="1:7" x14ac:dyDescent="0.35">
      <c r="A420" t="s">
        <v>32</v>
      </c>
      <c r="B420" s="4" t="s">
        <v>22</v>
      </c>
      <c r="C420" s="4" t="s">
        <v>58</v>
      </c>
      <c r="D420" s="5">
        <v>44592</v>
      </c>
      <c r="E420" s="6">
        <v>5334</v>
      </c>
      <c r="F420">
        <v>227</v>
      </c>
      <c r="G420" t="str">
        <f t="shared" si="6"/>
        <v>Monday</v>
      </c>
    </row>
    <row r="421" spans="1:7" x14ac:dyDescent="0.35">
      <c r="A421" t="s">
        <v>49</v>
      </c>
      <c r="B421" s="4" t="s">
        <v>22</v>
      </c>
      <c r="C421" s="4" t="s">
        <v>36</v>
      </c>
      <c r="D421" s="5">
        <v>44624</v>
      </c>
      <c r="E421" s="6">
        <v>4935</v>
      </c>
      <c r="F421">
        <v>39</v>
      </c>
      <c r="G421" t="str">
        <f t="shared" si="6"/>
        <v>Friday</v>
      </c>
    </row>
    <row r="422" spans="1:7" x14ac:dyDescent="0.35">
      <c r="A422" t="s">
        <v>26</v>
      </c>
      <c r="B422" s="4" t="s">
        <v>22</v>
      </c>
      <c r="C422" s="4" t="s">
        <v>21</v>
      </c>
      <c r="D422" s="5">
        <v>44670</v>
      </c>
      <c r="E422" s="6">
        <v>10024</v>
      </c>
      <c r="F422">
        <v>84</v>
      </c>
      <c r="G422" t="str">
        <f t="shared" si="6"/>
        <v>Tuesday</v>
      </c>
    </row>
    <row r="423" spans="1:7" x14ac:dyDescent="0.35">
      <c r="A423" t="s">
        <v>35</v>
      </c>
      <c r="B423" s="4" t="s">
        <v>8</v>
      </c>
      <c r="C423" s="4" t="s">
        <v>48</v>
      </c>
      <c r="D423" s="5">
        <v>44697</v>
      </c>
      <c r="E423" s="6">
        <v>2506</v>
      </c>
      <c r="F423">
        <v>100</v>
      </c>
      <c r="G423" t="str">
        <f t="shared" si="6"/>
        <v>Monday</v>
      </c>
    </row>
    <row r="424" spans="1:7" x14ac:dyDescent="0.35">
      <c r="A424" t="s">
        <v>18</v>
      </c>
      <c r="B424" s="4" t="s">
        <v>16</v>
      </c>
      <c r="C424" s="4" t="s">
        <v>52</v>
      </c>
      <c r="D424" s="5">
        <v>44609</v>
      </c>
      <c r="E424" s="6">
        <v>1043</v>
      </c>
      <c r="F424">
        <v>120</v>
      </c>
      <c r="G424" t="str">
        <f t="shared" si="6"/>
        <v>Thursday</v>
      </c>
    </row>
    <row r="425" spans="1:7" x14ac:dyDescent="0.35">
      <c r="A425" t="s">
        <v>44</v>
      </c>
      <c r="B425" s="4" t="s">
        <v>27</v>
      </c>
      <c r="C425" s="4" t="s">
        <v>52</v>
      </c>
      <c r="D425" s="5">
        <v>44579</v>
      </c>
      <c r="E425" s="6">
        <v>6524</v>
      </c>
      <c r="F425">
        <v>257</v>
      </c>
      <c r="G425" t="str">
        <f t="shared" si="6"/>
        <v>Tuesday</v>
      </c>
    </row>
    <row r="426" spans="1:7" x14ac:dyDescent="0.35">
      <c r="A426" t="s">
        <v>37</v>
      </c>
      <c r="B426" s="4" t="s">
        <v>30</v>
      </c>
      <c r="C426" s="4" t="s">
        <v>28</v>
      </c>
      <c r="D426" s="5">
        <v>44601</v>
      </c>
      <c r="E426" s="6">
        <v>8148</v>
      </c>
      <c r="F426">
        <v>85</v>
      </c>
      <c r="G426" t="str">
        <f t="shared" si="6"/>
        <v>Wednesday</v>
      </c>
    </row>
    <row r="427" spans="1:7" x14ac:dyDescent="0.35">
      <c r="A427" t="s">
        <v>29</v>
      </c>
      <c r="B427" s="4" t="s">
        <v>30</v>
      </c>
      <c r="C427" s="4" t="s">
        <v>28</v>
      </c>
      <c r="D427" s="5">
        <v>44643</v>
      </c>
      <c r="E427" s="6">
        <v>3577</v>
      </c>
      <c r="F427">
        <v>178</v>
      </c>
      <c r="G427" t="str">
        <f t="shared" si="6"/>
        <v>Wednesday</v>
      </c>
    </row>
    <row r="428" spans="1:7" x14ac:dyDescent="0.35">
      <c r="A428" t="s">
        <v>54</v>
      </c>
      <c r="B428" s="4" t="s">
        <v>22</v>
      </c>
      <c r="C428" s="4" t="s">
        <v>58</v>
      </c>
      <c r="D428" s="5">
        <v>44593</v>
      </c>
      <c r="E428" s="6">
        <v>3374</v>
      </c>
      <c r="F428">
        <v>151</v>
      </c>
      <c r="G428" t="str">
        <f t="shared" si="6"/>
        <v>Tuesday</v>
      </c>
    </row>
    <row r="429" spans="1:7" x14ac:dyDescent="0.35">
      <c r="A429" t="s">
        <v>29</v>
      </c>
      <c r="B429" s="4" t="s">
        <v>11</v>
      </c>
      <c r="C429" s="4" t="s">
        <v>33</v>
      </c>
      <c r="D429" s="5">
        <v>44627</v>
      </c>
      <c r="E429" s="6">
        <v>3948</v>
      </c>
      <c r="F429">
        <v>142</v>
      </c>
      <c r="G429" t="str">
        <f t="shared" si="6"/>
        <v>Monday</v>
      </c>
    </row>
    <row r="430" spans="1:7" x14ac:dyDescent="0.35">
      <c r="A430" t="s">
        <v>56</v>
      </c>
      <c r="B430" s="4" t="s">
        <v>8</v>
      </c>
      <c r="C430" s="4" t="s">
        <v>45</v>
      </c>
      <c r="D430" s="5">
        <v>44564</v>
      </c>
      <c r="E430" s="6">
        <v>3269</v>
      </c>
      <c r="F430">
        <v>226</v>
      </c>
      <c r="G430" t="str">
        <f t="shared" si="6"/>
        <v>Monday</v>
      </c>
    </row>
    <row r="431" spans="1:7" x14ac:dyDescent="0.35">
      <c r="A431" t="s">
        <v>56</v>
      </c>
      <c r="B431" s="4" t="s">
        <v>27</v>
      </c>
      <c r="C431" s="4" t="s">
        <v>45</v>
      </c>
      <c r="D431" s="5">
        <v>44603</v>
      </c>
      <c r="E431" s="6">
        <v>5271</v>
      </c>
      <c r="F431">
        <v>341</v>
      </c>
      <c r="G431" t="str">
        <f t="shared" si="6"/>
        <v>Friday</v>
      </c>
    </row>
    <row r="432" spans="1:7" x14ac:dyDescent="0.35">
      <c r="A432" t="s">
        <v>44</v>
      </c>
      <c r="B432" s="4" t="s">
        <v>22</v>
      </c>
      <c r="C432" s="4" t="s">
        <v>28</v>
      </c>
      <c r="D432" s="5">
        <v>44636</v>
      </c>
      <c r="E432" s="6">
        <v>4571</v>
      </c>
      <c r="F432">
        <v>140</v>
      </c>
      <c r="G432" t="str">
        <f t="shared" si="6"/>
        <v>Wednesday</v>
      </c>
    </row>
    <row r="433" spans="1:7" x14ac:dyDescent="0.35">
      <c r="A433" t="s">
        <v>55</v>
      </c>
      <c r="B433" s="4" t="s">
        <v>11</v>
      </c>
      <c r="C433" s="4" t="s">
        <v>45</v>
      </c>
      <c r="D433" s="5">
        <v>44788</v>
      </c>
      <c r="E433" s="6">
        <v>12327</v>
      </c>
      <c r="F433">
        <v>330</v>
      </c>
      <c r="G433" t="str">
        <f t="shared" si="6"/>
        <v>Monday</v>
      </c>
    </row>
    <row r="434" spans="1:7" x14ac:dyDescent="0.35">
      <c r="A434" t="s">
        <v>13</v>
      </c>
      <c r="B434" s="4" t="s">
        <v>11</v>
      </c>
      <c r="C434" s="4" t="s">
        <v>46</v>
      </c>
      <c r="D434" s="5">
        <v>44693</v>
      </c>
      <c r="E434" s="6">
        <v>4935</v>
      </c>
      <c r="F434">
        <v>73</v>
      </c>
      <c r="G434" t="str">
        <f t="shared" si="6"/>
        <v>Thursday</v>
      </c>
    </row>
    <row r="435" spans="1:7" x14ac:dyDescent="0.35">
      <c r="A435" t="s">
        <v>10</v>
      </c>
      <c r="B435" s="4" t="s">
        <v>11</v>
      </c>
      <c r="C435" s="4" t="s">
        <v>40</v>
      </c>
      <c r="D435" s="5">
        <v>44662</v>
      </c>
      <c r="E435" s="6">
        <v>6167</v>
      </c>
      <c r="F435">
        <v>4</v>
      </c>
      <c r="G435" t="str">
        <f t="shared" si="6"/>
        <v>Monday</v>
      </c>
    </row>
    <row r="436" spans="1:7" x14ac:dyDescent="0.35">
      <c r="A436" t="s">
        <v>15</v>
      </c>
      <c r="B436" s="4" t="s">
        <v>22</v>
      </c>
      <c r="C436" s="4" t="s">
        <v>9</v>
      </c>
      <c r="D436" s="5">
        <v>44742</v>
      </c>
      <c r="E436" s="6">
        <v>18340</v>
      </c>
      <c r="F436">
        <v>285</v>
      </c>
      <c r="G436" t="str">
        <f t="shared" si="6"/>
        <v>Thursday</v>
      </c>
    </row>
    <row r="437" spans="1:7" x14ac:dyDescent="0.35">
      <c r="A437" t="s">
        <v>55</v>
      </c>
      <c r="B437" s="4" t="s">
        <v>22</v>
      </c>
      <c r="C437" s="4" t="s">
        <v>45</v>
      </c>
      <c r="D437" s="5">
        <v>44727</v>
      </c>
      <c r="E437" s="6">
        <v>7014</v>
      </c>
      <c r="F437">
        <v>60</v>
      </c>
      <c r="G437" t="str">
        <f t="shared" si="6"/>
        <v>Wednesday</v>
      </c>
    </row>
    <row r="438" spans="1:7" x14ac:dyDescent="0.35">
      <c r="A438" t="s">
        <v>25</v>
      </c>
      <c r="B438" s="4" t="s">
        <v>30</v>
      </c>
      <c r="C438" s="4" t="s">
        <v>58</v>
      </c>
      <c r="D438" s="5">
        <v>44774</v>
      </c>
      <c r="E438" s="6">
        <v>7119</v>
      </c>
      <c r="F438">
        <v>101</v>
      </c>
      <c r="G438" t="str">
        <f t="shared" si="6"/>
        <v>Monday</v>
      </c>
    </row>
    <row r="439" spans="1:7" x14ac:dyDescent="0.35">
      <c r="A439" t="s">
        <v>42</v>
      </c>
      <c r="B439" s="4" t="s">
        <v>27</v>
      </c>
      <c r="C439" s="4" t="s">
        <v>38</v>
      </c>
      <c r="D439" s="5">
        <v>44727</v>
      </c>
      <c r="E439" s="6">
        <v>15491</v>
      </c>
      <c r="F439">
        <v>58</v>
      </c>
      <c r="G439" t="str">
        <f t="shared" si="6"/>
        <v>Wednesday</v>
      </c>
    </row>
    <row r="440" spans="1:7" x14ac:dyDescent="0.35">
      <c r="A440" t="s">
        <v>24</v>
      </c>
      <c r="B440" s="4" t="s">
        <v>11</v>
      </c>
      <c r="C440" s="4" t="s">
        <v>21</v>
      </c>
      <c r="D440" s="5">
        <v>44728</v>
      </c>
      <c r="E440" s="6">
        <v>5747</v>
      </c>
      <c r="F440">
        <v>45</v>
      </c>
      <c r="G440" t="str">
        <f t="shared" si="6"/>
        <v>Thursday</v>
      </c>
    </row>
    <row r="441" spans="1:7" x14ac:dyDescent="0.35">
      <c r="A441" t="s">
        <v>18</v>
      </c>
      <c r="B441" s="4" t="s">
        <v>22</v>
      </c>
      <c r="C441" s="4" t="s">
        <v>52</v>
      </c>
      <c r="D441" s="5">
        <v>44694</v>
      </c>
      <c r="E441" s="6">
        <v>4550</v>
      </c>
      <c r="F441">
        <v>281</v>
      </c>
      <c r="G441" t="str">
        <f t="shared" si="6"/>
        <v>Friday</v>
      </c>
    </row>
    <row r="442" spans="1:7" x14ac:dyDescent="0.35">
      <c r="A442" t="s">
        <v>44</v>
      </c>
      <c r="B442" s="4" t="s">
        <v>27</v>
      </c>
      <c r="C442" s="4" t="s">
        <v>33</v>
      </c>
      <c r="D442" s="5">
        <v>44691</v>
      </c>
      <c r="E442" s="6">
        <v>2191</v>
      </c>
      <c r="F442">
        <v>138</v>
      </c>
      <c r="G442" t="str">
        <f t="shared" si="6"/>
        <v>Tuesday</v>
      </c>
    </row>
    <row r="443" spans="1:7" x14ac:dyDescent="0.35">
      <c r="A443" t="s">
        <v>18</v>
      </c>
      <c r="B443" s="4" t="s">
        <v>11</v>
      </c>
      <c r="C443" s="4" t="s">
        <v>31</v>
      </c>
      <c r="D443" s="5">
        <v>44798</v>
      </c>
      <c r="E443" s="6">
        <v>5663</v>
      </c>
      <c r="F443">
        <v>322</v>
      </c>
      <c r="G443" t="str">
        <f t="shared" si="6"/>
        <v>Thursday</v>
      </c>
    </row>
    <row r="444" spans="1:7" x14ac:dyDescent="0.35">
      <c r="A444" t="s">
        <v>56</v>
      </c>
      <c r="B444" s="4" t="s">
        <v>22</v>
      </c>
      <c r="C444" s="4" t="s">
        <v>36</v>
      </c>
      <c r="D444" s="5">
        <v>44757</v>
      </c>
      <c r="E444" s="6">
        <v>7623</v>
      </c>
      <c r="F444">
        <v>85</v>
      </c>
      <c r="G444" t="str">
        <f t="shared" si="6"/>
        <v>Friday</v>
      </c>
    </row>
    <row r="445" spans="1:7" x14ac:dyDescent="0.35">
      <c r="A445" t="s">
        <v>13</v>
      </c>
      <c r="B445" s="4" t="s">
        <v>8</v>
      </c>
      <c r="C445" s="4" t="s">
        <v>57</v>
      </c>
      <c r="D445" s="5">
        <v>44697</v>
      </c>
      <c r="E445" s="6">
        <v>9023</v>
      </c>
      <c r="F445">
        <v>409</v>
      </c>
      <c r="G445" t="str">
        <f t="shared" si="6"/>
        <v>Monday</v>
      </c>
    </row>
    <row r="446" spans="1:7" x14ac:dyDescent="0.35">
      <c r="A446" t="s">
        <v>15</v>
      </c>
      <c r="B446" s="4" t="s">
        <v>16</v>
      </c>
      <c r="C446" s="4" t="s">
        <v>23</v>
      </c>
      <c r="D446" s="5">
        <v>44726</v>
      </c>
      <c r="E446" s="6">
        <v>3402</v>
      </c>
      <c r="F446">
        <v>182</v>
      </c>
      <c r="G446" t="str">
        <f t="shared" si="6"/>
        <v>Tuesday</v>
      </c>
    </row>
    <row r="447" spans="1:7" x14ac:dyDescent="0.35">
      <c r="A447" t="s">
        <v>35</v>
      </c>
      <c r="B447" s="4" t="s">
        <v>16</v>
      </c>
      <c r="C447" s="4" t="s">
        <v>17</v>
      </c>
      <c r="D447" s="5">
        <v>44586</v>
      </c>
      <c r="E447" s="6">
        <v>10507</v>
      </c>
      <c r="F447">
        <v>467</v>
      </c>
      <c r="G447" t="str">
        <f t="shared" si="6"/>
        <v>Tuesday</v>
      </c>
    </row>
    <row r="448" spans="1:7" x14ac:dyDescent="0.35">
      <c r="A448" t="s">
        <v>56</v>
      </c>
      <c r="B448" s="4" t="s">
        <v>27</v>
      </c>
      <c r="C448" s="4" t="s">
        <v>36</v>
      </c>
      <c r="D448" s="5">
        <v>44770</v>
      </c>
      <c r="E448" s="6">
        <v>7721</v>
      </c>
      <c r="F448">
        <v>14</v>
      </c>
      <c r="G448" t="str">
        <f t="shared" si="6"/>
        <v>Thursday</v>
      </c>
    </row>
    <row r="449" spans="1:7" x14ac:dyDescent="0.35">
      <c r="A449" t="s">
        <v>24</v>
      </c>
      <c r="B449" s="4" t="s">
        <v>30</v>
      </c>
      <c r="C449" s="4" t="s">
        <v>9</v>
      </c>
      <c r="D449" s="5">
        <v>44589</v>
      </c>
      <c r="E449" s="6">
        <v>5033</v>
      </c>
      <c r="F449">
        <v>178</v>
      </c>
      <c r="G449" t="str">
        <f t="shared" si="6"/>
        <v>Friday</v>
      </c>
    </row>
    <row r="450" spans="1:7" x14ac:dyDescent="0.35">
      <c r="A450" t="s">
        <v>42</v>
      </c>
      <c r="B450" s="4" t="s">
        <v>8</v>
      </c>
      <c r="C450" s="4" t="s">
        <v>28</v>
      </c>
      <c r="D450" s="5">
        <v>44741</v>
      </c>
      <c r="E450" s="6">
        <v>1960</v>
      </c>
      <c r="F450">
        <v>191</v>
      </c>
      <c r="G450" t="str">
        <f t="shared" si="6"/>
        <v>Wednesday</v>
      </c>
    </row>
    <row r="451" spans="1:7" x14ac:dyDescent="0.35">
      <c r="A451" t="s">
        <v>32</v>
      </c>
      <c r="B451" s="4" t="s">
        <v>16</v>
      </c>
      <c r="C451" s="4" t="s">
        <v>59</v>
      </c>
      <c r="D451" s="5">
        <v>44736</v>
      </c>
      <c r="E451" s="6">
        <v>238</v>
      </c>
      <c r="F451">
        <v>317</v>
      </c>
      <c r="G451" t="str">
        <f t="shared" ref="G451:G514" si="7">TEXT(D451,"DDDD")</f>
        <v>Friday</v>
      </c>
    </row>
    <row r="452" spans="1:7" x14ac:dyDescent="0.35">
      <c r="A452" t="s">
        <v>20</v>
      </c>
      <c r="B452" s="4" t="s">
        <v>30</v>
      </c>
      <c r="C452" s="4" t="s">
        <v>9</v>
      </c>
      <c r="D452" s="5">
        <v>44743</v>
      </c>
      <c r="E452" s="6">
        <v>7756</v>
      </c>
      <c r="F452">
        <v>410</v>
      </c>
      <c r="G452" t="str">
        <f t="shared" si="7"/>
        <v>Friday</v>
      </c>
    </row>
    <row r="453" spans="1:7" x14ac:dyDescent="0.35">
      <c r="A453" t="s">
        <v>37</v>
      </c>
      <c r="B453" s="4" t="s">
        <v>27</v>
      </c>
      <c r="C453" s="4" t="s">
        <v>14</v>
      </c>
      <c r="D453" s="5">
        <v>44617</v>
      </c>
      <c r="E453" s="6">
        <v>1736</v>
      </c>
      <c r="F453">
        <v>137</v>
      </c>
      <c r="G453" t="str">
        <f t="shared" si="7"/>
        <v>Friday</v>
      </c>
    </row>
    <row r="454" spans="1:7" x14ac:dyDescent="0.35">
      <c r="A454" t="s">
        <v>39</v>
      </c>
      <c r="B454" s="4" t="s">
        <v>30</v>
      </c>
      <c r="C454" s="4" t="s">
        <v>17</v>
      </c>
      <c r="D454" s="5">
        <v>44774</v>
      </c>
      <c r="E454" s="6">
        <v>2660</v>
      </c>
      <c r="F454">
        <v>12</v>
      </c>
      <c r="G454" t="str">
        <f t="shared" si="7"/>
        <v>Monday</v>
      </c>
    </row>
    <row r="455" spans="1:7" x14ac:dyDescent="0.35">
      <c r="A455" t="s">
        <v>18</v>
      </c>
      <c r="B455" s="4" t="s">
        <v>16</v>
      </c>
      <c r="C455" s="4" t="s">
        <v>38</v>
      </c>
      <c r="D455" s="5">
        <v>44733</v>
      </c>
      <c r="E455" s="6">
        <v>7672</v>
      </c>
      <c r="F455">
        <v>254</v>
      </c>
      <c r="G455" t="str">
        <f t="shared" si="7"/>
        <v>Tuesday</v>
      </c>
    </row>
    <row r="456" spans="1:7" x14ac:dyDescent="0.35">
      <c r="A456" t="s">
        <v>51</v>
      </c>
      <c r="B456" s="4" t="s">
        <v>22</v>
      </c>
      <c r="C456" s="4" t="s">
        <v>40</v>
      </c>
      <c r="D456" s="5">
        <v>44586</v>
      </c>
      <c r="E456" s="6">
        <v>11564</v>
      </c>
      <c r="F456">
        <v>24</v>
      </c>
      <c r="G456" t="str">
        <f t="shared" si="7"/>
        <v>Tuesday</v>
      </c>
    </row>
    <row r="457" spans="1:7" x14ac:dyDescent="0.35">
      <c r="A457" t="s">
        <v>13</v>
      </c>
      <c r="B457" s="4" t="s">
        <v>8</v>
      </c>
      <c r="C457" s="4" t="s">
        <v>38</v>
      </c>
      <c r="D457" s="5">
        <v>44698</v>
      </c>
      <c r="E457" s="6">
        <v>1365</v>
      </c>
      <c r="F457">
        <v>232</v>
      </c>
      <c r="G457" t="str">
        <f t="shared" si="7"/>
        <v>Tuesday</v>
      </c>
    </row>
    <row r="458" spans="1:7" x14ac:dyDescent="0.35">
      <c r="A458" t="s">
        <v>49</v>
      </c>
      <c r="B458" s="4" t="s">
        <v>16</v>
      </c>
      <c r="C458" s="4" t="s">
        <v>12</v>
      </c>
      <c r="D458" s="5">
        <v>44796</v>
      </c>
      <c r="E458" s="6">
        <v>4186</v>
      </c>
      <c r="F458">
        <v>233</v>
      </c>
      <c r="G458" t="str">
        <f t="shared" si="7"/>
        <v>Tuesday</v>
      </c>
    </row>
    <row r="459" spans="1:7" x14ac:dyDescent="0.35">
      <c r="A459" t="s">
        <v>51</v>
      </c>
      <c r="B459" s="4" t="s">
        <v>16</v>
      </c>
      <c r="C459" s="4" t="s">
        <v>17</v>
      </c>
      <c r="D459" s="5">
        <v>44623</v>
      </c>
      <c r="E459" s="6">
        <v>7406</v>
      </c>
      <c r="F459">
        <v>118</v>
      </c>
      <c r="G459" t="str">
        <f t="shared" si="7"/>
        <v>Thursday</v>
      </c>
    </row>
    <row r="460" spans="1:7" x14ac:dyDescent="0.35">
      <c r="A460" t="s">
        <v>37</v>
      </c>
      <c r="B460" s="4" t="s">
        <v>11</v>
      </c>
      <c r="C460" s="4" t="s">
        <v>58</v>
      </c>
      <c r="D460" s="5">
        <v>44711</v>
      </c>
      <c r="E460" s="6">
        <v>8911</v>
      </c>
      <c r="F460">
        <v>543</v>
      </c>
      <c r="G460" t="str">
        <f t="shared" si="7"/>
        <v>Monday</v>
      </c>
    </row>
    <row r="461" spans="1:7" x14ac:dyDescent="0.35">
      <c r="A461" t="s">
        <v>32</v>
      </c>
      <c r="B461" s="4" t="s">
        <v>27</v>
      </c>
      <c r="C461" s="4" t="s">
        <v>33</v>
      </c>
      <c r="D461" s="5">
        <v>44741</v>
      </c>
      <c r="E461" s="6">
        <v>112</v>
      </c>
      <c r="F461">
        <v>223</v>
      </c>
      <c r="G461" t="str">
        <f t="shared" si="7"/>
        <v>Wednesday</v>
      </c>
    </row>
    <row r="462" spans="1:7" x14ac:dyDescent="0.35">
      <c r="A462" t="s">
        <v>49</v>
      </c>
      <c r="B462" s="4" t="s">
        <v>30</v>
      </c>
      <c r="C462" s="4" t="s">
        <v>36</v>
      </c>
      <c r="D462" s="5">
        <v>44565</v>
      </c>
      <c r="E462" s="6">
        <v>8204</v>
      </c>
      <c r="F462">
        <v>204</v>
      </c>
      <c r="G462" t="str">
        <f t="shared" si="7"/>
        <v>Tuesday</v>
      </c>
    </row>
    <row r="463" spans="1:7" x14ac:dyDescent="0.35">
      <c r="A463" t="s">
        <v>7</v>
      </c>
      <c r="B463" s="4" t="s">
        <v>16</v>
      </c>
      <c r="C463" s="4" t="s">
        <v>33</v>
      </c>
      <c r="D463" s="5">
        <v>44575</v>
      </c>
      <c r="E463" s="6">
        <v>2611</v>
      </c>
      <c r="F463">
        <v>65</v>
      </c>
      <c r="G463" t="str">
        <f t="shared" si="7"/>
        <v>Friday</v>
      </c>
    </row>
    <row r="464" spans="1:7" x14ac:dyDescent="0.35">
      <c r="A464" t="s">
        <v>32</v>
      </c>
      <c r="B464" s="4" t="s">
        <v>27</v>
      </c>
      <c r="C464" s="4" t="s">
        <v>9</v>
      </c>
      <c r="D464" s="5">
        <v>44607</v>
      </c>
      <c r="E464" s="6">
        <v>15652</v>
      </c>
      <c r="F464">
        <v>53</v>
      </c>
      <c r="G464" t="str">
        <f t="shared" si="7"/>
        <v>Tuesday</v>
      </c>
    </row>
    <row r="465" spans="1:7" x14ac:dyDescent="0.35">
      <c r="A465" t="s">
        <v>39</v>
      </c>
      <c r="B465" s="4" t="s">
        <v>22</v>
      </c>
      <c r="C465" s="4" t="s">
        <v>40</v>
      </c>
      <c r="D465" s="5">
        <v>44571</v>
      </c>
      <c r="E465" s="6">
        <v>4074</v>
      </c>
      <c r="F465">
        <v>469</v>
      </c>
      <c r="G465" t="str">
        <f t="shared" si="7"/>
        <v>Monday</v>
      </c>
    </row>
    <row r="466" spans="1:7" x14ac:dyDescent="0.35">
      <c r="A466" t="s">
        <v>54</v>
      </c>
      <c r="B466" s="4" t="s">
        <v>27</v>
      </c>
      <c r="C466" s="4" t="s">
        <v>45</v>
      </c>
      <c r="D466" s="5">
        <v>44685</v>
      </c>
      <c r="E466" s="6">
        <v>12250</v>
      </c>
      <c r="F466">
        <v>213</v>
      </c>
      <c r="G466" t="str">
        <f t="shared" si="7"/>
        <v>Wednesday</v>
      </c>
    </row>
    <row r="467" spans="1:7" x14ac:dyDescent="0.35">
      <c r="A467" t="s">
        <v>49</v>
      </c>
      <c r="B467" s="4" t="s">
        <v>27</v>
      </c>
      <c r="C467" s="4" t="s">
        <v>40</v>
      </c>
      <c r="D467" s="5">
        <v>44704</v>
      </c>
      <c r="E467" s="6">
        <v>2366</v>
      </c>
      <c r="F467">
        <v>5</v>
      </c>
      <c r="G467" t="str">
        <f t="shared" si="7"/>
        <v>Monday</v>
      </c>
    </row>
    <row r="468" spans="1:7" x14ac:dyDescent="0.35">
      <c r="A468" t="s">
        <v>26</v>
      </c>
      <c r="B468" s="4" t="s">
        <v>22</v>
      </c>
      <c r="C468" s="4" t="s">
        <v>43</v>
      </c>
      <c r="D468" s="5">
        <v>44677</v>
      </c>
      <c r="E468" s="6">
        <v>1687</v>
      </c>
      <c r="F468">
        <v>147</v>
      </c>
      <c r="G468" t="str">
        <f t="shared" si="7"/>
        <v>Tuesday</v>
      </c>
    </row>
    <row r="469" spans="1:7" x14ac:dyDescent="0.35">
      <c r="A469" t="s">
        <v>18</v>
      </c>
      <c r="B469" s="4" t="s">
        <v>30</v>
      </c>
      <c r="C469" s="4" t="s">
        <v>36</v>
      </c>
      <c r="D469" s="5">
        <v>44747</v>
      </c>
      <c r="E469" s="6">
        <v>1232</v>
      </c>
      <c r="F469">
        <v>74</v>
      </c>
      <c r="G469" t="str">
        <f t="shared" si="7"/>
        <v>Tuesday</v>
      </c>
    </row>
    <row r="470" spans="1:7" x14ac:dyDescent="0.35">
      <c r="A470" t="s">
        <v>54</v>
      </c>
      <c r="B470" s="4" t="s">
        <v>8</v>
      </c>
      <c r="C470" s="4" t="s">
        <v>36</v>
      </c>
      <c r="D470" s="5">
        <v>44763</v>
      </c>
      <c r="E470" s="6">
        <v>6965</v>
      </c>
      <c r="F470">
        <v>163</v>
      </c>
      <c r="G470" t="str">
        <f t="shared" si="7"/>
        <v>Thursday</v>
      </c>
    </row>
    <row r="471" spans="1:7" x14ac:dyDescent="0.35">
      <c r="A471" t="s">
        <v>55</v>
      </c>
      <c r="B471" s="4" t="s">
        <v>27</v>
      </c>
      <c r="C471" s="4" t="s">
        <v>9</v>
      </c>
      <c r="D471" s="5">
        <v>44613</v>
      </c>
      <c r="E471" s="6">
        <v>5292</v>
      </c>
      <c r="F471">
        <v>248</v>
      </c>
      <c r="G471" t="str">
        <f t="shared" si="7"/>
        <v>Monday</v>
      </c>
    </row>
    <row r="472" spans="1:7" x14ac:dyDescent="0.35">
      <c r="A472" t="s">
        <v>50</v>
      </c>
      <c r="B472" s="4" t="s">
        <v>27</v>
      </c>
      <c r="C472" s="4" t="s">
        <v>28</v>
      </c>
      <c r="D472" s="5">
        <v>44595</v>
      </c>
      <c r="E472" s="6">
        <v>1379</v>
      </c>
      <c r="F472">
        <v>138</v>
      </c>
      <c r="G472" t="str">
        <f t="shared" si="7"/>
        <v>Thursday</v>
      </c>
    </row>
    <row r="473" spans="1:7" x14ac:dyDescent="0.35">
      <c r="A473" t="s">
        <v>13</v>
      </c>
      <c r="B473" s="4" t="s">
        <v>16</v>
      </c>
      <c r="C473" s="4" t="s">
        <v>58</v>
      </c>
      <c r="D473" s="5">
        <v>44750</v>
      </c>
      <c r="E473" s="6">
        <v>8001</v>
      </c>
      <c r="F473">
        <v>151</v>
      </c>
      <c r="G473" t="str">
        <f t="shared" si="7"/>
        <v>Friday</v>
      </c>
    </row>
    <row r="474" spans="1:7" x14ac:dyDescent="0.35">
      <c r="A474" t="s">
        <v>29</v>
      </c>
      <c r="B474" s="4" t="s">
        <v>11</v>
      </c>
      <c r="C474" s="4" t="s">
        <v>23</v>
      </c>
      <c r="D474" s="5">
        <v>44712</v>
      </c>
      <c r="E474" s="6">
        <v>588</v>
      </c>
      <c r="F474">
        <v>139</v>
      </c>
      <c r="G474" t="str">
        <f t="shared" si="7"/>
        <v>Tuesday</v>
      </c>
    </row>
    <row r="475" spans="1:7" x14ac:dyDescent="0.35">
      <c r="A475" t="s">
        <v>10</v>
      </c>
      <c r="B475" s="4" t="s">
        <v>22</v>
      </c>
      <c r="C475" s="4" t="s">
        <v>9</v>
      </c>
      <c r="D475" s="5">
        <v>44739</v>
      </c>
      <c r="E475" s="6">
        <v>4046</v>
      </c>
      <c r="F475">
        <v>103</v>
      </c>
      <c r="G475" t="str">
        <f t="shared" si="7"/>
        <v>Monday</v>
      </c>
    </row>
    <row r="476" spans="1:7" x14ac:dyDescent="0.35">
      <c r="A476" t="s">
        <v>10</v>
      </c>
      <c r="B476" s="4" t="s">
        <v>11</v>
      </c>
      <c r="C476" s="4" t="s">
        <v>23</v>
      </c>
      <c r="D476" s="5">
        <v>44694</v>
      </c>
      <c r="E476" s="6">
        <v>5103</v>
      </c>
      <c r="F476">
        <v>129</v>
      </c>
      <c r="G476" t="str">
        <f t="shared" si="7"/>
        <v>Friday</v>
      </c>
    </row>
    <row r="477" spans="1:7" x14ac:dyDescent="0.35">
      <c r="A477" t="s">
        <v>10</v>
      </c>
      <c r="B477" s="4" t="s">
        <v>27</v>
      </c>
      <c r="C477" s="4" t="s">
        <v>46</v>
      </c>
      <c r="D477" s="5">
        <v>44712</v>
      </c>
      <c r="E477" s="6">
        <v>2317</v>
      </c>
      <c r="F477">
        <v>102</v>
      </c>
      <c r="G477" t="str">
        <f t="shared" si="7"/>
        <v>Tuesday</v>
      </c>
    </row>
    <row r="478" spans="1:7" x14ac:dyDescent="0.35">
      <c r="A478" t="s">
        <v>47</v>
      </c>
      <c r="B478" s="4" t="s">
        <v>27</v>
      </c>
      <c r="C478" s="4" t="s">
        <v>28</v>
      </c>
      <c r="D478" s="5">
        <v>44620</v>
      </c>
      <c r="E478" s="6">
        <v>7042</v>
      </c>
      <c r="F478">
        <v>37</v>
      </c>
      <c r="G478" t="str">
        <f t="shared" si="7"/>
        <v>Monday</v>
      </c>
    </row>
    <row r="479" spans="1:7" x14ac:dyDescent="0.35">
      <c r="A479" t="s">
        <v>26</v>
      </c>
      <c r="B479" s="4" t="s">
        <v>22</v>
      </c>
      <c r="C479" s="4" t="s">
        <v>31</v>
      </c>
      <c r="D479" s="5">
        <v>44648</v>
      </c>
      <c r="E479" s="6">
        <v>6713</v>
      </c>
      <c r="F479">
        <v>31</v>
      </c>
      <c r="G479" t="str">
        <f t="shared" si="7"/>
        <v>Monday</v>
      </c>
    </row>
    <row r="480" spans="1:7" x14ac:dyDescent="0.35">
      <c r="A480" t="s">
        <v>13</v>
      </c>
      <c r="B480" s="4" t="s">
        <v>27</v>
      </c>
      <c r="C480" s="4" t="s">
        <v>21</v>
      </c>
      <c r="D480" s="5">
        <v>44575</v>
      </c>
      <c r="E480" s="6">
        <v>1848</v>
      </c>
      <c r="F480">
        <v>227</v>
      </c>
      <c r="G480" t="str">
        <f t="shared" si="7"/>
        <v>Friday</v>
      </c>
    </row>
    <row r="481" spans="1:7" x14ac:dyDescent="0.35">
      <c r="A481" t="s">
        <v>26</v>
      </c>
      <c r="B481" s="4" t="s">
        <v>22</v>
      </c>
      <c r="C481" s="4" t="s">
        <v>9</v>
      </c>
      <c r="D481" s="5">
        <v>44613</v>
      </c>
      <c r="E481" s="6">
        <v>6440</v>
      </c>
      <c r="F481">
        <v>145</v>
      </c>
      <c r="G481" t="str">
        <f t="shared" si="7"/>
        <v>Monday</v>
      </c>
    </row>
    <row r="482" spans="1:7" x14ac:dyDescent="0.35">
      <c r="A482" t="s">
        <v>44</v>
      </c>
      <c r="B482" s="4" t="s">
        <v>30</v>
      </c>
      <c r="C482" s="4" t="s">
        <v>12</v>
      </c>
      <c r="D482" s="5">
        <v>44774</v>
      </c>
      <c r="E482" s="6">
        <v>10885</v>
      </c>
      <c r="F482">
        <v>90</v>
      </c>
      <c r="G482" t="str">
        <f t="shared" si="7"/>
        <v>Monday</v>
      </c>
    </row>
    <row r="483" spans="1:7" x14ac:dyDescent="0.35">
      <c r="A483" t="s">
        <v>35</v>
      </c>
      <c r="B483" s="4" t="s">
        <v>22</v>
      </c>
      <c r="C483" s="4" t="s">
        <v>17</v>
      </c>
      <c r="D483" s="5">
        <v>44700</v>
      </c>
      <c r="E483" s="6">
        <v>2387</v>
      </c>
      <c r="F483">
        <v>59</v>
      </c>
      <c r="G483" t="str">
        <f t="shared" si="7"/>
        <v>Thursday</v>
      </c>
    </row>
    <row r="484" spans="1:7" x14ac:dyDescent="0.35">
      <c r="A484" t="s">
        <v>41</v>
      </c>
      <c r="B484" s="4" t="s">
        <v>27</v>
      </c>
      <c r="C484" s="4" t="s">
        <v>45</v>
      </c>
      <c r="D484" s="5">
        <v>44755</v>
      </c>
      <c r="E484" s="6">
        <v>2030</v>
      </c>
      <c r="F484">
        <v>60</v>
      </c>
      <c r="G484" t="str">
        <f t="shared" si="7"/>
        <v>Wednesday</v>
      </c>
    </row>
    <row r="485" spans="1:7" x14ac:dyDescent="0.35">
      <c r="A485" t="s">
        <v>49</v>
      </c>
      <c r="B485" s="4" t="s">
        <v>16</v>
      </c>
      <c r="C485" s="4" t="s">
        <v>14</v>
      </c>
      <c r="D485" s="5">
        <v>44671</v>
      </c>
      <c r="E485" s="6">
        <v>6678</v>
      </c>
      <c r="F485">
        <v>148</v>
      </c>
      <c r="G485" t="str">
        <f t="shared" si="7"/>
        <v>Wednesday</v>
      </c>
    </row>
    <row r="486" spans="1:7" x14ac:dyDescent="0.35">
      <c r="A486" t="s">
        <v>44</v>
      </c>
      <c r="B486" s="4" t="s">
        <v>11</v>
      </c>
      <c r="C486" s="4" t="s">
        <v>12</v>
      </c>
      <c r="D486" s="5">
        <v>44742</v>
      </c>
      <c r="E486" s="6">
        <v>4515</v>
      </c>
      <c r="F486">
        <v>22</v>
      </c>
      <c r="G486" t="str">
        <f t="shared" si="7"/>
        <v>Thursday</v>
      </c>
    </row>
    <row r="487" spans="1:7" x14ac:dyDescent="0.35">
      <c r="A487" t="s">
        <v>39</v>
      </c>
      <c r="B487" s="4" t="s">
        <v>8</v>
      </c>
      <c r="C487" s="4" t="s">
        <v>23</v>
      </c>
      <c r="D487" s="5">
        <v>44628</v>
      </c>
      <c r="E487" s="6">
        <v>3374</v>
      </c>
      <c r="F487">
        <v>142</v>
      </c>
      <c r="G487" t="str">
        <f t="shared" si="7"/>
        <v>Tuesday</v>
      </c>
    </row>
    <row r="488" spans="1:7" x14ac:dyDescent="0.35">
      <c r="A488" t="s">
        <v>20</v>
      </c>
      <c r="B488" s="4" t="s">
        <v>27</v>
      </c>
      <c r="C488" s="4" t="s">
        <v>43</v>
      </c>
      <c r="D488" s="5">
        <v>44629</v>
      </c>
      <c r="E488" s="6">
        <v>5852</v>
      </c>
      <c r="F488">
        <v>93</v>
      </c>
      <c r="G488" t="str">
        <f t="shared" si="7"/>
        <v>Wednesday</v>
      </c>
    </row>
    <row r="489" spans="1:7" x14ac:dyDescent="0.35">
      <c r="A489" t="s">
        <v>18</v>
      </c>
      <c r="B489" s="4" t="s">
        <v>30</v>
      </c>
      <c r="C489" s="4" t="s">
        <v>52</v>
      </c>
      <c r="D489" s="5">
        <v>44728</v>
      </c>
      <c r="E489" s="6">
        <v>1750</v>
      </c>
      <c r="F489">
        <v>208</v>
      </c>
      <c r="G489" t="str">
        <f t="shared" si="7"/>
        <v>Thursday</v>
      </c>
    </row>
    <row r="490" spans="1:7" x14ac:dyDescent="0.35">
      <c r="A490" t="s">
        <v>13</v>
      </c>
      <c r="B490" s="4" t="s">
        <v>8</v>
      </c>
      <c r="C490" s="4" t="s">
        <v>33</v>
      </c>
      <c r="D490" s="5">
        <v>44742</v>
      </c>
      <c r="E490" s="6">
        <v>5782</v>
      </c>
      <c r="F490">
        <v>42</v>
      </c>
      <c r="G490" t="str">
        <f t="shared" si="7"/>
        <v>Thursday</v>
      </c>
    </row>
    <row r="491" spans="1:7" x14ac:dyDescent="0.35">
      <c r="A491" t="s">
        <v>50</v>
      </c>
      <c r="B491" s="4" t="s">
        <v>11</v>
      </c>
      <c r="C491" s="4" t="s">
        <v>9</v>
      </c>
      <c r="D491" s="5">
        <v>44770</v>
      </c>
      <c r="E491" s="6">
        <v>2870</v>
      </c>
      <c r="F491">
        <v>120</v>
      </c>
      <c r="G491" t="str">
        <f t="shared" si="7"/>
        <v>Thursday</v>
      </c>
    </row>
    <row r="492" spans="1:7" x14ac:dyDescent="0.35">
      <c r="A492" t="s">
        <v>32</v>
      </c>
      <c r="B492" s="4" t="s">
        <v>30</v>
      </c>
      <c r="C492" s="4" t="s">
        <v>14</v>
      </c>
      <c r="D492" s="5">
        <v>44785</v>
      </c>
      <c r="E492" s="6">
        <v>3094</v>
      </c>
      <c r="F492">
        <v>159</v>
      </c>
      <c r="G492" t="str">
        <f t="shared" si="7"/>
        <v>Friday</v>
      </c>
    </row>
    <row r="493" spans="1:7" x14ac:dyDescent="0.35">
      <c r="A493" t="s">
        <v>26</v>
      </c>
      <c r="B493" s="4" t="s">
        <v>8</v>
      </c>
      <c r="C493" s="4" t="s">
        <v>9</v>
      </c>
      <c r="D493" s="5">
        <v>44749</v>
      </c>
      <c r="E493" s="6">
        <v>3724</v>
      </c>
      <c r="F493">
        <v>316</v>
      </c>
      <c r="G493" t="str">
        <f t="shared" si="7"/>
        <v>Thursday</v>
      </c>
    </row>
    <row r="494" spans="1:7" x14ac:dyDescent="0.35">
      <c r="A494" t="s">
        <v>26</v>
      </c>
      <c r="B494" s="4" t="s">
        <v>27</v>
      </c>
      <c r="C494" s="4" t="s">
        <v>12</v>
      </c>
      <c r="D494" s="5">
        <v>44798</v>
      </c>
      <c r="E494" s="6">
        <v>12761</v>
      </c>
      <c r="F494">
        <v>47</v>
      </c>
      <c r="G494" t="str">
        <f t="shared" si="7"/>
        <v>Thursday</v>
      </c>
    </row>
    <row r="495" spans="1:7" x14ac:dyDescent="0.35">
      <c r="A495" t="s">
        <v>41</v>
      </c>
      <c r="B495" s="4" t="s">
        <v>30</v>
      </c>
      <c r="C495" s="4" t="s">
        <v>31</v>
      </c>
      <c r="D495" s="5">
        <v>44578</v>
      </c>
      <c r="E495" s="6">
        <v>3696</v>
      </c>
      <c r="F495">
        <v>233</v>
      </c>
      <c r="G495" t="str">
        <f t="shared" si="7"/>
        <v>Monday</v>
      </c>
    </row>
    <row r="496" spans="1:7" x14ac:dyDescent="0.35">
      <c r="A496" t="s">
        <v>15</v>
      </c>
      <c r="B496" s="4" t="s">
        <v>16</v>
      </c>
      <c r="C496" s="4" t="s">
        <v>59</v>
      </c>
      <c r="D496" s="5">
        <v>44624</v>
      </c>
      <c r="E496" s="6">
        <v>5222</v>
      </c>
      <c r="F496">
        <v>384</v>
      </c>
      <c r="G496" t="str">
        <f t="shared" si="7"/>
        <v>Friday</v>
      </c>
    </row>
    <row r="497" spans="1:7" x14ac:dyDescent="0.35">
      <c r="A497" t="s">
        <v>34</v>
      </c>
      <c r="B497" s="4" t="s">
        <v>22</v>
      </c>
      <c r="C497" s="4" t="s">
        <v>43</v>
      </c>
      <c r="D497" s="5">
        <v>44798</v>
      </c>
      <c r="E497" s="6">
        <v>8939</v>
      </c>
      <c r="F497">
        <v>4</v>
      </c>
      <c r="G497" t="str">
        <f t="shared" si="7"/>
        <v>Thursday</v>
      </c>
    </row>
    <row r="498" spans="1:7" x14ac:dyDescent="0.35">
      <c r="A498" t="s">
        <v>56</v>
      </c>
      <c r="B498" s="4" t="s">
        <v>8</v>
      </c>
      <c r="C498" s="4" t="s">
        <v>14</v>
      </c>
      <c r="D498" s="5">
        <v>44666</v>
      </c>
      <c r="E498" s="6">
        <v>2156</v>
      </c>
      <c r="F498">
        <v>260</v>
      </c>
      <c r="G498" t="str">
        <f t="shared" si="7"/>
        <v>Friday</v>
      </c>
    </row>
    <row r="499" spans="1:7" x14ac:dyDescent="0.35">
      <c r="A499" t="s">
        <v>42</v>
      </c>
      <c r="B499" s="4" t="s">
        <v>27</v>
      </c>
      <c r="C499" s="4" t="s">
        <v>36</v>
      </c>
      <c r="D499" s="5">
        <v>44631</v>
      </c>
      <c r="E499" s="6">
        <v>2380</v>
      </c>
      <c r="F499">
        <v>22</v>
      </c>
      <c r="G499" t="str">
        <f t="shared" si="7"/>
        <v>Friday</v>
      </c>
    </row>
    <row r="500" spans="1:7" x14ac:dyDescent="0.35">
      <c r="A500" t="s">
        <v>51</v>
      </c>
      <c r="B500" s="4" t="s">
        <v>27</v>
      </c>
      <c r="C500" s="4" t="s">
        <v>52</v>
      </c>
      <c r="D500" s="5">
        <v>44701</v>
      </c>
      <c r="E500" s="6">
        <v>3339</v>
      </c>
      <c r="F500">
        <v>18</v>
      </c>
      <c r="G500" t="str">
        <f t="shared" si="7"/>
        <v>Friday</v>
      </c>
    </row>
    <row r="501" spans="1:7" x14ac:dyDescent="0.35">
      <c r="A501" t="s">
        <v>24</v>
      </c>
      <c r="B501" s="4" t="s">
        <v>22</v>
      </c>
      <c r="C501" s="4" t="s">
        <v>46</v>
      </c>
      <c r="D501" s="5">
        <v>44726</v>
      </c>
      <c r="E501" s="6">
        <v>14980</v>
      </c>
      <c r="F501">
        <v>42</v>
      </c>
      <c r="G501" t="str">
        <f t="shared" si="7"/>
        <v>Tuesday</v>
      </c>
    </row>
    <row r="502" spans="1:7" x14ac:dyDescent="0.35">
      <c r="A502" t="s">
        <v>7</v>
      </c>
      <c r="B502" s="4" t="s">
        <v>22</v>
      </c>
      <c r="C502" s="4" t="s">
        <v>21</v>
      </c>
      <c r="D502" s="5">
        <v>44665</v>
      </c>
      <c r="E502" s="6">
        <v>1512</v>
      </c>
      <c r="F502">
        <v>73</v>
      </c>
      <c r="G502" t="str">
        <f t="shared" si="7"/>
        <v>Thursday</v>
      </c>
    </row>
    <row r="503" spans="1:7" x14ac:dyDescent="0.35">
      <c r="A503" t="s">
        <v>7</v>
      </c>
      <c r="B503" s="4" t="s">
        <v>27</v>
      </c>
      <c r="C503" s="4" t="s">
        <v>17</v>
      </c>
      <c r="D503" s="5">
        <v>44749</v>
      </c>
      <c r="E503" s="6">
        <v>6657</v>
      </c>
      <c r="F503">
        <v>154</v>
      </c>
      <c r="G503" t="str">
        <f t="shared" si="7"/>
        <v>Thursday</v>
      </c>
    </row>
    <row r="504" spans="1:7" x14ac:dyDescent="0.35">
      <c r="A504" t="s">
        <v>54</v>
      </c>
      <c r="B504" s="4" t="s">
        <v>11</v>
      </c>
      <c r="C504" s="4" t="s">
        <v>9</v>
      </c>
      <c r="D504" s="5">
        <v>44797</v>
      </c>
      <c r="E504" s="6">
        <v>3836</v>
      </c>
      <c r="F504">
        <v>71</v>
      </c>
      <c r="G504" t="str">
        <f t="shared" si="7"/>
        <v>Wednesday</v>
      </c>
    </row>
    <row r="505" spans="1:7" x14ac:dyDescent="0.35">
      <c r="A505" t="s">
        <v>7</v>
      </c>
      <c r="B505" s="4" t="s">
        <v>11</v>
      </c>
      <c r="C505" s="4" t="s">
        <v>31</v>
      </c>
      <c r="D505" s="5">
        <v>44616</v>
      </c>
      <c r="E505" s="6">
        <v>8771</v>
      </c>
      <c r="F505">
        <v>127</v>
      </c>
      <c r="G505" t="str">
        <f t="shared" si="7"/>
        <v>Thursday</v>
      </c>
    </row>
    <row r="506" spans="1:7" x14ac:dyDescent="0.35">
      <c r="A506" t="s">
        <v>32</v>
      </c>
      <c r="B506" s="4" t="s">
        <v>30</v>
      </c>
      <c r="C506" s="4" t="s">
        <v>52</v>
      </c>
      <c r="D506" s="5">
        <v>44690</v>
      </c>
      <c r="E506" s="6">
        <v>651</v>
      </c>
      <c r="F506">
        <v>224</v>
      </c>
      <c r="G506" t="str">
        <f t="shared" si="7"/>
        <v>Monday</v>
      </c>
    </row>
    <row r="507" spans="1:7" x14ac:dyDescent="0.35">
      <c r="A507" t="s">
        <v>42</v>
      </c>
      <c r="B507" s="4" t="s">
        <v>16</v>
      </c>
      <c r="C507" s="4" t="s">
        <v>59</v>
      </c>
      <c r="D507" s="5">
        <v>44600</v>
      </c>
      <c r="E507" s="6">
        <v>6706</v>
      </c>
      <c r="F507">
        <v>223</v>
      </c>
      <c r="G507" t="str">
        <f t="shared" si="7"/>
        <v>Tuesday</v>
      </c>
    </row>
    <row r="508" spans="1:7" x14ac:dyDescent="0.35">
      <c r="A508" t="s">
        <v>37</v>
      </c>
      <c r="B508" s="4" t="s">
        <v>8</v>
      </c>
      <c r="C508" s="4" t="s">
        <v>59</v>
      </c>
      <c r="D508" s="5">
        <v>44644</v>
      </c>
      <c r="E508" s="6">
        <v>1421</v>
      </c>
      <c r="F508">
        <v>284</v>
      </c>
      <c r="G508" t="str">
        <f t="shared" si="7"/>
        <v>Thursday</v>
      </c>
    </row>
    <row r="509" spans="1:7" x14ac:dyDescent="0.35">
      <c r="A509" t="s">
        <v>25</v>
      </c>
      <c r="B509" s="4" t="s">
        <v>27</v>
      </c>
      <c r="C509" s="4" t="s">
        <v>33</v>
      </c>
      <c r="D509" s="5">
        <v>44732</v>
      </c>
      <c r="E509" s="6">
        <v>8526</v>
      </c>
      <c r="F509">
        <v>73</v>
      </c>
      <c r="G509" t="str">
        <f t="shared" si="7"/>
        <v>Monday</v>
      </c>
    </row>
    <row r="510" spans="1:7" x14ac:dyDescent="0.35">
      <c r="A510" t="s">
        <v>29</v>
      </c>
      <c r="B510" s="4" t="s">
        <v>30</v>
      </c>
      <c r="C510" s="4" t="s">
        <v>46</v>
      </c>
      <c r="D510" s="5">
        <v>44627</v>
      </c>
      <c r="E510" s="6">
        <v>1435</v>
      </c>
      <c r="F510">
        <v>112</v>
      </c>
      <c r="G510" t="str">
        <f t="shared" si="7"/>
        <v>Monday</v>
      </c>
    </row>
    <row r="511" spans="1:7" x14ac:dyDescent="0.35">
      <c r="A511" t="s">
        <v>42</v>
      </c>
      <c r="B511" s="4" t="s">
        <v>16</v>
      </c>
      <c r="C511" s="4" t="s">
        <v>43</v>
      </c>
      <c r="D511" s="5">
        <v>44732</v>
      </c>
      <c r="E511" s="6">
        <v>7434</v>
      </c>
      <c r="F511">
        <v>85</v>
      </c>
      <c r="G511" t="str">
        <f t="shared" si="7"/>
        <v>Monday</v>
      </c>
    </row>
    <row r="512" spans="1:7" x14ac:dyDescent="0.35">
      <c r="A512" t="s">
        <v>18</v>
      </c>
      <c r="B512" s="4" t="s">
        <v>22</v>
      </c>
      <c r="C512" s="4" t="s">
        <v>36</v>
      </c>
      <c r="D512" s="5">
        <v>44609</v>
      </c>
      <c r="E512" s="6">
        <v>15316</v>
      </c>
      <c r="F512">
        <v>270</v>
      </c>
      <c r="G512" t="str">
        <f t="shared" si="7"/>
        <v>Thursday</v>
      </c>
    </row>
    <row r="513" spans="1:7" x14ac:dyDescent="0.35">
      <c r="A513" t="s">
        <v>54</v>
      </c>
      <c r="B513" s="4" t="s">
        <v>8</v>
      </c>
      <c r="C513" s="4" t="s">
        <v>19</v>
      </c>
      <c r="D513" s="5">
        <v>44587</v>
      </c>
      <c r="E513" s="6">
        <v>10479</v>
      </c>
      <c r="F513">
        <v>45</v>
      </c>
      <c r="G513" t="str">
        <f t="shared" si="7"/>
        <v>Wednesday</v>
      </c>
    </row>
    <row r="514" spans="1:7" x14ac:dyDescent="0.35">
      <c r="A514" t="s">
        <v>54</v>
      </c>
      <c r="B514" s="4" t="s">
        <v>16</v>
      </c>
      <c r="C514" s="4" t="s">
        <v>9</v>
      </c>
      <c r="D514" s="5">
        <v>44683</v>
      </c>
      <c r="E514" s="6">
        <v>2751</v>
      </c>
      <c r="F514">
        <v>153</v>
      </c>
      <c r="G514" t="str">
        <f t="shared" si="7"/>
        <v>Monday</v>
      </c>
    </row>
    <row r="515" spans="1:7" x14ac:dyDescent="0.35">
      <c r="A515" t="s">
        <v>39</v>
      </c>
      <c r="B515" s="4" t="s">
        <v>30</v>
      </c>
      <c r="C515" s="4" t="s">
        <v>19</v>
      </c>
      <c r="D515" s="5">
        <v>44749</v>
      </c>
      <c r="E515" s="6">
        <v>12586</v>
      </c>
      <c r="F515">
        <v>7</v>
      </c>
      <c r="G515" t="str">
        <f t="shared" ref="G515:G578" si="8">TEXT(D515,"DDDD")</f>
        <v>Thursday</v>
      </c>
    </row>
    <row r="516" spans="1:7" x14ac:dyDescent="0.35">
      <c r="A516" t="s">
        <v>25</v>
      </c>
      <c r="B516" s="4" t="s">
        <v>16</v>
      </c>
      <c r="C516" s="4" t="s">
        <v>57</v>
      </c>
      <c r="D516" s="5">
        <v>44795</v>
      </c>
      <c r="E516" s="6">
        <v>2786</v>
      </c>
      <c r="F516">
        <v>51</v>
      </c>
      <c r="G516" t="str">
        <f t="shared" si="8"/>
        <v>Monday</v>
      </c>
    </row>
    <row r="517" spans="1:7" x14ac:dyDescent="0.35">
      <c r="A517" t="s">
        <v>32</v>
      </c>
      <c r="B517" s="4" t="s">
        <v>16</v>
      </c>
      <c r="C517" s="4" t="s">
        <v>21</v>
      </c>
      <c r="D517" s="5">
        <v>44784</v>
      </c>
      <c r="E517" s="6">
        <v>2303</v>
      </c>
      <c r="F517">
        <v>67</v>
      </c>
      <c r="G517" t="str">
        <f t="shared" si="8"/>
        <v>Thursday</v>
      </c>
    </row>
    <row r="518" spans="1:7" x14ac:dyDescent="0.35">
      <c r="A518" t="s">
        <v>34</v>
      </c>
      <c r="B518" s="4" t="s">
        <v>8</v>
      </c>
      <c r="C518" s="4" t="s">
        <v>19</v>
      </c>
      <c r="D518" s="5">
        <v>44574</v>
      </c>
      <c r="E518" s="6">
        <v>8113</v>
      </c>
      <c r="F518">
        <v>194</v>
      </c>
      <c r="G518" t="str">
        <f t="shared" si="8"/>
        <v>Thursday</v>
      </c>
    </row>
    <row r="519" spans="1:7" x14ac:dyDescent="0.35">
      <c r="A519" t="s">
        <v>20</v>
      </c>
      <c r="B519" s="4" t="s">
        <v>16</v>
      </c>
      <c r="C519" s="4" t="s">
        <v>23</v>
      </c>
      <c r="D519" s="5">
        <v>44622</v>
      </c>
      <c r="E519" s="6">
        <v>12271</v>
      </c>
      <c r="F519">
        <v>116</v>
      </c>
      <c r="G519" t="str">
        <f t="shared" si="8"/>
        <v>Wednesday</v>
      </c>
    </row>
    <row r="520" spans="1:7" x14ac:dyDescent="0.35">
      <c r="A520" t="s">
        <v>34</v>
      </c>
      <c r="B520" s="4" t="s">
        <v>16</v>
      </c>
      <c r="C520" s="4" t="s">
        <v>53</v>
      </c>
      <c r="D520" s="5">
        <v>44769</v>
      </c>
      <c r="E520" s="6">
        <v>11298</v>
      </c>
      <c r="F520">
        <v>41</v>
      </c>
      <c r="G520" t="str">
        <f t="shared" si="8"/>
        <v>Wednesday</v>
      </c>
    </row>
    <row r="521" spans="1:7" x14ac:dyDescent="0.35">
      <c r="A521" t="s">
        <v>50</v>
      </c>
      <c r="B521" s="4" t="s">
        <v>22</v>
      </c>
      <c r="C521" s="4" t="s">
        <v>33</v>
      </c>
      <c r="D521" s="5">
        <v>44630</v>
      </c>
      <c r="E521" s="6">
        <v>15855</v>
      </c>
      <c r="F521">
        <v>111</v>
      </c>
      <c r="G521" t="str">
        <f t="shared" si="8"/>
        <v>Thursday</v>
      </c>
    </row>
    <row r="522" spans="1:7" x14ac:dyDescent="0.35">
      <c r="A522" t="s">
        <v>35</v>
      </c>
      <c r="B522" s="4" t="s">
        <v>27</v>
      </c>
      <c r="C522" s="4" t="s">
        <v>12</v>
      </c>
      <c r="D522" s="5">
        <v>44796</v>
      </c>
      <c r="E522" s="6">
        <v>12404</v>
      </c>
      <c r="F522">
        <v>334</v>
      </c>
      <c r="G522" t="str">
        <f t="shared" si="8"/>
        <v>Tuesday</v>
      </c>
    </row>
    <row r="523" spans="1:7" x14ac:dyDescent="0.35">
      <c r="A523" t="s">
        <v>37</v>
      </c>
      <c r="B523" s="4" t="s">
        <v>27</v>
      </c>
      <c r="C523" s="4" t="s">
        <v>31</v>
      </c>
      <c r="D523" s="5">
        <v>44676</v>
      </c>
      <c r="E523" s="6">
        <v>3990</v>
      </c>
      <c r="F523">
        <v>155</v>
      </c>
      <c r="G523" t="str">
        <f t="shared" si="8"/>
        <v>Monday</v>
      </c>
    </row>
    <row r="524" spans="1:7" x14ac:dyDescent="0.35">
      <c r="A524" t="s">
        <v>44</v>
      </c>
      <c r="B524" s="4" t="s">
        <v>8</v>
      </c>
      <c r="C524" s="4" t="s">
        <v>38</v>
      </c>
      <c r="D524" s="5">
        <v>44627</v>
      </c>
      <c r="E524" s="6">
        <v>10808</v>
      </c>
      <c r="F524">
        <v>407</v>
      </c>
      <c r="G524" t="str">
        <f t="shared" si="8"/>
        <v>Monday</v>
      </c>
    </row>
    <row r="525" spans="1:7" x14ac:dyDescent="0.35">
      <c r="A525" t="s">
        <v>47</v>
      </c>
      <c r="B525" s="4" t="s">
        <v>8</v>
      </c>
      <c r="C525" s="4" t="s">
        <v>36</v>
      </c>
      <c r="D525" s="5">
        <v>44754</v>
      </c>
      <c r="E525" s="6">
        <v>4858</v>
      </c>
      <c r="F525">
        <v>52</v>
      </c>
      <c r="G525" t="str">
        <f t="shared" si="8"/>
        <v>Tuesday</v>
      </c>
    </row>
    <row r="526" spans="1:7" x14ac:dyDescent="0.35">
      <c r="A526" t="s">
        <v>54</v>
      </c>
      <c r="B526" s="4" t="s">
        <v>27</v>
      </c>
      <c r="C526" s="4" t="s">
        <v>28</v>
      </c>
      <c r="D526" s="5">
        <v>44697</v>
      </c>
      <c r="E526" s="6">
        <v>7742</v>
      </c>
      <c r="F526">
        <v>138</v>
      </c>
      <c r="G526" t="str">
        <f t="shared" si="8"/>
        <v>Monday</v>
      </c>
    </row>
    <row r="527" spans="1:7" x14ac:dyDescent="0.35">
      <c r="A527" t="s">
        <v>20</v>
      </c>
      <c r="B527" s="4" t="s">
        <v>11</v>
      </c>
      <c r="C527" s="4" t="s">
        <v>17</v>
      </c>
      <c r="D527" s="5">
        <v>44622</v>
      </c>
      <c r="E527" s="6">
        <v>3752</v>
      </c>
      <c r="F527">
        <v>70</v>
      </c>
      <c r="G527" t="str">
        <f t="shared" si="8"/>
        <v>Wednesday</v>
      </c>
    </row>
    <row r="528" spans="1:7" x14ac:dyDescent="0.35">
      <c r="A528" t="s">
        <v>34</v>
      </c>
      <c r="B528" s="4" t="s">
        <v>22</v>
      </c>
      <c r="C528" s="4" t="s">
        <v>12</v>
      </c>
      <c r="D528" s="5">
        <v>44711</v>
      </c>
      <c r="E528" s="6">
        <v>1218</v>
      </c>
      <c r="F528">
        <v>149</v>
      </c>
      <c r="G528" t="str">
        <f t="shared" si="8"/>
        <v>Monday</v>
      </c>
    </row>
    <row r="529" spans="1:7" x14ac:dyDescent="0.35">
      <c r="A529" t="s">
        <v>34</v>
      </c>
      <c r="B529" s="4" t="s">
        <v>8</v>
      </c>
      <c r="C529" s="4" t="s">
        <v>46</v>
      </c>
      <c r="D529" s="5">
        <v>44722</v>
      </c>
      <c r="E529" s="6">
        <v>10983</v>
      </c>
      <c r="F529">
        <v>179</v>
      </c>
      <c r="G529" t="str">
        <f t="shared" si="8"/>
        <v>Friday</v>
      </c>
    </row>
    <row r="530" spans="1:7" x14ac:dyDescent="0.35">
      <c r="A530" t="s">
        <v>24</v>
      </c>
      <c r="B530" s="4" t="s">
        <v>27</v>
      </c>
      <c r="C530" s="4" t="s">
        <v>19</v>
      </c>
      <c r="D530" s="5">
        <v>44767</v>
      </c>
      <c r="E530" s="6">
        <v>6769</v>
      </c>
      <c r="F530">
        <v>353</v>
      </c>
      <c r="G530" t="str">
        <f t="shared" si="8"/>
        <v>Monday</v>
      </c>
    </row>
    <row r="531" spans="1:7" x14ac:dyDescent="0.35">
      <c r="A531" t="s">
        <v>35</v>
      </c>
      <c r="B531" s="4" t="s">
        <v>22</v>
      </c>
      <c r="C531" s="4" t="s">
        <v>9</v>
      </c>
      <c r="D531" s="5">
        <v>44721</v>
      </c>
      <c r="E531" s="6">
        <v>4361</v>
      </c>
      <c r="F531">
        <v>97</v>
      </c>
      <c r="G531" t="str">
        <f t="shared" si="8"/>
        <v>Thursday</v>
      </c>
    </row>
    <row r="532" spans="1:7" x14ac:dyDescent="0.35">
      <c r="A532" t="s">
        <v>44</v>
      </c>
      <c r="B532" s="4" t="s">
        <v>27</v>
      </c>
      <c r="C532" s="4" t="s">
        <v>38</v>
      </c>
      <c r="D532" s="5">
        <v>44693</v>
      </c>
      <c r="E532" s="6">
        <v>777</v>
      </c>
      <c r="F532">
        <v>60</v>
      </c>
      <c r="G532" t="str">
        <f t="shared" si="8"/>
        <v>Thursday</v>
      </c>
    </row>
    <row r="533" spans="1:7" x14ac:dyDescent="0.35">
      <c r="A533" t="s">
        <v>20</v>
      </c>
      <c r="B533" s="4" t="s">
        <v>27</v>
      </c>
      <c r="C533" s="4" t="s">
        <v>33</v>
      </c>
      <c r="D533" s="5">
        <v>44690</v>
      </c>
      <c r="E533" s="6">
        <v>3843</v>
      </c>
      <c r="F533">
        <v>5</v>
      </c>
      <c r="G533" t="str">
        <f t="shared" si="8"/>
        <v>Monday</v>
      </c>
    </row>
    <row r="534" spans="1:7" x14ac:dyDescent="0.35">
      <c r="A534" t="s">
        <v>24</v>
      </c>
      <c r="B534" s="4" t="s">
        <v>30</v>
      </c>
      <c r="C534" s="4" t="s">
        <v>46</v>
      </c>
      <c r="D534" s="5">
        <v>44782</v>
      </c>
      <c r="E534" s="6">
        <v>6930</v>
      </c>
      <c r="F534">
        <v>182</v>
      </c>
      <c r="G534" t="str">
        <f t="shared" si="8"/>
        <v>Tuesday</v>
      </c>
    </row>
    <row r="535" spans="1:7" x14ac:dyDescent="0.35">
      <c r="A535" t="s">
        <v>10</v>
      </c>
      <c r="B535" s="4" t="s">
        <v>11</v>
      </c>
      <c r="C535" s="4" t="s">
        <v>53</v>
      </c>
      <c r="D535" s="5">
        <v>44664</v>
      </c>
      <c r="E535" s="6">
        <v>5733</v>
      </c>
      <c r="F535">
        <v>114</v>
      </c>
      <c r="G535" t="str">
        <f t="shared" si="8"/>
        <v>Wednesday</v>
      </c>
    </row>
    <row r="536" spans="1:7" x14ac:dyDescent="0.35">
      <c r="A536" t="s">
        <v>49</v>
      </c>
      <c r="B536" s="4" t="s">
        <v>27</v>
      </c>
      <c r="C536" s="4" t="s">
        <v>58</v>
      </c>
      <c r="D536" s="5">
        <v>44683</v>
      </c>
      <c r="E536" s="6">
        <v>8393</v>
      </c>
      <c r="F536">
        <v>46</v>
      </c>
      <c r="G536" t="str">
        <f t="shared" si="8"/>
        <v>Monday</v>
      </c>
    </row>
    <row r="537" spans="1:7" x14ac:dyDescent="0.35">
      <c r="A537" t="s">
        <v>55</v>
      </c>
      <c r="B537" s="4" t="s">
        <v>27</v>
      </c>
      <c r="C537" s="4" t="s">
        <v>19</v>
      </c>
      <c r="D537" s="5">
        <v>44782</v>
      </c>
      <c r="E537" s="6">
        <v>3822</v>
      </c>
      <c r="F537">
        <v>320</v>
      </c>
      <c r="G537" t="str">
        <f t="shared" si="8"/>
        <v>Tuesday</v>
      </c>
    </row>
    <row r="538" spans="1:7" x14ac:dyDescent="0.35">
      <c r="A538" t="s">
        <v>51</v>
      </c>
      <c r="B538" s="4" t="s">
        <v>16</v>
      </c>
      <c r="C538" s="4" t="s">
        <v>52</v>
      </c>
      <c r="D538" s="5">
        <v>44796</v>
      </c>
      <c r="E538" s="6">
        <v>6342</v>
      </c>
      <c r="F538">
        <v>178</v>
      </c>
      <c r="G538" t="str">
        <f t="shared" si="8"/>
        <v>Tuesday</v>
      </c>
    </row>
    <row r="539" spans="1:7" x14ac:dyDescent="0.35">
      <c r="A539" t="s">
        <v>20</v>
      </c>
      <c r="B539" s="4" t="s">
        <v>11</v>
      </c>
      <c r="C539" s="4" t="s">
        <v>40</v>
      </c>
      <c r="D539" s="5">
        <v>44694</v>
      </c>
      <c r="E539" s="6">
        <v>6510</v>
      </c>
      <c r="F539">
        <v>170</v>
      </c>
      <c r="G539" t="str">
        <f t="shared" si="8"/>
        <v>Friday</v>
      </c>
    </row>
    <row r="540" spans="1:7" x14ac:dyDescent="0.35">
      <c r="A540" t="s">
        <v>32</v>
      </c>
      <c r="B540" s="4" t="s">
        <v>27</v>
      </c>
      <c r="C540" s="4" t="s">
        <v>46</v>
      </c>
      <c r="D540" s="5">
        <v>44593</v>
      </c>
      <c r="E540" s="6">
        <v>10171</v>
      </c>
      <c r="F540">
        <v>67</v>
      </c>
      <c r="G540" t="str">
        <f t="shared" si="8"/>
        <v>Tuesday</v>
      </c>
    </row>
    <row r="541" spans="1:7" x14ac:dyDescent="0.35">
      <c r="A541" t="s">
        <v>51</v>
      </c>
      <c r="B541" s="4" t="s">
        <v>27</v>
      </c>
      <c r="C541" s="4" t="s">
        <v>23</v>
      </c>
      <c r="D541" s="5">
        <v>44735</v>
      </c>
      <c r="E541" s="6">
        <v>5908</v>
      </c>
      <c r="F541">
        <v>301</v>
      </c>
      <c r="G541" t="str">
        <f t="shared" si="8"/>
        <v>Thursday</v>
      </c>
    </row>
    <row r="542" spans="1:7" x14ac:dyDescent="0.35">
      <c r="A542" t="s">
        <v>54</v>
      </c>
      <c r="B542" s="4" t="s">
        <v>8</v>
      </c>
      <c r="C542" s="4" t="s">
        <v>53</v>
      </c>
      <c r="D542" s="5">
        <v>44705</v>
      </c>
      <c r="E542" s="6">
        <v>10164</v>
      </c>
      <c r="F542">
        <v>134</v>
      </c>
      <c r="G542" t="str">
        <f t="shared" si="8"/>
        <v>Tuesday</v>
      </c>
    </row>
    <row r="543" spans="1:7" x14ac:dyDescent="0.35">
      <c r="A543" t="s">
        <v>15</v>
      </c>
      <c r="B543" s="4" t="s">
        <v>30</v>
      </c>
      <c r="C543" s="4" t="s">
        <v>9</v>
      </c>
      <c r="D543" s="5">
        <v>44652</v>
      </c>
      <c r="E543" s="6">
        <v>1064</v>
      </c>
      <c r="F543">
        <v>211</v>
      </c>
      <c r="G543" t="str">
        <f t="shared" si="8"/>
        <v>Friday</v>
      </c>
    </row>
    <row r="544" spans="1:7" x14ac:dyDescent="0.35">
      <c r="A544" t="s">
        <v>51</v>
      </c>
      <c r="B544" s="4" t="s">
        <v>30</v>
      </c>
      <c r="C544" s="4" t="s">
        <v>59</v>
      </c>
      <c r="D544" s="5">
        <v>44769</v>
      </c>
      <c r="E544" s="6">
        <v>9716</v>
      </c>
      <c r="F544">
        <v>151</v>
      </c>
      <c r="G544" t="str">
        <f t="shared" si="8"/>
        <v>Wednesday</v>
      </c>
    </row>
    <row r="545" spans="1:7" x14ac:dyDescent="0.35">
      <c r="A545" t="s">
        <v>56</v>
      </c>
      <c r="B545" s="4" t="s">
        <v>11</v>
      </c>
      <c r="C545" s="4" t="s">
        <v>14</v>
      </c>
      <c r="D545" s="5">
        <v>44588</v>
      </c>
      <c r="E545" s="6">
        <v>22050</v>
      </c>
      <c r="F545">
        <v>208</v>
      </c>
      <c r="G545" t="str">
        <f t="shared" si="8"/>
        <v>Thursday</v>
      </c>
    </row>
    <row r="546" spans="1:7" x14ac:dyDescent="0.35">
      <c r="A546" t="s">
        <v>15</v>
      </c>
      <c r="B546" s="4" t="s">
        <v>11</v>
      </c>
      <c r="C546" s="4" t="s">
        <v>53</v>
      </c>
      <c r="D546" s="5">
        <v>44785</v>
      </c>
      <c r="E546" s="6">
        <v>2541</v>
      </c>
      <c r="F546">
        <v>134</v>
      </c>
      <c r="G546" t="str">
        <f t="shared" si="8"/>
        <v>Friday</v>
      </c>
    </row>
    <row r="547" spans="1:7" x14ac:dyDescent="0.35">
      <c r="A547" t="s">
        <v>13</v>
      </c>
      <c r="B547" s="4" t="s">
        <v>30</v>
      </c>
      <c r="C547" s="4" t="s">
        <v>48</v>
      </c>
      <c r="D547" s="5">
        <v>44593</v>
      </c>
      <c r="E547" s="6">
        <v>9989</v>
      </c>
      <c r="F547">
        <v>49</v>
      </c>
      <c r="G547" t="str">
        <f t="shared" si="8"/>
        <v>Tuesday</v>
      </c>
    </row>
    <row r="548" spans="1:7" x14ac:dyDescent="0.35">
      <c r="A548" t="s">
        <v>25</v>
      </c>
      <c r="B548" s="4" t="s">
        <v>11</v>
      </c>
      <c r="C548" s="4" t="s">
        <v>21</v>
      </c>
      <c r="D548" s="5">
        <v>44622</v>
      </c>
      <c r="E548" s="6">
        <v>4739</v>
      </c>
      <c r="F548">
        <v>204</v>
      </c>
      <c r="G548" t="str">
        <f t="shared" si="8"/>
        <v>Wednesday</v>
      </c>
    </row>
    <row r="549" spans="1:7" x14ac:dyDescent="0.35">
      <c r="A549" t="s">
        <v>50</v>
      </c>
      <c r="B549" s="4" t="s">
        <v>16</v>
      </c>
      <c r="C549" s="4" t="s">
        <v>19</v>
      </c>
      <c r="D549" s="5">
        <v>44742</v>
      </c>
      <c r="E549" s="6">
        <v>3185</v>
      </c>
      <c r="F549">
        <v>34</v>
      </c>
      <c r="G549" t="str">
        <f t="shared" si="8"/>
        <v>Thursday</v>
      </c>
    </row>
    <row r="550" spans="1:7" x14ac:dyDescent="0.35">
      <c r="A550" t="s">
        <v>55</v>
      </c>
      <c r="B550" s="4" t="s">
        <v>16</v>
      </c>
      <c r="C550" s="4" t="s">
        <v>40</v>
      </c>
      <c r="D550" s="5">
        <v>44578</v>
      </c>
      <c r="E550" s="6">
        <v>8225</v>
      </c>
      <c r="F550">
        <v>91</v>
      </c>
      <c r="G550" t="str">
        <f t="shared" si="8"/>
        <v>Monday</v>
      </c>
    </row>
    <row r="551" spans="1:7" x14ac:dyDescent="0.35">
      <c r="A551" t="s">
        <v>24</v>
      </c>
      <c r="B551" s="4" t="s">
        <v>27</v>
      </c>
      <c r="C551" s="4" t="s">
        <v>38</v>
      </c>
      <c r="D551" s="5">
        <v>44749</v>
      </c>
      <c r="E551" s="6">
        <v>14301</v>
      </c>
      <c r="F551">
        <v>130</v>
      </c>
      <c r="G551" t="str">
        <f t="shared" si="8"/>
        <v>Thursday</v>
      </c>
    </row>
    <row r="552" spans="1:7" x14ac:dyDescent="0.35">
      <c r="A552" t="s">
        <v>29</v>
      </c>
      <c r="B552" s="4" t="s">
        <v>22</v>
      </c>
      <c r="C552" s="4" t="s">
        <v>9</v>
      </c>
      <c r="D552" s="5">
        <v>44592</v>
      </c>
      <c r="E552" s="6">
        <v>1316</v>
      </c>
      <c r="F552">
        <v>107</v>
      </c>
      <c r="G552" t="str">
        <f t="shared" si="8"/>
        <v>Monday</v>
      </c>
    </row>
    <row r="553" spans="1:7" x14ac:dyDescent="0.35">
      <c r="A553" t="s">
        <v>35</v>
      </c>
      <c r="B553" s="4" t="s">
        <v>8</v>
      </c>
      <c r="C553" s="4" t="s">
        <v>19</v>
      </c>
      <c r="D553" s="5">
        <v>44783</v>
      </c>
      <c r="E553" s="6">
        <v>3486</v>
      </c>
      <c r="F553">
        <v>121</v>
      </c>
      <c r="G553" t="str">
        <f t="shared" si="8"/>
        <v>Wednesday</v>
      </c>
    </row>
    <row r="554" spans="1:7" x14ac:dyDescent="0.35">
      <c r="A554" t="s">
        <v>35</v>
      </c>
      <c r="B554" s="4" t="s">
        <v>27</v>
      </c>
      <c r="C554" s="4" t="s">
        <v>14</v>
      </c>
      <c r="D554" s="5">
        <v>44791</v>
      </c>
      <c r="E554" s="6">
        <v>13930</v>
      </c>
      <c r="F554">
        <v>339</v>
      </c>
      <c r="G554" t="str">
        <f t="shared" si="8"/>
        <v>Thursday</v>
      </c>
    </row>
    <row r="555" spans="1:7" x14ac:dyDescent="0.35">
      <c r="A555" t="s">
        <v>24</v>
      </c>
      <c r="B555" s="4" t="s">
        <v>22</v>
      </c>
      <c r="C555" s="4" t="s">
        <v>45</v>
      </c>
      <c r="D555" s="5">
        <v>44727</v>
      </c>
      <c r="E555" s="6">
        <v>5509</v>
      </c>
      <c r="F555">
        <v>321</v>
      </c>
      <c r="G555" t="str">
        <f t="shared" si="8"/>
        <v>Wednesday</v>
      </c>
    </row>
    <row r="556" spans="1:7" x14ac:dyDescent="0.35">
      <c r="A556" t="s">
        <v>34</v>
      </c>
      <c r="B556" s="4" t="s">
        <v>27</v>
      </c>
      <c r="C556" s="4" t="s">
        <v>57</v>
      </c>
      <c r="D556" s="5">
        <v>44587</v>
      </c>
      <c r="E556" s="6">
        <v>8470</v>
      </c>
      <c r="F556">
        <v>9</v>
      </c>
      <c r="G556" t="str">
        <f t="shared" si="8"/>
        <v>Wednesday</v>
      </c>
    </row>
    <row r="557" spans="1:7" x14ac:dyDescent="0.35">
      <c r="A557" t="s">
        <v>50</v>
      </c>
      <c r="B557" s="4" t="s">
        <v>27</v>
      </c>
      <c r="C557" s="4" t="s">
        <v>40</v>
      </c>
      <c r="D557" s="5">
        <v>44680</v>
      </c>
      <c r="E557" s="6">
        <v>77</v>
      </c>
      <c r="F557">
        <v>69</v>
      </c>
      <c r="G557" t="str">
        <f t="shared" si="8"/>
        <v>Friday</v>
      </c>
    </row>
    <row r="558" spans="1:7" x14ac:dyDescent="0.35">
      <c r="A558" t="s">
        <v>29</v>
      </c>
      <c r="B558" s="4" t="s">
        <v>30</v>
      </c>
      <c r="C558" s="4" t="s">
        <v>45</v>
      </c>
      <c r="D558" s="5">
        <v>44623</v>
      </c>
      <c r="E558" s="6">
        <v>3381</v>
      </c>
      <c r="F558">
        <v>72</v>
      </c>
      <c r="G558" t="str">
        <f t="shared" si="8"/>
        <v>Thursday</v>
      </c>
    </row>
    <row r="559" spans="1:7" x14ac:dyDescent="0.35">
      <c r="A559" t="s">
        <v>42</v>
      </c>
      <c r="B559" s="4" t="s">
        <v>16</v>
      </c>
      <c r="C559" s="4" t="s">
        <v>48</v>
      </c>
      <c r="D559" s="5">
        <v>44614</v>
      </c>
      <c r="E559" s="6">
        <v>4102</v>
      </c>
      <c r="F559">
        <v>392</v>
      </c>
      <c r="G559" t="str">
        <f t="shared" si="8"/>
        <v>Tuesday</v>
      </c>
    </row>
    <row r="560" spans="1:7" x14ac:dyDescent="0.35">
      <c r="A560" t="s">
        <v>18</v>
      </c>
      <c r="B560" s="4" t="s">
        <v>27</v>
      </c>
      <c r="C560" s="4" t="s">
        <v>17</v>
      </c>
      <c r="D560" s="5">
        <v>44624</v>
      </c>
      <c r="E560" s="6">
        <v>3577</v>
      </c>
      <c r="F560">
        <v>158</v>
      </c>
      <c r="G560" t="str">
        <f t="shared" si="8"/>
        <v>Friday</v>
      </c>
    </row>
    <row r="561" spans="1:7" x14ac:dyDescent="0.35">
      <c r="A561" t="s">
        <v>44</v>
      </c>
      <c r="B561" s="4" t="s">
        <v>11</v>
      </c>
      <c r="C561" s="4" t="s">
        <v>17</v>
      </c>
      <c r="D561" s="5">
        <v>44749</v>
      </c>
      <c r="E561" s="6">
        <v>2975</v>
      </c>
      <c r="F561">
        <v>9</v>
      </c>
      <c r="G561" t="str">
        <f t="shared" si="8"/>
        <v>Thursday</v>
      </c>
    </row>
    <row r="562" spans="1:7" x14ac:dyDescent="0.35">
      <c r="A562" t="s">
        <v>51</v>
      </c>
      <c r="B562" s="4" t="s">
        <v>22</v>
      </c>
      <c r="C562" s="4" t="s">
        <v>58</v>
      </c>
      <c r="D562" s="5">
        <v>44729</v>
      </c>
      <c r="E562" s="6">
        <v>4137</v>
      </c>
      <c r="F562">
        <v>347</v>
      </c>
      <c r="G562" t="str">
        <f t="shared" si="8"/>
        <v>Friday</v>
      </c>
    </row>
    <row r="563" spans="1:7" x14ac:dyDescent="0.35">
      <c r="A563" t="s">
        <v>15</v>
      </c>
      <c r="B563" s="4" t="s">
        <v>30</v>
      </c>
      <c r="C563" s="4" t="s">
        <v>58</v>
      </c>
      <c r="D563" s="5">
        <v>44775</v>
      </c>
      <c r="E563" s="6">
        <v>9541</v>
      </c>
      <c r="F563">
        <v>114</v>
      </c>
      <c r="G563" t="str">
        <f t="shared" si="8"/>
        <v>Tuesday</v>
      </c>
    </row>
    <row r="564" spans="1:7" x14ac:dyDescent="0.35">
      <c r="A564" t="s">
        <v>18</v>
      </c>
      <c r="B564" s="4" t="s">
        <v>27</v>
      </c>
      <c r="C564" s="4" t="s">
        <v>57</v>
      </c>
      <c r="D564" s="5">
        <v>44785</v>
      </c>
      <c r="E564" s="6">
        <v>8001</v>
      </c>
      <c r="F564">
        <v>120</v>
      </c>
      <c r="G564" t="str">
        <f t="shared" si="8"/>
        <v>Friday</v>
      </c>
    </row>
    <row r="565" spans="1:7" x14ac:dyDescent="0.35">
      <c r="A565" t="s">
        <v>54</v>
      </c>
      <c r="B565" s="4" t="s">
        <v>22</v>
      </c>
      <c r="C565" s="4" t="s">
        <v>14</v>
      </c>
      <c r="D565" s="5">
        <v>44589</v>
      </c>
      <c r="E565" s="6">
        <v>5152</v>
      </c>
      <c r="F565">
        <v>333</v>
      </c>
      <c r="G565" t="str">
        <f t="shared" si="8"/>
        <v>Friday</v>
      </c>
    </row>
    <row r="566" spans="1:7" x14ac:dyDescent="0.35">
      <c r="A566" t="s">
        <v>50</v>
      </c>
      <c r="B566" s="4" t="s">
        <v>16</v>
      </c>
      <c r="C566" s="4" t="s">
        <v>28</v>
      </c>
      <c r="D566" s="5">
        <v>44680</v>
      </c>
      <c r="E566" s="6">
        <v>11116</v>
      </c>
      <c r="F566">
        <v>432</v>
      </c>
      <c r="G566" t="str">
        <f t="shared" si="8"/>
        <v>Friday</v>
      </c>
    </row>
    <row r="567" spans="1:7" x14ac:dyDescent="0.35">
      <c r="A567" t="s">
        <v>34</v>
      </c>
      <c r="B567" s="4" t="s">
        <v>16</v>
      </c>
      <c r="C567" s="4" t="s">
        <v>46</v>
      </c>
      <c r="D567" s="5">
        <v>44656</v>
      </c>
      <c r="E567" s="6">
        <v>13076</v>
      </c>
      <c r="F567">
        <v>236</v>
      </c>
      <c r="G567" t="str">
        <f t="shared" si="8"/>
        <v>Tuesday</v>
      </c>
    </row>
    <row r="568" spans="1:7" x14ac:dyDescent="0.35">
      <c r="A568" t="s">
        <v>42</v>
      </c>
      <c r="B568" s="4" t="s">
        <v>30</v>
      </c>
      <c r="C568" s="4" t="s">
        <v>46</v>
      </c>
      <c r="D568" s="5">
        <v>44579</v>
      </c>
      <c r="E568" s="6">
        <v>10213</v>
      </c>
      <c r="F568">
        <v>135</v>
      </c>
      <c r="G568" t="str">
        <f t="shared" si="8"/>
        <v>Tuesday</v>
      </c>
    </row>
    <row r="569" spans="1:7" x14ac:dyDescent="0.35">
      <c r="A569" t="s">
        <v>7</v>
      </c>
      <c r="B569" s="4" t="s">
        <v>8</v>
      </c>
      <c r="C569" s="4" t="s">
        <v>57</v>
      </c>
      <c r="D569" s="5">
        <v>44697</v>
      </c>
      <c r="E569" s="6">
        <v>2485</v>
      </c>
      <c r="F569">
        <v>97</v>
      </c>
      <c r="G569" t="str">
        <f t="shared" si="8"/>
        <v>Monday</v>
      </c>
    </row>
    <row r="570" spans="1:7" x14ac:dyDescent="0.35">
      <c r="A570" t="s">
        <v>50</v>
      </c>
      <c r="B570" s="4" t="s">
        <v>16</v>
      </c>
      <c r="C570" s="4" t="s">
        <v>45</v>
      </c>
      <c r="D570" s="5">
        <v>44797</v>
      </c>
      <c r="E570" s="6">
        <v>8715</v>
      </c>
      <c r="F570">
        <v>168</v>
      </c>
      <c r="G570" t="str">
        <f t="shared" si="8"/>
        <v>Wednesday</v>
      </c>
    </row>
    <row r="571" spans="1:7" x14ac:dyDescent="0.35">
      <c r="A571" t="s">
        <v>39</v>
      </c>
      <c r="B571" s="4" t="s">
        <v>11</v>
      </c>
      <c r="C571" s="4" t="s">
        <v>12</v>
      </c>
      <c r="D571" s="5">
        <v>44579</v>
      </c>
      <c r="E571" s="6">
        <v>273</v>
      </c>
      <c r="F571">
        <v>402</v>
      </c>
      <c r="G571" t="str">
        <f t="shared" si="8"/>
        <v>Tuesday</v>
      </c>
    </row>
    <row r="572" spans="1:7" x14ac:dyDescent="0.35">
      <c r="A572" t="s">
        <v>42</v>
      </c>
      <c r="B572" s="4" t="s">
        <v>27</v>
      </c>
      <c r="C572" s="4" t="s">
        <v>31</v>
      </c>
      <c r="D572" s="5">
        <v>44795</v>
      </c>
      <c r="E572" s="6">
        <v>7623</v>
      </c>
      <c r="F572">
        <v>10</v>
      </c>
      <c r="G572" t="str">
        <f t="shared" si="8"/>
        <v>Monday</v>
      </c>
    </row>
    <row r="573" spans="1:7" x14ac:dyDescent="0.35">
      <c r="A573" t="s">
        <v>20</v>
      </c>
      <c r="B573" s="4" t="s">
        <v>8</v>
      </c>
      <c r="C573" s="4" t="s">
        <v>19</v>
      </c>
      <c r="D573" s="5">
        <v>44627</v>
      </c>
      <c r="E573" s="6">
        <v>7</v>
      </c>
      <c r="F573">
        <v>84</v>
      </c>
      <c r="G573" t="str">
        <f t="shared" si="8"/>
        <v>Monday</v>
      </c>
    </row>
    <row r="574" spans="1:7" x14ac:dyDescent="0.35">
      <c r="A574" t="s">
        <v>35</v>
      </c>
      <c r="B574" s="4" t="s">
        <v>8</v>
      </c>
      <c r="C574" s="4" t="s">
        <v>53</v>
      </c>
      <c r="D574" s="5">
        <v>44624</v>
      </c>
      <c r="E574" s="6">
        <v>3010</v>
      </c>
      <c r="F574">
        <v>69</v>
      </c>
      <c r="G574" t="str">
        <f t="shared" si="8"/>
        <v>Friday</v>
      </c>
    </row>
    <row r="575" spans="1:7" x14ac:dyDescent="0.35">
      <c r="A575" t="s">
        <v>55</v>
      </c>
      <c r="B575" s="4" t="s">
        <v>30</v>
      </c>
      <c r="C575" s="4" t="s">
        <v>46</v>
      </c>
      <c r="D575" s="5">
        <v>44673</v>
      </c>
      <c r="E575" s="6">
        <v>11550</v>
      </c>
      <c r="F575">
        <v>111</v>
      </c>
      <c r="G575" t="str">
        <f t="shared" si="8"/>
        <v>Friday</v>
      </c>
    </row>
    <row r="576" spans="1:7" x14ac:dyDescent="0.35">
      <c r="A576" t="s">
        <v>42</v>
      </c>
      <c r="B576" s="4" t="s">
        <v>16</v>
      </c>
      <c r="C576" s="4" t="s">
        <v>38</v>
      </c>
      <c r="D576" s="5">
        <v>44721</v>
      </c>
      <c r="E576" s="6">
        <v>4046</v>
      </c>
      <c r="F576">
        <v>89</v>
      </c>
      <c r="G576" t="str">
        <f t="shared" si="8"/>
        <v>Thursday</v>
      </c>
    </row>
    <row r="577" spans="1:7" x14ac:dyDescent="0.35">
      <c r="A577" t="s">
        <v>15</v>
      </c>
      <c r="B577" s="4" t="s">
        <v>30</v>
      </c>
      <c r="C577" s="4" t="s">
        <v>43</v>
      </c>
      <c r="D577" s="5">
        <v>44767</v>
      </c>
      <c r="E577" s="6">
        <v>8904</v>
      </c>
      <c r="F577">
        <v>199</v>
      </c>
      <c r="G577" t="str">
        <f t="shared" si="8"/>
        <v>Monday</v>
      </c>
    </row>
    <row r="578" spans="1:7" x14ac:dyDescent="0.35">
      <c r="A578" t="s">
        <v>15</v>
      </c>
      <c r="B578" s="4" t="s">
        <v>11</v>
      </c>
      <c r="C578" s="4" t="s">
        <v>17</v>
      </c>
      <c r="D578" s="5">
        <v>44776</v>
      </c>
      <c r="E578" s="6">
        <v>11298</v>
      </c>
      <c r="F578">
        <v>89</v>
      </c>
      <c r="G578" t="str">
        <f t="shared" si="8"/>
        <v>Wednesday</v>
      </c>
    </row>
    <row r="579" spans="1:7" x14ac:dyDescent="0.35">
      <c r="A579" t="s">
        <v>25</v>
      </c>
      <c r="B579" s="4" t="s">
        <v>16</v>
      </c>
      <c r="C579" s="4" t="s">
        <v>46</v>
      </c>
      <c r="D579" s="5">
        <v>44776</v>
      </c>
      <c r="E579" s="6">
        <v>4396</v>
      </c>
      <c r="F579">
        <v>131</v>
      </c>
      <c r="G579" t="str">
        <f t="shared" ref="G579:G642" si="9">TEXT(D579,"DDDD")</f>
        <v>Wednesday</v>
      </c>
    </row>
    <row r="580" spans="1:7" x14ac:dyDescent="0.35">
      <c r="A580" t="s">
        <v>7</v>
      </c>
      <c r="B580" s="4" t="s">
        <v>8</v>
      </c>
      <c r="C580" s="4" t="s">
        <v>38</v>
      </c>
      <c r="D580" s="5">
        <v>44684</v>
      </c>
      <c r="E580" s="6">
        <v>12068</v>
      </c>
      <c r="F580">
        <v>227</v>
      </c>
      <c r="G580" t="str">
        <f t="shared" si="9"/>
        <v>Tuesday</v>
      </c>
    </row>
    <row r="581" spans="1:7" x14ac:dyDescent="0.35">
      <c r="A581" t="s">
        <v>41</v>
      </c>
      <c r="B581" s="4" t="s">
        <v>30</v>
      </c>
      <c r="C581" s="4" t="s">
        <v>21</v>
      </c>
      <c r="D581" s="5">
        <v>44580</v>
      </c>
      <c r="E581" s="6">
        <v>9772</v>
      </c>
      <c r="F581">
        <v>301</v>
      </c>
      <c r="G581" t="str">
        <f t="shared" si="9"/>
        <v>Wednesday</v>
      </c>
    </row>
    <row r="582" spans="1:7" x14ac:dyDescent="0.35">
      <c r="A582" t="s">
        <v>37</v>
      </c>
      <c r="B582" s="4" t="s">
        <v>27</v>
      </c>
      <c r="C582" s="4" t="s">
        <v>23</v>
      </c>
      <c r="D582" s="5">
        <v>44603</v>
      </c>
      <c r="E582" s="6">
        <v>10458</v>
      </c>
      <c r="F582">
        <v>316</v>
      </c>
      <c r="G582" t="str">
        <f t="shared" si="9"/>
        <v>Friday</v>
      </c>
    </row>
    <row r="583" spans="1:7" x14ac:dyDescent="0.35">
      <c r="A583" t="s">
        <v>10</v>
      </c>
      <c r="B583" s="4" t="s">
        <v>11</v>
      </c>
      <c r="C583" s="4" t="s">
        <v>48</v>
      </c>
      <c r="D583" s="5">
        <v>44726</v>
      </c>
      <c r="E583" s="6">
        <v>6426</v>
      </c>
      <c r="F583">
        <v>390</v>
      </c>
      <c r="G583" t="str">
        <f t="shared" si="9"/>
        <v>Tuesday</v>
      </c>
    </row>
    <row r="584" spans="1:7" x14ac:dyDescent="0.35">
      <c r="A584" t="s">
        <v>50</v>
      </c>
      <c r="B584" s="4" t="s">
        <v>27</v>
      </c>
      <c r="C584" s="4" t="s">
        <v>23</v>
      </c>
      <c r="D584" s="5">
        <v>44643</v>
      </c>
      <c r="E584" s="6">
        <v>6188</v>
      </c>
      <c r="F584">
        <v>223</v>
      </c>
      <c r="G584" t="str">
        <f t="shared" si="9"/>
        <v>Wednesday</v>
      </c>
    </row>
    <row r="585" spans="1:7" x14ac:dyDescent="0.35">
      <c r="A585" t="s">
        <v>54</v>
      </c>
      <c r="B585" s="4" t="s">
        <v>30</v>
      </c>
      <c r="C585" s="4" t="s">
        <v>12</v>
      </c>
      <c r="D585" s="5">
        <v>44609</v>
      </c>
      <c r="E585" s="6">
        <v>7504</v>
      </c>
      <c r="F585">
        <v>101</v>
      </c>
      <c r="G585" t="str">
        <f t="shared" si="9"/>
        <v>Thursday</v>
      </c>
    </row>
    <row r="586" spans="1:7" x14ac:dyDescent="0.35">
      <c r="A586" t="s">
        <v>44</v>
      </c>
      <c r="B586" s="4" t="s">
        <v>30</v>
      </c>
      <c r="C586" s="4" t="s">
        <v>17</v>
      </c>
      <c r="D586" s="5">
        <v>44637</v>
      </c>
      <c r="E586" s="6">
        <v>1750</v>
      </c>
      <c r="F586">
        <v>479</v>
      </c>
      <c r="G586" t="str">
        <f t="shared" si="9"/>
        <v>Thursday</v>
      </c>
    </row>
    <row r="587" spans="1:7" x14ac:dyDescent="0.35">
      <c r="A587" t="s">
        <v>29</v>
      </c>
      <c r="B587" s="4" t="s">
        <v>16</v>
      </c>
      <c r="C587" s="4" t="s">
        <v>40</v>
      </c>
      <c r="D587" s="5">
        <v>44741</v>
      </c>
      <c r="E587" s="6">
        <v>5439</v>
      </c>
      <c r="F587">
        <v>287</v>
      </c>
      <c r="G587" t="str">
        <f t="shared" si="9"/>
        <v>Wednesday</v>
      </c>
    </row>
    <row r="588" spans="1:7" x14ac:dyDescent="0.35">
      <c r="A588" t="s">
        <v>56</v>
      </c>
      <c r="B588" s="4" t="s">
        <v>30</v>
      </c>
      <c r="C588" s="4" t="s">
        <v>53</v>
      </c>
      <c r="D588" s="5">
        <v>44797</v>
      </c>
      <c r="E588" s="6">
        <v>15547</v>
      </c>
      <c r="F588">
        <v>269</v>
      </c>
      <c r="G588" t="str">
        <f t="shared" si="9"/>
        <v>Wednesday</v>
      </c>
    </row>
    <row r="589" spans="1:7" x14ac:dyDescent="0.35">
      <c r="A589" t="s">
        <v>13</v>
      </c>
      <c r="B589" s="4" t="s">
        <v>30</v>
      </c>
      <c r="C589" s="4" t="s">
        <v>40</v>
      </c>
      <c r="D589" s="5">
        <v>44746</v>
      </c>
      <c r="E589" s="6">
        <v>11956</v>
      </c>
      <c r="F589">
        <v>277</v>
      </c>
      <c r="G589" t="str">
        <f t="shared" si="9"/>
        <v>Monday</v>
      </c>
    </row>
    <row r="590" spans="1:7" x14ac:dyDescent="0.35">
      <c r="A590" t="s">
        <v>37</v>
      </c>
      <c r="B590" s="4" t="s">
        <v>22</v>
      </c>
      <c r="C590" s="4" t="s">
        <v>48</v>
      </c>
      <c r="D590" s="5">
        <v>44648</v>
      </c>
      <c r="E590" s="6">
        <v>2723</v>
      </c>
      <c r="F590">
        <v>67</v>
      </c>
      <c r="G590" t="str">
        <f t="shared" si="9"/>
        <v>Monday</v>
      </c>
    </row>
    <row r="591" spans="1:7" x14ac:dyDescent="0.35">
      <c r="A591" t="s">
        <v>39</v>
      </c>
      <c r="B591" s="4" t="s">
        <v>11</v>
      </c>
      <c r="C591" s="4" t="s">
        <v>17</v>
      </c>
      <c r="D591" s="5">
        <v>44670</v>
      </c>
      <c r="E591" s="6">
        <v>19327</v>
      </c>
      <c r="F591">
        <v>135</v>
      </c>
      <c r="G591" t="str">
        <f t="shared" si="9"/>
        <v>Tuesday</v>
      </c>
    </row>
    <row r="592" spans="1:7" x14ac:dyDescent="0.35">
      <c r="A592" t="s">
        <v>56</v>
      </c>
      <c r="B592" s="4" t="s">
        <v>22</v>
      </c>
      <c r="C592" s="4" t="s">
        <v>9</v>
      </c>
      <c r="D592" s="5">
        <v>44579</v>
      </c>
      <c r="E592" s="6">
        <v>9058</v>
      </c>
      <c r="F592">
        <v>229</v>
      </c>
      <c r="G592" t="str">
        <f t="shared" si="9"/>
        <v>Tuesday</v>
      </c>
    </row>
    <row r="593" spans="1:7" x14ac:dyDescent="0.35">
      <c r="A593" t="s">
        <v>10</v>
      </c>
      <c r="B593" s="4" t="s">
        <v>22</v>
      </c>
      <c r="C593" s="4" t="s">
        <v>43</v>
      </c>
      <c r="D593" s="5">
        <v>44578</v>
      </c>
      <c r="E593" s="6">
        <v>2996</v>
      </c>
      <c r="F593">
        <v>88</v>
      </c>
      <c r="G593" t="str">
        <f t="shared" si="9"/>
        <v>Monday</v>
      </c>
    </row>
    <row r="594" spans="1:7" x14ac:dyDescent="0.35">
      <c r="A594" t="s">
        <v>49</v>
      </c>
      <c r="B594" s="4" t="s">
        <v>22</v>
      </c>
      <c r="C594" s="4" t="s">
        <v>9</v>
      </c>
      <c r="D594" s="5">
        <v>44607</v>
      </c>
      <c r="E594" s="6">
        <v>8848</v>
      </c>
      <c r="F594">
        <v>211</v>
      </c>
      <c r="G594" t="str">
        <f t="shared" si="9"/>
        <v>Tuesday</v>
      </c>
    </row>
    <row r="595" spans="1:7" x14ac:dyDescent="0.35">
      <c r="A595" t="s">
        <v>49</v>
      </c>
      <c r="B595" s="4" t="s">
        <v>8</v>
      </c>
      <c r="C595" s="4" t="s">
        <v>38</v>
      </c>
      <c r="D595" s="5">
        <v>44603</v>
      </c>
      <c r="E595" s="6">
        <v>14336</v>
      </c>
      <c r="F595">
        <v>293</v>
      </c>
      <c r="G595" t="str">
        <f t="shared" si="9"/>
        <v>Friday</v>
      </c>
    </row>
    <row r="596" spans="1:7" x14ac:dyDescent="0.35">
      <c r="A596" t="s">
        <v>51</v>
      </c>
      <c r="B596" s="4" t="s">
        <v>27</v>
      </c>
      <c r="C596" s="4" t="s">
        <v>46</v>
      </c>
      <c r="D596" s="5">
        <v>44641</v>
      </c>
      <c r="E596" s="6">
        <v>16401</v>
      </c>
      <c r="F596">
        <v>179</v>
      </c>
      <c r="G596" t="str">
        <f t="shared" si="9"/>
        <v>Monday</v>
      </c>
    </row>
    <row r="597" spans="1:7" x14ac:dyDescent="0.35">
      <c r="A597" t="s">
        <v>20</v>
      </c>
      <c r="B597" s="4" t="s">
        <v>22</v>
      </c>
      <c r="C597" s="4" t="s">
        <v>48</v>
      </c>
      <c r="D597" s="5">
        <v>44566</v>
      </c>
      <c r="E597" s="6">
        <v>5173</v>
      </c>
      <c r="F597">
        <v>129</v>
      </c>
      <c r="G597" t="str">
        <f t="shared" si="9"/>
        <v>Wednesday</v>
      </c>
    </row>
    <row r="598" spans="1:7" x14ac:dyDescent="0.35">
      <c r="A598" t="s">
        <v>24</v>
      </c>
      <c r="B598" s="4" t="s">
        <v>11</v>
      </c>
      <c r="C598" s="4" t="s">
        <v>52</v>
      </c>
      <c r="D598" s="5">
        <v>44711</v>
      </c>
      <c r="E598" s="6">
        <v>6328</v>
      </c>
      <c r="F598">
        <v>164</v>
      </c>
      <c r="G598" t="str">
        <f t="shared" si="9"/>
        <v>Monday</v>
      </c>
    </row>
    <row r="599" spans="1:7" x14ac:dyDescent="0.35">
      <c r="A599" t="s">
        <v>7</v>
      </c>
      <c r="B599" s="4" t="s">
        <v>27</v>
      </c>
      <c r="C599" s="4" t="s">
        <v>19</v>
      </c>
      <c r="D599" s="5">
        <v>44565</v>
      </c>
      <c r="E599" s="6">
        <v>2534</v>
      </c>
      <c r="F599">
        <v>219</v>
      </c>
      <c r="G599" t="str">
        <f t="shared" si="9"/>
        <v>Tuesday</v>
      </c>
    </row>
    <row r="600" spans="1:7" x14ac:dyDescent="0.35">
      <c r="A600" t="s">
        <v>35</v>
      </c>
      <c r="B600" s="4" t="s">
        <v>16</v>
      </c>
      <c r="C600" s="4" t="s">
        <v>43</v>
      </c>
      <c r="D600" s="5">
        <v>44673</v>
      </c>
      <c r="E600" s="6">
        <v>1435</v>
      </c>
      <c r="F600">
        <v>258</v>
      </c>
      <c r="G600" t="str">
        <f t="shared" si="9"/>
        <v>Friday</v>
      </c>
    </row>
    <row r="601" spans="1:7" x14ac:dyDescent="0.35">
      <c r="A601" t="s">
        <v>13</v>
      </c>
      <c r="B601" s="4" t="s">
        <v>30</v>
      </c>
      <c r="C601" s="4" t="s">
        <v>38</v>
      </c>
      <c r="D601" s="5">
        <v>44602</v>
      </c>
      <c r="E601" s="6">
        <v>3052</v>
      </c>
      <c r="F601">
        <v>116</v>
      </c>
      <c r="G601" t="str">
        <f t="shared" si="9"/>
        <v>Thursday</v>
      </c>
    </row>
    <row r="602" spans="1:7" x14ac:dyDescent="0.35">
      <c r="A602" t="s">
        <v>55</v>
      </c>
      <c r="B602" s="4" t="s">
        <v>11</v>
      </c>
      <c r="C602" s="4" t="s">
        <v>40</v>
      </c>
      <c r="D602" s="5">
        <v>44785</v>
      </c>
      <c r="E602" s="6">
        <v>910</v>
      </c>
      <c r="F602">
        <v>204</v>
      </c>
      <c r="G602" t="str">
        <f t="shared" si="9"/>
        <v>Friday</v>
      </c>
    </row>
    <row r="603" spans="1:7" x14ac:dyDescent="0.35">
      <c r="A603" t="s">
        <v>20</v>
      </c>
      <c r="B603" s="4" t="s">
        <v>27</v>
      </c>
      <c r="C603" s="4" t="s">
        <v>36</v>
      </c>
      <c r="D603" s="5">
        <v>44783</v>
      </c>
      <c r="E603" s="6">
        <v>2331</v>
      </c>
      <c r="F603">
        <v>321</v>
      </c>
      <c r="G603" t="str">
        <f t="shared" si="9"/>
        <v>Wednesday</v>
      </c>
    </row>
    <row r="604" spans="1:7" x14ac:dyDescent="0.35">
      <c r="A604" t="s">
        <v>50</v>
      </c>
      <c r="B604" s="4" t="s">
        <v>16</v>
      </c>
      <c r="C604" s="4" t="s">
        <v>52</v>
      </c>
      <c r="D604" s="5">
        <v>44719</v>
      </c>
      <c r="E604" s="6">
        <v>679</v>
      </c>
      <c r="F604">
        <v>56</v>
      </c>
      <c r="G604" t="str">
        <f t="shared" si="9"/>
        <v>Tuesday</v>
      </c>
    </row>
    <row r="605" spans="1:7" x14ac:dyDescent="0.35">
      <c r="A605" t="s">
        <v>7</v>
      </c>
      <c r="B605" s="4" t="s">
        <v>11</v>
      </c>
      <c r="C605" s="4" t="s">
        <v>57</v>
      </c>
      <c r="D605" s="5">
        <v>44718</v>
      </c>
      <c r="E605" s="6">
        <v>2086</v>
      </c>
      <c r="F605">
        <v>74</v>
      </c>
      <c r="G605" t="str">
        <f t="shared" si="9"/>
        <v>Monday</v>
      </c>
    </row>
    <row r="606" spans="1:7" x14ac:dyDescent="0.35">
      <c r="A606" t="s">
        <v>32</v>
      </c>
      <c r="B606" s="4" t="s">
        <v>22</v>
      </c>
      <c r="C606" s="4" t="s">
        <v>57</v>
      </c>
      <c r="D606" s="5">
        <v>44656</v>
      </c>
      <c r="E606" s="6">
        <v>5012</v>
      </c>
      <c r="F606">
        <v>189</v>
      </c>
      <c r="G606" t="str">
        <f t="shared" si="9"/>
        <v>Tuesday</v>
      </c>
    </row>
    <row r="607" spans="1:7" x14ac:dyDescent="0.35">
      <c r="A607" t="s">
        <v>47</v>
      </c>
      <c r="B607" s="4" t="s">
        <v>27</v>
      </c>
      <c r="C607" s="4" t="s">
        <v>23</v>
      </c>
      <c r="D607" s="5">
        <v>44669</v>
      </c>
      <c r="E607" s="6">
        <v>4501</v>
      </c>
      <c r="F607">
        <v>131</v>
      </c>
      <c r="G607" t="str">
        <f t="shared" si="9"/>
        <v>Monday</v>
      </c>
    </row>
    <row r="608" spans="1:7" x14ac:dyDescent="0.35">
      <c r="A608" t="s">
        <v>49</v>
      </c>
      <c r="B608" s="4" t="s">
        <v>11</v>
      </c>
      <c r="C608" s="4" t="s">
        <v>23</v>
      </c>
      <c r="D608" s="5">
        <v>44592</v>
      </c>
      <c r="E608" s="6">
        <v>13482</v>
      </c>
      <c r="F608">
        <v>15</v>
      </c>
      <c r="G608" t="str">
        <f t="shared" si="9"/>
        <v>Monday</v>
      </c>
    </row>
    <row r="609" spans="1:7" x14ac:dyDescent="0.35">
      <c r="A609" t="s">
        <v>54</v>
      </c>
      <c r="B609" s="4" t="s">
        <v>27</v>
      </c>
      <c r="C609" s="4" t="s">
        <v>57</v>
      </c>
      <c r="D609" s="5">
        <v>44795</v>
      </c>
      <c r="E609" s="6">
        <v>5621</v>
      </c>
      <c r="F609">
        <v>140</v>
      </c>
      <c r="G609" t="str">
        <f t="shared" si="9"/>
        <v>Monday</v>
      </c>
    </row>
    <row r="610" spans="1:7" x14ac:dyDescent="0.35">
      <c r="A610" t="s">
        <v>7</v>
      </c>
      <c r="B610" s="4" t="s">
        <v>16</v>
      </c>
      <c r="C610" s="4" t="s">
        <v>19</v>
      </c>
      <c r="D610" s="5">
        <v>44617</v>
      </c>
      <c r="E610" s="6">
        <v>10486</v>
      </c>
      <c r="F610">
        <v>198</v>
      </c>
      <c r="G610" t="str">
        <f t="shared" si="9"/>
        <v>Friday</v>
      </c>
    </row>
    <row r="611" spans="1:7" x14ac:dyDescent="0.35">
      <c r="A611" t="s">
        <v>15</v>
      </c>
      <c r="B611" s="4" t="s">
        <v>16</v>
      </c>
      <c r="C611" s="4" t="s">
        <v>9</v>
      </c>
      <c r="D611" s="5">
        <v>44614</v>
      </c>
      <c r="E611" s="6">
        <v>17626</v>
      </c>
      <c r="F611">
        <v>103</v>
      </c>
      <c r="G611" t="str">
        <f t="shared" si="9"/>
        <v>Tuesday</v>
      </c>
    </row>
    <row r="612" spans="1:7" x14ac:dyDescent="0.35">
      <c r="A612" t="s">
        <v>18</v>
      </c>
      <c r="B612" s="4" t="s">
        <v>22</v>
      </c>
      <c r="C612" s="4" t="s">
        <v>38</v>
      </c>
      <c r="D612" s="5">
        <v>44573</v>
      </c>
      <c r="E612" s="6">
        <v>4494</v>
      </c>
      <c r="F612">
        <v>187</v>
      </c>
      <c r="G612" t="str">
        <f t="shared" si="9"/>
        <v>Wednesday</v>
      </c>
    </row>
    <row r="613" spans="1:7" x14ac:dyDescent="0.35">
      <c r="A613" t="s">
        <v>24</v>
      </c>
      <c r="B613" s="4" t="s">
        <v>8</v>
      </c>
      <c r="C613" s="4" t="s">
        <v>48</v>
      </c>
      <c r="D613" s="5">
        <v>44706</v>
      </c>
      <c r="E613" s="6">
        <v>105</v>
      </c>
      <c r="F613">
        <v>125</v>
      </c>
      <c r="G613" t="str">
        <f t="shared" si="9"/>
        <v>Wednesday</v>
      </c>
    </row>
    <row r="614" spans="1:7" x14ac:dyDescent="0.35">
      <c r="A614" t="s">
        <v>50</v>
      </c>
      <c r="B614" s="4" t="s">
        <v>11</v>
      </c>
      <c r="C614" s="4" t="s">
        <v>17</v>
      </c>
      <c r="D614" s="5">
        <v>44593</v>
      </c>
      <c r="E614" s="6">
        <v>2464</v>
      </c>
      <c r="F614">
        <v>8</v>
      </c>
      <c r="G614" t="str">
        <f t="shared" si="9"/>
        <v>Tuesday</v>
      </c>
    </row>
    <row r="615" spans="1:7" x14ac:dyDescent="0.35">
      <c r="A615" t="s">
        <v>25</v>
      </c>
      <c r="B615" s="4" t="s">
        <v>8</v>
      </c>
      <c r="C615" s="4" t="s">
        <v>31</v>
      </c>
      <c r="D615" s="5">
        <v>44678</v>
      </c>
      <c r="E615" s="6">
        <v>1379</v>
      </c>
      <c r="F615">
        <v>70</v>
      </c>
      <c r="G615" t="str">
        <f t="shared" si="9"/>
        <v>Wednesday</v>
      </c>
    </row>
    <row r="616" spans="1:7" x14ac:dyDescent="0.35">
      <c r="A616" t="s">
        <v>13</v>
      </c>
      <c r="B616" s="4" t="s">
        <v>27</v>
      </c>
      <c r="C616" s="4" t="s">
        <v>17</v>
      </c>
      <c r="D616" s="5">
        <v>44764</v>
      </c>
      <c r="E616" s="6">
        <v>2583</v>
      </c>
      <c r="F616">
        <v>126</v>
      </c>
      <c r="G616" t="str">
        <f t="shared" si="9"/>
        <v>Friday</v>
      </c>
    </row>
    <row r="617" spans="1:7" x14ac:dyDescent="0.35">
      <c r="A617" t="s">
        <v>39</v>
      </c>
      <c r="B617" s="4" t="s">
        <v>22</v>
      </c>
      <c r="C617" s="4" t="s">
        <v>9</v>
      </c>
      <c r="D617" s="5">
        <v>44587</v>
      </c>
      <c r="E617" s="6">
        <v>3220</v>
      </c>
      <c r="F617">
        <v>265</v>
      </c>
      <c r="G617" t="str">
        <f t="shared" si="9"/>
        <v>Wednesday</v>
      </c>
    </row>
    <row r="618" spans="1:7" x14ac:dyDescent="0.35">
      <c r="A618" t="s">
        <v>39</v>
      </c>
      <c r="B618" s="4" t="s">
        <v>27</v>
      </c>
      <c r="C618" s="4" t="s">
        <v>9</v>
      </c>
      <c r="D618" s="5">
        <v>44797</v>
      </c>
      <c r="E618" s="6">
        <v>4802</v>
      </c>
      <c r="F618">
        <v>296</v>
      </c>
      <c r="G618" t="str">
        <f t="shared" si="9"/>
        <v>Wednesday</v>
      </c>
    </row>
    <row r="619" spans="1:7" x14ac:dyDescent="0.35">
      <c r="A619" t="s">
        <v>54</v>
      </c>
      <c r="B619" s="4" t="s">
        <v>22</v>
      </c>
      <c r="C619" s="4" t="s">
        <v>43</v>
      </c>
      <c r="D619" s="5">
        <v>44579</v>
      </c>
      <c r="E619" s="6">
        <v>5677</v>
      </c>
      <c r="F619">
        <v>21</v>
      </c>
      <c r="G619" t="str">
        <f t="shared" si="9"/>
        <v>Tuesday</v>
      </c>
    </row>
    <row r="620" spans="1:7" x14ac:dyDescent="0.35">
      <c r="A620" t="s">
        <v>32</v>
      </c>
      <c r="B620" s="4" t="s">
        <v>11</v>
      </c>
      <c r="C620" s="4" t="s">
        <v>12</v>
      </c>
      <c r="D620" s="5">
        <v>44650</v>
      </c>
      <c r="E620" s="6">
        <v>945</v>
      </c>
      <c r="F620">
        <v>83</v>
      </c>
      <c r="G620" t="str">
        <f t="shared" si="9"/>
        <v>Wednesday</v>
      </c>
    </row>
    <row r="621" spans="1:7" x14ac:dyDescent="0.35">
      <c r="A621" t="s">
        <v>56</v>
      </c>
      <c r="B621" s="4" t="s">
        <v>16</v>
      </c>
      <c r="C621" s="4" t="s">
        <v>58</v>
      </c>
      <c r="D621" s="5">
        <v>44578</v>
      </c>
      <c r="E621" s="6">
        <v>8757</v>
      </c>
      <c r="F621">
        <v>162</v>
      </c>
      <c r="G621" t="str">
        <f t="shared" si="9"/>
        <v>Monday</v>
      </c>
    </row>
    <row r="622" spans="1:7" x14ac:dyDescent="0.35">
      <c r="A622" t="s">
        <v>50</v>
      </c>
      <c r="B622" s="4" t="s">
        <v>27</v>
      </c>
      <c r="C622" s="4" t="s">
        <v>43</v>
      </c>
      <c r="D622" s="5">
        <v>44609</v>
      </c>
      <c r="E622" s="6">
        <v>4816</v>
      </c>
      <c r="F622">
        <v>145</v>
      </c>
      <c r="G622" t="str">
        <f t="shared" si="9"/>
        <v>Thursday</v>
      </c>
    </row>
    <row r="623" spans="1:7" x14ac:dyDescent="0.35">
      <c r="A623" t="s">
        <v>50</v>
      </c>
      <c r="B623" s="4" t="s">
        <v>30</v>
      </c>
      <c r="C623" s="4" t="s">
        <v>14</v>
      </c>
      <c r="D623" s="5">
        <v>44659</v>
      </c>
      <c r="E623" s="6">
        <v>7532</v>
      </c>
      <c r="F623">
        <v>44</v>
      </c>
      <c r="G623" t="str">
        <f t="shared" si="9"/>
        <v>Friday</v>
      </c>
    </row>
    <row r="624" spans="1:7" x14ac:dyDescent="0.35">
      <c r="A624" t="s">
        <v>13</v>
      </c>
      <c r="B624" s="4" t="s">
        <v>30</v>
      </c>
      <c r="C624" s="4" t="s">
        <v>33</v>
      </c>
      <c r="D624" s="5">
        <v>44748</v>
      </c>
      <c r="E624" s="6">
        <v>3549</v>
      </c>
      <c r="F624">
        <v>82</v>
      </c>
      <c r="G624" t="str">
        <f t="shared" si="9"/>
        <v>Wednesday</v>
      </c>
    </row>
    <row r="625" spans="1:7" x14ac:dyDescent="0.35">
      <c r="A625" t="s">
        <v>41</v>
      </c>
      <c r="B625" s="4" t="s">
        <v>11</v>
      </c>
      <c r="C625" s="4" t="s">
        <v>43</v>
      </c>
      <c r="D625" s="5">
        <v>44655</v>
      </c>
      <c r="E625" s="6">
        <v>4340</v>
      </c>
      <c r="F625">
        <v>226</v>
      </c>
      <c r="G625" t="str">
        <f t="shared" si="9"/>
        <v>Monday</v>
      </c>
    </row>
    <row r="626" spans="1:7" x14ac:dyDescent="0.35">
      <c r="A626" t="s">
        <v>15</v>
      </c>
      <c r="B626" s="4" t="s">
        <v>22</v>
      </c>
      <c r="C626" s="4" t="s">
        <v>36</v>
      </c>
      <c r="D626" s="5">
        <v>44622</v>
      </c>
      <c r="E626" s="6">
        <v>1799</v>
      </c>
      <c r="F626">
        <v>207</v>
      </c>
      <c r="G626" t="str">
        <f t="shared" si="9"/>
        <v>Wednesday</v>
      </c>
    </row>
    <row r="627" spans="1:7" x14ac:dyDescent="0.35">
      <c r="A627" t="s">
        <v>13</v>
      </c>
      <c r="B627" s="4" t="s">
        <v>22</v>
      </c>
      <c r="C627" s="4" t="s">
        <v>52</v>
      </c>
      <c r="D627" s="5">
        <v>44782</v>
      </c>
      <c r="E627" s="6">
        <v>1127</v>
      </c>
      <c r="F627">
        <v>176</v>
      </c>
      <c r="G627" t="str">
        <f t="shared" si="9"/>
        <v>Tuesday</v>
      </c>
    </row>
    <row r="628" spans="1:7" x14ac:dyDescent="0.35">
      <c r="A628" t="s">
        <v>44</v>
      </c>
      <c r="B628" s="4" t="s">
        <v>16</v>
      </c>
      <c r="C628" s="4" t="s">
        <v>38</v>
      </c>
      <c r="D628" s="5">
        <v>44721</v>
      </c>
      <c r="E628" s="6">
        <v>10038</v>
      </c>
      <c r="F628">
        <v>286</v>
      </c>
      <c r="G628" t="str">
        <f t="shared" si="9"/>
        <v>Thursday</v>
      </c>
    </row>
    <row r="629" spans="1:7" x14ac:dyDescent="0.35">
      <c r="A629" t="s">
        <v>56</v>
      </c>
      <c r="B629" s="4" t="s">
        <v>8</v>
      </c>
      <c r="C629" s="4" t="s">
        <v>58</v>
      </c>
      <c r="D629" s="5">
        <v>44714</v>
      </c>
      <c r="E629" s="6">
        <v>2926</v>
      </c>
      <c r="F629">
        <v>300</v>
      </c>
      <c r="G629" t="str">
        <f t="shared" si="9"/>
        <v>Thursday</v>
      </c>
    </row>
    <row r="630" spans="1:7" x14ac:dyDescent="0.35">
      <c r="A630" t="s">
        <v>10</v>
      </c>
      <c r="B630" s="4" t="s">
        <v>27</v>
      </c>
      <c r="C630" s="4" t="s">
        <v>43</v>
      </c>
      <c r="D630" s="5">
        <v>44747</v>
      </c>
      <c r="E630" s="6">
        <v>6279</v>
      </c>
      <c r="F630">
        <v>235</v>
      </c>
      <c r="G630" t="str">
        <f t="shared" si="9"/>
        <v>Tuesday</v>
      </c>
    </row>
    <row r="631" spans="1:7" x14ac:dyDescent="0.35">
      <c r="A631" t="s">
        <v>49</v>
      </c>
      <c r="B631" s="4" t="s">
        <v>30</v>
      </c>
      <c r="C631" s="4" t="s">
        <v>31</v>
      </c>
      <c r="D631" s="5">
        <v>44784</v>
      </c>
      <c r="E631" s="6">
        <v>308</v>
      </c>
      <c r="F631">
        <v>125</v>
      </c>
      <c r="G631" t="str">
        <f t="shared" si="9"/>
        <v>Thursday</v>
      </c>
    </row>
    <row r="632" spans="1:7" x14ac:dyDescent="0.35">
      <c r="A632" t="s">
        <v>54</v>
      </c>
      <c r="B632" s="4" t="s">
        <v>11</v>
      </c>
      <c r="C632" s="4" t="s">
        <v>53</v>
      </c>
      <c r="D632" s="5">
        <v>44603</v>
      </c>
      <c r="E632" s="6">
        <v>3500</v>
      </c>
      <c r="F632">
        <v>145</v>
      </c>
      <c r="G632" t="str">
        <f t="shared" si="9"/>
        <v>Friday</v>
      </c>
    </row>
    <row r="633" spans="1:7" x14ac:dyDescent="0.35">
      <c r="A633" t="s">
        <v>50</v>
      </c>
      <c r="B633" s="4" t="s">
        <v>22</v>
      </c>
      <c r="C633" s="4" t="s">
        <v>40</v>
      </c>
      <c r="D633" s="5">
        <v>44784</v>
      </c>
      <c r="E633" s="6">
        <v>658</v>
      </c>
      <c r="F633">
        <v>65</v>
      </c>
      <c r="G633" t="str">
        <f t="shared" si="9"/>
        <v>Thursday</v>
      </c>
    </row>
    <row r="634" spans="1:7" x14ac:dyDescent="0.35">
      <c r="A634" t="s">
        <v>37</v>
      </c>
      <c r="B634" s="4" t="s">
        <v>16</v>
      </c>
      <c r="C634" s="4" t="s">
        <v>33</v>
      </c>
      <c r="D634" s="5">
        <v>44693</v>
      </c>
      <c r="E634" s="6">
        <v>12565</v>
      </c>
      <c r="F634">
        <v>102</v>
      </c>
      <c r="G634" t="str">
        <f t="shared" si="9"/>
        <v>Thursday</v>
      </c>
    </row>
    <row r="635" spans="1:7" x14ac:dyDescent="0.35">
      <c r="A635" t="s">
        <v>47</v>
      </c>
      <c r="B635" s="4" t="s">
        <v>27</v>
      </c>
      <c r="C635" s="4" t="s">
        <v>38</v>
      </c>
      <c r="D635" s="5">
        <v>44757</v>
      </c>
      <c r="E635" s="6">
        <v>5012</v>
      </c>
      <c r="F635">
        <v>93</v>
      </c>
      <c r="G635" t="str">
        <f t="shared" si="9"/>
        <v>Friday</v>
      </c>
    </row>
    <row r="636" spans="1:7" x14ac:dyDescent="0.35">
      <c r="A636" t="s">
        <v>49</v>
      </c>
      <c r="B636" s="4" t="s">
        <v>11</v>
      </c>
      <c r="C636" s="4" t="s">
        <v>36</v>
      </c>
      <c r="D636" s="5">
        <v>44579</v>
      </c>
      <c r="E636" s="6">
        <v>3955</v>
      </c>
      <c r="F636">
        <v>134</v>
      </c>
      <c r="G636" t="str">
        <f t="shared" si="9"/>
        <v>Tuesday</v>
      </c>
    </row>
    <row r="637" spans="1:7" x14ac:dyDescent="0.35">
      <c r="A637" t="s">
        <v>54</v>
      </c>
      <c r="B637" s="4" t="s">
        <v>8</v>
      </c>
      <c r="C637" s="4" t="s">
        <v>43</v>
      </c>
      <c r="D637" s="5">
        <v>44566</v>
      </c>
      <c r="E637" s="6">
        <v>8512</v>
      </c>
      <c r="F637">
        <v>189</v>
      </c>
      <c r="G637" t="str">
        <f t="shared" si="9"/>
        <v>Wednesday</v>
      </c>
    </row>
    <row r="638" spans="1:7" x14ac:dyDescent="0.35">
      <c r="A638" t="s">
        <v>39</v>
      </c>
      <c r="B638" s="4" t="s">
        <v>16</v>
      </c>
      <c r="C638" s="4" t="s">
        <v>23</v>
      </c>
      <c r="D638" s="5">
        <v>44741</v>
      </c>
      <c r="E638" s="6">
        <v>504</v>
      </c>
      <c r="F638">
        <v>232</v>
      </c>
      <c r="G638" t="str">
        <f t="shared" si="9"/>
        <v>Wednesday</v>
      </c>
    </row>
    <row r="639" spans="1:7" x14ac:dyDescent="0.35">
      <c r="A639" t="s">
        <v>24</v>
      </c>
      <c r="B639" s="4" t="s">
        <v>30</v>
      </c>
      <c r="C639" s="4" t="s">
        <v>52</v>
      </c>
      <c r="D639" s="5">
        <v>44726</v>
      </c>
      <c r="E639" s="6">
        <v>2800</v>
      </c>
      <c r="F639">
        <v>45</v>
      </c>
      <c r="G639" t="str">
        <f t="shared" si="9"/>
        <v>Tuesday</v>
      </c>
    </row>
    <row r="640" spans="1:7" x14ac:dyDescent="0.35">
      <c r="A640" t="s">
        <v>20</v>
      </c>
      <c r="B640" s="4" t="s">
        <v>11</v>
      </c>
      <c r="C640" s="4" t="s">
        <v>9</v>
      </c>
      <c r="D640" s="5">
        <v>44781</v>
      </c>
      <c r="E640" s="6">
        <v>4256</v>
      </c>
      <c r="F640">
        <v>67</v>
      </c>
      <c r="G640" t="str">
        <f t="shared" si="9"/>
        <v>Monday</v>
      </c>
    </row>
    <row r="641" spans="1:7" x14ac:dyDescent="0.35">
      <c r="A641" t="s">
        <v>44</v>
      </c>
      <c r="B641" s="4" t="s">
        <v>11</v>
      </c>
      <c r="C641" s="4" t="s">
        <v>9</v>
      </c>
      <c r="D641" s="5">
        <v>44643</v>
      </c>
      <c r="E641" s="6">
        <v>13573</v>
      </c>
      <c r="F641">
        <v>138</v>
      </c>
      <c r="G641" t="str">
        <f t="shared" si="9"/>
        <v>Wednesday</v>
      </c>
    </row>
    <row r="642" spans="1:7" x14ac:dyDescent="0.35">
      <c r="A642" t="s">
        <v>26</v>
      </c>
      <c r="B642" s="4" t="s">
        <v>11</v>
      </c>
      <c r="C642" s="4" t="s">
        <v>58</v>
      </c>
      <c r="D642" s="5">
        <v>44565</v>
      </c>
      <c r="E642" s="6">
        <v>6566</v>
      </c>
      <c r="F642">
        <v>99</v>
      </c>
      <c r="G642" t="str">
        <f t="shared" si="9"/>
        <v>Tuesday</v>
      </c>
    </row>
    <row r="643" spans="1:7" x14ac:dyDescent="0.35">
      <c r="A643" t="s">
        <v>24</v>
      </c>
      <c r="B643" s="4" t="s">
        <v>11</v>
      </c>
      <c r="C643" s="4" t="s">
        <v>38</v>
      </c>
      <c r="D643" s="5">
        <v>44614</v>
      </c>
      <c r="E643" s="6">
        <v>13503</v>
      </c>
      <c r="F643">
        <v>251</v>
      </c>
      <c r="G643" t="str">
        <f t="shared" ref="G643:G706" si="10">TEXT(D643,"DDDD")</f>
        <v>Tuesday</v>
      </c>
    </row>
    <row r="644" spans="1:7" x14ac:dyDescent="0.35">
      <c r="A644" t="s">
        <v>35</v>
      </c>
      <c r="B644" s="4" t="s">
        <v>8</v>
      </c>
      <c r="C644" s="4" t="s">
        <v>40</v>
      </c>
      <c r="D644" s="5">
        <v>44609</v>
      </c>
      <c r="E644" s="6">
        <v>8680</v>
      </c>
      <c r="F644">
        <v>252</v>
      </c>
      <c r="G644" t="str">
        <f t="shared" si="10"/>
        <v>Thursday</v>
      </c>
    </row>
    <row r="645" spans="1:7" x14ac:dyDescent="0.35">
      <c r="A645" t="s">
        <v>26</v>
      </c>
      <c r="B645" s="4" t="s">
        <v>27</v>
      </c>
      <c r="C645" s="4" t="s">
        <v>48</v>
      </c>
      <c r="D645" s="5">
        <v>44595</v>
      </c>
      <c r="E645" s="6">
        <v>385</v>
      </c>
      <c r="F645">
        <v>78</v>
      </c>
      <c r="G645" t="str">
        <f t="shared" si="10"/>
        <v>Thursday</v>
      </c>
    </row>
    <row r="646" spans="1:7" x14ac:dyDescent="0.35">
      <c r="A646" t="s">
        <v>10</v>
      </c>
      <c r="B646" s="4" t="s">
        <v>30</v>
      </c>
      <c r="C646" s="4" t="s">
        <v>52</v>
      </c>
      <c r="D646" s="5">
        <v>44637</v>
      </c>
      <c r="E646" s="6">
        <v>1267</v>
      </c>
      <c r="F646">
        <v>130</v>
      </c>
      <c r="G646" t="str">
        <f t="shared" si="10"/>
        <v>Thursday</v>
      </c>
    </row>
    <row r="647" spans="1:7" x14ac:dyDescent="0.35">
      <c r="A647" t="s">
        <v>47</v>
      </c>
      <c r="B647" s="4" t="s">
        <v>16</v>
      </c>
      <c r="C647" s="4" t="s">
        <v>57</v>
      </c>
      <c r="D647" s="5">
        <v>44586</v>
      </c>
      <c r="E647" s="6">
        <v>2961</v>
      </c>
      <c r="F647">
        <v>154</v>
      </c>
      <c r="G647" t="str">
        <f t="shared" si="10"/>
        <v>Tuesday</v>
      </c>
    </row>
    <row r="648" spans="1:7" x14ac:dyDescent="0.35">
      <c r="A648" t="s">
        <v>24</v>
      </c>
      <c r="B648" s="4" t="s">
        <v>16</v>
      </c>
      <c r="C648" s="4" t="s">
        <v>38</v>
      </c>
      <c r="D648" s="5">
        <v>44769</v>
      </c>
      <c r="E648" s="6">
        <v>1981</v>
      </c>
      <c r="F648">
        <v>52</v>
      </c>
      <c r="G648" t="str">
        <f t="shared" si="10"/>
        <v>Wednesday</v>
      </c>
    </row>
    <row r="649" spans="1:7" x14ac:dyDescent="0.35">
      <c r="A649" t="s">
        <v>41</v>
      </c>
      <c r="B649" s="4" t="s">
        <v>16</v>
      </c>
      <c r="C649" s="4" t="s">
        <v>43</v>
      </c>
      <c r="D649" s="5">
        <v>44589</v>
      </c>
      <c r="E649" s="6">
        <v>7959</v>
      </c>
      <c r="F649">
        <v>53</v>
      </c>
      <c r="G649" t="str">
        <f t="shared" si="10"/>
        <v>Friday</v>
      </c>
    </row>
    <row r="650" spans="1:7" x14ac:dyDescent="0.35">
      <c r="A650" t="s">
        <v>54</v>
      </c>
      <c r="B650" s="4" t="s">
        <v>16</v>
      </c>
      <c r="C650" s="4" t="s">
        <v>36</v>
      </c>
      <c r="D650" s="5">
        <v>44747</v>
      </c>
      <c r="E650" s="6">
        <v>10794</v>
      </c>
      <c r="F650">
        <v>50</v>
      </c>
      <c r="G650" t="str">
        <f t="shared" si="10"/>
        <v>Tuesday</v>
      </c>
    </row>
    <row r="651" spans="1:7" x14ac:dyDescent="0.35">
      <c r="A651" t="s">
        <v>10</v>
      </c>
      <c r="B651" s="4" t="s">
        <v>11</v>
      </c>
      <c r="C651" s="4" t="s">
        <v>45</v>
      </c>
      <c r="D651" s="5">
        <v>44635</v>
      </c>
      <c r="E651" s="6">
        <v>1897</v>
      </c>
      <c r="F651">
        <v>44</v>
      </c>
      <c r="G651" t="str">
        <f t="shared" si="10"/>
        <v>Tuesday</v>
      </c>
    </row>
    <row r="652" spans="1:7" x14ac:dyDescent="0.35">
      <c r="A652" t="s">
        <v>20</v>
      </c>
      <c r="B652" s="4" t="s">
        <v>30</v>
      </c>
      <c r="C652" s="4" t="s">
        <v>21</v>
      </c>
      <c r="D652" s="5">
        <v>44777</v>
      </c>
      <c r="E652" s="6">
        <v>2744</v>
      </c>
      <c r="F652">
        <v>200</v>
      </c>
      <c r="G652" t="str">
        <f t="shared" si="10"/>
        <v>Thursday</v>
      </c>
    </row>
    <row r="653" spans="1:7" x14ac:dyDescent="0.35">
      <c r="A653" t="s">
        <v>15</v>
      </c>
      <c r="B653" s="4" t="s">
        <v>27</v>
      </c>
      <c r="C653" s="4" t="s">
        <v>43</v>
      </c>
      <c r="D653" s="5">
        <v>44739</v>
      </c>
      <c r="E653" s="6">
        <v>4382</v>
      </c>
      <c r="F653">
        <v>361</v>
      </c>
      <c r="G653" t="str">
        <f t="shared" si="10"/>
        <v>Monday</v>
      </c>
    </row>
    <row r="654" spans="1:7" x14ac:dyDescent="0.35">
      <c r="A654" t="s">
        <v>15</v>
      </c>
      <c r="B654" s="4" t="s">
        <v>30</v>
      </c>
      <c r="C654" s="4" t="s">
        <v>21</v>
      </c>
      <c r="D654" s="5">
        <v>44755</v>
      </c>
      <c r="E654" s="6">
        <v>4515</v>
      </c>
      <c r="F654">
        <v>172</v>
      </c>
      <c r="G654" t="str">
        <f t="shared" si="10"/>
        <v>Wednesday</v>
      </c>
    </row>
    <row r="655" spans="1:7" x14ac:dyDescent="0.35">
      <c r="A655" t="s">
        <v>26</v>
      </c>
      <c r="B655" s="4" t="s">
        <v>22</v>
      </c>
      <c r="C655" s="4" t="s">
        <v>46</v>
      </c>
      <c r="D655" s="5">
        <v>44616</v>
      </c>
      <c r="E655" s="6">
        <v>5474</v>
      </c>
      <c r="F655">
        <v>239</v>
      </c>
      <c r="G655" t="str">
        <f t="shared" si="10"/>
        <v>Thursday</v>
      </c>
    </row>
    <row r="656" spans="1:7" x14ac:dyDescent="0.35">
      <c r="A656" t="s">
        <v>32</v>
      </c>
      <c r="B656" s="4" t="s">
        <v>22</v>
      </c>
      <c r="C656" s="4" t="s">
        <v>12</v>
      </c>
      <c r="D656" s="5">
        <v>44740</v>
      </c>
      <c r="E656" s="6">
        <v>6069</v>
      </c>
      <c r="F656">
        <v>55</v>
      </c>
      <c r="G656" t="str">
        <f t="shared" si="10"/>
        <v>Tuesday</v>
      </c>
    </row>
    <row r="657" spans="1:7" x14ac:dyDescent="0.35">
      <c r="A657" t="s">
        <v>18</v>
      </c>
      <c r="B657" s="4" t="s">
        <v>16</v>
      </c>
      <c r="C657" s="4" t="s">
        <v>12</v>
      </c>
      <c r="D657" s="5">
        <v>44742</v>
      </c>
      <c r="E657" s="6">
        <v>6944</v>
      </c>
      <c r="F657">
        <v>27</v>
      </c>
      <c r="G657" t="str">
        <f t="shared" si="10"/>
        <v>Thursday</v>
      </c>
    </row>
    <row r="658" spans="1:7" x14ac:dyDescent="0.35">
      <c r="A658" t="s">
        <v>39</v>
      </c>
      <c r="B658" s="4" t="s">
        <v>30</v>
      </c>
      <c r="C658" s="4" t="s">
        <v>53</v>
      </c>
      <c r="D658" s="5">
        <v>44791</v>
      </c>
      <c r="E658" s="6">
        <v>5859</v>
      </c>
      <c r="F658">
        <v>7</v>
      </c>
      <c r="G658" t="str">
        <f t="shared" si="10"/>
        <v>Thursday</v>
      </c>
    </row>
    <row r="659" spans="1:7" x14ac:dyDescent="0.35">
      <c r="A659" t="s">
        <v>42</v>
      </c>
      <c r="B659" s="4" t="s">
        <v>11</v>
      </c>
      <c r="C659" s="4" t="s">
        <v>59</v>
      </c>
      <c r="D659" s="5">
        <v>44585</v>
      </c>
      <c r="E659" s="6">
        <v>12173</v>
      </c>
      <c r="F659">
        <v>301</v>
      </c>
      <c r="G659" t="str">
        <f t="shared" si="10"/>
        <v>Monday</v>
      </c>
    </row>
    <row r="660" spans="1:7" x14ac:dyDescent="0.35">
      <c r="A660" t="s">
        <v>35</v>
      </c>
      <c r="B660" s="4" t="s">
        <v>27</v>
      </c>
      <c r="C660" s="4" t="s">
        <v>45</v>
      </c>
      <c r="D660" s="5">
        <v>44631</v>
      </c>
      <c r="E660" s="6">
        <v>5292</v>
      </c>
      <c r="F660">
        <v>134</v>
      </c>
      <c r="G660" t="str">
        <f t="shared" si="10"/>
        <v>Friday</v>
      </c>
    </row>
    <row r="661" spans="1:7" x14ac:dyDescent="0.35">
      <c r="A661" t="s">
        <v>56</v>
      </c>
      <c r="B661" s="4" t="s">
        <v>22</v>
      </c>
      <c r="C661" s="4" t="s">
        <v>21</v>
      </c>
      <c r="D661" s="5">
        <v>44735</v>
      </c>
      <c r="E661" s="6">
        <v>5705</v>
      </c>
      <c r="F661">
        <v>350</v>
      </c>
      <c r="G661" t="str">
        <f t="shared" si="10"/>
        <v>Thursday</v>
      </c>
    </row>
    <row r="662" spans="1:7" x14ac:dyDescent="0.35">
      <c r="A662" t="s">
        <v>41</v>
      </c>
      <c r="B662" s="4" t="s">
        <v>11</v>
      </c>
      <c r="C662" s="4" t="s">
        <v>40</v>
      </c>
      <c r="D662" s="5">
        <v>44795</v>
      </c>
      <c r="E662" s="6">
        <v>2492</v>
      </c>
      <c r="F662">
        <v>33</v>
      </c>
      <c r="G662" t="str">
        <f t="shared" si="10"/>
        <v>Monday</v>
      </c>
    </row>
    <row r="663" spans="1:7" x14ac:dyDescent="0.35">
      <c r="A663" t="s">
        <v>20</v>
      </c>
      <c r="B663" s="4" t="s">
        <v>30</v>
      </c>
      <c r="C663" s="4" t="s">
        <v>23</v>
      </c>
      <c r="D663" s="5">
        <v>44565</v>
      </c>
      <c r="E663" s="6">
        <v>3024</v>
      </c>
      <c r="F663">
        <v>23</v>
      </c>
      <c r="G663" t="str">
        <f t="shared" si="10"/>
        <v>Tuesday</v>
      </c>
    </row>
    <row r="664" spans="1:7" x14ac:dyDescent="0.35">
      <c r="A664" t="s">
        <v>39</v>
      </c>
      <c r="B664" s="4" t="s">
        <v>11</v>
      </c>
      <c r="C664" s="4" t="s">
        <v>38</v>
      </c>
      <c r="D664" s="5">
        <v>44656</v>
      </c>
      <c r="E664" s="6">
        <v>3437</v>
      </c>
      <c r="F664">
        <v>201</v>
      </c>
      <c r="G664" t="str">
        <f t="shared" si="10"/>
        <v>Tuesday</v>
      </c>
    </row>
    <row r="665" spans="1:7" x14ac:dyDescent="0.35">
      <c r="A665" t="s">
        <v>35</v>
      </c>
      <c r="B665" s="4" t="s">
        <v>11</v>
      </c>
      <c r="C665" s="4" t="s">
        <v>38</v>
      </c>
      <c r="D665" s="5">
        <v>44666</v>
      </c>
      <c r="E665" s="6">
        <v>1869</v>
      </c>
      <c r="F665">
        <v>323</v>
      </c>
      <c r="G665" t="str">
        <f t="shared" si="10"/>
        <v>Friday</v>
      </c>
    </row>
    <row r="666" spans="1:7" x14ac:dyDescent="0.35">
      <c r="A666" t="s">
        <v>41</v>
      </c>
      <c r="B666" s="4" t="s">
        <v>16</v>
      </c>
      <c r="C666" s="4" t="s">
        <v>45</v>
      </c>
      <c r="D666" s="5">
        <v>44692</v>
      </c>
      <c r="E666" s="6">
        <v>3171</v>
      </c>
      <c r="F666">
        <v>220</v>
      </c>
      <c r="G666" t="str">
        <f t="shared" si="10"/>
        <v>Wednesday</v>
      </c>
    </row>
    <row r="667" spans="1:7" x14ac:dyDescent="0.35">
      <c r="A667" t="s">
        <v>49</v>
      </c>
      <c r="B667" s="4" t="s">
        <v>30</v>
      </c>
      <c r="C667" s="4" t="s">
        <v>46</v>
      </c>
      <c r="D667" s="5">
        <v>44763</v>
      </c>
      <c r="E667" s="6">
        <v>4858</v>
      </c>
      <c r="F667">
        <v>488</v>
      </c>
      <c r="G667" t="str">
        <f t="shared" si="10"/>
        <v>Thursday</v>
      </c>
    </row>
    <row r="668" spans="1:7" x14ac:dyDescent="0.35">
      <c r="A668" t="s">
        <v>15</v>
      </c>
      <c r="B668" s="4" t="s">
        <v>22</v>
      </c>
      <c r="C668" s="4" t="s">
        <v>28</v>
      </c>
      <c r="D668" s="5">
        <v>44603</v>
      </c>
      <c r="E668" s="6">
        <v>1225</v>
      </c>
      <c r="F668">
        <v>84</v>
      </c>
      <c r="G668" t="str">
        <f t="shared" si="10"/>
        <v>Friday</v>
      </c>
    </row>
    <row r="669" spans="1:7" x14ac:dyDescent="0.35">
      <c r="A669" t="s">
        <v>49</v>
      </c>
      <c r="B669" s="4" t="s">
        <v>30</v>
      </c>
      <c r="C669" s="4" t="s">
        <v>17</v>
      </c>
      <c r="D669" s="5">
        <v>44750</v>
      </c>
      <c r="E669" s="6">
        <v>1155</v>
      </c>
      <c r="F669">
        <v>79</v>
      </c>
      <c r="G669" t="str">
        <f t="shared" si="10"/>
        <v>Friday</v>
      </c>
    </row>
    <row r="670" spans="1:7" x14ac:dyDescent="0.35">
      <c r="A670" t="s">
        <v>20</v>
      </c>
      <c r="B670" s="4" t="s">
        <v>8</v>
      </c>
      <c r="C670" s="4" t="s">
        <v>52</v>
      </c>
      <c r="D670" s="5">
        <v>44784</v>
      </c>
      <c r="E670" s="6">
        <v>6811</v>
      </c>
      <c r="F670">
        <v>344</v>
      </c>
      <c r="G670" t="str">
        <f t="shared" si="10"/>
        <v>Thursday</v>
      </c>
    </row>
    <row r="671" spans="1:7" x14ac:dyDescent="0.35">
      <c r="A671" t="s">
        <v>41</v>
      </c>
      <c r="B671" s="4" t="s">
        <v>22</v>
      </c>
      <c r="C671" s="4" t="s">
        <v>21</v>
      </c>
      <c r="D671" s="5">
        <v>44777</v>
      </c>
      <c r="E671" s="6">
        <v>6433</v>
      </c>
      <c r="F671">
        <v>7</v>
      </c>
      <c r="G671" t="str">
        <f t="shared" si="10"/>
        <v>Thursday</v>
      </c>
    </row>
    <row r="672" spans="1:7" x14ac:dyDescent="0.35">
      <c r="A672" t="s">
        <v>49</v>
      </c>
      <c r="B672" s="4" t="s">
        <v>22</v>
      </c>
      <c r="C672" s="4" t="s">
        <v>28</v>
      </c>
      <c r="D672" s="5">
        <v>44726</v>
      </c>
      <c r="E672" s="6">
        <v>8169</v>
      </c>
      <c r="F672">
        <v>88</v>
      </c>
      <c r="G672" t="str">
        <f t="shared" si="10"/>
        <v>Tuesday</v>
      </c>
    </row>
    <row r="673" spans="1:7" x14ac:dyDescent="0.35">
      <c r="A673" t="s">
        <v>44</v>
      </c>
      <c r="B673" s="4" t="s">
        <v>8</v>
      </c>
      <c r="C673" s="4" t="s">
        <v>57</v>
      </c>
      <c r="D673" s="5">
        <v>44578</v>
      </c>
      <c r="E673" s="6">
        <v>2275</v>
      </c>
      <c r="F673">
        <v>275</v>
      </c>
      <c r="G673" t="str">
        <f t="shared" si="10"/>
        <v>Monday</v>
      </c>
    </row>
    <row r="674" spans="1:7" x14ac:dyDescent="0.35">
      <c r="A674" t="s">
        <v>7</v>
      </c>
      <c r="B674" s="4" t="s">
        <v>30</v>
      </c>
      <c r="C674" s="4" t="s">
        <v>28</v>
      </c>
      <c r="D674" s="5">
        <v>44735</v>
      </c>
      <c r="E674" s="6">
        <v>3857</v>
      </c>
      <c r="F674">
        <v>512</v>
      </c>
      <c r="G674" t="str">
        <f t="shared" si="10"/>
        <v>Thursday</v>
      </c>
    </row>
    <row r="675" spans="1:7" x14ac:dyDescent="0.35">
      <c r="A675" t="s">
        <v>7</v>
      </c>
      <c r="B675" s="4" t="s">
        <v>8</v>
      </c>
      <c r="C675" s="4" t="s">
        <v>17</v>
      </c>
      <c r="D675" s="5">
        <v>44797</v>
      </c>
      <c r="E675" s="6">
        <v>1463</v>
      </c>
      <c r="F675">
        <v>113</v>
      </c>
      <c r="G675" t="str">
        <f t="shared" si="10"/>
        <v>Wednesday</v>
      </c>
    </row>
    <row r="676" spans="1:7" x14ac:dyDescent="0.35">
      <c r="A676" t="s">
        <v>49</v>
      </c>
      <c r="B676" s="4" t="s">
        <v>8</v>
      </c>
      <c r="C676" s="4" t="s">
        <v>58</v>
      </c>
      <c r="D676" s="5">
        <v>44719</v>
      </c>
      <c r="E676" s="6">
        <v>7924</v>
      </c>
      <c r="F676">
        <v>275</v>
      </c>
      <c r="G676" t="str">
        <f t="shared" si="10"/>
        <v>Tuesday</v>
      </c>
    </row>
    <row r="677" spans="1:7" x14ac:dyDescent="0.35">
      <c r="A677" t="s">
        <v>15</v>
      </c>
      <c r="B677" s="4" t="s">
        <v>8</v>
      </c>
      <c r="C677" s="4" t="s">
        <v>45</v>
      </c>
      <c r="D677" s="5">
        <v>44734</v>
      </c>
      <c r="E677" s="6">
        <v>8799</v>
      </c>
      <c r="F677">
        <v>47</v>
      </c>
      <c r="G677" t="str">
        <f t="shared" si="10"/>
        <v>Wednesday</v>
      </c>
    </row>
    <row r="678" spans="1:7" x14ac:dyDescent="0.35">
      <c r="A678" t="s">
        <v>55</v>
      </c>
      <c r="B678" s="4" t="s">
        <v>27</v>
      </c>
      <c r="C678" s="4" t="s">
        <v>43</v>
      </c>
      <c r="D678" s="5">
        <v>44755</v>
      </c>
      <c r="E678" s="6">
        <v>2898</v>
      </c>
      <c r="F678">
        <v>276</v>
      </c>
      <c r="G678" t="str">
        <f t="shared" si="10"/>
        <v>Wednesday</v>
      </c>
    </row>
    <row r="679" spans="1:7" x14ac:dyDescent="0.35">
      <c r="A679" t="s">
        <v>50</v>
      </c>
      <c r="B679" s="4" t="s">
        <v>8</v>
      </c>
      <c r="C679" s="4" t="s">
        <v>53</v>
      </c>
      <c r="D679" s="5">
        <v>44705</v>
      </c>
      <c r="E679" s="6">
        <v>9506</v>
      </c>
      <c r="F679">
        <v>212</v>
      </c>
      <c r="G679" t="str">
        <f t="shared" si="10"/>
        <v>Tuesday</v>
      </c>
    </row>
    <row r="680" spans="1:7" x14ac:dyDescent="0.35">
      <c r="A680" t="s">
        <v>20</v>
      </c>
      <c r="B680" s="4" t="s">
        <v>22</v>
      </c>
      <c r="C680" s="4" t="s">
        <v>21</v>
      </c>
      <c r="D680" s="5">
        <v>44782</v>
      </c>
      <c r="E680" s="6">
        <v>7175</v>
      </c>
      <c r="F680">
        <v>145</v>
      </c>
      <c r="G680" t="str">
        <f t="shared" si="10"/>
        <v>Tuesday</v>
      </c>
    </row>
    <row r="681" spans="1:7" x14ac:dyDescent="0.35">
      <c r="A681" t="s">
        <v>42</v>
      </c>
      <c r="B681" s="4" t="s">
        <v>30</v>
      </c>
      <c r="C681" s="4" t="s">
        <v>12</v>
      </c>
      <c r="D681" s="5">
        <v>44657</v>
      </c>
      <c r="E681" s="6">
        <v>1729</v>
      </c>
      <c r="F681">
        <v>31</v>
      </c>
      <c r="G681" t="str">
        <f t="shared" si="10"/>
        <v>Wednesday</v>
      </c>
    </row>
    <row r="682" spans="1:7" x14ac:dyDescent="0.35">
      <c r="A682" t="s">
        <v>15</v>
      </c>
      <c r="B682" s="4" t="s">
        <v>22</v>
      </c>
      <c r="C682" s="4" t="s">
        <v>46</v>
      </c>
      <c r="D682" s="5">
        <v>44770</v>
      </c>
      <c r="E682" s="6">
        <v>1589</v>
      </c>
      <c r="F682">
        <v>271</v>
      </c>
      <c r="G682" t="str">
        <f t="shared" si="10"/>
        <v>Thursday</v>
      </c>
    </row>
    <row r="683" spans="1:7" x14ac:dyDescent="0.35">
      <c r="A683" t="s">
        <v>20</v>
      </c>
      <c r="B683" s="4" t="s">
        <v>22</v>
      </c>
      <c r="C683" s="4" t="s">
        <v>52</v>
      </c>
      <c r="D683" s="5">
        <v>44797</v>
      </c>
      <c r="E683" s="6">
        <v>630</v>
      </c>
      <c r="F683">
        <v>52</v>
      </c>
      <c r="G683" t="str">
        <f t="shared" si="10"/>
        <v>Wednesday</v>
      </c>
    </row>
    <row r="684" spans="1:7" x14ac:dyDescent="0.35">
      <c r="A684" t="s">
        <v>10</v>
      </c>
      <c r="B684" s="4" t="s">
        <v>16</v>
      </c>
      <c r="C684" s="4" t="s">
        <v>19</v>
      </c>
      <c r="D684" s="5">
        <v>44578</v>
      </c>
      <c r="E684" s="6">
        <v>112</v>
      </c>
      <c r="F684">
        <v>128</v>
      </c>
      <c r="G684" t="str">
        <f t="shared" si="10"/>
        <v>Monday</v>
      </c>
    </row>
    <row r="685" spans="1:7" x14ac:dyDescent="0.35">
      <c r="A685" t="s">
        <v>39</v>
      </c>
      <c r="B685" s="4" t="s">
        <v>27</v>
      </c>
      <c r="C685" s="4" t="s">
        <v>33</v>
      </c>
      <c r="D685" s="5">
        <v>44599</v>
      </c>
      <c r="E685" s="6">
        <v>5187</v>
      </c>
      <c r="F685">
        <v>142</v>
      </c>
      <c r="G685" t="str">
        <f t="shared" si="10"/>
        <v>Monday</v>
      </c>
    </row>
    <row r="686" spans="1:7" x14ac:dyDescent="0.35">
      <c r="A686" t="s">
        <v>24</v>
      </c>
      <c r="B686" s="4" t="s">
        <v>16</v>
      </c>
      <c r="C686" s="4" t="s">
        <v>40</v>
      </c>
      <c r="D686" s="5">
        <v>44690</v>
      </c>
      <c r="E686" s="6">
        <v>6223</v>
      </c>
      <c r="F686">
        <v>256</v>
      </c>
      <c r="G686" t="str">
        <f t="shared" si="10"/>
        <v>Monday</v>
      </c>
    </row>
    <row r="687" spans="1:7" x14ac:dyDescent="0.35">
      <c r="A687" t="s">
        <v>29</v>
      </c>
      <c r="B687" s="4" t="s">
        <v>22</v>
      </c>
      <c r="C687" s="4" t="s">
        <v>12</v>
      </c>
      <c r="D687" s="5">
        <v>44718</v>
      </c>
      <c r="E687" s="6">
        <v>7714</v>
      </c>
      <c r="F687">
        <v>106</v>
      </c>
      <c r="G687" t="str">
        <f t="shared" si="10"/>
        <v>Monday</v>
      </c>
    </row>
    <row r="688" spans="1:7" x14ac:dyDescent="0.35">
      <c r="A688" t="s">
        <v>47</v>
      </c>
      <c r="B688" s="4" t="s">
        <v>27</v>
      </c>
      <c r="C688" s="4" t="s">
        <v>53</v>
      </c>
      <c r="D688" s="5">
        <v>44718</v>
      </c>
      <c r="E688" s="6">
        <v>9457</v>
      </c>
      <c r="F688">
        <v>6</v>
      </c>
      <c r="G688" t="str">
        <f t="shared" si="10"/>
        <v>Monday</v>
      </c>
    </row>
    <row r="689" spans="1:7" x14ac:dyDescent="0.35">
      <c r="A689" t="s">
        <v>35</v>
      </c>
      <c r="B689" s="4" t="s">
        <v>22</v>
      </c>
      <c r="C689" s="4" t="s">
        <v>36</v>
      </c>
      <c r="D689" s="5">
        <v>44705</v>
      </c>
      <c r="E689" s="6">
        <v>6678</v>
      </c>
      <c r="F689">
        <v>226</v>
      </c>
      <c r="G689" t="str">
        <f t="shared" si="10"/>
        <v>Tuesday</v>
      </c>
    </row>
    <row r="690" spans="1:7" x14ac:dyDescent="0.35">
      <c r="A690" t="s">
        <v>20</v>
      </c>
      <c r="B690" s="4" t="s">
        <v>8</v>
      </c>
      <c r="C690" s="4" t="s">
        <v>23</v>
      </c>
      <c r="D690" s="5">
        <v>44574</v>
      </c>
      <c r="E690" s="6">
        <v>2107</v>
      </c>
      <c r="F690">
        <v>121</v>
      </c>
      <c r="G690" t="str">
        <f t="shared" si="10"/>
        <v>Thursday</v>
      </c>
    </row>
    <row r="691" spans="1:7" x14ac:dyDescent="0.35">
      <c r="A691" t="s">
        <v>34</v>
      </c>
      <c r="B691" s="4" t="s">
        <v>27</v>
      </c>
      <c r="C691" s="4" t="s">
        <v>52</v>
      </c>
      <c r="D691" s="5">
        <v>44704</v>
      </c>
      <c r="E691" s="6">
        <v>6069</v>
      </c>
      <c r="F691">
        <v>151</v>
      </c>
      <c r="G691" t="str">
        <f t="shared" si="10"/>
        <v>Monday</v>
      </c>
    </row>
    <row r="692" spans="1:7" x14ac:dyDescent="0.35">
      <c r="A692" t="s">
        <v>7</v>
      </c>
      <c r="B692" s="4" t="s">
        <v>8</v>
      </c>
      <c r="C692" s="4" t="s">
        <v>45</v>
      </c>
      <c r="D692" s="5">
        <v>44741</v>
      </c>
      <c r="E692" s="6">
        <v>1862</v>
      </c>
      <c r="F692">
        <v>284</v>
      </c>
      <c r="G692" t="str">
        <f t="shared" si="10"/>
        <v>Wednesday</v>
      </c>
    </row>
    <row r="693" spans="1:7" x14ac:dyDescent="0.35">
      <c r="A693" t="s">
        <v>7</v>
      </c>
      <c r="B693" s="4" t="s">
        <v>22</v>
      </c>
      <c r="C693" s="4" t="s">
        <v>12</v>
      </c>
      <c r="D693" s="5">
        <v>44631</v>
      </c>
      <c r="E693" s="6">
        <v>6972</v>
      </c>
      <c r="F693">
        <v>89</v>
      </c>
      <c r="G693" t="str">
        <f t="shared" si="10"/>
        <v>Friday</v>
      </c>
    </row>
    <row r="694" spans="1:7" x14ac:dyDescent="0.35">
      <c r="A694" t="s">
        <v>55</v>
      </c>
      <c r="B694" s="4" t="s">
        <v>27</v>
      </c>
      <c r="C694" s="4" t="s">
        <v>12</v>
      </c>
      <c r="D694" s="5">
        <v>44676</v>
      </c>
      <c r="E694" s="6">
        <v>10220</v>
      </c>
      <c r="F694">
        <v>508</v>
      </c>
      <c r="G694" t="str">
        <f t="shared" si="10"/>
        <v>Monday</v>
      </c>
    </row>
    <row r="695" spans="1:7" x14ac:dyDescent="0.35">
      <c r="A695" t="s">
        <v>25</v>
      </c>
      <c r="B695" s="4" t="s">
        <v>16</v>
      </c>
      <c r="C695" s="4" t="s">
        <v>17</v>
      </c>
      <c r="D695" s="5">
        <v>44711</v>
      </c>
      <c r="E695" s="6">
        <v>3969</v>
      </c>
      <c r="F695">
        <v>243</v>
      </c>
      <c r="G695" t="str">
        <f t="shared" si="10"/>
        <v>Monday</v>
      </c>
    </row>
    <row r="696" spans="1:7" x14ac:dyDescent="0.35">
      <c r="A696" t="s">
        <v>39</v>
      </c>
      <c r="B696" s="4" t="s">
        <v>11</v>
      </c>
      <c r="C696" s="4" t="s">
        <v>46</v>
      </c>
      <c r="D696" s="5">
        <v>44704</v>
      </c>
      <c r="E696" s="6">
        <v>1547</v>
      </c>
      <c r="F696">
        <v>170</v>
      </c>
      <c r="G696" t="str">
        <f t="shared" si="10"/>
        <v>Monday</v>
      </c>
    </row>
    <row r="697" spans="1:7" x14ac:dyDescent="0.35">
      <c r="A697" t="s">
        <v>29</v>
      </c>
      <c r="B697" s="4" t="s">
        <v>27</v>
      </c>
      <c r="C697" s="4" t="s">
        <v>14</v>
      </c>
      <c r="D697" s="5">
        <v>44704</v>
      </c>
      <c r="E697" s="6">
        <v>1162</v>
      </c>
      <c r="F697">
        <v>18</v>
      </c>
      <c r="G697" t="str">
        <f t="shared" si="10"/>
        <v>Monday</v>
      </c>
    </row>
    <row r="698" spans="1:7" x14ac:dyDescent="0.35">
      <c r="A698" t="s">
        <v>10</v>
      </c>
      <c r="B698" s="4" t="s">
        <v>30</v>
      </c>
      <c r="C698" s="4" t="s">
        <v>14</v>
      </c>
      <c r="D698" s="5">
        <v>44736</v>
      </c>
      <c r="E698" s="6">
        <v>6342</v>
      </c>
      <c r="F698">
        <v>282</v>
      </c>
      <c r="G698" t="str">
        <f t="shared" si="10"/>
        <v>Friday</v>
      </c>
    </row>
    <row r="699" spans="1:7" x14ac:dyDescent="0.35">
      <c r="A699" t="s">
        <v>50</v>
      </c>
      <c r="B699" s="4" t="s">
        <v>22</v>
      </c>
      <c r="C699" s="4" t="s">
        <v>17</v>
      </c>
      <c r="D699" s="5">
        <v>44631</v>
      </c>
      <c r="E699" s="6">
        <v>10633</v>
      </c>
      <c r="F699">
        <v>277</v>
      </c>
      <c r="G699" t="str">
        <f t="shared" si="10"/>
        <v>Friday</v>
      </c>
    </row>
    <row r="700" spans="1:7" x14ac:dyDescent="0.35">
      <c r="A700" t="s">
        <v>25</v>
      </c>
      <c r="B700" s="4" t="s">
        <v>27</v>
      </c>
      <c r="C700" s="4" t="s">
        <v>17</v>
      </c>
      <c r="D700" s="5">
        <v>44769</v>
      </c>
      <c r="E700" s="6">
        <v>15057</v>
      </c>
      <c r="F700">
        <v>212</v>
      </c>
      <c r="G700" t="str">
        <f t="shared" si="10"/>
        <v>Wednesday</v>
      </c>
    </row>
    <row r="701" spans="1:7" x14ac:dyDescent="0.35">
      <c r="A701" t="s">
        <v>25</v>
      </c>
      <c r="B701" s="4" t="s">
        <v>27</v>
      </c>
      <c r="C701" s="4" t="s">
        <v>45</v>
      </c>
      <c r="D701" s="5">
        <v>44789</v>
      </c>
      <c r="E701" s="6">
        <v>4704</v>
      </c>
      <c r="F701">
        <v>126</v>
      </c>
      <c r="G701" t="str">
        <f t="shared" si="10"/>
        <v>Tuesday</v>
      </c>
    </row>
    <row r="702" spans="1:7" x14ac:dyDescent="0.35">
      <c r="A702" t="s">
        <v>37</v>
      </c>
      <c r="B702" s="4" t="s">
        <v>30</v>
      </c>
      <c r="C702" s="4" t="s">
        <v>17</v>
      </c>
      <c r="D702" s="5">
        <v>44627</v>
      </c>
      <c r="E702" s="6">
        <v>9338</v>
      </c>
      <c r="F702">
        <v>11</v>
      </c>
      <c r="G702" t="str">
        <f t="shared" si="10"/>
        <v>Monday</v>
      </c>
    </row>
    <row r="703" spans="1:7" x14ac:dyDescent="0.35">
      <c r="A703" t="s">
        <v>39</v>
      </c>
      <c r="B703" s="4" t="s">
        <v>22</v>
      </c>
      <c r="C703" s="4" t="s">
        <v>21</v>
      </c>
      <c r="D703" s="5">
        <v>44656</v>
      </c>
      <c r="E703" s="6">
        <v>7959</v>
      </c>
      <c r="F703">
        <v>30</v>
      </c>
      <c r="G703" t="str">
        <f t="shared" si="10"/>
        <v>Tuesday</v>
      </c>
    </row>
    <row r="704" spans="1:7" x14ac:dyDescent="0.35">
      <c r="A704" t="s">
        <v>51</v>
      </c>
      <c r="B704" s="4" t="s">
        <v>11</v>
      </c>
      <c r="C704" s="4" t="s">
        <v>12</v>
      </c>
      <c r="D704" s="5">
        <v>44685</v>
      </c>
      <c r="E704" s="6">
        <v>9023</v>
      </c>
      <c r="F704">
        <v>51</v>
      </c>
      <c r="G704" t="str">
        <f t="shared" si="10"/>
        <v>Wednesday</v>
      </c>
    </row>
    <row r="705" spans="1:7" x14ac:dyDescent="0.35">
      <c r="A705" t="s">
        <v>56</v>
      </c>
      <c r="B705" s="4" t="s">
        <v>27</v>
      </c>
      <c r="C705" s="4" t="s">
        <v>53</v>
      </c>
      <c r="D705" s="5">
        <v>44565</v>
      </c>
      <c r="E705" s="6">
        <v>14525</v>
      </c>
      <c r="F705">
        <v>92</v>
      </c>
      <c r="G705" t="str">
        <f t="shared" si="10"/>
        <v>Tuesday</v>
      </c>
    </row>
    <row r="706" spans="1:7" x14ac:dyDescent="0.35">
      <c r="A706" t="s">
        <v>34</v>
      </c>
      <c r="B706" s="4" t="s">
        <v>16</v>
      </c>
      <c r="C706" s="4" t="s">
        <v>57</v>
      </c>
      <c r="D706" s="5">
        <v>44574</v>
      </c>
      <c r="E706" s="6">
        <v>5810</v>
      </c>
      <c r="F706">
        <v>101</v>
      </c>
      <c r="G706" t="str">
        <f t="shared" si="10"/>
        <v>Thursday</v>
      </c>
    </row>
    <row r="707" spans="1:7" x14ac:dyDescent="0.35">
      <c r="A707" t="s">
        <v>47</v>
      </c>
      <c r="B707" s="4" t="s">
        <v>22</v>
      </c>
      <c r="C707" s="4" t="s">
        <v>43</v>
      </c>
      <c r="D707" s="5">
        <v>44753</v>
      </c>
      <c r="E707" s="6">
        <v>6426</v>
      </c>
      <c r="F707">
        <v>98</v>
      </c>
      <c r="G707" t="str">
        <f t="shared" ref="G707:G770" si="11">TEXT(D707,"DDDD")</f>
        <v>Monday</v>
      </c>
    </row>
    <row r="708" spans="1:7" x14ac:dyDescent="0.35">
      <c r="A708" t="s">
        <v>42</v>
      </c>
      <c r="B708" s="4" t="s">
        <v>16</v>
      </c>
      <c r="C708" s="4" t="s">
        <v>9</v>
      </c>
      <c r="D708" s="5">
        <v>44698</v>
      </c>
      <c r="E708" s="6">
        <v>4403</v>
      </c>
      <c r="F708">
        <v>159</v>
      </c>
      <c r="G708" t="str">
        <f t="shared" si="11"/>
        <v>Tuesday</v>
      </c>
    </row>
    <row r="709" spans="1:7" x14ac:dyDescent="0.35">
      <c r="A709" t="s">
        <v>51</v>
      </c>
      <c r="B709" s="4" t="s">
        <v>22</v>
      </c>
      <c r="C709" s="4" t="s">
        <v>14</v>
      </c>
      <c r="D709" s="5">
        <v>44763</v>
      </c>
      <c r="E709" s="6">
        <v>1582</v>
      </c>
      <c r="F709">
        <v>62</v>
      </c>
      <c r="G709" t="str">
        <f t="shared" si="11"/>
        <v>Thursday</v>
      </c>
    </row>
    <row r="710" spans="1:7" x14ac:dyDescent="0.35">
      <c r="A710" t="s">
        <v>39</v>
      </c>
      <c r="B710" s="4" t="s">
        <v>30</v>
      </c>
      <c r="C710" s="4" t="s">
        <v>36</v>
      </c>
      <c r="D710" s="5">
        <v>44614</v>
      </c>
      <c r="E710" s="6">
        <v>791</v>
      </c>
      <c r="F710">
        <v>22</v>
      </c>
      <c r="G710" t="str">
        <f t="shared" si="11"/>
        <v>Tuesday</v>
      </c>
    </row>
    <row r="711" spans="1:7" x14ac:dyDescent="0.35">
      <c r="A711" t="s">
        <v>15</v>
      </c>
      <c r="B711" s="4" t="s">
        <v>11</v>
      </c>
      <c r="C711" s="4" t="s">
        <v>19</v>
      </c>
      <c r="D711" s="5">
        <v>44704</v>
      </c>
      <c r="E711" s="6">
        <v>9100</v>
      </c>
      <c r="F711">
        <v>187</v>
      </c>
      <c r="G711" t="str">
        <f t="shared" si="11"/>
        <v>Monday</v>
      </c>
    </row>
    <row r="712" spans="1:7" x14ac:dyDescent="0.35">
      <c r="A712" t="s">
        <v>25</v>
      </c>
      <c r="B712" s="4" t="s">
        <v>30</v>
      </c>
      <c r="C712" s="4" t="s">
        <v>33</v>
      </c>
      <c r="D712" s="5">
        <v>44754</v>
      </c>
      <c r="E712" s="6">
        <v>9884</v>
      </c>
      <c r="F712">
        <v>200</v>
      </c>
      <c r="G712" t="str">
        <f t="shared" si="11"/>
        <v>Tuesday</v>
      </c>
    </row>
    <row r="713" spans="1:7" x14ac:dyDescent="0.35">
      <c r="A713" t="s">
        <v>15</v>
      </c>
      <c r="B713" s="4" t="s">
        <v>8</v>
      </c>
      <c r="C713" s="4" t="s">
        <v>28</v>
      </c>
      <c r="D713" s="5">
        <v>44727</v>
      </c>
      <c r="E713" s="6">
        <v>3780</v>
      </c>
      <c r="F713">
        <v>201</v>
      </c>
      <c r="G713" t="str">
        <f t="shared" si="11"/>
        <v>Wednesday</v>
      </c>
    </row>
    <row r="714" spans="1:7" x14ac:dyDescent="0.35">
      <c r="A714" t="s">
        <v>26</v>
      </c>
      <c r="B714" s="4" t="s">
        <v>22</v>
      </c>
      <c r="C714" s="4" t="s">
        <v>23</v>
      </c>
      <c r="D714" s="5">
        <v>44735</v>
      </c>
      <c r="E714" s="6">
        <v>4557</v>
      </c>
      <c r="F714">
        <v>308</v>
      </c>
      <c r="G714" t="str">
        <f t="shared" si="11"/>
        <v>Thursday</v>
      </c>
    </row>
    <row r="715" spans="1:7" x14ac:dyDescent="0.35">
      <c r="A715" t="s">
        <v>39</v>
      </c>
      <c r="B715" s="4" t="s">
        <v>16</v>
      </c>
      <c r="C715" s="4" t="s">
        <v>31</v>
      </c>
      <c r="D715" s="5">
        <v>44645</v>
      </c>
      <c r="E715" s="6">
        <v>5796</v>
      </c>
      <c r="F715">
        <v>55</v>
      </c>
      <c r="G715" t="str">
        <f t="shared" si="11"/>
        <v>Friday</v>
      </c>
    </row>
    <row r="716" spans="1:7" x14ac:dyDescent="0.35">
      <c r="A716" t="s">
        <v>15</v>
      </c>
      <c r="B716" s="4" t="s">
        <v>11</v>
      </c>
      <c r="C716" s="4" t="s">
        <v>58</v>
      </c>
      <c r="D716" s="5">
        <v>44746</v>
      </c>
      <c r="E716" s="6">
        <v>84</v>
      </c>
      <c r="F716">
        <v>153</v>
      </c>
      <c r="G716" t="str">
        <f t="shared" si="11"/>
        <v>Monday</v>
      </c>
    </row>
    <row r="717" spans="1:7" x14ac:dyDescent="0.35">
      <c r="A717" t="s">
        <v>49</v>
      </c>
      <c r="B717" s="4" t="s">
        <v>8</v>
      </c>
      <c r="C717" s="4" t="s">
        <v>45</v>
      </c>
      <c r="D717" s="5">
        <v>44693</v>
      </c>
      <c r="E717" s="6">
        <v>9037</v>
      </c>
      <c r="F717">
        <v>101</v>
      </c>
      <c r="G717" t="str">
        <f t="shared" si="11"/>
        <v>Thursday</v>
      </c>
    </row>
    <row r="718" spans="1:7" x14ac:dyDescent="0.35">
      <c r="A718" t="s">
        <v>51</v>
      </c>
      <c r="B718" s="4" t="s">
        <v>22</v>
      </c>
      <c r="C718" s="4" t="s">
        <v>52</v>
      </c>
      <c r="D718" s="5">
        <v>44655</v>
      </c>
      <c r="E718" s="6">
        <v>4746</v>
      </c>
      <c r="F718">
        <v>137</v>
      </c>
      <c r="G718" t="str">
        <f t="shared" si="11"/>
        <v>Monday</v>
      </c>
    </row>
    <row r="719" spans="1:7" x14ac:dyDescent="0.35">
      <c r="A719" t="s">
        <v>54</v>
      </c>
      <c r="B719" s="4" t="s">
        <v>16</v>
      </c>
      <c r="C719" s="4" t="s">
        <v>28</v>
      </c>
      <c r="D719" s="5">
        <v>44666</v>
      </c>
      <c r="E719" s="6">
        <v>6713</v>
      </c>
      <c r="F719">
        <v>398</v>
      </c>
      <c r="G719" t="str">
        <f t="shared" si="11"/>
        <v>Friday</v>
      </c>
    </row>
    <row r="720" spans="1:7" x14ac:dyDescent="0.35">
      <c r="A720" t="s">
        <v>37</v>
      </c>
      <c r="B720" s="4" t="s">
        <v>30</v>
      </c>
      <c r="C720" s="4" t="s">
        <v>31</v>
      </c>
      <c r="D720" s="5">
        <v>44628</v>
      </c>
      <c r="E720" s="6">
        <v>6237</v>
      </c>
      <c r="F720">
        <v>88</v>
      </c>
      <c r="G720" t="str">
        <f t="shared" si="11"/>
        <v>Tuesday</v>
      </c>
    </row>
    <row r="721" spans="1:7" x14ac:dyDescent="0.35">
      <c r="A721" t="s">
        <v>32</v>
      </c>
      <c r="B721" s="4" t="s">
        <v>11</v>
      </c>
      <c r="C721" s="4" t="s">
        <v>45</v>
      </c>
      <c r="D721" s="5">
        <v>44578</v>
      </c>
      <c r="E721" s="6">
        <v>7483</v>
      </c>
      <c r="F721">
        <v>232</v>
      </c>
      <c r="G721" t="str">
        <f t="shared" si="11"/>
        <v>Monday</v>
      </c>
    </row>
    <row r="722" spans="1:7" x14ac:dyDescent="0.35">
      <c r="A722" t="s">
        <v>47</v>
      </c>
      <c r="B722" s="4" t="s">
        <v>11</v>
      </c>
      <c r="C722" s="4" t="s">
        <v>9</v>
      </c>
      <c r="D722" s="5">
        <v>44795</v>
      </c>
      <c r="E722" s="6">
        <v>1309</v>
      </c>
      <c r="F722">
        <v>51</v>
      </c>
      <c r="G722" t="str">
        <f t="shared" si="11"/>
        <v>Monday</v>
      </c>
    </row>
    <row r="723" spans="1:7" x14ac:dyDescent="0.35">
      <c r="A723" t="s">
        <v>49</v>
      </c>
      <c r="B723" s="4" t="s">
        <v>8</v>
      </c>
      <c r="C723" s="4" t="s">
        <v>19</v>
      </c>
      <c r="D723" s="5">
        <v>44767</v>
      </c>
      <c r="E723" s="6">
        <v>1155</v>
      </c>
      <c r="F723">
        <v>66</v>
      </c>
      <c r="G723" t="str">
        <f t="shared" si="11"/>
        <v>Monday</v>
      </c>
    </row>
    <row r="724" spans="1:7" x14ac:dyDescent="0.35">
      <c r="A724" t="s">
        <v>34</v>
      </c>
      <c r="B724" s="4" t="s">
        <v>8</v>
      </c>
      <c r="C724" s="4" t="s">
        <v>23</v>
      </c>
      <c r="D724" s="5">
        <v>44726</v>
      </c>
      <c r="E724" s="6">
        <v>2989</v>
      </c>
      <c r="F724">
        <v>124</v>
      </c>
      <c r="G724" t="str">
        <f t="shared" si="11"/>
        <v>Tuesday</v>
      </c>
    </row>
    <row r="725" spans="1:7" x14ac:dyDescent="0.35">
      <c r="A725" t="s">
        <v>56</v>
      </c>
      <c r="B725" s="4" t="s">
        <v>11</v>
      </c>
      <c r="C725" s="4" t="s">
        <v>53</v>
      </c>
      <c r="D725" s="5">
        <v>44656</v>
      </c>
      <c r="E725" s="6">
        <v>9625</v>
      </c>
      <c r="F725">
        <v>78</v>
      </c>
      <c r="G725" t="str">
        <f t="shared" si="11"/>
        <v>Tuesday</v>
      </c>
    </row>
    <row r="726" spans="1:7" x14ac:dyDescent="0.35">
      <c r="A726" t="s">
        <v>54</v>
      </c>
      <c r="B726" s="4" t="s">
        <v>8</v>
      </c>
      <c r="C726" s="4" t="s">
        <v>52</v>
      </c>
      <c r="D726" s="5">
        <v>44799</v>
      </c>
      <c r="E726" s="6">
        <v>7357</v>
      </c>
      <c r="F726">
        <v>341</v>
      </c>
      <c r="G726" t="str">
        <f t="shared" si="11"/>
        <v>Friday</v>
      </c>
    </row>
    <row r="727" spans="1:7" x14ac:dyDescent="0.35">
      <c r="A727" t="s">
        <v>47</v>
      </c>
      <c r="B727" s="4" t="s">
        <v>16</v>
      </c>
      <c r="C727" s="4" t="s">
        <v>23</v>
      </c>
      <c r="D727" s="5">
        <v>44776</v>
      </c>
      <c r="E727" s="6">
        <v>10031</v>
      </c>
      <c r="F727">
        <v>114</v>
      </c>
      <c r="G727" t="str">
        <f t="shared" si="11"/>
        <v>Wednesday</v>
      </c>
    </row>
    <row r="728" spans="1:7" x14ac:dyDescent="0.35">
      <c r="A728" t="s">
        <v>13</v>
      </c>
      <c r="B728" s="4" t="s">
        <v>30</v>
      </c>
      <c r="C728" s="4" t="s">
        <v>45</v>
      </c>
      <c r="D728" s="5">
        <v>44753</v>
      </c>
      <c r="E728" s="6">
        <v>6587</v>
      </c>
      <c r="F728">
        <v>4</v>
      </c>
      <c r="G728" t="str">
        <f t="shared" si="11"/>
        <v>Monday</v>
      </c>
    </row>
    <row r="729" spans="1:7" x14ac:dyDescent="0.35">
      <c r="A729" t="s">
        <v>47</v>
      </c>
      <c r="B729" s="4" t="s">
        <v>22</v>
      </c>
      <c r="C729" s="4" t="s">
        <v>31</v>
      </c>
      <c r="D729" s="5">
        <v>44631</v>
      </c>
      <c r="E729" s="6">
        <v>3311</v>
      </c>
      <c r="F729">
        <v>22</v>
      </c>
      <c r="G729" t="str">
        <f t="shared" si="11"/>
        <v>Friday</v>
      </c>
    </row>
    <row r="730" spans="1:7" x14ac:dyDescent="0.35">
      <c r="A730" t="s">
        <v>24</v>
      </c>
      <c r="B730" s="4" t="s">
        <v>8</v>
      </c>
      <c r="C730" s="4" t="s">
        <v>14</v>
      </c>
      <c r="D730" s="5">
        <v>44571</v>
      </c>
      <c r="E730" s="6">
        <v>15330</v>
      </c>
      <c r="F730">
        <v>30</v>
      </c>
      <c r="G730" t="str">
        <f t="shared" si="11"/>
        <v>Monday</v>
      </c>
    </row>
    <row r="731" spans="1:7" x14ac:dyDescent="0.35">
      <c r="A731" t="s">
        <v>37</v>
      </c>
      <c r="B731" s="4" t="s">
        <v>8</v>
      </c>
      <c r="C731" s="4" t="s">
        <v>57</v>
      </c>
      <c r="D731" s="5">
        <v>44655</v>
      </c>
      <c r="E731" s="6">
        <v>14028</v>
      </c>
      <c r="F731">
        <v>351</v>
      </c>
      <c r="G731" t="str">
        <f t="shared" si="11"/>
        <v>Monday</v>
      </c>
    </row>
    <row r="732" spans="1:7" x14ac:dyDescent="0.35">
      <c r="A732" t="s">
        <v>32</v>
      </c>
      <c r="B732" s="4" t="s">
        <v>16</v>
      </c>
      <c r="C732" s="4" t="s">
        <v>23</v>
      </c>
      <c r="D732" s="5">
        <v>44578</v>
      </c>
      <c r="E732" s="6">
        <v>6678</v>
      </c>
      <c r="F732">
        <v>708</v>
      </c>
      <c r="G732" t="str">
        <f t="shared" si="11"/>
        <v>Monday</v>
      </c>
    </row>
    <row r="733" spans="1:7" x14ac:dyDescent="0.35">
      <c r="A733" t="s">
        <v>34</v>
      </c>
      <c r="B733" s="4" t="s">
        <v>22</v>
      </c>
      <c r="C733" s="4" t="s">
        <v>36</v>
      </c>
      <c r="D733" s="5">
        <v>44750</v>
      </c>
      <c r="E733" s="6">
        <v>8624</v>
      </c>
      <c r="F733">
        <v>50</v>
      </c>
      <c r="G733" t="str">
        <f t="shared" si="11"/>
        <v>Friday</v>
      </c>
    </row>
    <row r="734" spans="1:7" x14ac:dyDescent="0.35">
      <c r="A734" t="s">
        <v>15</v>
      </c>
      <c r="B734" s="4" t="s">
        <v>8</v>
      </c>
      <c r="C734" s="4" t="s">
        <v>36</v>
      </c>
      <c r="D734" s="5">
        <v>44663</v>
      </c>
      <c r="E734" s="6">
        <v>1197</v>
      </c>
      <c r="F734">
        <v>356</v>
      </c>
      <c r="G734" t="str">
        <f t="shared" si="11"/>
        <v>Tuesday</v>
      </c>
    </row>
    <row r="735" spans="1:7" x14ac:dyDescent="0.35">
      <c r="A735" t="s">
        <v>25</v>
      </c>
      <c r="B735" s="4" t="s">
        <v>30</v>
      </c>
      <c r="C735" s="4" t="s">
        <v>43</v>
      </c>
      <c r="D735" s="5">
        <v>44797</v>
      </c>
      <c r="E735" s="6">
        <v>483</v>
      </c>
      <c r="F735">
        <v>185</v>
      </c>
      <c r="G735" t="str">
        <f t="shared" si="11"/>
        <v>Wednesday</v>
      </c>
    </row>
    <row r="736" spans="1:7" x14ac:dyDescent="0.35">
      <c r="A736" t="s">
        <v>56</v>
      </c>
      <c r="B736" s="4" t="s">
        <v>8</v>
      </c>
      <c r="C736" s="4" t="s">
        <v>53</v>
      </c>
      <c r="D736" s="5">
        <v>44719</v>
      </c>
      <c r="E736" s="6">
        <v>1687</v>
      </c>
      <c r="F736">
        <v>236</v>
      </c>
      <c r="G736" t="str">
        <f t="shared" si="11"/>
        <v>Tuesday</v>
      </c>
    </row>
    <row r="737" spans="1:7" x14ac:dyDescent="0.35">
      <c r="A737" t="s">
        <v>20</v>
      </c>
      <c r="B737" s="4" t="s">
        <v>30</v>
      </c>
      <c r="C737" s="4" t="s">
        <v>48</v>
      </c>
      <c r="D737" s="5">
        <v>44770</v>
      </c>
      <c r="E737" s="6">
        <v>1309</v>
      </c>
      <c r="F737">
        <v>30</v>
      </c>
      <c r="G737" t="str">
        <f t="shared" si="11"/>
        <v>Thursday</v>
      </c>
    </row>
    <row r="738" spans="1:7" x14ac:dyDescent="0.35">
      <c r="A738" t="s">
        <v>41</v>
      </c>
      <c r="B738" s="4" t="s">
        <v>27</v>
      </c>
      <c r="C738" s="4" t="s">
        <v>19</v>
      </c>
      <c r="D738" s="5">
        <v>44613</v>
      </c>
      <c r="E738" s="6">
        <v>9534</v>
      </c>
      <c r="F738">
        <v>111</v>
      </c>
      <c r="G738" t="str">
        <f t="shared" si="11"/>
        <v>Monday</v>
      </c>
    </row>
    <row r="739" spans="1:7" x14ac:dyDescent="0.35">
      <c r="A739" t="s">
        <v>44</v>
      </c>
      <c r="B739" s="4" t="s">
        <v>30</v>
      </c>
      <c r="C739" s="4" t="s">
        <v>9</v>
      </c>
      <c r="D739" s="5">
        <v>44659</v>
      </c>
      <c r="E739" s="6">
        <v>1694</v>
      </c>
      <c r="F739">
        <v>289</v>
      </c>
      <c r="G739" t="str">
        <f t="shared" si="11"/>
        <v>Friday</v>
      </c>
    </row>
    <row r="740" spans="1:7" x14ac:dyDescent="0.35">
      <c r="A740" t="s">
        <v>24</v>
      </c>
      <c r="B740" s="4" t="s">
        <v>8</v>
      </c>
      <c r="C740" s="4" t="s">
        <v>46</v>
      </c>
      <c r="D740" s="5">
        <v>44740</v>
      </c>
      <c r="E740" s="6">
        <v>70</v>
      </c>
      <c r="F740">
        <v>103</v>
      </c>
      <c r="G740" t="str">
        <f t="shared" si="11"/>
        <v>Tuesday</v>
      </c>
    </row>
    <row r="741" spans="1:7" x14ac:dyDescent="0.35">
      <c r="A741" t="s">
        <v>10</v>
      </c>
      <c r="B741" s="4" t="s">
        <v>8</v>
      </c>
      <c r="C741" s="4" t="s">
        <v>57</v>
      </c>
      <c r="D741" s="5">
        <v>44644</v>
      </c>
      <c r="E741" s="6">
        <v>2443</v>
      </c>
      <c r="F741">
        <v>20</v>
      </c>
      <c r="G741" t="str">
        <f t="shared" si="11"/>
        <v>Thursday</v>
      </c>
    </row>
    <row r="742" spans="1:7" x14ac:dyDescent="0.35">
      <c r="A742" t="s">
        <v>26</v>
      </c>
      <c r="B742" s="4" t="s">
        <v>16</v>
      </c>
      <c r="C742" s="4" t="s">
        <v>58</v>
      </c>
      <c r="D742" s="5">
        <v>44771</v>
      </c>
      <c r="E742" s="6">
        <v>2933</v>
      </c>
      <c r="F742">
        <v>55</v>
      </c>
      <c r="G742" t="str">
        <f t="shared" si="11"/>
        <v>Friday</v>
      </c>
    </row>
    <row r="743" spans="1:7" x14ac:dyDescent="0.35">
      <c r="A743" t="s">
        <v>44</v>
      </c>
      <c r="B743" s="4" t="s">
        <v>27</v>
      </c>
      <c r="C743" s="4" t="s">
        <v>31</v>
      </c>
      <c r="D743" s="5">
        <v>44706</v>
      </c>
      <c r="E743" s="6">
        <v>2044</v>
      </c>
      <c r="F743">
        <v>90</v>
      </c>
      <c r="G743" t="str">
        <f t="shared" si="11"/>
        <v>Wednesday</v>
      </c>
    </row>
    <row r="744" spans="1:7" x14ac:dyDescent="0.35">
      <c r="A744" t="s">
        <v>13</v>
      </c>
      <c r="B744" s="4" t="s">
        <v>16</v>
      </c>
      <c r="C744" s="4" t="s">
        <v>52</v>
      </c>
      <c r="D744" s="5">
        <v>44650</v>
      </c>
      <c r="E744" s="6">
        <v>6524</v>
      </c>
      <c r="F744">
        <v>303</v>
      </c>
      <c r="G744" t="str">
        <f t="shared" si="11"/>
        <v>Wednesday</v>
      </c>
    </row>
    <row r="745" spans="1:7" x14ac:dyDescent="0.35">
      <c r="A745" t="s">
        <v>44</v>
      </c>
      <c r="B745" s="4" t="s">
        <v>27</v>
      </c>
      <c r="C745" s="4" t="s">
        <v>36</v>
      </c>
      <c r="D745" s="5">
        <v>44760</v>
      </c>
      <c r="E745" s="6">
        <v>12656</v>
      </c>
      <c r="F745">
        <v>126</v>
      </c>
      <c r="G745" t="str">
        <f t="shared" si="11"/>
        <v>Monday</v>
      </c>
    </row>
    <row r="746" spans="1:7" x14ac:dyDescent="0.35">
      <c r="A746" t="s">
        <v>35</v>
      </c>
      <c r="B746" s="4" t="s">
        <v>30</v>
      </c>
      <c r="C746" s="4" t="s">
        <v>28</v>
      </c>
      <c r="D746" s="5">
        <v>44691</v>
      </c>
      <c r="E746" s="6">
        <v>8722</v>
      </c>
      <c r="F746">
        <v>109</v>
      </c>
      <c r="G746" t="str">
        <f t="shared" si="11"/>
        <v>Tuesday</v>
      </c>
    </row>
    <row r="747" spans="1:7" x14ac:dyDescent="0.35">
      <c r="A747" t="s">
        <v>29</v>
      </c>
      <c r="B747" s="4" t="s">
        <v>16</v>
      </c>
      <c r="C747" s="4" t="s">
        <v>53</v>
      </c>
      <c r="D747" s="5">
        <v>44638</v>
      </c>
      <c r="E747" s="6">
        <v>15750</v>
      </c>
      <c r="F747">
        <v>92</v>
      </c>
      <c r="G747" t="str">
        <f t="shared" si="11"/>
        <v>Friday</v>
      </c>
    </row>
    <row r="748" spans="1:7" x14ac:dyDescent="0.35">
      <c r="A748" t="s">
        <v>56</v>
      </c>
      <c r="B748" s="4" t="s">
        <v>11</v>
      </c>
      <c r="C748" s="4" t="s">
        <v>58</v>
      </c>
      <c r="D748" s="5">
        <v>44727</v>
      </c>
      <c r="E748" s="6">
        <v>6839</v>
      </c>
      <c r="F748">
        <v>56</v>
      </c>
      <c r="G748" t="str">
        <f t="shared" si="11"/>
        <v>Wednesday</v>
      </c>
    </row>
    <row r="749" spans="1:7" x14ac:dyDescent="0.35">
      <c r="A749" t="s">
        <v>10</v>
      </c>
      <c r="B749" s="4" t="s">
        <v>30</v>
      </c>
      <c r="C749" s="4" t="s">
        <v>23</v>
      </c>
      <c r="D749" s="5">
        <v>44693</v>
      </c>
      <c r="E749" s="6">
        <v>13685</v>
      </c>
      <c r="F749">
        <v>58</v>
      </c>
      <c r="G749" t="str">
        <f t="shared" si="11"/>
        <v>Thursday</v>
      </c>
    </row>
    <row r="750" spans="1:7" x14ac:dyDescent="0.35">
      <c r="A750" t="s">
        <v>50</v>
      </c>
      <c r="B750" s="4" t="s">
        <v>22</v>
      </c>
      <c r="C750" s="4" t="s">
        <v>57</v>
      </c>
      <c r="D750" s="5">
        <v>44735</v>
      </c>
      <c r="E750" s="6">
        <v>2912</v>
      </c>
      <c r="F750">
        <v>110</v>
      </c>
      <c r="G750" t="str">
        <f t="shared" si="11"/>
        <v>Thursday</v>
      </c>
    </row>
    <row r="751" spans="1:7" x14ac:dyDescent="0.35">
      <c r="A751" t="s">
        <v>35</v>
      </c>
      <c r="B751" s="4" t="s">
        <v>11</v>
      </c>
      <c r="C751" s="4" t="s">
        <v>40</v>
      </c>
      <c r="D751" s="5">
        <v>44672</v>
      </c>
      <c r="E751" s="6">
        <v>3339</v>
      </c>
      <c r="F751">
        <v>171</v>
      </c>
      <c r="G751" t="str">
        <f t="shared" si="11"/>
        <v>Thursday</v>
      </c>
    </row>
    <row r="752" spans="1:7" x14ac:dyDescent="0.35">
      <c r="A752" t="s">
        <v>13</v>
      </c>
      <c r="B752" s="4" t="s">
        <v>16</v>
      </c>
      <c r="C752" s="4" t="s">
        <v>48</v>
      </c>
      <c r="D752" s="5">
        <v>44790</v>
      </c>
      <c r="E752" s="6">
        <v>910</v>
      </c>
      <c r="F752">
        <v>117</v>
      </c>
      <c r="G752" t="str">
        <f t="shared" si="11"/>
        <v>Wednesday</v>
      </c>
    </row>
    <row r="753" spans="1:7" x14ac:dyDescent="0.35">
      <c r="A753" t="s">
        <v>25</v>
      </c>
      <c r="B753" s="4" t="s">
        <v>22</v>
      </c>
      <c r="C753" s="4" t="s">
        <v>31</v>
      </c>
      <c r="D753" s="5">
        <v>44599</v>
      </c>
      <c r="E753" s="6">
        <v>19481</v>
      </c>
      <c r="F753">
        <v>51</v>
      </c>
      <c r="G753" t="str">
        <f t="shared" si="11"/>
        <v>Monday</v>
      </c>
    </row>
    <row r="754" spans="1:7" x14ac:dyDescent="0.35">
      <c r="A754" t="s">
        <v>50</v>
      </c>
      <c r="B754" s="4" t="s">
        <v>30</v>
      </c>
      <c r="C754" s="4" t="s">
        <v>17</v>
      </c>
      <c r="D754" s="5">
        <v>44637</v>
      </c>
      <c r="E754" s="6">
        <v>8099</v>
      </c>
      <c r="F754">
        <v>118</v>
      </c>
      <c r="G754" t="str">
        <f t="shared" si="11"/>
        <v>Thursday</v>
      </c>
    </row>
    <row r="755" spans="1:7" x14ac:dyDescent="0.35">
      <c r="A755" t="s">
        <v>15</v>
      </c>
      <c r="B755" s="4" t="s">
        <v>11</v>
      </c>
      <c r="C755" s="4" t="s">
        <v>57</v>
      </c>
      <c r="D755" s="5">
        <v>44774</v>
      </c>
      <c r="E755" s="6">
        <v>13727</v>
      </c>
      <c r="F755">
        <v>79</v>
      </c>
      <c r="G755" t="str">
        <f t="shared" si="11"/>
        <v>Monday</v>
      </c>
    </row>
    <row r="756" spans="1:7" x14ac:dyDescent="0.35">
      <c r="A756" t="s">
        <v>7</v>
      </c>
      <c r="B756" s="4" t="s">
        <v>16</v>
      </c>
      <c r="C756" s="4" t="s">
        <v>38</v>
      </c>
      <c r="D756" s="5">
        <v>44638</v>
      </c>
      <c r="E756" s="6">
        <v>8659</v>
      </c>
      <c r="F756">
        <v>29</v>
      </c>
      <c r="G756" t="str">
        <f t="shared" si="11"/>
        <v>Friday</v>
      </c>
    </row>
    <row r="757" spans="1:7" x14ac:dyDescent="0.35">
      <c r="A757" t="s">
        <v>13</v>
      </c>
      <c r="B757" s="4" t="s">
        <v>30</v>
      </c>
      <c r="C757" s="4" t="s">
        <v>43</v>
      </c>
      <c r="D757" s="5">
        <v>44726</v>
      </c>
      <c r="E757" s="6">
        <v>5782</v>
      </c>
      <c r="F757">
        <v>103</v>
      </c>
      <c r="G757" t="str">
        <f t="shared" si="11"/>
        <v>Tuesday</v>
      </c>
    </row>
    <row r="758" spans="1:7" x14ac:dyDescent="0.35">
      <c r="A758" t="s">
        <v>35</v>
      </c>
      <c r="B758" s="4" t="s">
        <v>8</v>
      </c>
      <c r="C758" s="4" t="s">
        <v>31</v>
      </c>
      <c r="D758" s="5">
        <v>44673</v>
      </c>
      <c r="E758" s="6">
        <v>8463</v>
      </c>
      <c r="F758">
        <v>155</v>
      </c>
      <c r="G758" t="str">
        <f t="shared" si="11"/>
        <v>Friday</v>
      </c>
    </row>
    <row r="759" spans="1:7" x14ac:dyDescent="0.35">
      <c r="A759" t="s">
        <v>34</v>
      </c>
      <c r="B759" s="4" t="s">
        <v>22</v>
      </c>
      <c r="C759" s="4" t="s">
        <v>31</v>
      </c>
      <c r="D759" s="5">
        <v>44579</v>
      </c>
      <c r="E759" s="6">
        <v>4914</v>
      </c>
      <c r="F759">
        <v>31</v>
      </c>
      <c r="G759" t="str">
        <f t="shared" si="11"/>
        <v>Tuesday</v>
      </c>
    </row>
    <row r="760" spans="1:7" x14ac:dyDescent="0.35">
      <c r="A760" t="s">
        <v>41</v>
      </c>
      <c r="B760" s="4" t="s">
        <v>16</v>
      </c>
      <c r="C760" s="4" t="s">
        <v>19</v>
      </c>
      <c r="D760" s="5">
        <v>44799</v>
      </c>
      <c r="E760" s="6">
        <v>3087</v>
      </c>
      <c r="F760">
        <v>128</v>
      </c>
      <c r="G760" t="str">
        <f t="shared" si="11"/>
        <v>Friday</v>
      </c>
    </row>
    <row r="761" spans="1:7" x14ac:dyDescent="0.35">
      <c r="A761" t="s">
        <v>20</v>
      </c>
      <c r="B761" s="4" t="s">
        <v>22</v>
      </c>
      <c r="C761" s="4" t="s">
        <v>43</v>
      </c>
      <c r="D761" s="5">
        <v>44722</v>
      </c>
      <c r="E761" s="6">
        <v>9205</v>
      </c>
      <c r="F761">
        <v>419</v>
      </c>
      <c r="G761" t="str">
        <f t="shared" si="11"/>
        <v>Friday</v>
      </c>
    </row>
    <row r="762" spans="1:7" x14ac:dyDescent="0.35">
      <c r="A762" t="s">
        <v>39</v>
      </c>
      <c r="B762" s="4" t="s">
        <v>30</v>
      </c>
      <c r="C762" s="4" t="s">
        <v>59</v>
      </c>
      <c r="D762" s="5">
        <v>44592</v>
      </c>
      <c r="E762" s="6">
        <v>2303</v>
      </c>
      <c r="F762">
        <v>7</v>
      </c>
      <c r="G762" t="str">
        <f t="shared" si="11"/>
        <v>Monday</v>
      </c>
    </row>
    <row r="763" spans="1:7" x14ac:dyDescent="0.35">
      <c r="A763" t="s">
        <v>50</v>
      </c>
      <c r="B763" s="4" t="s">
        <v>22</v>
      </c>
      <c r="C763" s="4" t="s">
        <v>46</v>
      </c>
      <c r="D763" s="5">
        <v>44659</v>
      </c>
      <c r="E763" s="6">
        <v>1358</v>
      </c>
      <c r="F763">
        <v>106</v>
      </c>
      <c r="G763" t="str">
        <f t="shared" si="11"/>
        <v>Friday</v>
      </c>
    </row>
    <row r="764" spans="1:7" x14ac:dyDescent="0.35">
      <c r="A764" t="s">
        <v>55</v>
      </c>
      <c r="B764" s="4" t="s">
        <v>16</v>
      </c>
      <c r="C764" s="4" t="s">
        <v>57</v>
      </c>
      <c r="D764" s="5">
        <v>44719</v>
      </c>
      <c r="E764" s="6">
        <v>3605</v>
      </c>
      <c r="F764">
        <v>68</v>
      </c>
      <c r="G764" t="str">
        <f t="shared" si="11"/>
        <v>Tuesday</v>
      </c>
    </row>
    <row r="765" spans="1:7" x14ac:dyDescent="0.35">
      <c r="A765" t="s">
        <v>26</v>
      </c>
      <c r="B765" s="4" t="s">
        <v>16</v>
      </c>
      <c r="C765" s="4" t="s">
        <v>12</v>
      </c>
      <c r="D765" s="5">
        <v>44602</v>
      </c>
      <c r="E765" s="6">
        <v>8498</v>
      </c>
      <c r="F765">
        <v>44</v>
      </c>
      <c r="G765" t="str">
        <f t="shared" si="11"/>
        <v>Thursday</v>
      </c>
    </row>
    <row r="766" spans="1:7" x14ac:dyDescent="0.35">
      <c r="A766" t="s">
        <v>35</v>
      </c>
      <c r="B766" s="4" t="s">
        <v>16</v>
      </c>
      <c r="C766" s="4" t="s">
        <v>23</v>
      </c>
      <c r="D766" s="5">
        <v>44697</v>
      </c>
      <c r="E766" s="6">
        <v>700</v>
      </c>
      <c r="F766">
        <v>457</v>
      </c>
      <c r="G766" t="str">
        <f t="shared" si="11"/>
        <v>Monday</v>
      </c>
    </row>
    <row r="767" spans="1:7" x14ac:dyDescent="0.35">
      <c r="A767" t="s">
        <v>20</v>
      </c>
      <c r="B767" s="4" t="s">
        <v>11</v>
      </c>
      <c r="C767" s="4" t="s">
        <v>57</v>
      </c>
      <c r="D767" s="5">
        <v>44638</v>
      </c>
      <c r="E767" s="6">
        <v>2191</v>
      </c>
      <c r="F767">
        <v>524</v>
      </c>
      <c r="G767" t="str">
        <f t="shared" si="11"/>
        <v>Friday</v>
      </c>
    </row>
    <row r="768" spans="1:7" x14ac:dyDescent="0.35">
      <c r="A768" t="s">
        <v>10</v>
      </c>
      <c r="B768" s="4" t="s">
        <v>16</v>
      </c>
      <c r="C768" s="4" t="s">
        <v>23</v>
      </c>
      <c r="D768" s="5">
        <v>44755</v>
      </c>
      <c r="E768" s="6">
        <v>644</v>
      </c>
      <c r="F768">
        <v>137</v>
      </c>
      <c r="G768" t="str">
        <f t="shared" si="11"/>
        <v>Wednesday</v>
      </c>
    </row>
    <row r="769" spans="1:7" x14ac:dyDescent="0.35">
      <c r="A769" t="s">
        <v>18</v>
      </c>
      <c r="B769" s="4" t="s">
        <v>27</v>
      </c>
      <c r="C769" s="4" t="s">
        <v>46</v>
      </c>
      <c r="D769" s="5">
        <v>44767</v>
      </c>
      <c r="E769" s="6">
        <v>4340</v>
      </c>
      <c r="F769">
        <v>86</v>
      </c>
      <c r="G769" t="str">
        <f t="shared" si="11"/>
        <v>Monday</v>
      </c>
    </row>
    <row r="770" spans="1:7" x14ac:dyDescent="0.35">
      <c r="A770" t="s">
        <v>10</v>
      </c>
      <c r="B770" s="4" t="s">
        <v>30</v>
      </c>
      <c r="C770" s="4" t="s">
        <v>53</v>
      </c>
      <c r="D770" s="5">
        <v>44792</v>
      </c>
      <c r="E770" s="6">
        <v>2282</v>
      </c>
      <c r="F770">
        <v>296</v>
      </c>
      <c r="G770" t="str">
        <f t="shared" si="11"/>
        <v>Friday</v>
      </c>
    </row>
    <row r="771" spans="1:7" x14ac:dyDescent="0.35">
      <c r="A771" t="s">
        <v>32</v>
      </c>
      <c r="B771" s="4" t="s">
        <v>30</v>
      </c>
      <c r="C771" s="4" t="s">
        <v>59</v>
      </c>
      <c r="D771" s="5">
        <v>44736</v>
      </c>
      <c r="E771" s="6">
        <v>7714</v>
      </c>
      <c r="F771">
        <v>597</v>
      </c>
      <c r="G771" t="str">
        <f t="shared" ref="G771:G834" si="12">TEXT(D771,"DDDD")</f>
        <v>Friday</v>
      </c>
    </row>
    <row r="772" spans="1:7" x14ac:dyDescent="0.35">
      <c r="A772" t="s">
        <v>50</v>
      </c>
      <c r="B772" s="4" t="s">
        <v>30</v>
      </c>
      <c r="C772" s="4" t="s">
        <v>43</v>
      </c>
      <c r="D772" s="5">
        <v>44732</v>
      </c>
      <c r="E772" s="6">
        <v>826</v>
      </c>
      <c r="F772">
        <v>149</v>
      </c>
      <c r="G772" t="str">
        <f t="shared" si="12"/>
        <v>Monday</v>
      </c>
    </row>
    <row r="773" spans="1:7" x14ac:dyDescent="0.35">
      <c r="A773" t="s">
        <v>51</v>
      </c>
      <c r="B773" s="4" t="s">
        <v>11</v>
      </c>
      <c r="C773" s="4" t="s">
        <v>19</v>
      </c>
      <c r="D773" s="5">
        <v>44775</v>
      </c>
      <c r="E773" s="6">
        <v>203</v>
      </c>
      <c r="F773">
        <v>207</v>
      </c>
      <c r="G773" t="str">
        <f t="shared" si="12"/>
        <v>Tuesday</v>
      </c>
    </row>
    <row r="774" spans="1:7" x14ac:dyDescent="0.35">
      <c r="A774" t="s">
        <v>54</v>
      </c>
      <c r="B774" s="4" t="s">
        <v>22</v>
      </c>
      <c r="C774" s="4" t="s">
        <v>59</v>
      </c>
      <c r="D774" s="5">
        <v>44614</v>
      </c>
      <c r="E774" s="6">
        <v>13356</v>
      </c>
      <c r="F774">
        <v>93</v>
      </c>
      <c r="G774" t="str">
        <f t="shared" si="12"/>
        <v>Tuesday</v>
      </c>
    </row>
    <row r="775" spans="1:7" x14ac:dyDescent="0.35">
      <c r="A775" t="s">
        <v>29</v>
      </c>
      <c r="B775" s="4" t="s">
        <v>22</v>
      </c>
      <c r="C775" s="4" t="s">
        <v>28</v>
      </c>
      <c r="D775" s="5">
        <v>44593</v>
      </c>
      <c r="E775" s="6">
        <v>6510</v>
      </c>
      <c r="F775">
        <v>23</v>
      </c>
      <c r="G775" t="str">
        <f t="shared" si="12"/>
        <v>Tuesday</v>
      </c>
    </row>
    <row r="776" spans="1:7" x14ac:dyDescent="0.35">
      <c r="A776" t="s">
        <v>15</v>
      </c>
      <c r="B776" s="4" t="s">
        <v>30</v>
      </c>
      <c r="C776" s="4" t="s">
        <v>59</v>
      </c>
      <c r="D776" s="5">
        <v>44606</v>
      </c>
      <c r="E776" s="6">
        <v>5894</v>
      </c>
      <c r="F776">
        <v>305</v>
      </c>
      <c r="G776" t="str">
        <f t="shared" si="12"/>
        <v>Monday</v>
      </c>
    </row>
    <row r="777" spans="1:7" x14ac:dyDescent="0.35">
      <c r="A777" t="s">
        <v>50</v>
      </c>
      <c r="B777" s="4" t="s">
        <v>16</v>
      </c>
      <c r="C777" s="4" t="s">
        <v>38</v>
      </c>
      <c r="D777" s="5">
        <v>44616</v>
      </c>
      <c r="E777" s="6">
        <v>7910</v>
      </c>
      <c r="F777">
        <v>125</v>
      </c>
      <c r="G777" t="str">
        <f t="shared" si="12"/>
        <v>Thursday</v>
      </c>
    </row>
    <row r="778" spans="1:7" x14ac:dyDescent="0.35">
      <c r="A778" t="s">
        <v>44</v>
      </c>
      <c r="B778" s="4" t="s">
        <v>11</v>
      </c>
      <c r="C778" s="4" t="s">
        <v>28</v>
      </c>
      <c r="D778" s="5">
        <v>44638</v>
      </c>
      <c r="E778" s="6">
        <v>784</v>
      </c>
      <c r="F778">
        <v>129</v>
      </c>
      <c r="G778" t="str">
        <f t="shared" si="12"/>
        <v>Friday</v>
      </c>
    </row>
    <row r="779" spans="1:7" x14ac:dyDescent="0.35">
      <c r="A779" t="s">
        <v>41</v>
      </c>
      <c r="B779" s="4" t="s">
        <v>8</v>
      </c>
      <c r="C779" s="4" t="s">
        <v>31</v>
      </c>
      <c r="D779" s="5">
        <v>44803</v>
      </c>
      <c r="E779" s="6">
        <v>1750</v>
      </c>
      <c r="F779">
        <v>252</v>
      </c>
      <c r="G779" t="str">
        <f t="shared" si="12"/>
        <v>Tuesday</v>
      </c>
    </row>
    <row r="780" spans="1:7" x14ac:dyDescent="0.35">
      <c r="A780" t="s">
        <v>13</v>
      </c>
      <c r="B780" s="4" t="s">
        <v>27</v>
      </c>
      <c r="C780" s="4" t="s">
        <v>14</v>
      </c>
      <c r="D780" s="5">
        <v>44690</v>
      </c>
      <c r="E780" s="6">
        <v>280</v>
      </c>
      <c r="F780">
        <v>75</v>
      </c>
      <c r="G780" t="str">
        <f t="shared" si="12"/>
        <v>Monday</v>
      </c>
    </row>
    <row r="781" spans="1:7" x14ac:dyDescent="0.35">
      <c r="A781" t="s">
        <v>47</v>
      </c>
      <c r="B781" s="4" t="s">
        <v>27</v>
      </c>
      <c r="C781" s="4" t="s">
        <v>17</v>
      </c>
      <c r="D781" s="5">
        <v>44579</v>
      </c>
      <c r="E781" s="6">
        <v>504</v>
      </c>
      <c r="F781">
        <v>87</v>
      </c>
      <c r="G781" t="str">
        <f t="shared" si="12"/>
        <v>Tuesday</v>
      </c>
    </row>
    <row r="782" spans="1:7" x14ac:dyDescent="0.35">
      <c r="A782" t="s">
        <v>39</v>
      </c>
      <c r="B782" s="4" t="s">
        <v>11</v>
      </c>
      <c r="C782" s="4" t="s">
        <v>45</v>
      </c>
      <c r="D782" s="5">
        <v>44746</v>
      </c>
      <c r="E782" s="6">
        <v>7154</v>
      </c>
      <c r="F782">
        <v>342</v>
      </c>
      <c r="G782" t="str">
        <f t="shared" si="12"/>
        <v>Monday</v>
      </c>
    </row>
    <row r="783" spans="1:7" x14ac:dyDescent="0.35">
      <c r="A783" t="s">
        <v>18</v>
      </c>
      <c r="B783" s="4" t="s">
        <v>22</v>
      </c>
      <c r="C783" s="4" t="s">
        <v>40</v>
      </c>
      <c r="D783" s="5">
        <v>44715</v>
      </c>
      <c r="E783" s="6">
        <v>1617</v>
      </c>
      <c r="F783">
        <v>13</v>
      </c>
      <c r="G783" t="str">
        <f t="shared" si="12"/>
        <v>Friday</v>
      </c>
    </row>
    <row r="784" spans="1:7" x14ac:dyDescent="0.35">
      <c r="A784" t="s">
        <v>35</v>
      </c>
      <c r="B784" s="4" t="s">
        <v>22</v>
      </c>
      <c r="C784" s="4" t="s">
        <v>14</v>
      </c>
      <c r="D784" s="5">
        <v>44615</v>
      </c>
      <c r="E784" s="6">
        <v>10822</v>
      </c>
      <c r="F784">
        <v>30</v>
      </c>
      <c r="G784" t="str">
        <f t="shared" si="12"/>
        <v>Wednesday</v>
      </c>
    </row>
    <row r="785" spans="1:7" x14ac:dyDescent="0.35">
      <c r="A785" t="s">
        <v>55</v>
      </c>
      <c r="B785" s="4" t="s">
        <v>22</v>
      </c>
      <c r="C785" s="4" t="s">
        <v>19</v>
      </c>
      <c r="D785" s="5">
        <v>44690</v>
      </c>
      <c r="E785" s="6">
        <v>10724</v>
      </c>
      <c r="F785">
        <v>203</v>
      </c>
      <c r="G785" t="str">
        <f t="shared" si="12"/>
        <v>Monday</v>
      </c>
    </row>
    <row r="786" spans="1:7" x14ac:dyDescent="0.35">
      <c r="A786" t="s">
        <v>50</v>
      </c>
      <c r="B786" s="4" t="s">
        <v>11</v>
      </c>
      <c r="C786" s="4" t="s">
        <v>59</v>
      </c>
      <c r="D786" s="5">
        <v>44718</v>
      </c>
      <c r="E786" s="6">
        <v>3640</v>
      </c>
      <c r="F786">
        <v>106</v>
      </c>
      <c r="G786" t="str">
        <f t="shared" si="12"/>
        <v>Monday</v>
      </c>
    </row>
    <row r="787" spans="1:7" x14ac:dyDescent="0.35">
      <c r="A787" t="s">
        <v>50</v>
      </c>
      <c r="B787" s="4" t="s">
        <v>11</v>
      </c>
      <c r="C787" s="4" t="s">
        <v>33</v>
      </c>
      <c r="D787" s="5">
        <v>44746</v>
      </c>
      <c r="E787" s="6">
        <v>7532</v>
      </c>
      <c r="F787">
        <v>234</v>
      </c>
      <c r="G787" t="str">
        <f t="shared" si="12"/>
        <v>Monday</v>
      </c>
    </row>
    <row r="788" spans="1:7" x14ac:dyDescent="0.35">
      <c r="A788" t="s">
        <v>24</v>
      </c>
      <c r="B788" s="4" t="s">
        <v>22</v>
      </c>
      <c r="C788" s="4" t="s">
        <v>33</v>
      </c>
      <c r="D788" s="5">
        <v>44718</v>
      </c>
      <c r="E788" s="6">
        <v>1582</v>
      </c>
      <c r="F788">
        <v>100</v>
      </c>
      <c r="G788" t="str">
        <f t="shared" si="12"/>
        <v>Monday</v>
      </c>
    </row>
    <row r="789" spans="1:7" x14ac:dyDescent="0.35">
      <c r="A789" t="s">
        <v>55</v>
      </c>
      <c r="B789" s="4" t="s">
        <v>16</v>
      </c>
      <c r="C789" s="4" t="s">
        <v>48</v>
      </c>
      <c r="D789" s="5">
        <v>44694</v>
      </c>
      <c r="E789" s="6">
        <v>1456</v>
      </c>
      <c r="F789">
        <v>91</v>
      </c>
      <c r="G789" t="str">
        <f t="shared" si="12"/>
        <v>Friday</v>
      </c>
    </row>
    <row r="790" spans="1:7" x14ac:dyDescent="0.35">
      <c r="A790" t="s">
        <v>47</v>
      </c>
      <c r="B790" s="4" t="s">
        <v>22</v>
      </c>
      <c r="C790" s="4" t="s">
        <v>36</v>
      </c>
      <c r="D790" s="5">
        <v>44592</v>
      </c>
      <c r="E790" s="6">
        <v>2016</v>
      </c>
      <c r="F790">
        <v>277</v>
      </c>
      <c r="G790" t="str">
        <f t="shared" si="12"/>
        <v>Monday</v>
      </c>
    </row>
    <row r="791" spans="1:7" x14ac:dyDescent="0.35">
      <c r="A791" t="s">
        <v>56</v>
      </c>
      <c r="B791" s="4" t="s">
        <v>22</v>
      </c>
      <c r="C791" s="4" t="s">
        <v>58</v>
      </c>
      <c r="D791" s="5">
        <v>44742</v>
      </c>
      <c r="E791" s="6">
        <v>7588</v>
      </c>
      <c r="F791">
        <v>42</v>
      </c>
      <c r="G791" t="str">
        <f t="shared" si="12"/>
        <v>Thursday</v>
      </c>
    </row>
    <row r="792" spans="1:7" x14ac:dyDescent="0.35">
      <c r="A792" t="s">
        <v>26</v>
      </c>
      <c r="B792" s="4" t="s">
        <v>30</v>
      </c>
      <c r="C792" s="4" t="s">
        <v>46</v>
      </c>
      <c r="D792" s="5">
        <v>44798</v>
      </c>
      <c r="E792" s="6">
        <v>3402</v>
      </c>
      <c r="F792">
        <v>249</v>
      </c>
      <c r="G792" t="str">
        <f t="shared" si="12"/>
        <v>Thursday</v>
      </c>
    </row>
    <row r="793" spans="1:7" x14ac:dyDescent="0.35">
      <c r="A793" t="s">
        <v>13</v>
      </c>
      <c r="B793" s="4" t="s">
        <v>22</v>
      </c>
      <c r="C793" s="4" t="s">
        <v>17</v>
      </c>
      <c r="D793" s="5">
        <v>44571</v>
      </c>
      <c r="E793" s="6">
        <v>700</v>
      </c>
      <c r="F793">
        <v>97</v>
      </c>
      <c r="G793" t="str">
        <f t="shared" si="12"/>
        <v>Monday</v>
      </c>
    </row>
    <row r="794" spans="1:7" x14ac:dyDescent="0.35">
      <c r="A794" t="s">
        <v>24</v>
      </c>
      <c r="B794" s="4" t="s">
        <v>27</v>
      </c>
      <c r="C794" s="4" t="s">
        <v>46</v>
      </c>
      <c r="D794" s="5">
        <v>44795</v>
      </c>
      <c r="E794" s="6">
        <v>1904</v>
      </c>
      <c r="F794">
        <v>8</v>
      </c>
      <c r="G794" t="str">
        <f t="shared" si="12"/>
        <v>Monday</v>
      </c>
    </row>
    <row r="795" spans="1:7" x14ac:dyDescent="0.35">
      <c r="A795" t="s">
        <v>37</v>
      </c>
      <c r="B795" s="4" t="s">
        <v>22</v>
      </c>
      <c r="C795" s="4" t="s">
        <v>12</v>
      </c>
      <c r="D795" s="5">
        <v>44665</v>
      </c>
      <c r="E795" s="6">
        <v>4844</v>
      </c>
      <c r="F795">
        <v>275</v>
      </c>
      <c r="G795" t="str">
        <f t="shared" si="12"/>
        <v>Thursday</v>
      </c>
    </row>
    <row r="796" spans="1:7" x14ac:dyDescent="0.35">
      <c r="A796" t="s">
        <v>18</v>
      </c>
      <c r="B796" s="4" t="s">
        <v>8</v>
      </c>
      <c r="C796" s="4" t="s">
        <v>17</v>
      </c>
      <c r="D796" s="5">
        <v>44712</v>
      </c>
      <c r="E796" s="6">
        <v>9625</v>
      </c>
      <c r="F796">
        <v>313</v>
      </c>
      <c r="G796" t="str">
        <f t="shared" si="12"/>
        <v>Tuesday</v>
      </c>
    </row>
    <row r="797" spans="1:7" x14ac:dyDescent="0.35">
      <c r="A797" t="s">
        <v>18</v>
      </c>
      <c r="B797" s="4" t="s">
        <v>8</v>
      </c>
      <c r="C797" s="4" t="s">
        <v>52</v>
      </c>
      <c r="D797" s="5">
        <v>44659</v>
      </c>
      <c r="E797" s="6">
        <v>4599</v>
      </c>
      <c r="F797">
        <v>323</v>
      </c>
      <c r="G797" t="str">
        <f t="shared" si="12"/>
        <v>Friday</v>
      </c>
    </row>
    <row r="798" spans="1:7" x14ac:dyDescent="0.35">
      <c r="A798" t="s">
        <v>37</v>
      </c>
      <c r="B798" s="4" t="s">
        <v>27</v>
      </c>
      <c r="C798" s="4" t="s">
        <v>33</v>
      </c>
      <c r="D798" s="5">
        <v>44613</v>
      </c>
      <c r="E798" s="6">
        <v>3003</v>
      </c>
      <c r="F798">
        <v>155</v>
      </c>
      <c r="G798" t="str">
        <f t="shared" si="12"/>
        <v>Monday</v>
      </c>
    </row>
    <row r="799" spans="1:7" x14ac:dyDescent="0.35">
      <c r="A799" t="s">
        <v>49</v>
      </c>
      <c r="B799" s="4" t="s">
        <v>16</v>
      </c>
      <c r="C799" s="4" t="s">
        <v>46</v>
      </c>
      <c r="D799" s="5">
        <v>44650</v>
      </c>
      <c r="E799" s="6">
        <v>9744</v>
      </c>
      <c r="F799">
        <v>377</v>
      </c>
      <c r="G799" t="str">
        <f t="shared" si="12"/>
        <v>Wednesday</v>
      </c>
    </row>
    <row r="800" spans="1:7" x14ac:dyDescent="0.35">
      <c r="A800" t="s">
        <v>29</v>
      </c>
      <c r="B800" s="4" t="s">
        <v>11</v>
      </c>
      <c r="C800" s="4" t="s">
        <v>52</v>
      </c>
      <c r="D800" s="5">
        <v>44622</v>
      </c>
      <c r="E800" s="6">
        <v>1400</v>
      </c>
      <c r="F800">
        <v>2</v>
      </c>
      <c r="G800" t="str">
        <f t="shared" si="12"/>
        <v>Wednesday</v>
      </c>
    </row>
    <row r="801" spans="1:7" x14ac:dyDescent="0.35">
      <c r="A801" t="s">
        <v>7</v>
      </c>
      <c r="B801" s="4" t="s">
        <v>27</v>
      </c>
      <c r="C801" s="4" t="s">
        <v>28</v>
      </c>
      <c r="D801" s="5">
        <v>44770</v>
      </c>
      <c r="E801" s="6">
        <v>364</v>
      </c>
      <c r="F801">
        <v>170</v>
      </c>
      <c r="G801" t="str">
        <f t="shared" si="12"/>
        <v>Thursday</v>
      </c>
    </row>
    <row r="802" spans="1:7" x14ac:dyDescent="0.35">
      <c r="A802" t="s">
        <v>42</v>
      </c>
      <c r="B802" s="4" t="s">
        <v>22</v>
      </c>
      <c r="C802" s="4" t="s">
        <v>59</v>
      </c>
      <c r="D802" s="5">
        <v>44644</v>
      </c>
      <c r="E802" s="6">
        <v>7231</v>
      </c>
      <c r="F802">
        <v>38</v>
      </c>
      <c r="G802" t="str">
        <f t="shared" si="12"/>
        <v>Thursday</v>
      </c>
    </row>
    <row r="803" spans="1:7" x14ac:dyDescent="0.35">
      <c r="A803" t="s">
        <v>39</v>
      </c>
      <c r="B803" s="4" t="s">
        <v>16</v>
      </c>
      <c r="C803" s="4" t="s">
        <v>21</v>
      </c>
      <c r="D803" s="5">
        <v>44784</v>
      </c>
      <c r="E803" s="6">
        <v>63</v>
      </c>
      <c r="F803">
        <v>105</v>
      </c>
      <c r="G803" t="str">
        <f t="shared" si="12"/>
        <v>Thursday</v>
      </c>
    </row>
    <row r="804" spans="1:7" x14ac:dyDescent="0.35">
      <c r="A804" t="s">
        <v>41</v>
      </c>
      <c r="B804" s="4" t="s">
        <v>8</v>
      </c>
      <c r="C804" s="4" t="s">
        <v>48</v>
      </c>
      <c r="D804" s="5">
        <v>44698</v>
      </c>
      <c r="E804" s="6">
        <v>8309</v>
      </c>
      <c r="F804">
        <v>166</v>
      </c>
      <c r="G804" t="str">
        <f t="shared" si="12"/>
        <v>Tuesday</v>
      </c>
    </row>
    <row r="805" spans="1:7" x14ac:dyDescent="0.35">
      <c r="A805" t="s">
        <v>42</v>
      </c>
      <c r="B805" s="4" t="s">
        <v>30</v>
      </c>
      <c r="C805" s="4" t="s">
        <v>53</v>
      </c>
      <c r="D805" s="5">
        <v>44699</v>
      </c>
      <c r="E805" s="6">
        <v>3164</v>
      </c>
      <c r="F805">
        <v>164</v>
      </c>
      <c r="G805" t="str">
        <f t="shared" si="12"/>
        <v>Wednesday</v>
      </c>
    </row>
    <row r="806" spans="1:7" x14ac:dyDescent="0.35">
      <c r="A806" t="s">
        <v>37</v>
      </c>
      <c r="B806" s="4" t="s">
        <v>8</v>
      </c>
      <c r="C806" s="4" t="s">
        <v>14</v>
      </c>
      <c r="D806" s="5">
        <v>44790</v>
      </c>
      <c r="E806" s="6">
        <v>5691</v>
      </c>
      <c r="F806">
        <v>171</v>
      </c>
      <c r="G806" t="str">
        <f t="shared" si="12"/>
        <v>Wednesday</v>
      </c>
    </row>
    <row r="807" spans="1:7" x14ac:dyDescent="0.35">
      <c r="A807" t="s">
        <v>56</v>
      </c>
      <c r="B807" s="4" t="s">
        <v>22</v>
      </c>
      <c r="C807" s="4" t="s">
        <v>31</v>
      </c>
      <c r="D807" s="5">
        <v>44655</v>
      </c>
      <c r="E807" s="6">
        <v>490</v>
      </c>
      <c r="F807">
        <v>49</v>
      </c>
      <c r="G807" t="str">
        <f t="shared" si="12"/>
        <v>Monday</v>
      </c>
    </row>
    <row r="808" spans="1:7" x14ac:dyDescent="0.35">
      <c r="A808" t="s">
        <v>24</v>
      </c>
      <c r="B808" s="4" t="s">
        <v>11</v>
      </c>
      <c r="C808" s="4" t="s">
        <v>12</v>
      </c>
      <c r="D808" s="5">
        <v>44782</v>
      </c>
      <c r="E808" s="6">
        <v>18032</v>
      </c>
      <c r="F808">
        <v>205</v>
      </c>
      <c r="G808" t="str">
        <f t="shared" si="12"/>
        <v>Tuesday</v>
      </c>
    </row>
    <row r="809" spans="1:7" x14ac:dyDescent="0.35">
      <c r="A809" t="s">
        <v>24</v>
      </c>
      <c r="B809" s="4" t="s">
        <v>22</v>
      </c>
      <c r="C809" s="4" t="s">
        <v>36</v>
      </c>
      <c r="D809" s="5">
        <v>44578</v>
      </c>
      <c r="E809" s="6">
        <v>637</v>
      </c>
      <c r="F809">
        <v>313</v>
      </c>
      <c r="G809" t="str">
        <f t="shared" si="12"/>
        <v>Monday</v>
      </c>
    </row>
    <row r="810" spans="1:7" x14ac:dyDescent="0.35">
      <c r="A810" t="s">
        <v>49</v>
      </c>
      <c r="B810" s="4" t="s">
        <v>30</v>
      </c>
      <c r="C810" s="4" t="s">
        <v>45</v>
      </c>
      <c r="D810" s="5">
        <v>44606</v>
      </c>
      <c r="E810" s="6">
        <v>4067</v>
      </c>
      <c r="F810">
        <v>29</v>
      </c>
      <c r="G810" t="str">
        <f t="shared" si="12"/>
        <v>Monday</v>
      </c>
    </row>
    <row r="811" spans="1:7" x14ac:dyDescent="0.35">
      <c r="A811" t="s">
        <v>13</v>
      </c>
      <c r="B811" s="4" t="s">
        <v>22</v>
      </c>
      <c r="C811" s="4" t="s">
        <v>28</v>
      </c>
      <c r="D811" s="5">
        <v>44697</v>
      </c>
      <c r="E811" s="6">
        <v>8204</v>
      </c>
      <c r="F811">
        <v>307</v>
      </c>
      <c r="G811" t="str">
        <f t="shared" si="12"/>
        <v>Monday</v>
      </c>
    </row>
    <row r="812" spans="1:7" x14ac:dyDescent="0.35">
      <c r="A812" t="s">
        <v>56</v>
      </c>
      <c r="B812" s="4" t="s">
        <v>30</v>
      </c>
      <c r="C812" s="4" t="s">
        <v>17</v>
      </c>
      <c r="D812" s="5">
        <v>44636</v>
      </c>
      <c r="E812" s="6">
        <v>9870</v>
      </c>
      <c r="F812">
        <v>121</v>
      </c>
      <c r="G812" t="str">
        <f t="shared" si="12"/>
        <v>Wednesday</v>
      </c>
    </row>
    <row r="813" spans="1:7" x14ac:dyDescent="0.35">
      <c r="A813" t="s">
        <v>41</v>
      </c>
      <c r="B813" s="4" t="s">
        <v>30</v>
      </c>
      <c r="C813" s="4" t="s">
        <v>59</v>
      </c>
      <c r="D813" s="5">
        <v>44592</v>
      </c>
      <c r="E813" s="6">
        <v>5131</v>
      </c>
      <c r="F813">
        <v>285</v>
      </c>
      <c r="G813" t="str">
        <f t="shared" si="12"/>
        <v>Monday</v>
      </c>
    </row>
    <row r="814" spans="1:7" x14ac:dyDescent="0.35">
      <c r="A814" t="s">
        <v>26</v>
      </c>
      <c r="B814" s="4" t="s">
        <v>30</v>
      </c>
      <c r="C814" s="4" t="s">
        <v>36</v>
      </c>
      <c r="D814" s="5">
        <v>44630</v>
      </c>
      <c r="E814" s="6">
        <v>1141</v>
      </c>
      <c r="F814">
        <v>205</v>
      </c>
      <c r="G814" t="str">
        <f t="shared" si="12"/>
        <v>Thursday</v>
      </c>
    </row>
    <row r="815" spans="1:7" x14ac:dyDescent="0.35">
      <c r="A815" t="s">
        <v>18</v>
      </c>
      <c r="B815" s="4" t="s">
        <v>8</v>
      </c>
      <c r="C815" s="4" t="s">
        <v>36</v>
      </c>
      <c r="D815" s="5">
        <v>44742</v>
      </c>
      <c r="E815" s="6">
        <v>7980</v>
      </c>
      <c r="F815">
        <v>157</v>
      </c>
      <c r="G815" t="str">
        <f t="shared" si="12"/>
        <v>Thursday</v>
      </c>
    </row>
    <row r="816" spans="1:7" x14ac:dyDescent="0.35">
      <c r="A816" t="s">
        <v>10</v>
      </c>
      <c r="B816" s="4" t="s">
        <v>22</v>
      </c>
      <c r="C816" s="4" t="s">
        <v>31</v>
      </c>
      <c r="D816" s="5">
        <v>44621</v>
      </c>
      <c r="E816" s="6">
        <v>5229</v>
      </c>
      <c r="F816">
        <v>182</v>
      </c>
      <c r="G816" t="str">
        <f t="shared" si="12"/>
        <v>Tuesday</v>
      </c>
    </row>
    <row r="817" spans="1:7" x14ac:dyDescent="0.35">
      <c r="A817" t="s">
        <v>29</v>
      </c>
      <c r="B817" s="4" t="s">
        <v>8</v>
      </c>
      <c r="C817" s="4" t="s">
        <v>33</v>
      </c>
      <c r="D817" s="5">
        <v>44708</v>
      </c>
      <c r="E817" s="6">
        <v>3423</v>
      </c>
      <c r="F817">
        <v>100</v>
      </c>
      <c r="G817" t="str">
        <f t="shared" si="12"/>
        <v>Friday</v>
      </c>
    </row>
    <row r="818" spans="1:7" x14ac:dyDescent="0.35">
      <c r="A818" t="s">
        <v>18</v>
      </c>
      <c r="B818" s="4" t="s">
        <v>8</v>
      </c>
      <c r="C818" s="4" t="s">
        <v>38</v>
      </c>
      <c r="D818" s="5">
        <v>44753</v>
      </c>
      <c r="E818" s="6">
        <v>6468</v>
      </c>
      <c r="F818">
        <v>223</v>
      </c>
      <c r="G818" t="str">
        <f t="shared" si="12"/>
        <v>Monday</v>
      </c>
    </row>
    <row r="819" spans="1:7" x14ac:dyDescent="0.35">
      <c r="A819" t="s">
        <v>32</v>
      </c>
      <c r="B819" s="4" t="s">
        <v>22</v>
      </c>
      <c r="C819" s="4" t="s">
        <v>9</v>
      </c>
      <c r="D819" s="5">
        <v>44622</v>
      </c>
      <c r="E819" s="6">
        <v>4326</v>
      </c>
      <c r="F819">
        <v>61</v>
      </c>
      <c r="G819" t="str">
        <f t="shared" si="12"/>
        <v>Wednesday</v>
      </c>
    </row>
    <row r="820" spans="1:7" x14ac:dyDescent="0.35">
      <c r="A820" t="s">
        <v>7</v>
      </c>
      <c r="B820" s="4" t="s">
        <v>27</v>
      </c>
      <c r="C820" s="4" t="s">
        <v>52</v>
      </c>
      <c r="D820" s="5">
        <v>44624</v>
      </c>
      <c r="E820" s="6">
        <v>7154</v>
      </c>
      <c r="F820">
        <v>133</v>
      </c>
      <c r="G820" t="str">
        <f t="shared" si="12"/>
        <v>Friday</v>
      </c>
    </row>
    <row r="821" spans="1:7" x14ac:dyDescent="0.35">
      <c r="A821" t="s">
        <v>50</v>
      </c>
      <c r="B821" s="4" t="s">
        <v>8</v>
      </c>
      <c r="C821" s="4" t="s">
        <v>12</v>
      </c>
      <c r="D821" s="5">
        <v>44735</v>
      </c>
      <c r="E821" s="6">
        <v>3997</v>
      </c>
      <c r="F821">
        <v>228</v>
      </c>
      <c r="G821" t="str">
        <f t="shared" si="12"/>
        <v>Thursday</v>
      </c>
    </row>
    <row r="822" spans="1:7" x14ac:dyDescent="0.35">
      <c r="A822" t="s">
        <v>50</v>
      </c>
      <c r="B822" s="4" t="s">
        <v>27</v>
      </c>
      <c r="C822" s="4" t="s">
        <v>48</v>
      </c>
      <c r="D822" s="5">
        <v>44588</v>
      </c>
      <c r="E822" s="6">
        <v>5180</v>
      </c>
      <c r="F822">
        <v>233</v>
      </c>
      <c r="G822" t="str">
        <f t="shared" si="12"/>
        <v>Thursday</v>
      </c>
    </row>
    <row r="823" spans="1:7" x14ac:dyDescent="0.35">
      <c r="A823" t="s">
        <v>34</v>
      </c>
      <c r="B823" s="4" t="s">
        <v>30</v>
      </c>
      <c r="C823" s="4" t="s">
        <v>28</v>
      </c>
      <c r="D823" s="5">
        <v>44575</v>
      </c>
      <c r="E823" s="6">
        <v>2723</v>
      </c>
      <c r="F823">
        <v>425</v>
      </c>
      <c r="G823" t="str">
        <f t="shared" si="12"/>
        <v>Friday</v>
      </c>
    </row>
    <row r="824" spans="1:7" x14ac:dyDescent="0.35">
      <c r="A824" t="s">
        <v>44</v>
      </c>
      <c r="B824" s="4" t="s">
        <v>11</v>
      </c>
      <c r="C824" s="4" t="s">
        <v>43</v>
      </c>
      <c r="D824" s="5">
        <v>44771</v>
      </c>
      <c r="E824" s="6">
        <v>952</v>
      </c>
      <c r="F824">
        <v>24</v>
      </c>
      <c r="G824" t="str">
        <f t="shared" si="12"/>
        <v>Friday</v>
      </c>
    </row>
    <row r="825" spans="1:7" x14ac:dyDescent="0.35">
      <c r="A825" t="s">
        <v>24</v>
      </c>
      <c r="B825" s="4" t="s">
        <v>30</v>
      </c>
      <c r="C825" s="4" t="s">
        <v>17</v>
      </c>
      <c r="D825" s="5">
        <v>44694</v>
      </c>
      <c r="E825" s="6">
        <v>5691</v>
      </c>
      <c r="F825">
        <v>495</v>
      </c>
      <c r="G825" t="str">
        <f t="shared" si="12"/>
        <v>Friday</v>
      </c>
    </row>
    <row r="826" spans="1:7" x14ac:dyDescent="0.35">
      <c r="A826" t="s">
        <v>26</v>
      </c>
      <c r="B826" s="4" t="s">
        <v>30</v>
      </c>
      <c r="C826" s="4" t="s">
        <v>57</v>
      </c>
      <c r="D826" s="5">
        <v>44595</v>
      </c>
      <c r="E826" s="6">
        <v>10969</v>
      </c>
      <c r="F826">
        <v>170</v>
      </c>
      <c r="G826" t="str">
        <f t="shared" si="12"/>
        <v>Thursday</v>
      </c>
    </row>
    <row r="827" spans="1:7" x14ac:dyDescent="0.35">
      <c r="A827" t="s">
        <v>24</v>
      </c>
      <c r="B827" s="4" t="s">
        <v>11</v>
      </c>
      <c r="C827" s="4" t="s">
        <v>17</v>
      </c>
      <c r="D827" s="5">
        <v>44708</v>
      </c>
      <c r="E827" s="6">
        <v>5964</v>
      </c>
      <c r="F827">
        <v>26</v>
      </c>
      <c r="G827" t="str">
        <f t="shared" si="12"/>
        <v>Friday</v>
      </c>
    </row>
    <row r="828" spans="1:7" x14ac:dyDescent="0.35">
      <c r="A828" t="s">
        <v>15</v>
      </c>
      <c r="B828" s="4" t="s">
        <v>16</v>
      </c>
      <c r="C828" s="4" t="s">
        <v>33</v>
      </c>
      <c r="D828" s="5">
        <v>44610</v>
      </c>
      <c r="E828" s="6">
        <v>2821</v>
      </c>
      <c r="F828">
        <v>24</v>
      </c>
      <c r="G828" t="str">
        <f t="shared" si="12"/>
        <v>Friday</v>
      </c>
    </row>
    <row r="829" spans="1:7" x14ac:dyDescent="0.35">
      <c r="A829" t="s">
        <v>24</v>
      </c>
      <c r="B829" s="4" t="s">
        <v>11</v>
      </c>
      <c r="C829" s="4" t="s">
        <v>40</v>
      </c>
      <c r="D829" s="5">
        <v>44589</v>
      </c>
      <c r="E829" s="6">
        <v>1302</v>
      </c>
      <c r="F829">
        <v>33</v>
      </c>
      <c r="G829" t="str">
        <f t="shared" si="12"/>
        <v>Friday</v>
      </c>
    </row>
    <row r="830" spans="1:7" x14ac:dyDescent="0.35">
      <c r="A830" t="s">
        <v>10</v>
      </c>
      <c r="B830" s="4" t="s">
        <v>8</v>
      </c>
      <c r="C830" s="4" t="s">
        <v>31</v>
      </c>
      <c r="D830" s="5">
        <v>44741</v>
      </c>
      <c r="E830" s="6">
        <v>5474</v>
      </c>
      <c r="F830">
        <v>109</v>
      </c>
      <c r="G830" t="str">
        <f t="shared" si="12"/>
        <v>Wednesday</v>
      </c>
    </row>
    <row r="831" spans="1:7" x14ac:dyDescent="0.35">
      <c r="A831" t="s">
        <v>47</v>
      </c>
      <c r="B831" s="4" t="s">
        <v>11</v>
      </c>
      <c r="C831" s="4" t="s">
        <v>58</v>
      </c>
      <c r="D831" s="5">
        <v>44574</v>
      </c>
      <c r="E831" s="6">
        <v>4179</v>
      </c>
      <c r="F831">
        <v>276</v>
      </c>
      <c r="G831" t="str">
        <f t="shared" si="12"/>
        <v>Thursday</v>
      </c>
    </row>
    <row r="832" spans="1:7" x14ac:dyDescent="0.35">
      <c r="A832" t="s">
        <v>7</v>
      </c>
      <c r="B832" s="4" t="s">
        <v>8</v>
      </c>
      <c r="C832" s="4" t="s">
        <v>21</v>
      </c>
      <c r="D832" s="5">
        <v>44739</v>
      </c>
      <c r="E832" s="6">
        <v>1946</v>
      </c>
      <c r="F832">
        <v>164</v>
      </c>
      <c r="G832" t="str">
        <f t="shared" si="12"/>
        <v>Monday</v>
      </c>
    </row>
    <row r="833" spans="1:7" x14ac:dyDescent="0.35">
      <c r="A833" t="s">
        <v>26</v>
      </c>
      <c r="B833" s="4" t="s">
        <v>30</v>
      </c>
      <c r="C833" s="4" t="s">
        <v>45</v>
      </c>
      <c r="D833" s="5">
        <v>44649</v>
      </c>
      <c r="E833" s="6">
        <v>4291</v>
      </c>
      <c r="F833">
        <v>1</v>
      </c>
      <c r="G833" t="str">
        <f t="shared" si="12"/>
        <v>Tuesday</v>
      </c>
    </row>
    <row r="834" spans="1:7" x14ac:dyDescent="0.35">
      <c r="A834" t="s">
        <v>20</v>
      </c>
      <c r="B834" s="4" t="s">
        <v>11</v>
      </c>
      <c r="C834" s="4" t="s">
        <v>36</v>
      </c>
      <c r="D834" s="5">
        <v>44715</v>
      </c>
      <c r="E834" s="6">
        <v>7196</v>
      </c>
      <c r="F834">
        <v>160</v>
      </c>
      <c r="G834" t="str">
        <f t="shared" si="12"/>
        <v>Friday</v>
      </c>
    </row>
    <row r="835" spans="1:7" x14ac:dyDescent="0.35">
      <c r="A835" t="s">
        <v>29</v>
      </c>
      <c r="B835" s="4" t="s">
        <v>30</v>
      </c>
      <c r="C835" s="4" t="s">
        <v>17</v>
      </c>
      <c r="D835" s="5">
        <v>44641</v>
      </c>
      <c r="E835" s="6">
        <v>1939</v>
      </c>
      <c r="F835">
        <v>98</v>
      </c>
      <c r="G835" t="str">
        <f t="shared" ref="G835:G898" si="13">TEXT(D835,"DDDD")</f>
        <v>Monday</v>
      </c>
    </row>
    <row r="836" spans="1:7" x14ac:dyDescent="0.35">
      <c r="A836" t="s">
        <v>29</v>
      </c>
      <c r="B836" s="4" t="s">
        <v>11</v>
      </c>
      <c r="C836" s="4" t="s">
        <v>31</v>
      </c>
      <c r="D836" s="5">
        <v>44663</v>
      </c>
      <c r="E836" s="6">
        <v>10437</v>
      </c>
      <c r="F836">
        <v>46</v>
      </c>
      <c r="G836" t="str">
        <f t="shared" si="13"/>
        <v>Tuesday</v>
      </c>
    </row>
    <row r="837" spans="1:7" x14ac:dyDescent="0.35">
      <c r="A837" t="s">
        <v>25</v>
      </c>
      <c r="B837" s="4" t="s">
        <v>16</v>
      </c>
      <c r="C837" s="4" t="s">
        <v>52</v>
      </c>
      <c r="D837" s="5">
        <v>44580</v>
      </c>
      <c r="E837" s="6">
        <v>6916</v>
      </c>
      <c r="F837">
        <v>259</v>
      </c>
      <c r="G837" t="str">
        <f t="shared" si="13"/>
        <v>Wednesday</v>
      </c>
    </row>
    <row r="838" spans="1:7" x14ac:dyDescent="0.35">
      <c r="A838" t="s">
        <v>32</v>
      </c>
      <c r="B838" s="4" t="s">
        <v>8</v>
      </c>
      <c r="C838" s="4" t="s">
        <v>23</v>
      </c>
      <c r="D838" s="5">
        <v>44657</v>
      </c>
      <c r="E838" s="6">
        <v>3647</v>
      </c>
      <c r="F838">
        <v>310</v>
      </c>
      <c r="G838" t="str">
        <f t="shared" si="13"/>
        <v>Wednesday</v>
      </c>
    </row>
    <row r="839" spans="1:7" x14ac:dyDescent="0.35">
      <c r="A839" t="s">
        <v>42</v>
      </c>
      <c r="B839" s="4" t="s">
        <v>16</v>
      </c>
      <c r="C839" s="4" t="s">
        <v>23</v>
      </c>
      <c r="D839" s="5">
        <v>44775</v>
      </c>
      <c r="E839" s="6">
        <v>8995</v>
      </c>
      <c r="F839">
        <v>78</v>
      </c>
      <c r="G839" t="str">
        <f t="shared" si="13"/>
        <v>Tuesday</v>
      </c>
    </row>
    <row r="840" spans="1:7" x14ac:dyDescent="0.35">
      <c r="A840" t="s">
        <v>13</v>
      </c>
      <c r="B840" s="4" t="s">
        <v>16</v>
      </c>
      <c r="C840" s="4" t="s">
        <v>31</v>
      </c>
      <c r="D840" s="5">
        <v>44663</v>
      </c>
      <c r="E840" s="6">
        <v>7252</v>
      </c>
      <c r="F840">
        <v>136</v>
      </c>
      <c r="G840" t="str">
        <f t="shared" si="13"/>
        <v>Tuesday</v>
      </c>
    </row>
    <row r="841" spans="1:7" x14ac:dyDescent="0.35">
      <c r="A841" t="s">
        <v>18</v>
      </c>
      <c r="B841" s="4" t="s">
        <v>11</v>
      </c>
      <c r="C841" s="4" t="s">
        <v>33</v>
      </c>
      <c r="D841" s="5">
        <v>44763</v>
      </c>
      <c r="E841" s="6">
        <v>16380</v>
      </c>
      <c r="F841">
        <v>130</v>
      </c>
      <c r="G841" t="str">
        <f t="shared" si="13"/>
        <v>Thursday</v>
      </c>
    </row>
    <row r="842" spans="1:7" x14ac:dyDescent="0.35">
      <c r="A842" t="s">
        <v>10</v>
      </c>
      <c r="B842" s="4" t="s">
        <v>22</v>
      </c>
      <c r="C842" s="4" t="s">
        <v>57</v>
      </c>
      <c r="D842" s="5">
        <v>44642</v>
      </c>
      <c r="E842" s="6">
        <v>9660</v>
      </c>
      <c r="F842">
        <v>24</v>
      </c>
      <c r="G842" t="str">
        <f t="shared" si="13"/>
        <v>Tuesday</v>
      </c>
    </row>
    <row r="843" spans="1:7" x14ac:dyDescent="0.35">
      <c r="A843" t="s">
        <v>41</v>
      </c>
      <c r="B843" s="4" t="s">
        <v>11</v>
      </c>
      <c r="C843" s="4" t="s">
        <v>14</v>
      </c>
      <c r="D843" s="5">
        <v>44690</v>
      </c>
      <c r="E843" s="6">
        <v>4522</v>
      </c>
      <c r="F843">
        <v>5</v>
      </c>
      <c r="G843" t="str">
        <f t="shared" si="13"/>
        <v>Monday</v>
      </c>
    </row>
    <row r="844" spans="1:7" x14ac:dyDescent="0.35">
      <c r="A844" t="s">
        <v>49</v>
      </c>
      <c r="B844" s="4" t="s">
        <v>16</v>
      </c>
      <c r="C844" s="4" t="s">
        <v>57</v>
      </c>
      <c r="D844" s="5">
        <v>44782</v>
      </c>
      <c r="E844" s="6">
        <v>329</v>
      </c>
      <c r="F844">
        <v>109</v>
      </c>
      <c r="G844" t="str">
        <f t="shared" si="13"/>
        <v>Tuesday</v>
      </c>
    </row>
    <row r="845" spans="1:7" x14ac:dyDescent="0.35">
      <c r="A845" t="s">
        <v>54</v>
      </c>
      <c r="B845" s="4" t="s">
        <v>30</v>
      </c>
      <c r="C845" s="4" t="s">
        <v>53</v>
      </c>
      <c r="D845" s="5">
        <v>44762</v>
      </c>
      <c r="E845" s="6">
        <v>3458</v>
      </c>
      <c r="F845">
        <v>294</v>
      </c>
      <c r="G845" t="str">
        <f t="shared" si="13"/>
        <v>Wednesday</v>
      </c>
    </row>
    <row r="846" spans="1:7" x14ac:dyDescent="0.35">
      <c r="A846" t="s">
        <v>24</v>
      </c>
      <c r="B846" s="4" t="s">
        <v>11</v>
      </c>
      <c r="C846" s="4" t="s">
        <v>59</v>
      </c>
      <c r="D846" s="5">
        <v>44665</v>
      </c>
      <c r="E846" s="6">
        <v>4641</v>
      </c>
      <c r="F846">
        <v>413</v>
      </c>
      <c r="G846" t="str">
        <f t="shared" si="13"/>
        <v>Thursday</v>
      </c>
    </row>
    <row r="847" spans="1:7" x14ac:dyDescent="0.35">
      <c r="A847" t="s">
        <v>7</v>
      </c>
      <c r="B847" s="4" t="s">
        <v>30</v>
      </c>
      <c r="C847" s="4" t="s">
        <v>45</v>
      </c>
      <c r="D847" s="5">
        <v>44586</v>
      </c>
      <c r="E847" s="6">
        <v>4627</v>
      </c>
      <c r="F847">
        <v>136</v>
      </c>
      <c r="G847" t="str">
        <f t="shared" si="13"/>
        <v>Tuesday</v>
      </c>
    </row>
    <row r="848" spans="1:7" x14ac:dyDescent="0.35">
      <c r="A848" t="s">
        <v>49</v>
      </c>
      <c r="B848" s="4" t="s">
        <v>16</v>
      </c>
      <c r="C848" s="4" t="s">
        <v>48</v>
      </c>
      <c r="D848" s="5">
        <v>44676</v>
      </c>
      <c r="E848" s="6">
        <v>3192</v>
      </c>
      <c r="F848">
        <v>175</v>
      </c>
      <c r="G848" t="str">
        <f t="shared" si="13"/>
        <v>Monday</v>
      </c>
    </row>
    <row r="849" spans="1:7" x14ac:dyDescent="0.35">
      <c r="A849" t="s">
        <v>55</v>
      </c>
      <c r="B849" s="4" t="s">
        <v>30</v>
      </c>
      <c r="C849" s="4" t="s">
        <v>21</v>
      </c>
      <c r="D849" s="5">
        <v>44578</v>
      </c>
      <c r="E849" s="6">
        <v>252</v>
      </c>
      <c r="F849">
        <v>237</v>
      </c>
      <c r="G849" t="str">
        <f t="shared" si="13"/>
        <v>Monday</v>
      </c>
    </row>
    <row r="850" spans="1:7" x14ac:dyDescent="0.35">
      <c r="A850" t="s">
        <v>32</v>
      </c>
      <c r="B850" s="4" t="s">
        <v>27</v>
      </c>
      <c r="C850" s="4" t="s">
        <v>31</v>
      </c>
      <c r="D850" s="5">
        <v>44788</v>
      </c>
      <c r="E850" s="6">
        <v>868</v>
      </c>
      <c r="F850">
        <v>125</v>
      </c>
      <c r="G850" t="str">
        <f t="shared" si="13"/>
        <v>Monday</v>
      </c>
    </row>
    <row r="851" spans="1:7" x14ac:dyDescent="0.35">
      <c r="A851" t="s">
        <v>32</v>
      </c>
      <c r="B851" s="4" t="s">
        <v>30</v>
      </c>
      <c r="C851" s="4" t="s">
        <v>43</v>
      </c>
      <c r="D851" s="5">
        <v>44714</v>
      </c>
      <c r="E851" s="6">
        <v>210</v>
      </c>
      <c r="F851">
        <v>16</v>
      </c>
      <c r="G851" t="str">
        <f t="shared" si="13"/>
        <v>Thursday</v>
      </c>
    </row>
    <row r="852" spans="1:7" x14ac:dyDescent="0.35">
      <c r="A852" t="s">
        <v>20</v>
      </c>
      <c r="B852" s="4" t="s">
        <v>27</v>
      </c>
      <c r="C852" s="4" t="s">
        <v>12</v>
      </c>
      <c r="D852" s="5">
        <v>44742</v>
      </c>
      <c r="E852" s="6">
        <v>7007</v>
      </c>
      <c r="F852">
        <v>135</v>
      </c>
      <c r="G852" t="str">
        <f t="shared" si="13"/>
        <v>Thursday</v>
      </c>
    </row>
    <row r="853" spans="1:7" x14ac:dyDescent="0.35">
      <c r="A853" t="s">
        <v>55</v>
      </c>
      <c r="B853" s="4" t="s">
        <v>22</v>
      </c>
      <c r="C853" s="4" t="s">
        <v>52</v>
      </c>
      <c r="D853" s="5">
        <v>44602</v>
      </c>
      <c r="E853" s="6">
        <v>5845</v>
      </c>
      <c r="F853">
        <v>91</v>
      </c>
      <c r="G853" t="str">
        <f t="shared" si="13"/>
        <v>Thursday</v>
      </c>
    </row>
    <row r="854" spans="1:7" x14ac:dyDescent="0.35">
      <c r="A854" t="s">
        <v>34</v>
      </c>
      <c r="B854" s="4" t="s">
        <v>30</v>
      </c>
      <c r="C854" s="4" t="s">
        <v>58</v>
      </c>
      <c r="D854" s="5">
        <v>44615</v>
      </c>
      <c r="E854" s="6">
        <v>1372</v>
      </c>
      <c r="F854">
        <v>614</v>
      </c>
      <c r="G854" t="str">
        <f t="shared" si="13"/>
        <v>Wednesday</v>
      </c>
    </row>
    <row r="855" spans="1:7" x14ac:dyDescent="0.35">
      <c r="A855" t="s">
        <v>44</v>
      </c>
      <c r="B855" s="4" t="s">
        <v>11</v>
      </c>
      <c r="C855" s="4" t="s">
        <v>36</v>
      </c>
      <c r="D855" s="5">
        <v>44588</v>
      </c>
      <c r="E855" s="6">
        <v>8428</v>
      </c>
      <c r="F855">
        <v>216</v>
      </c>
      <c r="G855" t="str">
        <f t="shared" si="13"/>
        <v>Thursday</v>
      </c>
    </row>
    <row r="856" spans="1:7" x14ac:dyDescent="0.35">
      <c r="A856" t="s">
        <v>51</v>
      </c>
      <c r="B856" s="4" t="s">
        <v>8</v>
      </c>
      <c r="C856" s="4" t="s">
        <v>9</v>
      </c>
      <c r="D856" s="5">
        <v>44707</v>
      </c>
      <c r="E856" s="6">
        <v>4977</v>
      </c>
      <c r="F856">
        <v>317</v>
      </c>
      <c r="G856" t="str">
        <f t="shared" si="13"/>
        <v>Thursday</v>
      </c>
    </row>
    <row r="857" spans="1:7" x14ac:dyDescent="0.35">
      <c r="A857" t="s">
        <v>24</v>
      </c>
      <c r="B857" s="4" t="s">
        <v>27</v>
      </c>
      <c r="C857" s="4" t="s">
        <v>59</v>
      </c>
      <c r="D857" s="5">
        <v>44665</v>
      </c>
      <c r="E857" s="6">
        <v>1694</v>
      </c>
      <c r="F857">
        <v>21</v>
      </c>
      <c r="G857" t="str">
        <f t="shared" si="13"/>
        <v>Thursday</v>
      </c>
    </row>
    <row r="858" spans="1:7" x14ac:dyDescent="0.35">
      <c r="A858" t="s">
        <v>54</v>
      </c>
      <c r="B858" s="4" t="s">
        <v>16</v>
      </c>
      <c r="C858" s="4" t="s">
        <v>19</v>
      </c>
      <c r="D858" s="5">
        <v>44774</v>
      </c>
      <c r="E858" s="6">
        <v>4326</v>
      </c>
      <c r="F858">
        <v>154</v>
      </c>
      <c r="G858" t="str">
        <f t="shared" si="13"/>
        <v>Monday</v>
      </c>
    </row>
    <row r="859" spans="1:7" x14ac:dyDescent="0.35">
      <c r="A859" t="s">
        <v>29</v>
      </c>
      <c r="B859" s="4" t="s">
        <v>16</v>
      </c>
      <c r="C859" s="4" t="s">
        <v>31</v>
      </c>
      <c r="D859" s="5">
        <v>44795</v>
      </c>
      <c r="E859" s="6">
        <v>9527</v>
      </c>
      <c r="F859">
        <v>222</v>
      </c>
      <c r="G859" t="str">
        <f t="shared" si="13"/>
        <v>Monday</v>
      </c>
    </row>
    <row r="860" spans="1:7" x14ac:dyDescent="0.35">
      <c r="A860" t="s">
        <v>34</v>
      </c>
      <c r="B860" s="4" t="s">
        <v>11</v>
      </c>
      <c r="C860" s="4" t="s">
        <v>19</v>
      </c>
      <c r="D860" s="5">
        <v>44764</v>
      </c>
      <c r="E860" s="6">
        <v>10766</v>
      </c>
      <c r="F860">
        <v>157</v>
      </c>
      <c r="G860" t="str">
        <f t="shared" si="13"/>
        <v>Friday</v>
      </c>
    </row>
    <row r="861" spans="1:7" x14ac:dyDescent="0.35">
      <c r="A861" t="s">
        <v>41</v>
      </c>
      <c r="B861" s="4" t="s">
        <v>27</v>
      </c>
      <c r="C861" s="4" t="s">
        <v>43</v>
      </c>
      <c r="D861" s="5">
        <v>44679</v>
      </c>
      <c r="E861" s="6">
        <v>1288</v>
      </c>
      <c r="F861">
        <v>27</v>
      </c>
      <c r="G861" t="str">
        <f t="shared" si="13"/>
        <v>Thursday</v>
      </c>
    </row>
    <row r="862" spans="1:7" x14ac:dyDescent="0.35">
      <c r="A862" t="s">
        <v>50</v>
      </c>
      <c r="B862" s="4" t="s">
        <v>16</v>
      </c>
      <c r="C862" s="4" t="s">
        <v>48</v>
      </c>
      <c r="D862" s="5">
        <v>44711</v>
      </c>
      <c r="E862" s="6">
        <v>4879</v>
      </c>
      <c r="F862">
        <v>350</v>
      </c>
      <c r="G862" t="str">
        <f t="shared" si="13"/>
        <v>Monday</v>
      </c>
    </row>
    <row r="863" spans="1:7" x14ac:dyDescent="0.35">
      <c r="A863" t="s">
        <v>56</v>
      </c>
      <c r="B863" s="4" t="s">
        <v>27</v>
      </c>
      <c r="C863" s="4" t="s">
        <v>38</v>
      </c>
      <c r="D863" s="5">
        <v>44763</v>
      </c>
      <c r="E863" s="6">
        <v>2408</v>
      </c>
      <c r="F863">
        <v>157</v>
      </c>
      <c r="G863" t="str">
        <f t="shared" si="13"/>
        <v>Thursday</v>
      </c>
    </row>
    <row r="864" spans="1:7" x14ac:dyDescent="0.35">
      <c r="A864" t="s">
        <v>15</v>
      </c>
      <c r="B864" s="4" t="s">
        <v>8</v>
      </c>
      <c r="C864" s="4" t="s">
        <v>58</v>
      </c>
      <c r="D864" s="5">
        <v>44775</v>
      </c>
      <c r="E864" s="6">
        <v>3094</v>
      </c>
      <c r="F864">
        <v>468</v>
      </c>
      <c r="G864" t="str">
        <f t="shared" si="13"/>
        <v>Tuesday</v>
      </c>
    </row>
    <row r="865" spans="1:7" x14ac:dyDescent="0.35">
      <c r="A865" t="s">
        <v>24</v>
      </c>
      <c r="B865" s="4" t="s">
        <v>22</v>
      </c>
      <c r="C865" s="4" t="s">
        <v>59</v>
      </c>
      <c r="D865" s="5">
        <v>44727</v>
      </c>
      <c r="E865" s="6">
        <v>7231</v>
      </c>
      <c r="F865">
        <v>130</v>
      </c>
      <c r="G865" t="str">
        <f t="shared" si="13"/>
        <v>Wednesday</v>
      </c>
    </row>
    <row r="866" spans="1:7" x14ac:dyDescent="0.35">
      <c r="A866" t="s">
        <v>18</v>
      </c>
      <c r="B866" s="4" t="s">
        <v>11</v>
      </c>
      <c r="C866" s="4" t="s">
        <v>12</v>
      </c>
      <c r="D866" s="5">
        <v>44747</v>
      </c>
      <c r="E866" s="6">
        <v>8981</v>
      </c>
      <c r="F866">
        <v>130</v>
      </c>
      <c r="G866" t="str">
        <f t="shared" si="13"/>
        <v>Tuesday</v>
      </c>
    </row>
    <row r="867" spans="1:7" x14ac:dyDescent="0.35">
      <c r="A867" t="s">
        <v>42</v>
      </c>
      <c r="B867" s="4" t="s">
        <v>22</v>
      </c>
      <c r="C867" s="4" t="s">
        <v>17</v>
      </c>
      <c r="D867" s="5">
        <v>44663</v>
      </c>
      <c r="E867" s="6">
        <v>7</v>
      </c>
      <c r="F867">
        <v>518</v>
      </c>
      <c r="G867" t="str">
        <f t="shared" si="13"/>
        <v>Tuesday</v>
      </c>
    </row>
    <row r="868" spans="1:7" x14ac:dyDescent="0.35">
      <c r="A868" t="s">
        <v>13</v>
      </c>
      <c r="B868" s="4" t="s">
        <v>16</v>
      </c>
      <c r="C868" s="4" t="s">
        <v>59</v>
      </c>
      <c r="D868" s="5">
        <v>44791</v>
      </c>
      <c r="E868" s="6">
        <v>1372</v>
      </c>
      <c r="F868">
        <v>105</v>
      </c>
      <c r="G868" t="str">
        <f t="shared" si="13"/>
        <v>Thursday</v>
      </c>
    </row>
    <row r="869" spans="1:7" x14ac:dyDescent="0.35">
      <c r="A869" t="s">
        <v>15</v>
      </c>
      <c r="B869" s="4" t="s">
        <v>8</v>
      </c>
      <c r="C869" s="4" t="s">
        <v>23</v>
      </c>
      <c r="D869" s="5">
        <v>44573</v>
      </c>
      <c r="E869" s="6">
        <v>5250</v>
      </c>
      <c r="F869">
        <v>293</v>
      </c>
      <c r="G869" t="str">
        <f t="shared" si="13"/>
        <v>Wednesday</v>
      </c>
    </row>
    <row r="870" spans="1:7" x14ac:dyDescent="0.35">
      <c r="A870" t="s">
        <v>20</v>
      </c>
      <c r="B870" s="4" t="s">
        <v>30</v>
      </c>
      <c r="C870" s="4" t="s">
        <v>45</v>
      </c>
      <c r="D870" s="5">
        <v>44784</v>
      </c>
      <c r="E870" s="6">
        <v>7560</v>
      </c>
      <c r="F870">
        <v>15</v>
      </c>
      <c r="G870" t="str">
        <f t="shared" si="13"/>
        <v>Thursday</v>
      </c>
    </row>
    <row r="871" spans="1:7" x14ac:dyDescent="0.35">
      <c r="A871" t="s">
        <v>7</v>
      </c>
      <c r="B871" s="4" t="s">
        <v>16</v>
      </c>
      <c r="C871" s="4" t="s">
        <v>40</v>
      </c>
      <c r="D871" s="5">
        <v>44574</v>
      </c>
      <c r="E871" s="6">
        <v>5012</v>
      </c>
      <c r="F871">
        <v>384</v>
      </c>
      <c r="G871" t="str">
        <f t="shared" si="13"/>
        <v>Thursday</v>
      </c>
    </row>
    <row r="872" spans="1:7" x14ac:dyDescent="0.35">
      <c r="A872" t="s">
        <v>41</v>
      </c>
      <c r="B872" s="4" t="s">
        <v>8</v>
      </c>
      <c r="C872" s="4" t="s">
        <v>57</v>
      </c>
      <c r="D872" s="5">
        <v>44680</v>
      </c>
      <c r="E872" s="6">
        <v>3038</v>
      </c>
      <c r="F872">
        <v>135</v>
      </c>
      <c r="G872" t="str">
        <f t="shared" si="13"/>
        <v>Friday</v>
      </c>
    </row>
    <row r="873" spans="1:7" x14ac:dyDescent="0.35">
      <c r="A873" t="s">
        <v>25</v>
      </c>
      <c r="B873" s="4" t="s">
        <v>22</v>
      </c>
      <c r="C873" s="4" t="s">
        <v>21</v>
      </c>
      <c r="D873" s="5">
        <v>44749</v>
      </c>
      <c r="E873" s="6">
        <v>1099</v>
      </c>
      <c r="F873">
        <v>92</v>
      </c>
      <c r="G873" t="str">
        <f t="shared" si="13"/>
        <v>Thursday</v>
      </c>
    </row>
    <row r="874" spans="1:7" x14ac:dyDescent="0.35">
      <c r="A874" t="s">
        <v>54</v>
      </c>
      <c r="B874" s="4" t="s">
        <v>22</v>
      </c>
      <c r="C874" s="4" t="s">
        <v>9</v>
      </c>
      <c r="D874" s="5">
        <v>44631</v>
      </c>
      <c r="E874" s="6">
        <v>7413</v>
      </c>
      <c r="F874">
        <v>4</v>
      </c>
      <c r="G874" t="str">
        <f t="shared" si="13"/>
        <v>Friday</v>
      </c>
    </row>
    <row r="875" spans="1:7" x14ac:dyDescent="0.35">
      <c r="A875" t="s">
        <v>54</v>
      </c>
      <c r="B875" s="4" t="s">
        <v>8</v>
      </c>
      <c r="C875" s="4" t="s">
        <v>59</v>
      </c>
      <c r="D875" s="5">
        <v>44608</v>
      </c>
      <c r="E875" s="6">
        <v>5397</v>
      </c>
      <c r="F875">
        <v>239</v>
      </c>
      <c r="G875" t="str">
        <f t="shared" si="13"/>
        <v>Wednesday</v>
      </c>
    </row>
    <row r="876" spans="1:7" x14ac:dyDescent="0.35">
      <c r="A876" t="s">
        <v>26</v>
      </c>
      <c r="B876" s="4" t="s">
        <v>16</v>
      </c>
      <c r="C876" s="4" t="s">
        <v>36</v>
      </c>
      <c r="D876" s="5">
        <v>44568</v>
      </c>
      <c r="E876" s="6">
        <v>2303</v>
      </c>
      <c r="F876">
        <v>33</v>
      </c>
      <c r="G876" t="str">
        <f t="shared" si="13"/>
        <v>Friday</v>
      </c>
    </row>
    <row r="877" spans="1:7" x14ac:dyDescent="0.35">
      <c r="A877" t="s">
        <v>35</v>
      </c>
      <c r="B877" s="4" t="s">
        <v>22</v>
      </c>
      <c r="C877" s="4" t="s">
        <v>33</v>
      </c>
      <c r="D877" s="5">
        <v>44573</v>
      </c>
      <c r="E877" s="6">
        <v>1141</v>
      </c>
      <c r="F877">
        <v>518</v>
      </c>
      <c r="G877" t="str">
        <f t="shared" si="13"/>
        <v>Wednesday</v>
      </c>
    </row>
    <row r="878" spans="1:7" x14ac:dyDescent="0.35">
      <c r="A878" t="s">
        <v>35</v>
      </c>
      <c r="B878" s="4" t="s">
        <v>11</v>
      </c>
      <c r="C878" s="4" t="s">
        <v>31</v>
      </c>
      <c r="D878" s="5">
        <v>44721</v>
      </c>
      <c r="E878" s="6">
        <v>10325</v>
      </c>
      <c r="F878">
        <v>147</v>
      </c>
      <c r="G878" t="str">
        <f t="shared" si="13"/>
        <v>Thursday</v>
      </c>
    </row>
    <row r="879" spans="1:7" x14ac:dyDescent="0.35">
      <c r="A879" t="s">
        <v>49</v>
      </c>
      <c r="B879" s="4" t="s">
        <v>11</v>
      </c>
      <c r="C879" s="4" t="s">
        <v>31</v>
      </c>
      <c r="D879" s="5">
        <v>44697</v>
      </c>
      <c r="E879" s="6">
        <v>2149</v>
      </c>
      <c r="F879">
        <v>84</v>
      </c>
      <c r="G879" t="str">
        <f t="shared" si="13"/>
        <v>Monday</v>
      </c>
    </row>
    <row r="880" spans="1:7" x14ac:dyDescent="0.35">
      <c r="A880" t="s">
        <v>13</v>
      </c>
      <c r="B880" s="4" t="s">
        <v>8</v>
      </c>
      <c r="C880" s="4" t="s">
        <v>12</v>
      </c>
      <c r="D880" s="5">
        <v>44735</v>
      </c>
      <c r="E880" s="6">
        <v>12362</v>
      </c>
      <c r="F880">
        <v>94</v>
      </c>
      <c r="G880" t="str">
        <f t="shared" si="13"/>
        <v>Thursday</v>
      </c>
    </row>
    <row r="881" spans="1:7" x14ac:dyDescent="0.35">
      <c r="A881" t="s">
        <v>37</v>
      </c>
      <c r="B881" s="4" t="s">
        <v>8</v>
      </c>
      <c r="C881" s="4" t="s">
        <v>52</v>
      </c>
      <c r="D881" s="5">
        <v>44589</v>
      </c>
      <c r="E881" s="6">
        <v>12635</v>
      </c>
      <c r="F881">
        <v>194</v>
      </c>
      <c r="G881" t="str">
        <f t="shared" si="13"/>
        <v>Friday</v>
      </c>
    </row>
    <row r="882" spans="1:7" x14ac:dyDescent="0.35">
      <c r="A882" t="s">
        <v>55</v>
      </c>
      <c r="B882" s="4" t="s">
        <v>8</v>
      </c>
      <c r="C882" s="4" t="s">
        <v>9</v>
      </c>
      <c r="D882" s="5">
        <v>44756</v>
      </c>
      <c r="E882" s="6">
        <v>2443</v>
      </c>
      <c r="F882">
        <v>216</v>
      </c>
      <c r="G882" t="str">
        <f t="shared" si="13"/>
        <v>Thursday</v>
      </c>
    </row>
    <row r="883" spans="1:7" x14ac:dyDescent="0.35">
      <c r="A883" t="s">
        <v>26</v>
      </c>
      <c r="B883" s="4" t="s">
        <v>30</v>
      </c>
      <c r="C883" s="4" t="s">
        <v>33</v>
      </c>
      <c r="D883" s="5">
        <v>44669</v>
      </c>
      <c r="E883" s="6">
        <v>6237</v>
      </c>
      <c r="F883">
        <v>247</v>
      </c>
      <c r="G883" t="str">
        <f t="shared" si="13"/>
        <v>Monday</v>
      </c>
    </row>
    <row r="884" spans="1:7" x14ac:dyDescent="0.35">
      <c r="A884" t="s">
        <v>18</v>
      </c>
      <c r="B884" s="4" t="s">
        <v>27</v>
      </c>
      <c r="C884" s="4" t="s">
        <v>38</v>
      </c>
      <c r="D884" s="5">
        <v>44726</v>
      </c>
      <c r="E884" s="6">
        <v>1736</v>
      </c>
      <c r="F884">
        <v>79</v>
      </c>
      <c r="G884" t="str">
        <f t="shared" si="13"/>
        <v>Tuesday</v>
      </c>
    </row>
    <row r="885" spans="1:7" x14ac:dyDescent="0.35">
      <c r="A885" t="s">
        <v>18</v>
      </c>
      <c r="B885" s="4" t="s">
        <v>8</v>
      </c>
      <c r="C885" s="4" t="s">
        <v>28</v>
      </c>
      <c r="D885" s="5">
        <v>44666</v>
      </c>
      <c r="E885" s="6">
        <v>7315</v>
      </c>
      <c r="F885">
        <v>237</v>
      </c>
      <c r="G885" t="str">
        <f t="shared" si="13"/>
        <v>Friday</v>
      </c>
    </row>
    <row r="886" spans="1:7" x14ac:dyDescent="0.35">
      <c r="A886" t="s">
        <v>39</v>
      </c>
      <c r="B886" s="4" t="s">
        <v>30</v>
      </c>
      <c r="C886" s="4" t="s">
        <v>14</v>
      </c>
      <c r="D886" s="5">
        <v>44700</v>
      </c>
      <c r="E886" s="6">
        <v>4935</v>
      </c>
      <c r="F886">
        <v>63</v>
      </c>
      <c r="G886" t="str">
        <f t="shared" si="13"/>
        <v>Thursday</v>
      </c>
    </row>
    <row r="887" spans="1:7" x14ac:dyDescent="0.35">
      <c r="A887" t="s">
        <v>13</v>
      </c>
      <c r="B887" s="4" t="s">
        <v>11</v>
      </c>
      <c r="C887" s="4" t="s">
        <v>45</v>
      </c>
      <c r="D887" s="5">
        <v>44664</v>
      </c>
      <c r="E887" s="6">
        <v>1393</v>
      </c>
      <c r="F887">
        <v>172</v>
      </c>
      <c r="G887" t="str">
        <f t="shared" si="13"/>
        <v>Wednesday</v>
      </c>
    </row>
    <row r="888" spans="1:7" x14ac:dyDescent="0.35">
      <c r="A888" t="s">
        <v>41</v>
      </c>
      <c r="B888" s="4" t="s">
        <v>30</v>
      </c>
      <c r="C888" s="4" t="s">
        <v>53</v>
      </c>
      <c r="D888" s="5">
        <v>44788</v>
      </c>
      <c r="E888" s="6">
        <v>3381</v>
      </c>
      <c r="F888">
        <v>408</v>
      </c>
      <c r="G888" t="str">
        <f t="shared" si="13"/>
        <v>Monday</v>
      </c>
    </row>
    <row r="889" spans="1:7" x14ac:dyDescent="0.35">
      <c r="A889" t="s">
        <v>47</v>
      </c>
      <c r="B889" s="4" t="s">
        <v>11</v>
      </c>
      <c r="C889" s="4" t="s">
        <v>53</v>
      </c>
      <c r="D889" s="5">
        <v>44795</v>
      </c>
      <c r="E889" s="6">
        <v>2933</v>
      </c>
      <c r="F889">
        <v>233</v>
      </c>
      <c r="G889" t="str">
        <f t="shared" si="13"/>
        <v>Monday</v>
      </c>
    </row>
    <row r="890" spans="1:7" x14ac:dyDescent="0.35">
      <c r="A890" t="s">
        <v>47</v>
      </c>
      <c r="B890" s="4" t="s">
        <v>22</v>
      </c>
      <c r="C890" s="4" t="s">
        <v>57</v>
      </c>
      <c r="D890" s="5">
        <v>44673</v>
      </c>
      <c r="E890" s="6">
        <v>3836</v>
      </c>
      <c r="F890">
        <v>59</v>
      </c>
      <c r="G890" t="str">
        <f t="shared" si="13"/>
        <v>Friday</v>
      </c>
    </row>
    <row r="891" spans="1:7" x14ac:dyDescent="0.35">
      <c r="A891" t="s">
        <v>42</v>
      </c>
      <c r="B891" s="4" t="s">
        <v>8</v>
      </c>
      <c r="C891" s="4" t="s">
        <v>53</v>
      </c>
      <c r="D891" s="5">
        <v>44776</v>
      </c>
      <c r="E891" s="6">
        <v>8022</v>
      </c>
      <c r="F891">
        <v>123</v>
      </c>
      <c r="G891" t="str">
        <f t="shared" si="13"/>
        <v>Wednesday</v>
      </c>
    </row>
    <row r="892" spans="1:7" x14ac:dyDescent="0.35">
      <c r="A892" t="s">
        <v>44</v>
      </c>
      <c r="B892" s="4" t="s">
        <v>22</v>
      </c>
      <c r="C892" s="4" t="s">
        <v>36</v>
      </c>
      <c r="D892" s="5">
        <v>44565</v>
      </c>
      <c r="E892" s="6">
        <v>371</v>
      </c>
      <c r="F892">
        <v>229</v>
      </c>
      <c r="G892" t="str">
        <f t="shared" si="13"/>
        <v>Tuesday</v>
      </c>
    </row>
    <row r="893" spans="1:7" x14ac:dyDescent="0.35">
      <c r="A893" t="s">
        <v>50</v>
      </c>
      <c r="B893" s="4" t="s">
        <v>30</v>
      </c>
      <c r="C893" s="4" t="s">
        <v>21</v>
      </c>
      <c r="D893" s="5">
        <v>44574</v>
      </c>
      <c r="E893" s="6">
        <v>16702</v>
      </c>
      <c r="F893">
        <v>198</v>
      </c>
      <c r="G893" t="str">
        <f t="shared" si="13"/>
        <v>Thursday</v>
      </c>
    </row>
    <row r="894" spans="1:7" x14ac:dyDescent="0.35">
      <c r="A894" t="s">
        <v>10</v>
      </c>
      <c r="B894" s="4" t="s">
        <v>16</v>
      </c>
      <c r="C894" s="4" t="s">
        <v>57</v>
      </c>
      <c r="D894" s="5">
        <v>44692</v>
      </c>
      <c r="E894" s="6">
        <v>13258</v>
      </c>
      <c r="F894">
        <v>32</v>
      </c>
      <c r="G894" t="str">
        <f t="shared" si="13"/>
        <v>Wednesday</v>
      </c>
    </row>
    <row r="895" spans="1:7" x14ac:dyDescent="0.35">
      <c r="A895" t="s">
        <v>41</v>
      </c>
      <c r="B895" s="4" t="s">
        <v>22</v>
      </c>
      <c r="C895" s="4" t="s">
        <v>14</v>
      </c>
      <c r="D895" s="5">
        <v>44608</v>
      </c>
      <c r="E895" s="6">
        <v>2058</v>
      </c>
      <c r="F895">
        <v>236</v>
      </c>
      <c r="G895" t="str">
        <f t="shared" si="13"/>
        <v>Wednesday</v>
      </c>
    </row>
    <row r="896" spans="1:7" x14ac:dyDescent="0.35">
      <c r="A896" t="s">
        <v>42</v>
      </c>
      <c r="B896" s="4" t="s">
        <v>8</v>
      </c>
      <c r="C896" s="4" t="s">
        <v>58</v>
      </c>
      <c r="D896" s="5">
        <v>44701</v>
      </c>
      <c r="E896" s="6">
        <v>10192</v>
      </c>
      <c r="F896">
        <v>67</v>
      </c>
      <c r="G896" t="str">
        <f t="shared" si="13"/>
        <v>Friday</v>
      </c>
    </row>
    <row r="897" spans="1:7" x14ac:dyDescent="0.35">
      <c r="A897" t="s">
        <v>7</v>
      </c>
      <c r="B897" s="4" t="s">
        <v>8</v>
      </c>
      <c r="C897" s="4" t="s">
        <v>33</v>
      </c>
      <c r="D897" s="5">
        <v>44595</v>
      </c>
      <c r="E897" s="6">
        <v>7140</v>
      </c>
      <c r="F897">
        <v>438</v>
      </c>
      <c r="G897" t="str">
        <f t="shared" si="13"/>
        <v>Thursday</v>
      </c>
    </row>
    <row r="898" spans="1:7" x14ac:dyDescent="0.35">
      <c r="A898" t="s">
        <v>35</v>
      </c>
      <c r="B898" s="4" t="s">
        <v>11</v>
      </c>
      <c r="C898" s="4" t="s">
        <v>46</v>
      </c>
      <c r="D898" s="5">
        <v>44687</v>
      </c>
      <c r="E898" s="6">
        <v>9835</v>
      </c>
      <c r="F898">
        <v>167</v>
      </c>
      <c r="G898" t="str">
        <f t="shared" si="13"/>
        <v>Friday</v>
      </c>
    </row>
    <row r="899" spans="1:7" x14ac:dyDescent="0.35">
      <c r="A899" t="s">
        <v>20</v>
      </c>
      <c r="B899" s="4" t="s">
        <v>8</v>
      </c>
      <c r="C899" s="4" t="s">
        <v>53</v>
      </c>
      <c r="D899" s="5">
        <v>44742</v>
      </c>
      <c r="E899" s="6">
        <v>5775</v>
      </c>
      <c r="F899">
        <v>135</v>
      </c>
      <c r="G899" t="str">
        <f t="shared" ref="G899:G962" si="14">TEXT(D899,"DDDD")</f>
        <v>Thursday</v>
      </c>
    </row>
    <row r="900" spans="1:7" x14ac:dyDescent="0.35">
      <c r="A900" t="s">
        <v>20</v>
      </c>
      <c r="B900" s="4" t="s">
        <v>8</v>
      </c>
      <c r="C900" s="4" t="s">
        <v>17</v>
      </c>
      <c r="D900" s="5">
        <v>44642</v>
      </c>
      <c r="E900" s="6">
        <v>749</v>
      </c>
      <c r="F900">
        <v>148</v>
      </c>
      <c r="G900" t="str">
        <f t="shared" si="14"/>
        <v>Tuesday</v>
      </c>
    </row>
    <row r="901" spans="1:7" x14ac:dyDescent="0.35">
      <c r="A901" t="s">
        <v>51</v>
      </c>
      <c r="B901" s="4" t="s">
        <v>30</v>
      </c>
      <c r="C901" s="4" t="s">
        <v>28</v>
      </c>
      <c r="D901" s="5">
        <v>44609</v>
      </c>
      <c r="E901" s="6">
        <v>7770</v>
      </c>
      <c r="F901">
        <v>54</v>
      </c>
      <c r="G901" t="str">
        <f t="shared" si="14"/>
        <v>Thursday</v>
      </c>
    </row>
    <row r="902" spans="1:7" x14ac:dyDescent="0.35">
      <c r="A902" t="s">
        <v>7</v>
      </c>
      <c r="B902" s="4" t="s">
        <v>8</v>
      </c>
      <c r="C902" s="4" t="s">
        <v>12</v>
      </c>
      <c r="D902" s="5">
        <v>44749</v>
      </c>
      <c r="E902" s="6">
        <v>5502</v>
      </c>
      <c r="F902">
        <v>64</v>
      </c>
      <c r="G902" t="str">
        <f t="shared" si="14"/>
        <v>Thursday</v>
      </c>
    </row>
    <row r="903" spans="1:7" x14ac:dyDescent="0.35">
      <c r="A903" t="s">
        <v>18</v>
      </c>
      <c r="B903" s="4" t="s">
        <v>8</v>
      </c>
      <c r="C903" s="4" t="s">
        <v>59</v>
      </c>
      <c r="D903" s="5">
        <v>44636</v>
      </c>
      <c r="E903" s="6">
        <v>6223</v>
      </c>
      <c r="F903">
        <v>181</v>
      </c>
      <c r="G903" t="str">
        <f t="shared" si="14"/>
        <v>Wednesday</v>
      </c>
    </row>
    <row r="904" spans="1:7" x14ac:dyDescent="0.35">
      <c r="A904" t="s">
        <v>50</v>
      </c>
      <c r="B904" s="4" t="s">
        <v>8</v>
      </c>
      <c r="C904" s="4" t="s">
        <v>19</v>
      </c>
      <c r="D904" s="5">
        <v>44785</v>
      </c>
      <c r="E904" s="6">
        <v>3507</v>
      </c>
      <c r="F904">
        <v>114</v>
      </c>
      <c r="G904" t="str">
        <f t="shared" si="14"/>
        <v>Friday</v>
      </c>
    </row>
    <row r="905" spans="1:7" x14ac:dyDescent="0.35">
      <c r="A905" t="s">
        <v>13</v>
      </c>
      <c r="B905" s="4" t="s">
        <v>22</v>
      </c>
      <c r="C905" s="4" t="s">
        <v>21</v>
      </c>
      <c r="D905" s="5">
        <v>44582</v>
      </c>
      <c r="E905" s="6">
        <v>5600</v>
      </c>
      <c r="F905">
        <v>181</v>
      </c>
      <c r="G905" t="str">
        <f t="shared" si="14"/>
        <v>Friday</v>
      </c>
    </row>
    <row r="906" spans="1:7" x14ac:dyDescent="0.35">
      <c r="A906" t="s">
        <v>18</v>
      </c>
      <c r="B906" s="4" t="s">
        <v>16</v>
      </c>
      <c r="C906" s="4" t="s">
        <v>23</v>
      </c>
      <c r="D906" s="5">
        <v>44687</v>
      </c>
      <c r="E906" s="6">
        <v>721</v>
      </c>
      <c r="F906">
        <v>151</v>
      </c>
      <c r="G906" t="str">
        <f t="shared" si="14"/>
        <v>Friday</v>
      </c>
    </row>
    <row r="907" spans="1:7" x14ac:dyDescent="0.35">
      <c r="A907" t="s">
        <v>18</v>
      </c>
      <c r="B907" s="4" t="s">
        <v>30</v>
      </c>
      <c r="C907" s="4" t="s">
        <v>23</v>
      </c>
      <c r="D907" s="5">
        <v>44736</v>
      </c>
      <c r="E907" s="6">
        <v>6615</v>
      </c>
      <c r="F907">
        <v>137</v>
      </c>
      <c r="G907" t="str">
        <f t="shared" si="14"/>
        <v>Friday</v>
      </c>
    </row>
    <row r="908" spans="1:7" x14ac:dyDescent="0.35">
      <c r="A908" t="s">
        <v>26</v>
      </c>
      <c r="B908" s="4" t="s">
        <v>27</v>
      </c>
      <c r="C908" s="4" t="s">
        <v>45</v>
      </c>
      <c r="D908" s="5">
        <v>44686</v>
      </c>
      <c r="E908" s="6">
        <v>7420</v>
      </c>
      <c r="F908">
        <v>163</v>
      </c>
      <c r="G908" t="str">
        <f t="shared" si="14"/>
        <v>Thursday</v>
      </c>
    </row>
    <row r="909" spans="1:7" x14ac:dyDescent="0.35">
      <c r="A909" t="s">
        <v>25</v>
      </c>
      <c r="B909" s="4" t="s">
        <v>22</v>
      </c>
      <c r="C909" s="4" t="s">
        <v>19</v>
      </c>
      <c r="D909" s="5">
        <v>44645</v>
      </c>
      <c r="E909" s="6">
        <v>3164</v>
      </c>
      <c r="F909">
        <v>84</v>
      </c>
      <c r="G909" t="str">
        <f t="shared" si="14"/>
        <v>Friday</v>
      </c>
    </row>
    <row r="910" spans="1:7" x14ac:dyDescent="0.35">
      <c r="A910" t="s">
        <v>39</v>
      </c>
      <c r="B910" s="4" t="s">
        <v>16</v>
      </c>
      <c r="C910" s="4" t="s">
        <v>58</v>
      </c>
      <c r="D910" s="5">
        <v>44606</v>
      </c>
      <c r="E910" s="6">
        <v>9114</v>
      </c>
      <c r="F910">
        <v>140</v>
      </c>
      <c r="G910" t="str">
        <f t="shared" si="14"/>
        <v>Monday</v>
      </c>
    </row>
    <row r="911" spans="1:7" x14ac:dyDescent="0.35">
      <c r="A911" t="s">
        <v>39</v>
      </c>
      <c r="B911" s="4" t="s">
        <v>22</v>
      </c>
      <c r="C911" s="4" t="s">
        <v>12</v>
      </c>
      <c r="D911" s="5">
        <v>44693</v>
      </c>
      <c r="E911" s="6">
        <v>5404</v>
      </c>
      <c r="F911">
        <v>187</v>
      </c>
      <c r="G911" t="str">
        <f t="shared" si="14"/>
        <v>Thursday</v>
      </c>
    </row>
    <row r="912" spans="1:7" x14ac:dyDescent="0.35">
      <c r="A912" t="s">
        <v>26</v>
      </c>
      <c r="B912" s="4" t="s">
        <v>22</v>
      </c>
      <c r="C912" s="4" t="s">
        <v>17</v>
      </c>
      <c r="D912" s="5">
        <v>44586</v>
      </c>
      <c r="E912" s="6">
        <v>3990</v>
      </c>
      <c r="F912">
        <v>169</v>
      </c>
      <c r="G912" t="str">
        <f t="shared" si="14"/>
        <v>Tuesday</v>
      </c>
    </row>
    <row r="913" spans="1:7" x14ac:dyDescent="0.35">
      <c r="A913" t="s">
        <v>56</v>
      </c>
      <c r="B913" s="4" t="s">
        <v>8</v>
      </c>
      <c r="C913" s="4" t="s">
        <v>12</v>
      </c>
      <c r="D913" s="5">
        <v>44740</v>
      </c>
      <c r="E913" s="6">
        <v>14924</v>
      </c>
      <c r="F913">
        <v>12</v>
      </c>
      <c r="G913" t="str">
        <f t="shared" si="14"/>
        <v>Tuesday</v>
      </c>
    </row>
    <row r="914" spans="1:7" x14ac:dyDescent="0.35">
      <c r="A914" t="s">
        <v>44</v>
      </c>
      <c r="B914" s="4" t="s">
        <v>16</v>
      </c>
      <c r="C914" s="4" t="s">
        <v>33</v>
      </c>
      <c r="D914" s="5">
        <v>44755</v>
      </c>
      <c r="E914" s="6">
        <v>7091</v>
      </c>
      <c r="F914">
        <v>194</v>
      </c>
      <c r="G914" t="str">
        <f t="shared" si="14"/>
        <v>Wednesday</v>
      </c>
    </row>
    <row r="915" spans="1:7" x14ac:dyDescent="0.35">
      <c r="A915" t="s">
        <v>37</v>
      </c>
      <c r="B915" s="4" t="s">
        <v>27</v>
      </c>
      <c r="C915" s="4" t="s">
        <v>38</v>
      </c>
      <c r="D915" s="5">
        <v>44697</v>
      </c>
      <c r="E915" s="6">
        <v>2807</v>
      </c>
      <c r="F915">
        <v>252</v>
      </c>
      <c r="G915" t="str">
        <f t="shared" si="14"/>
        <v>Monday</v>
      </c>
    </row>
    <row r="916" spans="1:7" x14ac:dyDescent="0.35">
      <c r="A916" t="s">
        <v>15</v>
      </c>
      <c r="B916" s="4" t="s">
        <v>11</v>
      </c>
      <c r="C916" s="4" t="s">
        <v>21</v>
      </c>
      <c r="D916" s="5">
        <v>44634</v>
      </c>
      <c r="E916" s="6">
        <v>6496</v>
      </c>
      <c r="F916">
        <v>168</v>
      </c>
      <c r="G916" t="str">
        <f t="shared" si="14"/>
        <v>Monday</v>
      </c>
    </row>
    <row r="917" spans="1:7" x14ac:dyDescent="0.35">
      <c r="A917" t="s">
        <v>20</v>
      </c>
      <c r="B917" s="4" t="s">
        <v>27</v>
      </c>
      <c r="C917" s="4" t="s">
        <v>21</v>
      </c>
      <c r="D917" s="5">
        <v>44788</v>
      </c>
      <c r="E917" s="6">
        <v>3738</v>
      </c>
      <c r="F917">
        <v>261</v>
      </c>
      <c r="G917" t="str">
        <f t="shared" si="14"/>
        <v>Monday</v>
      </c>
    </row>
    <row r="918" spans="1:7" x14ac:dyDescent="0.35">
      <c r="A918" t="s">
        <v>56</v>
      </c>
      <c r="B918" s="4" t="s">
        <v>11</v>
      </c>
      <c r="C918" s="4" t="s">
        <v>28</v>
      </c>
      <c r="D918" s="5">
        <v>44608</v>
      </c>
      <c r="E918" s="6">
        <v>1190</v>
      </c>
      <c r="F918">
        <v>256</v>
      </c>
      <c r="G918" t="str">
        <f t="shared" si="14"/>
        <v>Wednesday</v>
      </c>
    </row>
    <row r="919" spans="1:7" x14ac:dyDescent="0.35">
      <c r="A919" t="s">
        <v>29</v>
      </c>
      <c r="B919" s="4" t="s">
        <v>8</v>
      </c>
      <c r="C919" s="4" t="s">
        <v>46</v>
      </c>
      <c r="D919" s="5">
        <v>44727</v>
      </c>
      <c r="E919" s="6">
        <v>8379</v>
      </c>
      <c r="F919">
        <v>43</v>
      </c>
      <c r="G919" t="str">
        <f t="shared" si="14"/>
        <v>Wednesday</v>
      </c>
    </row>
    <row r="920" spans="1:7" x14ac:dyDescent="0.35">
      <c r="A920" t="s">
        <v>26</v>
      </c>
      <c r="B920" s="4" t="s">
        <v>16</v>
      </c>
      <c r="C920" s="4" t="s">
        <v>52</v>
      </c>
      <c r="D920" s="5">
        <v>44708</v>
      </c>
      <c r="E920" s="6">
        <v>9268</v>
      </c>
      <c r="F920">
        <v>100</v>
      </c>
      <c r="G920" t="str">
        <f t="shared" si="14"/>
        <v>Friday</v>
      </c>
    </row>
    <row r="921" spans="1:7" x14ac:dyDescent="0.35">
      <c r="A921" t="s">
        <v>47</v>
      </c>
      <c r="B921" s="4" t="s">
        <v>27</v>
      </c>
      <c r="C921" s="4" t="s">
        <v>33</v>
      </c>
      <c r="D921" s="5">
        <v>44726</v>
      </c>
      <c r="E921" s="6">
        <v>1029</v>
      </c>
      <c r="F921">
        <v>98</v>
      </c>
      <c r="G921" t="str">
        <f t="shared" si="14"/>
        <v>Tuesday</v>
      </c>
    </row>
    <row r="922" spans="1:7" x14ac:dyDescent="0.35">
      <c r="A922" t="s">
        <v>47</v>
      </c>
      <c r="B922" s="4" t="s">
        <v>11</v>
      </c>
      <c r="C922" s="4" t="s">
        <v>31</v>
      </c>
      <c r="D922" s="5">
        <v>44617</v>
      </c>
      <c r="E922" s="6">
        <v>3549</v>
      </c>
      <c r="F922">
        <v>76</v>
      </c>
      <c r="G922" t="str">
        <f t="shared" si="14"/>
        <v>Friday</v>
      </c>
    </row>
    <row r="923" spans="1:7" x14ac:dyDescent="0.35">
      <c r="A923" t="s">
        <v>47</v>
      </c>
      <c r="B923" s="4" t="s">
        <v>11</v>
      </c>
      <c r="C923" s="4" t="s">
        <v>21</v>
      </c>
      <c r="D923" s="5">
        <v>44777</v>
      </c>
      <c r="E923" s="6">
        <v>12026</v>
      </c>
      <c r="F923">
        <v>262</v>
      </c>
      <c r="G923" t="str">
        <f t="shared" si="14"/>
        <v>Thursday</v>
      </c>
    </row>
    <row r="924" spans="1:7" x14ac:dyDescent="0.35">
      <c r="A924" t="s">
        <v>50</v>
      </c>
      <c r="B924" s="4" t="s">
        <v>11</v>
      </c>
      <c r="C924" s="4" t="s">
        <v>19</v>
      </c>
      <c r="D924" s="5">
        <v>44740</v>
      </c>
      <c r="E924" s="6">
        <v>2303</v>
      </c>
      <c r="F924">
        <v>244</v>
      </c>
      <c r="G924" t="str">
        <f t="shared" si="14"/>
        <v>Tuesday</v>
      </c>
    </row>
    <row r="925" spans="1:7" x14ac:dyDescent="0.35">
      <c r="A925" t="s">
        <v>20</v>
      </c>
      <c r="B925" s="4" t="s">
        <v>30</v>
      </c>
      <c r="C925" s="4" t="s">
        <v>40</v>
      </c>
      <c r="D925" s="5">
        <v>44656</v>
      </c>
      <c r="E925" s="6">
        <v>13405</v>
      </c>
      <c r="F925">
        <v>12</v>
      </c>
      <c r="G925" t="str">
        <f t="shared" si="14"/>
        <v>Tuesday</v>
      </c>
    </row>
    <row r="926" spans="1:7" x14ac:dyDescent="0.35">
      <c r="A926" t="s">
        <v>54</v>
      </c>
      <c r="B926" s="4" t="s">
        <v>30</v>
      </c>
      <c r="C926" s="4" t="s">
        <v>14</v>
      </c>
      <c r="D926" s="5">
        <v>44747</v>
      </c>
      <c r="E926" s="6">
        <v>14763</v>
      </c>
      <c r="F926">
        <v>113</v>
      </c>
      <c r="G926" t="str">
        <f t="shared" si="14"/>
        <v>Tuesday</v>
      </c>
    </row>
    <row r="927" spans="1:7" x14ac:dyDescent="0.35">
      <c r="A927" t="s">
        <v>42</v>
      </c>
      <c r="B927" s="4" t="s">
        <v>22</v>
      </c>
      <c r="C927" s="4" t="s">
        <v>31</v>
      </c>
      <c r="D927" s="5">
        <v>44581</v>
      </c>
      <c r="E927" s="6">
        <v>12894</v>
      </c>
      <c r="F927">
        <v>48</v>
      </c>
      <c r="G927" t="str">
        <f t="shared" si="14"/>
        <v>Thursday</v>
      </c>
    </row>
    <row r="928" spans="1:7" x14ac:dyDescent="0.35">
      <c r="A928" t="s">
        <v>56</v>
      </c>
      <c r="B928" s="4" t="s">
        <v>22</v>
      </c>
      <c r="C928" s="4" t="s">
        <v>33</v>
      </c>
      <c r="D928" s="5">
        <v>44608</v>
      </c>
      <c r="E928" s="6">
        <v>8302</v>
      </c>
      <c r="F928">
        <v>131</v>
      </c>
      <c r="G928" t="str">
        <f t="shared" si="14"/>
        <v>Wednesday</v>
      </c>
    </row>
    <row r="929" spans="1:7" x14ac:dyDescent="0.35">
      <c r="A929" t="s">
        <v>39</v>
      </c>
      <c r="B929" s="4" t="s">
        <v>8</v>
      </c>
      <c r="C929" s="4" t="s">
        <v>33</v>
      </c>
      <c r="D929" s="5">
        <v>44754</v>
      </c>
      <c r="E929" s="6">
        <v>455</v>
      </c>
      <c r="F929">
        <v>174</v>
      </c>
      <c r="G929" t="str">
        <f t="shared" si="14"/>
        <v>Tuesday</v>
      </c>
    </row>
    <row r="930" spans="1:7" x14ac:dyDescent="0.35">
      <c r="A930" t="s">
        <v>50</v>
      </c>
      <c r="B930" s="4" t="s">
        <v>11</v>
      </c>
      <c r="C930" s="4" t="s">
        <v>52</v>
      </c>
      <c r="D930" s="5">
        <v>44728</v>
      </c>
      <c r="E930" s="6">
        <v>8183</v>
      </c>
      <c r="F930">
        <v>254</v>
      </c>
      <c r="G930" t="str">
        <f t="shared" si="14"/>
        <v>Thursday</v>
      </c>
    </row>
    <row r="931" spans="1:7" x14ac:dyDescent="0.35">
      <c r="A931" t="s">
        <v>55</v>
      </c>
      <c r="B931" s="4" t="s">
        <v>16</v>
      </c>
      <c r="C931" s="4" t="s">
        <v>53</v>
      </c>
      <c r="D931" s="5">
        <v>44664</v>
      </c>
      <c r="E931" s="6">
        <v>1645</v>
      </c>
      <c r="F931">
        <v>284</v>
      </c>
      <c r="G931" t="str">
        <f t="shared" si="14"/>
        <v>Wednesday</v>
      </c>
    </row>
    <row r="932" spans="1:7" x14ac:dyDescent="0.35">
      <c r="A932" t="s">
        <v>42</v>
      </c>
      <c r="B932" s="4" t="s">
        <v>8</v>
      </c>
      <c r="C932" s="4" t="s">
        <v>23</v>
      </c>
      <c r="D932" s="5">
        <v>44613</v>
      </c>
      <c r="E932" s="6">
        <v>3143</v>
      </c>
      <c r="F932">
        <v>67</v>
      </c>
      <c r="G932" t="str">
        <f t="shared" si="14"/>
        <v>Monday</v>
      </c>
    </row>
    <row r="933" spans="1:7" x14ac:dyDescent="0.35">
      <c r="A933" t="s">
        <v>37</v>
      </c>
      <c r="B933" s="4" t="s">
        <v>30</v>
      </c>
      <c r="C933" s="4" t="s">
        <v>53</v>
      </c>
      <c r="D933" s="5">
        <v>44692</v>
      </c>
      <c r="E933" s="6">
        <v>5873</v>
      </c>
      <c r="F933">
        <v>249</v>
      </c>
      <c r="G933" t="str">
        <f t="shared" si="14"/>
        <v>Wednesday</v>
      </c>
    </row>
    <row r="934" spans="1:7" x14ac:dyDescent="0.35">
      <c r="A934" t="s">
        <v>56</v>
      </c>
      <c r="B934" s="4" t="s">
        <v>11</v>
      </c>
      <c r="C934" s="4" t="s">
        <v>23</v>
      </c>
      <c r="D934" s="5">
        <v>44666</v>
      </c>
      <c r="E934" s="6">
        <v>11298</v>
      </c>
      <c r="F934">
        <v>313</v>
      </c>
      <c r="G934" t="str">
        <f t="shared" si="14"/>
        <v>Friday</v>
      </c>
    </row>
    <row r="935" spans="1:7" x14ac:dyDescent="0.35">
      <c r="A935" t="s">
        <v>18</v>
      </c>
      <c r="B935" s="4" t="s">
        <v>30</v>
      </c>
      <c r="C935" s="4" t="s">
        <v>14</v>
      </c>
      <c r="D935" s="5">
        <v>44719</v>
      </c>
      <c r="E935" s="6">
        <v>12425</v>
      </c>
      <c r="F935">
        <v>167</v>
      </c>
      <c r="G935" t="str">
        <f t="shared" si="14"/>
        <v>Tuesday</v>
      </c>
    </row>
    <row r="936" spans="1:7" x14ac:dyDescent="0.35">
      <c r="A936" t="s">
        <v>18</v>
      </c>
      <c r="B936" s="4" t="s">
        <v>8</v>
      </c>
      <c r="C936" s="4" t="s">
        <v>45</v>
      </c>
      <c r="D936" s="5">
        <v>44739</v>
      </c>
      <c r="E936" s="6">
        <v>1715</v>
      </c>
      <c r="F936">
        <v>286</v>
      </c>
      <c r="G936" t="str">
        <f t="shared" si="14"/>
        <v>Monday</v>
      </c>
    </row>
    <row r="937" spans="1:7" x14ac:dyDescent="0.35">
      <c r="A937" t="s">
        <v>26</v>
      </c>
      <c r="B937" s="4" t="s">
        <v>11</v>
      </c>
      <c r="C937" s="4" t="s">
        <v>21</v>
      </c>
      <c r="D937" s="5">
        <v>44771</v>
      </c>
      <c r="E937" s="6">
        <v>8190</v>
      </c>
      <c r="F937">
        <v>109</v>
      </c>
      <c r="G937" t="str">
        <f t="shared" si="14"/>
        <v>Friday</v>
      </c>
    </row>
    <row r="938" spans="1:7" x14ac:dyDescent="0.35">
      <c r="A938" t="s">
        <v>47</v>
      </c>
      <c r="B938" s="4" t="s">
        <v>30</v>
      </c>
      <c r="C938" s="4" t="s">
        <v>17</v>
      </c>
      <c r="D938" s="5">
        <v>44714</v>
      </c>
      <c r="E938" s="6">
        <v>4991</v>
      </c>
      <c r="F938">
        <v>166</v>
      </c>
      <c r="G938" t="str">
        <f t="shared" si="14"/>
        <v>Thursday</v>
      </c>
    </row>
    <row r="939" spans="1:7" x14ac:dyDescent="0.35">
      <c r="A939" t="s">
        <v>25</v>
      </c>
      <c r="B939" s="4" t="s">
        <v>11</v>
      </c>
      <c r="C939" s="4" t="s">
        <v>9</v>
      </c>
      <c r="D939" s="5">
        <v>44587</v>
      </c>
      <c r="E939" s="6">
        <v>15491</v>
      </c>
      <c r="F939">
        <v>85</v>
      </c>
      <c r="G939" t="str">
        <f t="shared" si="14"/>
        <v>Wednesday</v>
      </c>
    </row>
    <row r="940" spans="1:7" x14ac:dyDescent="0.35">
      <c r="A940" t="s">
        <v>25</v>
      </c>
      <c r="B940" s="4" t="s">
        <v>30</v>
      </c>
      <c r="C940" s="4" t="s">
        <v>19</v>
      </c>
      <c r="D940" s="5">
        <v>44622</v>
      </c>
      <c r="E940" s="6">
        <v>5096</v>
      </c>
      <c r="F940">
        <v>142</v>
      </c>
      <c r="G940" t="str">
        <f t="shared" si="14"/>
        <v>Wednesday</v>
      </c>
    </row>
    <row r="941" spans="1:7" x14ac:dyDescent="0.35">
      <c r="A941" t="s">
        <v>10</v>
      </c>
      <c r="B941" s="4" t="s">
        <v>16</v>
      </c>
      <c r="C941" s="4" t="s">
        <v>59</v>
      </c>
      <c r="D941" s="5">
        <v>44571</v>
      </c>
      <c r="E941" s="6">
        <v>7063</v>
      </c>
      <c r="F941">
        <v>104</v>
      </c>
      <c r="G941" t="str">
        <f t="shared" si="14"/>
        <v>Monday</v>
      </c>
    </row>
    <row r="942" spans="1:7" x14ac:dyDescent="0.35">
      <c r="A942" t="s">
        <v>35</v>
      </c>
      <c r="B942" s="4" t="s">
        <v>27</v>
      </c>
      <c r="C942" s="4" t="s">
        <v>59</v>
      </c>
      <c r="D942" s="5">
        <v>44739</v>
      </c>
      <c r="E942" s="6">
        <v>2275</v>
      </c>
      <c r="F942">
        <v>115</v>
      </c>
      <c r="G942" t="str">
        <f t="shared" si="14"/>
        <v>Monday</v>
      </c>
    </row>
    <row r="943" spans="1:7" x14ac:dyDescent="0.35">
      <c r="A943" t="s">
        <v>26</v>
      </c>
      <c r="B943" s="4" t="s">
        <v>30</v>
      </c>
      <c r="C943" s="4" t="s">
        <v>28</v>
      </c>
      <c r="D943" s="5">
        <v>44742</v>
      </c>
      <c r="E943" s="6">
        <v>7602</v>
      </c>
      <c r="F943">
        <v>18</v>
      </c>
      <c r="G943" t="str">
        <f t="shared" si="14"/>
        <v>Thursday</v>
      </c>
    </row>
    <row r="944" spans="1:7" x14ac:dyDescent="0.35">
      <c r="A944" t="s">
        <v>37</v>
      </c>
      <c r="B944" s="4" t="s">
        <v>16</v>
      </c>
      <c r="C944" s="4" t="s">
        <v>12</v>
      </c>
      <c r="D944" s="5">
        <v>44750</v>
      </c>
      <c r="E944" s="6">
        <v>4200</v>
      </c>
      <c r="F944">
        <v>80</v>
      </c>
      <c r="G944" t="str">
        <f t="shared" si="14"/>
        <v>Friday</v>
      </c>
    </row>
    <row r="945" spans="1:7" x14ac:dyDescent="0.35">
      <c r="A945" t="s">
        <v>18</v>
      </c>
      <c r="B945" s="4" t="s">
        <v>11</v>
      </c>
      <c r="C945" s="4" t="s">
        <v>40</v>
      </c>
      <c r="D945" s="5">
        <v>44720</v>
      </c>
      <c r="E945" s="6">
        <v>11137</v>
      </c>
      <c r="F945">
        <v>88</v>
      </c>
      <c r="G945" t="str">
        <f t="shared" si="14"/>
        <v>Wednesday</v>
      </c>
    </row>
    <row r="946" spans="1:7" x14ac:dyDescent="0.35">
      <c r="A946" t="s">
        <v>15</v>
      </c>
      <c r="B946" s="4" t="s">
        <v>8</v>
      </c>
      <c r="C946" s="4" t="s">
        <v>46</v>
      </c>
      <c r="D946" s="5">
        <v>44791</v>
      </c>
      <c r="E946" s="6">
        <v>3388</v>
      </c>
      <c r="F946">
        <v>212</v>
      </c>
      <c r="G946" t="str">
        <f t="shared" si="14"/>
        <v>Thursday</v>
      </c>
    </row>
    <row r="947" spans="1:7" x14ac:dyDescent="0.35">
      <c r="A947" t="s">
        <v>42</v>
      </c>
      <c r="B947" s="4" t="s">
        <v>16</v>
      </c>
      <c r="C947" s="4" t="s">
        <v>21</v>
      </c>
      <c r="D947" s="5">
        <v>44659</v>
      </c>
      <c r="E947" s="6">
        <v>6832</v>
      </c>
      <c r="F947">
        <v>306</v>
      </c>
      <c r="G947" t="str">
        <f t="shared" si="14"/>
        <v>Friday</v>
      </c>
    </row>
    <row r="948" spans="1:7" x14ac:dyDescent="0.35">
      <c r="A948" t="s">
        <v>47</v>
      </c>
      <c r="B948" s="4" t="s">
        <v>30</v>
      </c>
      <c r="C948" s="4" t="s">
        <v>43</v>
      </c>
      <c r="D948" s="5">
        <v>44781</v>
      </c>
      <c r="E948" s="6">
        <v>3437</v>
      </c>
      <c r="F948">
        <v>181</v>
      </c>
      <c r="G948" t="str">
        <f t="shared" si="14"/>
        <v>Monday</v>
      </c>
    </row>
    <row r="949" spans="1:7" x14ac:dyDescent="0.35">
      <c r="A949" t="s">
        <v>47</v>
      </c>
      <c r="B949" s="4" t="s">
        <v>8</v>
      </c>
      <c r="C949" s="4" t="s">
        <v>38</v>
      </c>
      <c r="D949" s="5">
        <v>44799</v>
      </c>
      <c r="E949" s="6">
        <v>301</v>
      </c>
      <c r="F949">
        <v>65</v>
      </c>
      <c r="G949" t="str">
        <f t="shared" si="14"/>
        <v>Friday</v>
      </c>
    </row>
    <row r="950" spans="1:7" x14ac:dyDescent="0.35">
      <c r="A950" t="s">
        <v>18</v>
      </c>
      <c r="B950" s="4" t="s">
        <v>30</v>
      </c>
      <c r="C950" s="4" t="s">
        <v>43</v>
      </c>
      <c r="D950" s="5">
        <v>44575</v>
      </c>
      <c r="E950" s="6">
        <v>1869</v>
      </c>
      <c r="F950">
        <v>158</v>
      </c>
      <c r="G950" t="str">
        <f t="shared" si="14"/>
        <v>Friday</v>
      </c>
    </row>
    <row r="951" spans="1:7" x14ac:dyDescent="0.35">
      <c r="A951" t="s">
        <v>44</v>
      </c>
      <c r="B951" s="4" t="s">
        <v>27</v>
      </c>
      <c r="C951" s="4" t="s">
        <v>57</v>
      </c>
      <c r="D951" s="5">
        <v>44784</v>
      </c>
      <c r="E951" s="6">
        <v>17465</v>
      </c>
      <c r="F951">
        <v>271</v>
      </c>
      <c r="G951" t="str">
        <f t="shared" si="14"/>
        <v>Thursday</v>
      </c>
    </row>
    <row r="952" spans="1:7" x14ac:dyDescent="0.35">
      <c r="A952" t="s">
        <v>54</v>
      </c>
      <c r="B952" s="4" t="s">
        <v>27</v>
      </c>
      <c r="C952" s="4" t="s">
        <v>48</v>
      </c>
      <c r="D952" s="5">
        <v>44712</v>
      </c>
      <c r="E952" s="6">
        <v>10143</v>
      </c>
      <c r="F952">
        <v>24</v>
      </c>
      <c r="G952" t="str">
        <f t="shared" si="14"/>
        <v>Tuesday</v>
      </c>
    </row>
    <row r="953" spans="1:7" x14ac:dyDescent="0.35">
      <c r="A953" t="s">
        <v>10</v>
      </c>
      <c r="B953" s="4" t="s">
        <v>22</v>
      </c>
      <c r="C953" s="4" t="s">
        <v>23</v>
      </c>
      <c r="D953" s="5">
        <v>44753</v>
      </c>
      <c r="E953" s="6">
        <v>3626</v>
      </c>
      <c r="F953">
        <v>10</v>
      </c>
      <c r="G953" t="str">
        <f t="shared" si="14"/>
        <v>Monday</v>
      </c>
    </row>
    <row r="954" spans="1:7" x14ac:dyDescent="0.35">
      <c r="A954" t="s">
        <v>32</v>
      </c>
      <c r="B954" s="4" t="s">
        <v>30</v>
      </c>
      <c r="C954" s="4" t="s">
        <v>58</v>
      </c>
      <c r="D954" s="5">
        <v>44622</v>
      </c>
      <c r="E954" s="6">
        <v>3346</v>
      </c>
      <c r="F954">
        <v>304</v>
      </c>
      <c r="G954" t="str">
        <f t="shared" si="14"/>
        <v>Wednesday</v>
      </c>
    </row>
    <row r="955" spans="1:7" x14ac:dyDescent="0.35">
      <c r="A955" t="s">
        <v>54</v>
      </c>
      <c r="B955" s="4" t="s">
        <v>16</v>
      </c>
      <c r="C955" s="4" t="s">
        <v>52</v>
      </c>
      <c r="D955" s="5">
        <v>44755</v>
      </c>
      <c r="E955" s="6">
        <v>6321</v>
      </c>
      <c r="F955">
        <v>88</v>
      </c>
      <c r="G955" t="str">
        <f t="shared" si="14"/>
        <v>Wednesday</v>
      </c>
    </row>
    <row r="956" spans="1:7" x14ac:dyDescent="0.35">
      <c r="A956" t="s">
        <v>25</v>
      </c>
      <c r="B956" s="4" t="s">
        <v>8</v>
      </c>
      <c r="C956" s="4" t="s">
        <v>40</v>
      </c>
      <c r="D956" s="5">
        <v>44776</v>
      </c>
      <c r="E956" s="6">
        <v>9345</v>
      </c>
      <c r="F956">
        <v>133</v>
      </c>
      <c r="G956" t="str">
        <f t="shared" si="14"/>
        <v>Wednesday</v>
      </c>
    </row>
    <row r="957" spans="1:7" x14ac:dyDescent="0.35">
      <c r="A957" t="s">
        <v>39</v>
      </c>
      <c r="B957" s="4" t="s">
        <v>8</v>
      </c>
      <c r="C957" s="4" t="s">
        <v>14</v>
      </c>
      <c r="D957" s="5">
        <v>44621</v>
      </c>
      <c r="E957" s="6">
        <v>15008</v>
      </c>
      <c r="F957">
        <v>165</v>
      </c>
      <c r="G957" t="str">
        <f t="shared" si="14"/>
        <v>Tuesday</v>
      </c>
    </row>
    <row r="958" spans="1:7" x14ac:dyDescent="0.35">
      <c r="A958" t="s">
        <v>50</v>
      </c>
      <c r="B958" s="4" t="s">
        <v>22</v>
      </c>
      <c r="C958" s="4" t="s">
        <v>45</v>
      </c>
      <c r="D958" s="5">
        <v>44664</v>
      </c>
      <c r="E958" s="6">
        <v>7609</v>
      </c>
      <c r="F958">
        <v>150</v>
      </c>
      <c r="G958" t="str">
        <f t="shared" si="14"/>
        <v>Wednesday</v>
      </c>
    </row>
    <row r="959" spans="1:7" x14ac:dyDescent="0.35">
      <c r="A959" t="s">
        <v>35</v>
      </c>
      <c r="B959" s="4" t="s">
        <v>30</v>
      </c>
      <c r="C959" s="4" t="s">
        <v>43</v>
      </c>
      <c r="D959" s="5">
        <v>44606</v>
      </c>
      <c r="E959" s="6">
        <v>10332</v>
      </c>
      <c r="F959">
        <v>180</v>
      </c>
      <c r="G959" t="str">
        <f t="shared" si="14"/>
        <v>Monday</v>
      </c>
    </row>
    <row r="960" spans="1:7" x14ac:dyDescent="0.35">
      <c r="A960" t="s">
        <v>29</v>
      </c>
      <c r="B960" s="4" t="s">
        <v>11</v>
      </c>
      <c r="C960" s="4" t="s">
        <v>45</v>
      </c>
      <c r="D960" s="5">
        <v>44768</v>
      </c>
      <c r="E960" s="6">
        <v>819</v>
      </c>
      <c r="F960">
        <v>213</v>
      </c>
      <c r="G960" t="str">
        <f t="shared" si="14"/>
        <v>Tuesday</v>
      </c>
    </row>
    <row r="961" spans="1:7" x14ac:dyDescent="0.35">
      <c r="A961" t="s">
        <v>24</v>
      </c>
      <c r="B961" s="4" t="s">
        <v>8</v>
      </c>
      <c r="C961" s="4" t="s">
        <v>33</v>
      </c>
      <c r="D961" s="5">
        <v>44588</v>
      </c>
      <c r="E961" s="6">
        <v>5754</v>
      </c>
      <c r="F961">
        <v>133</v>
      </c>
      <c r="G961" t="str">
        <f t="shared" si="14"/>
        <v>Thursday</v>
      </c>
    </row>
    <row r="962" spans="1:7" x14ac:dyDescent="0.35">
      <c r="A962" t="s">
        <v>7</v>
      </c>
      <c r="B962" s="4" t="s">
        <v>11</v>
      </c>
      <c r="C962" s="4" t="s">
        <v>14</v>
      </c>
      <c r="D962" s="5">
        <v>44665</v>
      </c>
      <c r="E962" s="6">
        <v>28</v>
      </c>
      <c r="F962">
        <v>446</v>
      </c>
      <c r="G962" t="str">
        <f t="shared" si="14"/>
        <v>Thursday</v>
      </c>
    </row>
    <row r="963" spans="1:7" x14ac:dyDescent="0.35">
      <c r="A963" t="s">
        <v>18</v>
      </c>
      <c r="B963" s="4" t="s">
        <v>27</v>
      </c>
      <c r="C963" s="4" t="s">
        <v>48</v>
      </c>
      <c r="D963" s="5">
        <v>44700</v>
      </c>
      <c r="E963" s="6">
        <v>6440</v>
      </c>
      <c r="F963">
        <v>141</v>
      </c>
      <c r="G963" t="str">
        <f t="shared" ref="G963:G1026" si="15">TEXT(D963,"DDDD")</f>
        <v>Thursday</v>
      </c>
    </row>
    <row r="964" spans="1:7" x14ac:dyDescent="0.35">
      <c r="A964" t="s">
        <v>41</v>
      </c>
      <c r="B964" s="4" t="s">
        <v>11</v>
      </c>
      <c r="C964" s="4" t="s">
        <v>31</v>
      </c>
      <c r="D964" s="5">
        <v>44601</v>
      </c>
      <c r="E964" s="6">
        <v>4956</v>
      </c>
      <c r="F964">
        <v>58</v>
      </c>
      <c r="G964" t="str">
        <f t="shared" si="15"/>
        <v>Wednesday</v>
      </c>
    </row>
    <row r="965" spans="1:7" x14ac:dyDescent="0.35">
      <c r="A965" t="s">
        <v>24</v>
      </c>
      <c r="B965" s="4" t="s">
        <v>8</v>
      </c>
      <c r="C965" s="4" t="s">
        <v>40</v>
      </c>
      <c r="D965" s="5">
        <v>44706</v>
      </c>
      <c r="E965" s="6">
        <v>2352</v>
      </c>
      <c r="F965">
        <v>58</v>
      </c>
      <c r="G965" t="str">
        <f t="shared" si="15"/>
        <v>Wednesday</v>
      </c>
    </row>
    <row r="966" spans="1:7" x14ac:dyDescent="0.35">
      <c r="A966" t="s">
        <v>18</v>
      </c>
      <c r="B966" s="4" t="s">
        <v>16</v>
      </c>
      <c r="C966" s="4" t="s">
        <v>46</v>
      </c>
      <c r="D966" s="5">
        <v>44587</v>
      </c>
      <c r="E966" s="6">
        <v>3906</v>
      </c>
      <c r="F966">
        <v>76</v>
      </c>
      <c r="G966" t="str">
        <f t="shared" si="15"/>
        <v>Wednesday</v>
      </c>
    </row>
    <row r="967" spans="1:7" x14ac:dyDescent="0.35">
      <c r="A967" t="s">
        <v>35</v>
      </c>
      <c r="B967" s="4" t="s">
        <v>11</v>
      </c>
      <c r="C967" s="4" t="s">
        <v>45</v>
      </c>
      <c r="D967" s="5">
        <v>44746</v>
      </c>
      <c r="E967" s="6">
        <v>1813</v>
      </c>
      <c r="F967">
        <v>296</v>
      </c>
      <c r="G967" t="str">
        <f t="shared" si="15"/>
        <v>Monday</v>
      </c>
    </row>
    <row r="968" spans="1:7" x14ac:dyDescent="0.35">
      <c r="A968" t="s">
        <v>56</v>
      </c>
      <c r="B968" s="4" t="s">
        <v>11</v>
      </c>
      <c r="C968" s="4" t="s">
        <v>48</v>
      </c>
      <c r="D968" s="5">
        <v>44664</v>
      </c>
      <c r="E968" s="6">
        <v>11788</v>
      </c>
      <c r="F968">
        <v>73</v>
      </c>
      <c r="G968" t="str">
        <f t="shared" si="15"/>
        <v>Wednesday</v>
      </c>
    </row>
    <row r="969" spans="1:7" x14ac:dyDescent="0.35">
      <c r="A969" t="s">
        <v>13</v>
      </c>
      <c r="B969" s="4" t="s">
        <v>16</v>
      </c>
      <c r="C969" s="4" t="s">
        <v>17</v>
      </c>
      <c r="D969" s="5">
        <v>44586</v>
      </c>
      <c r="E969" s="6">
        <v>5768</v>
      </c>
      <c r="F969">
        <v>119</v>
      </c>
      <c r="G969" t="str">
        <f t="shared" si="15"/>
        <v>Tuesday</v>
      </c>
    </row>
    <row r="970" spans="1:7" x14ac:dyDescent="0.35">
      <c r="A970" t="s">
        <v>51</v>
      </c>
      <c r="B970" s="4" t="s">
        <v>27</v>
      </c>
      <c r="C970" s="4" t="s">
        <v>12</v>
      </c>
      <c r="D970" s="5">
        <v>44676</v>
      </c>
      <c r="E970" s="6">
        <v>2401</v>
      </c>
      <c r="F970">
        <v>78</v>
      </c>
      <c r="G970" t="str">
        <f t="shared" si="15"/>
        <v>Monday</v>
      </c>
    </row>
    <row r="971" spans="1:7" x14ac:dyDescent="0.35">
      <c r="A971" t="s">
        <v>51</v>
      </c>
      <c r="B971" s="4" t="s">
        <v>27</v>
      </c>
      <c r="C971" s="4" t="s">
        <v>31</v>
      </c>
      <c r="D971" s="5">
        <v>44722</v>
      </c>
      <c r="E971" s="6">
        <v>4515</v>
      </c>
      <c r="F971">
        <v>392</v>
      </c>
      <c r="G971" t="str">
        <f t="shared" si="15"/>
        <v>Friday</v>
      </c>
    </row>
    <row r="972" spans="1:7" x14ac:dyDescent="0.35">
      <c r="A972" t="s">
        <v>54</v>
      </c>
      <c r="B972" s="4" t="s">
        <v>22</v>
      </c>
      <c r="C972" s="4" t="s">
        <v>45</v>
      </c>
      <c r="D972" s="5">
        <v>44795</v>
      </c>
      <c r="E972" s="6">
        <v>10794</v>
      </c>
      <c r="F972">
        <v>51</v>
      </c>
      <c r="G972" t="str">
        <f t="shared" si="15"/>
        <v>Monday</v>
      </c>
    </row>
    <row r="973" spans="1:7" x14ac:dyDescent="0.35">
      <c r="A973" t="s">
        <v>10</v>
      </c>
      <c r="B973" s="4" t="s">
        <v>11</v>
      </c>
      <c r="C973" s="4" t="s">
        <v>21</v>
      </c>
      <c r="D973" s="5">
        <v>44739</v>
      </c>
      <c r="E973" s="6">
        <v>13706</v>
      </c>
      <c r="F973">
        <v>207</v>
      </c>
      <c r="G973" t="str">
        <f t="shared" si="15"/>
        <v>Monday</v>
      </c>
    </row>
    <row r="974" spans="1:7" x14ac:dyDescent="0.35">
      <c r="A974" t="s">
        <v>41</v>
      </c>
      <c r="B974" s="4" t="s">
        <v>11</v>
      </c>
      <c r="C974" s="4" t="s">
        <v>28</v>
      </c>
      <c r="D974" s="5">
        <v>44742</v>
      </c>
      <c r="E974" s="6">
        <v>4361</v>
      </c>
      <c r="F974">
        <v>40</v>
      </c>
      <c r="G974" t="str">
        <f t="shared" si="15"/>
        <v>Thursday</v>
      </c>
    </row>
    <row r="975" spans="1:7" x14ac:dyDescent="0.35">
      <c r="A975" t="s">
        <v>7</v>
      </c>
      <c r="B975" s="4" t="s">
        <v>11</v>
      </c>
      <c r="C975" s="4" t="s">
        <v>48</v>
      </c>
      <c r="D975" s="5">
        <v>44803</v>
      </c>
      <c r="E975" s="6">
        <v>10122</v>
      </c>
      <c r="F975">
        <v>100</v>
      </c>
      <c r="G975" t="str">
        <f t="shared" si="15"/>
        <v>Tuesday</v>
      </c>
    </row>
    <row r="976" spans="1:7" x14ac:dyDescent="0.35">
      <c r="A976" t="s">
        <v>32</v>
      </c>
      <c r="B976" s="4" t="s">
        <v>16</v>
      </c>
      <c r="C976" s="4" t="s">
        <v>52</v>
      </c>
      <c r="D976" s="5">
        <v>44796</v>
      </c>
      <c r="E976" s="6">
        <v>994</v>
      </c>
      <c r="F976">
        <v>57</v>
      </c>
      <c r="G976" t="str">
        <f t="shared" si="15"/>
        <v>Tuesday</v>
      </c>
    </row>
    <row r="977" spans="1:7" x14ac:dyDescent="0.35">
      <c r="A977" t="s">
        <v>51</v>
      </c>
      <c r="B977" s="4" t="s">
        <v>22</v>
      </c>
      <c r="C977" s="4" t="s">
        <v>19</v>
      </c>
      <c r="D977" s="5">
        <v>44799</v>
      </c>
      <c r="E977" s="6">
        <v>2268</v>
      </c>
      <c r="F977">
        <v>42</v>
      </c>
      <c r="G977" t="str">
        <f t="shared" si="15"/>
        <v>Friday</v>
      </c>
    </row>
    <row r="978" spans="1:7" x14ac:dyDescent="0.35">
      <c r="A978" t="s">
        <v>13</v>
      </c>
      <c r="B978" s="4" t="s">
        <v>16</v>
      </c>
      <c r="C978" s="4" t="s">
        <v>28</v>
      </c>
      <c r="D978" s="5">
        <v>44629</v>
      </c>
      <c r="E978" s="6">
        <v>574</v>
      </c>
      <c r="F978">
        <v>156</v>
      </c>
      <c r="G978" t="str">
        <f t="shared" si="15"/>
        <v>Wednesday</v>
      </c>
    </row>
    <row r="979" spans="1:7" x14ac:dyDescent="0.35">
      <c r="A979" t="s">
        <v>50</v>
      </c>
      <c r="B979" s="4" t="s">
        <v>8</v>
      </c>
      <c r="C979" s="4" t="s">
        <v>33</v>
      </c>
      <c r="D979" s="5">
        <v>44671</v>
      </c>
      <c r="E979" s="6">
        <v>1792</v>
      </c>
      <c r="F979">
        <v>23</v>
      </c>
      <c r="G979" t="str">
        <f t="shared" si="15"/>
        <v>Wednesday</v>
      </c>
    </row>
    <row r="980" spans="1:7" x14ac:dyDescent="0.35">
      <c r="A980" t="s">
        <v>29</v>
      </c>
      <c r="B980" s="4" t="s">
        <v>30</v>
      </c>
      <c r="C980" s="4" t="s">
        <v>58</v>
      </c>
      <c r="D980" s="5">
        <v>44722</v>
      </c>
      <c r="E980" s="6">
        <v>4844</v>
      </c>
      <c r="F980">
        <v>539</v>
      </c>
      <c r="G980" t="str">
        <f t="shared" si="15"/>
        <v>Friday</v>
      </c>
    </row>
    <row r="981" spans="1:7" x14ac:dyDescent="0.35">
      <c r="A981" t="s">
        <v>41</v>
      </c>
      <c r="B981" s="4" t="s">
        <v>16</v>
      </c>
      <c r="C981" s="4" t="s">
        <v>36</v>
      </c>
      <c r="D981" s="5">
        <v>44600</v>
      </c>
      <c r="E981" s="6">
        <v>938</v>
      </c>
      <c r="F981">
        <v>158</v>
      </c>
      <c r="G981" t="str">
        <f t="shared" si="15"/>
        <v>Tuesday</v>
      </c>
    </row>
    <row r="982" spans="1:7" x14ac:dyDescent="0.35">
      <c r="A982" t="s">
        <v>24</v>
      </c>
      <c r="B982" s="4" t="s">
        <v>16</v>
      </c>
      <c r="C982" s="4" t="s">
        <v>45</v>
      </c>
      <c r="D982" s="5">
        <v>44798</v>
      </c>
      <c r="E982" s="6">
        <v>4879</v>
      </c>
      <c r="F982">
        <v>22</v>
      </c>
      <c r="G982" t="str">
        <f t="shared" si="15"/>
        <v>Thursday</v>
      </c>
    </row>
    <row r="983" spans="1:7" x14ac:dyDescent="0.35">
      <c r="A983" t="s">
        <v>55</v>
      </c>
      <c r="B983" s="4" t="s">
        <v>11</v>
      </c>
      <c r="C983" s="4" t="s">
        <v>14</v>
      </c>
      <c r="D983" s="5">
        <v>44608</v>
      </c>
      <c r="E983" s="6">
        <v>9107</v>
      </c>
      <c r="F983">
        <v>73</v>
      </c>
      <c r="G983" t="str">
        <f t="shared" si="15"/>
        <v>Wednesday</v>
      </c>
    </row>
    <row r="984" spans="1:7" x14ac:dyDescent="0.35">
      <c r="A984" t="s">
        <v>44</v>
      </c>
      <c r="B984" s="4" t="s">
        <v>8</v>
      </c>
      <c r="C984" s="4" t="s">
        <v>19</v>
      </c>
      <c r="D984" s="5">
        <v>44711</v>
      </c>
      <c r="E984" s="6">
        <v>12187</v>
      </c>
      <c r="F984">
        <v>27</v>
      </c>
      <c r="G984" t="str">
        <f t="shared" si="15"/>
        <v>Monday</v>
      </c>
    </row>
    <row r="985" spans="1:7" x14ac:dyDescent="0.35">
      <c r="A985" t="s">
        <v>13</v>
      </c>
      <c r="B985" s="4" t="s">
        <v>22</v>
      </c>
      <c r="C985" s="4" t="s">
        <v>23</v>
      </c>
      <c r="D985" s="5">
        <v>44741</v>
      </c>
      <c r="E985" s="6">
        <v>5670</v>
      </c>
      <c r="F985">
        <v>64</v>
      </c>
      <c r="G985" t="str">
        <f t="shared" si="15"/>
        <v>Wednesday</v>
      </c>
    </row>
    <row r="986" spans="1:7" x14ac:dyDescent="0.35">
      <c r="A986" t="s">
        <v>13</v>
      </c>
      <c r="B986" s="4" t="s">
        <v>27</v>
      </c>
      <c r="C986" s="4" t="s">
        <v>38</v>
      </c>
      <c r="D986" s="5">
        <v>44728</v>
      </c>
      <c r="E986" s="6">
        <v>476</v>
      </c>
      <c r="F986">
        <v>133</v>
      </c>
      <c r="G986" t="str">
        <f t="shared" si="15"/>
        <v>Thursday</v>
      </c>
    </row>
    <row r="987" spans="1:7" x14ac:dyDescent="0.35">
      <c r="A987" t="s">
        <v>24</v>
      </c>
      <c r="B987" s="4" t="s">
        <v>8</v>
      </c>
      <c r="C987" s="4" t="s">
        <v>58</v>
      </c>
      <c r="D987" s="5">
        <v>44624</v>
      </c>
      <c r="E987" s="6">
        <v>2681</v>
      </c>
      <c r="F987">
        <v>149</v>
      </c>
      <c r="G987" t="str">
        <f t="shared" si="15"/>
        <v>Friday</v>
      </c>
    </row>
    <row r="988" spans="1:7" x14ac:dyDescent="0.35">
      <c r="A988" t="s">
        <v>39</v>
      </c>
      <c r="B988" s="4" t="s">
        <v>22</v>
      </c>
      <c r="C988" s="4" t="s">
        <v>14</v>
      </c>
      <c r="D988" s="5">
        <v>44635</v>
      </c>
      <c r="E988" s="6">
        <v>1533</v>
      </c>
      <c r="F988">
        <v>434</v>
      </c>
      <c r="G988" t="str">
        <f t="shared" si="15"/>
        <v>Tuesday</v>
      </c>
    </row>
    <row r="989" spans="1:7" x14ac:dyDescent="0.35">
      <c r="A989" t="s">
        <v>39</v>
      </c>
      <c r="B989" s="4" t="s">
        <v>22</v>
      </c>
      <c r="C989" s="4" t="s">
        <v>23</v>
      </c>
      <c r="D989" s="5">
        <v>44588</v>
      </c>
      <c r="E989" s="6">
        <v>9765</v>
      </c>
      <c r="F989">
        <v>85</v>
      </c>
      <c r="G989" t="str">
        <f t="shared" si="15"/>
        <v>Thursday</v>
      </c>
    </row>
    <row r="990" spans="1:7" x14ac:dyDescent="0.35">
      <c r="A990" t="s">
        <v>35</v>
      </c>
      <c r="B990" s="4" t="s">
        <v>30</v>
      </c>
      <c r="C990" s="4" t="s">
        <v>33</v>
      </c>
      <c r="D990" s="5">
        <v>44747</v>
      </c>
      <c r="E990" s="6">
        <v>994</v>
      </c>
      <c r="F990">
        <v>118</v>
      </c>
      <c r="G990" t="str">
        <f t="shared" si="15"/>
        <v>Tuesday</v>
      </c>
    </row>
    <row r="991" spans="1:7" x14ac:dyDescent="0.35">
      <c r="A991" t="s">
        <v>26</v>
      </c>
      <c r="B991" s="4" t="s">
        <v>27</v>
      </c>
      <c r="C991" s="4" t="s">
        <v>58</v>
      </c>
      <c r="D991" s="5">
        <v>44649</v>
      </c>
      <c r="E991" s="6">
        <v>3318</v>
      </c>
      <c r="F991">
        <v>299</v>
      </c>
      <c r="G991" t="str">
        <f t="shared" si="15"/>
        <v>Tuesday</v>
      </c>
    </row>
    <row r="992" spans="1:7" x14ac:dyDescent="0.35">
      <c r="A992" t="s">
        <v>29</v>
      </c>
      <c r="B992" s="4" t="s">
        <v>30</v>
      </c>
      <c r="C992" s="4" t="s">
        <v>48</v>
      </c>
      <c r="D992" s="5">
        <v>44693</v>
      </c>
      <c r="E992" s="6">
        <v>4214</v>
      </c>
      <c r="F992">
        <v>35</v>
      </c>
      <c r="G992" t="str">
        <f t="shared" si="15"/>
        <v>Thursday</v>
      </c>
    </row>
    <row r="993" spans="1:7" x14ac:dyDescent="0.35">
      <c r="A993" t="s">
        <v>18</v>
      </c>
      <c r="B993" s="4" t="s">
        <v>27</v>
      </c>
      <c r="C993" s="4" t="s">
        <v>33</v>
      </c>
      <c r="D993" s="5">
        <v>44631</v>
      </c>
      <c r="E993" s="6">
        <v>7714</v>
      </c>
      <c r="F993">
        <v>44</v>
      </c>
      <c r="G993" t="str">
        <f t="shared" si="15"/>
        <v>Friday</v>
      </c>
    </row>
    <row r="994" spans="1:7" x14ac:dyDescent="0.35">
      <c r="A994" t="s">
        <v>24</v>
      </c>
      <c r="B994" s="4" t="s">
        <v>22</v>
      </c>
      <c r="C994" s="4" t="s">
        <v>31</v>
      </c>
      <c r="D994" s="5">
        <v>44753</v>
      </c>
      <c r="E994" s="6">
        <v>4690</v>
      </c>
      <c r="F994">
        <v>299</v>
      </c>
      <c r="G994" t="str">
        <f t="shared" si="15"/>
        <v>Monday</v>
      </c>
    </row>
    <row r="995" spans="1:7" x14ac:dyDescent="0.35">
      <c r="A995" t="s">
        <v>20</v>
      </c>
      <c r="B995" s="4" t="s">
        <v>22</v>
      </c>
      <c r="C995" s="4" t="s">
        <v>53</v>
      </c>
      <c r="D995" s="5">
        <v>44774</v>
      </c>
      <c r="E995" s="6">
        <v>13062</v>
      </c>
      <c r="F995">
        <v>62</v>
      </c>
      <c r="G995" t="str">
        <f t="shared" si="15"/>
        <v>Monday</v>
      </c>
    </row>
    <row r="996" spans="1:7" x14ac:dyDescent="0.35">
      <c r="A996" t="s">
        <v>20</v>
      </c>
      <c r="B996" s="4" t="s">
        <v>8</v>
      </c>
      <c r="C996" s="4" t="s">
        <v>40</v>
      </c>
      <c r="D996" s="5">
        <v>44608</v>
      </c>
      <c r="E996" s="6">
        <v>12488</v>
      </c>
      <c r="F996">
        <v>200</v>
      </c>
      <c r="G996" t="str">
        <f t="shared" si="15"/>
        <v>Wednesday</v>
      </c>
    </row>
    <row r="997" spans="1:7" x14ac:dyDescent="0.35">
      <c r="A997" t="s">
        <v>39</v>
      </c>
      <c r="B997" s="4" t="s">
        <v>27</v>
      </c>
      <c r="C997" s="4" t="s">
        <v>21</v>
      </c>
      <c r="D997" s="5">
        <v>44664</v>
      </c>
      <c r="E997" s="6">
        <v>14147</v>
      </c>
      <c r="F997">
        <v>235</v>
      </c>
      <c r="G997" t="str">
        <f t="shared" si="15"/>
        <v>Wednesday</v>
      </c>
    </row>
    <row r="998" spans="1:7" x14ac:dyDescent="0.35">
      <c r="A998" t="s">
        <v>18</v>
      </c>
      <c r="B998" s="4" t="s">
        <v>11</v>
      </c>
      <c r="C998" s="4" t="s">
        <v>53</v>
      </c>
      <c r="D998" s="5">
        <v>44606</v>
      </c>
      <c r="E998" s="6">
        <v>49</v>
      </c>
      <c r="F998">
        <v>363</v>
      </c>
      <c r="G998" t="str">
        <f t="shared" si="15"/>
        <v>Monday</v>
      </c>
    </row>
    <row r="999" spans="1:7" x14ac:dyDescent="0.35">
      <c r="A999" t="s">
        <v>56</v>
      </c>
      <c r="B999" s="4" t="s">
        <v>16</v>
      </c>
      <c r="C999" s="4" t="s">
        <v>14</v>
      </c>
      <c r="D999" s="5">
        <v>44634</v>
      </c>
      <c r="E999" s="6">
        <v>10199</v>
      </c>
      <c r="F999">
        <v>68</v>
      </c>
      <c r="G999" t="str">
        <f t="shared" si="15"/>
        <v>Monday</v>
      </c>
    </row>
    <row r="1000" spans="1:7" x14ac:dyDescent="0.35">
      <c r="A1000" t="s">
        <v>18</v>
      </c>
      <c r="B1000" s="4" t="s">
        <v>16</v>
      </c>
      <c r="C1000" s="4" t="s">
        <v>40</v>
      </c>
      <c r="D1000" s="5">
        <v>44677</v>
      </c>
      <c r="E1000" s="6">
        <v>11389</v>
      </c>
      <c r="F1000">
        <v>26</v>
      </c>
      <c r="G1000" t="str">
        <f t="shared" si="15"/>
        <v>Tuesday</v>
      </c>
    </row>
    <row r="1001" spans="1:7" x14ac:dyDescent="0.35">
      <c r="A1001" t="s">
        <v>7</v>
      </c>
      <c r="B1001" s="4" t="s">
        <v>30</v>
      </c>
      <c r="C1001" s="4" t="s">
        <v>46</v>
      </c>
      <c r="D1001" s="5">
        <v>44656</v>
      </c>
      <c r="E1001" s="6">
        <v>3584</v>
      </c>
      <c r="F1001">
        <v>200</v>
      </c>
      <c r="G1001" t="str">
        <f t="shared" si="15"/>
        <v>Tuesday</v>
      </c>
    </row>
    <row r="1002" spans="1:7" x14ac:dyDescent="0.35">
      <c r="A1002" t="s">
        <v>51</v>
      </c>
      <c r="B1002" s="4" t="s">
        <v>30</v>
      </c>
      <c r="C1002" s="4" t="s">
        <v>33</v>
      </c>
      <c r="D1002" s="5">
        <v>44623</v>
      </c>
      <c r="E1002" s="6">
        <v>12481</v>
      </c>
      <c r="F1002">
        <v>264</v>
      </c>
      <c r="G1002" t="str">
        <f t="shared" si="15"/>
        <v>Thursday</v>
      </c>
    </row>
    <row r="1003" spans="1:7" x14ac:dyDescent="0.35">
      <c r="A1003" t="s">
        <v>42</v>
      </c>
      <c r="B1003" s="4" t="s">
        <v>27</v>
      </c>
      <c r="C1003" s="4" t="s">
        <v>40</v>
      </c>
      <c r="D1003" s="5">
        <v>44725</v>
      </c>
      <c r="E1003" s="6">
        <v>2107</v>
      </c>
      <c r="F1003">
        <v>175</v>
      </c>
      <c r="G1003" t="str">
        <f t="shared" si="15"/>
        <v>Monday</v>
      </c>
    </row>
    <row r="1004" spans="1:7" x14ac:dyDescent="0.35">
      <c r="A1004" t="s">
        <v>34</v>
      </c>
      <c r="B1004" s="4" t="s">
        <v>22</v>
      </c>
      <c r="C1004" s="4" t="s">
        <v>59</v>
      </c>
      <c r="D1004" s="5">
        <v>44606</v>
      </c>
      <c r="E1004" s="6">
        <v>8603</v>
      </c>
      <c r="F1004">
        <v>352</v>
      </c>
      <c r="G1004" t="str">
        <f t="shared" si="15"/>
        <v>Monday</v>
      </c>
    </row>
    <row r="1005" spans="1:7" x14ac:dyDescent="0.35">
      <c r="A1005" t="s">
        <v>37</v>
      </c>
      <c r="B1005" s="4" t="s">
        <v>22</v>
      </c>
      <c r="C1005" s="4" t="s">
        <v>19</v>
      </c>
      <c r="D1005" s="5">
        <v>44669</v>
      </c>
      <c r="E1005" s="6">
        <v>7483</v>
      </c>
      <c r="F1005">
        <v>183</v>
      </c>
      <c r="G1005" t="str">
        <f t="shared" si="15"/>
        <v>Monday</v>
      </c>
    </row>
    <row r="1006" spans="1:7" x14ac:dyDescent="0.35">
      <c r="A1006" t="s">
        <v>18</v>
      </c>
      <c r="B1006" s="4" t="s">
        <v>22</v>
      </c>
      <c r="C1006" s="4" t="s">
        <v>12</v>
      </c>
      <c r="D1006" s="5">
        <v>44593</v>
      </c>
      <c r="E1006" s="6">
        <v>3381</v>
      </c>
      <c r="F1006">
        <v>417</v>
      </c>
      <c r="G1006" t="str">
        <f t="shared" si="15"/>
        <v>Tuesday</v>
      </c>
    </row>
    <row r="1007" spans="1:7" x14ac:dyDescent="0.35">
      <c r="A1007" t="s">
        <v>55</v>
      </c>
      <c r="B1007" s="4" t="s">
        <v>22</v>
      </c>
      <c r="C1007" s="4" t="s">
        <v>28</v>
      </c>
      <c r="D1007" s="5">
        <v>44777</v>
      </c>
      <c r="E1007" s="6">
        <v>2030</v>
      </c>
      <c r="F1007">
        <v>146</v>
      </c>
      <c r="G1007" t="str">
        <f t="shared" si="15"/>
        <v>Thursday</v>
      </c>
    </row>
    <row r="1008" spans="1:7" x14ac:dyDescent="0.35">
      <c r="A1008" t="s">
        <v>49</v>
      </c>
      <c r="B1008" s="4" t="s">
        <v>22</v>
      </c>
      <c r="C1008" s="4" t="s">
        <v>48</v>
      </c>
      <c r="D1008" s="5">
        <v>44656</v>
      </c>
      <c r="E1008" s="6">
        <v>6559</v>
      </c>
      <c r="F1008">
        <v>158</v>
      </c>
      <c r="G1008" t="str">
        <f t="shared" si="15"/>
        <v>Tuesday</v>
      </c>
    </row>
    <row r="1009" spans="1:7" x14ac:dyDescent="0.35">
      <c r="A1009" t="s">
        <v>32</v>
      </c>
      <c r="B1009" s="4" t="s">
        <v>16</v>
      </c>
      <c r="C1009" s="4" t="s">
        <v>19</v>
      </c>
      <c r="D1009" s="5">
        <v>44587</v>
      </c>
      <c r="E1009" s="6">
        <v>10822</v>
      </c>
      <c r="F1009">
        <v>168</v>
      </c>
      <c r="G1009" t="str">
        <f t="shared" si="15"/>
        <v>Wednesday</v>
      </c>
    </row>
    <row r="1010" spans="1:7" x14ac:dyDescent="0.35">
      <c r="A1010" t="s">
        <v>42</v>
      </c>
      <c r="B1010" s="4" t="s">
        <v>8</v>
      </c>
      <c r="C1010" s="4" t="s">
        <v>21</v>
      </c>
      <c r="D1010" s="5">
        <v>44582</v>
      </c>
      <c r="E1010" s="6">
        <v>18697</v>
      </c>
      <c r="F1010">
        <v>176</v>
      </c>
      <c r="G1010" t="str">
        <f t="shared" si="15"/>
        <v>Friday</v>
      </c>
    </row>
    <row r="1011" spans="1:7" x14ac:dyDescent="0.35">
      <c r="A1011" t="s">
        <v>42</v>
      </c>
      <c r="B1011" s="4" t="s">
        <v>30</v>
      </c>
      <c r="C1011" s="4" t="s">
        <v>21</v>
      </c>
      <c r="D1011" s="5">
        <v>44795</v>
      </c>
      <c r="E1011" s="6">
        <v>5845</v>
      </c>
      <c r="F1011">
        <v>172</v>
      </c>
      <c r="G1011" t="str">
        <f t="shared" si="15"/>
        <v>Monday</v>
      </c>
    </row>
    <row r="1012" spans="1:7" x14ac:dyDescent="0.35">
      <c r="A1012" t="s">
        <v>42</v>
      </c>
      <c r="B1012" s="4" t="s">
        <v>8</v>
      </c>
      <c r="C1012" s="4" t="s">
        <v>33</v>
      </c>
      <c r="D1012" s="5">
        <v>44588</v>
      </c>
      <c r="E1012" s="6">
        <v>2317</v>
      </c>
      <c r="F1012">
        <v>224</v>
      </c>
      <c r="G1012" t="str">
        <f t="shared" si="15"/>
        <v>Thursday</v>
      </c>
    </row>
    <row r="1013" spans="1:7" x14ac:dyDescent="0.35">
      <c r="A1013" t="s">
        <v>25</v>
      </c>
      <c r="B1013" s="4" t="s">
        <v>8</v>
      </c>
      <c r="C1013" s="4" t="s">
        <v>23</v>
      </c>
      <c r="D1013" s="5">
        <v>44608</v>
      </c>
      <c r="E1013" s="6">
        <v>10150</v>
      </c>
      <c r="F1013">
        <v>68</v>
      </c>
      <c r="G1013" t="str">
        <f t="shared" si="15"/>
        <v>Wednesday</v>
      </c>
    </row>
    <row r="1014" spans="1:7" x14ac:dyDescent="0.35">
      <c r="A1014" t="s">
        <v>55</v>
      </c>
      <c r="B1014" s="4" t="s">
        <v>27</v>
      </c>
      <c r="C1014" s="4" t="s">
        <v>52</v>
      </c>
      <c r="D1014" s="5">
        <v>44564</v>
      </c>
      <c r="E1014" s="6">
        <v>3437</v>
      </c>
      <c r="F1014">
        <v>46</v>
      </c>
      <c r="G1014" t="str">
        <f t="shared" si="15"/>
        <v>Monday</v>
      </c>
    </row>
    <row r="1015" spans="1:7" x14ac:dyDescent="0.35">
      <c r="A1015" t="s">
        <v>32</v>
      </c>
      <c r="B1015" s="4" t="s">
        <v>27</v>
      </c>
      <c r="C1015" s="4" t="s">
        <v>45</v>
      </c>
      <c r="D1015" s="5">
        <v>44797</v>
      </c>
      <c r="E1015" s="6">
        <v>4592</v>
      </c>
      <c r="F1015">
        <v>2</v>
      </c>
      <c r="G1015" t="str">
        <f t="shared" si="15"/>
        <v>Wednesday</v>
      </c>
    </row>
    <row r="1016" spans="1:7" x14ac:dyDescent="0.35">
      <c r="A1016" t="s">
        <v>18</v>
      </c>
      <c r="B1016" s="4" t="s">
        <v>27</v>
      </c>
      <c r="C1016" s="4" t="s">
        <v>40</v>
      </c>
      <c r="D1016" s="5">
        <v>44599</v>
      </c>
      <c r="E1016" s="6">
        <v>5691</v>
      </c>
      <c r="F1016">
        <v>417</v>
      </c>
      <c r="G1016" t="str">
        <f t="shared" si="15"/>
        <v>Monday</v>
      </c>
    </row>
    <row r="1017" spans="1:7" x14ac:dyDescent="0.35">
      <c r="A1017" t="s">
        <v>29</v>
      </c>
      <c r="B1017" s="4" t="s">
        <v>16</v>
      </c>
      <c r="C1017" s="4" t="s">
        <v>17</v>
      </c>
      <c r="D1017" s="5">
        <v>44603</v>
      </c>
      <c r="E1017" s="6">
        <v>4158</v>
      </c>
      <c r="F1017">
        <v>109</v>
      </c>
      <c r="G1017" t="str">
        <f t="shared" si="15"/>
        <v>Friday</v>
      </c>
    </row>
    <row r="1018" spans="1:7" x14ac:dyDescent="0.35">
      <c r="A1018" t="s">
        <v>42</v>
      </c>
      <c r="B1018" s="4" t="s">
        <v>30</v>
      </c>
      <c r="C1018" s="4" t="s">
        <v>36</v>
      </c>
      <c r="D1018" s="5">
        <v>44649</v>
      </c>
      <c r="E1018" s="6">
        <v>5684</v>
      </c>
      <c r="F1018">
        <v>81</v>
      </c>
      <c r="G1018" t="str">
        <f t="shared" si="15"/>
        <v>Tuesday</v>
      </c>
    </row>
    <row r="1019" spans="1:7" x14ac:dyDescent="0.35">
      <c r="A1019" t="s">
        <v>34</v>
      </c>
      <c r="B1019" s="4" t="s">
        <v>27</v>
      </c>
      <c r="C1019" s="4" t="s">
        <v>14</v>
      </c>
      <c r="D1019" s="5">
        <v>44727</v>
      </c>
      <c r="E1019" s="6">
        <v>693</v>
      </c>
      <c r="F1019">
        <v>350</v>
      </c>
      <c r="G1019" t="str">
        <f t="shared" si="15"/>
        <v>Wednesday</v>
      </c>
    </row>
    <row r="1020" spans="1:7" x14ac:dyDescent="0.35">
      <c r="A1020" t="s">
        <v>44</v>
      </c>
      <c r="B1020" s="4" t="s">
        <v>8</v>
      </c>
      <c r="C1020" s="4" t="s">
        <v>17</v>
      </c>
      <c r="D1020" s="5">
        <v>44677</v>
      </c>
      <c r="E1020" s="6">
        <v>546</v>
      </c>
      <c r="F1020">
        <v>142</v>
      </c>
      <c r="G1020" t="str">
        <f t="shared" si="15"/>
        <v>Tuesday</v>
      </c>
    </row>
    <row r="1021" spans="1:7" x14ac:dyDescent="0.35">
      <c r="A1021" t="s">
        <v>24</v>
      </c>
      <c r="B1021" s="4" t="s">
        <v>16</v>
      </c>
      <c r="C1021" s="4" t="s">
        <v>36</v>
      </c>
      <c r="D1021" s="5">
        <v>44757</v>
      </c>
      <c r="E1021" s="6">
        <v>4263</v>
      </c>
      <c r="F1021">
        <v>264</v>
      </c>
      <c r="G1021" t="str">
        <f t="shared" si="15"/>
        <v>Friday</v>
      </c>
    </row>
    <row r="1022" spans="1:7" x14ac:dyDescent="0.35">
      <c r="A1022" t="s">
        <v>35</v>
      </c>
      <c r="B1022" s="4" t="s">
        <v>11</v>
      </c>
      <c r="C1022" s="4" t="s">
        <v>36</v>
      </c>
      <c r="D1022" s="5">
        <v>44735</v>
      </c>
      <c r="E1022" s="6">
        <v>1036</v>
      </c>
      <c r="F1022">
        <v>20</v>
      </c>
      <c r="G1022" t="str">
        <f t="shared" si="15"/>
        <v>Thursday</v>
      </c>
    </row>
    <row r="1023" spans="1:7" x14ac:dyDescent="0.35">
      <c r="A1023" t="s">
        <v>44</v>
      </c>
      <c r="B1023" s="4" t="s">
        <v>16</v>
      </c>
      <c r="C1023" s="4" t="s">
        <v>57</v>
      </c>
      <c r="D1023" s="5">
        <v>44572</v>
      </c>
      <c r="E1023" s="6">
        <v>13846</v>
      </c>
      <c r="F1023">
        <v>421</v>
      </c>
      <c r="G1023" t="str">
        <f t="shared" si="15"/>
        <v>Tuesday</v>
      </c>
    </row>
    <row r="1024" spans="1:7" x14ac:dyDescent="0.35">
      <c r="A1024" t="s">
        <v>35</v>
      </c>
      <c r="B1024" s="4" t="s">
        <v>8</v>
      </c>
      <c r="C1024" s="4" t="s">
        <v>23</v>
      </c>
      <c r="D1024" s="5">
        <v>44601</v>
      </c>
      <c r="E1024" s="6">
        <v>2499</v>
      </c>
      <c r="F1024">
        <v>271</v>
      </c>
      <c r="G1024" t="str">
        <f t="shared" si="15"/>
        <v>Wednesday</v>
      </c>
    </row>
    <row r="1025" spans="1:7" x14ac:dyDescent="0.35">
      <c r="A1025" t="s">
        <v>10</v>
      </c>
      <c r="B1025" s="4" t="s">
        <v>8</v>
      </c>
      <c r="C1025" s="4" t="s">
        <v>48</v>
      </c>
      <c r="D1025" s="5">
        <v>44718</v>
      </c>
      <c r="E1025" s="6">
        <v>10689</v>
      </c>
      <c r="F1025">
        <v>204</v>
      </c>
      <c r="G1025" t="str">
        <f t="shared" si="15"/>
        <v>Monday</v>
      </c>
    </row>
    <row r="1026" spans="1:7" x14ac:dyDescent="0.35">
      <c r="A1026" t="s">
        <v>55</v>
      </c>
      <c r="B1026" s="4" t="s">
        <v>8</v>
      </c>
      <c r="C1026" s="4" t="s">
        <v>58</v>
      </c>
      <c r="D1026" s="5">
        <v>44783</v>
      </c>
      <c r="E1026" s="6">
        <v>5768</v>
      </c>
      <c r="F1026">
        <v>235</v>
      </c>
      <c r="G1026" t="str">
        <f t="shared" si="15"/>
        <v>Wednesday</v>
      </c>
    </row>
    <row r="1027" spans="1:7" x14ac:dyDescent="0.35">
      <c r="A1027" t="s">
        <v>47</v>
      </c>
      <c r="B1027" s="4" t="s">
        <v>16</v>
      </c>
      <c r="C1027" s="4" t="s">
        <v>17</v>
      </c>
      <c r="D1027" s="5">
        <v>44565</v>
      </c>
      <c r="E1027" s="6">
        <v>2226</v>
      </c>
      <c r="F1027">
        <v>46</v>
      </c>
      <c r="G1027" t="str">
        <f t="shared" ref="G1027:G1090" si="16">TEXT(D1027,"DDDD")</f>
        <v>Tuesday</v>
      </c>
    </row>
    <row r="1028" spans="1:7" x14ac:dyDescent="0.35">
      <c r="A1028" t="s">
        <v>49</v>
      </c>
      <c r="B1028" s="4" t="s">
        <v>30</v>
      </c>
      <c r="C1028" s="4" t="s">
        <v>59</v>
      </c>
      <c r="D1028" s="5">
        <v>44659</v>
      </c>
      <c r="E1028" s="6">
        <v>10262</v>
      </c>
      <c r="F1028">
        <v>15</v>
      </c>
      <c r="G1028" t="str">
        <f t="shared" si="16"/>
        <v>Friday</v>
      </c>
    </row>
    <row r="1029" spans="1:7" x14ac:dyDescent="0.35">
      <c r="A1029" t="s">
        <v>26</v>
      </c>
      <c r="B1029" s="4" t="s">
        <v>8</v>
      </c>
      <c r="C1029" s="4" t="s">
        <v>38</v>
      </c>
      <c r="D1029" s="5">
        <v>44622</v>
      </c>
      <c r="E1029" s="6">
        <v>3864</v>
      </c>
      <c r="F1029">
        <v>430</v>
      </c>
      <c r="G1029" t="str">
        <f t="shared" si="16"/>
        <v>Wednesday</v>
      </c>
    </row>
    <row r="1030" spans="1:7" x14ac:dyDescent="0.35">
      <c r="A1030" t="s">
        <v>10</v>
      </c>
      <c r="B1030" s="4" t="s">
        <v>30</v>
      </c>
      <c r="C1030" s="4" t="s">
        <v>33</v>
      </c>
      <c r="D1030" s="5">
        <v>44727</v>
      </c>
      <c r="E1030" s="6">
        <v>4900</v>
      </c>
      <c r="F1030">
        <v>709</v>
      </c>
      <c r="G1030" t="str">
        <f t="shared" si="16"/>
        <v>Wednesday</v>
      </c>
    </row>
    <row r="1031" spans="1:7" x14ac:dyDescent="0.35">
      <c r="A1031" t="s">
        <v>7</v>
      </c>
      <c r="B1031" s="4" t="s">
        <v>16</v>
      </c>
      <c r="C1031" s="4" t="s">
        <v>21</v>
      </c>
      <c r="D1031" s="5">
        <v>44606</v>
      </c>
      <c r="E1031" s="6">
        <v>5250</v>
      </c>
      <c r="F1031">
        <v>47</v>
      </c>
      <c r="G1031" t="str">
        <f t="shared" si="16"/>
        <v>Monday</v>
      </c>
    </row>
    <row r="1032" spans="1:7" x14ac:dyDescent="0.35">
      <c r="A1032" t="s">
        <v>41</v>
      </c>
      <c r="B1032" s="4" t="s">
        <v>8</v>
      </c>
      <c r="C1032" s="4" t="s">
        <v>21</v>
      </c>
      <c r="D1032" s="5">
        <v>44747</v>
      </c>
      <c r="E1032" s="6">
        <v>3507</v>
      </c>
      <c r="F1032">
        <v>380</v>
      </c>
      <c r="G1032" t="str">
        <f t="shared" si="16"/>
        <v>Tuesday</v>
      </c>
    </row>
    <row r="1033" spans="1:7" x14ac:dyDescent="0.35">
      <c r="A1033" t="s">
        <v>26</v>
      </c>
      <c r="B1033" s="4" t="s">
        <v>11</v>
      </c>
      <c r="C1033" s="4" t="s">
        <v>9</v>
      </c>
      <c r="D1033" s="5">
        <v>44573</v>
      </c>
      <c r="E1033" s="6">
        <v>7413</v>
      </c>
      <c r="F1033">
        <v>465</v>
      </c>
      <c r="G1033" t="str">
        <f t="shared" si="16"/>
        <v>Wednesday</v>
      </c>
    </row>
    <row r="1034" spans="1:7" x14ac:dyDescent="0.35">
      <c r="A1034" t="s">
        <v>39</v>
      </c>
      <c r="B1034" s="4" t="s">
        <v>11</v>
      </c>
      <c r="C1034" s="4" t="s">
        <v>9</v>
      </c>
      <c r="D1034" s="5">
        <v>44623</v>
      </c>
      <c r="E1034" s="6">
        <v>8155</v>
      </c>
      <c r="F1034">
        <v>96</v>
      </c>
      <c r="G1034" t="str">
        <f t="shared" si="16"/>
        <v>Thursday</v>
      </c>
    </row>
    <row r="1035" spans="1:7" x14ac:dyDescent="0.35">
      <c r="A1035" t="s">
        <v>7</v>
      </c>
      <c r="B1035" s="4" t="s">
        <v>22</v>
      </c>
      <c r="C1035" s="4" t="s">
        <v>38</v>
      </c>
      <c r="D1035" s="5">
        <v>44699</v>
      </c>
      <c r="E1035" s="6">
        <v>2478</v>
      </c>
      <c r="F1035">
        <v>188</v>
      </c>
      <c r="G1035" t="str">
        <f t="shared" si="16"/>
        <v>Wednesday</v>
      </c>
    </row>
    <row r="1036" spans="1:7" x14ac:dyDescent="0.35">
      <c r="A1036" t="s">
        <v>20</v>
      </c>
      <c r="B1036" s="4" t="s">
        <v>11</v>
      </c>
      <c r="C1036" s="4" t="s">
        <v>58</v>
      </c>
      <c r="D1036" s="5">
        <v>44770</v>
      </c>
      <c r="E1036" s="6">
        <v>2471</v>
      </c>
      <c r="F1036">
        <v>202</v>
      </c>
      <c r="G1036" t="str">
        <f t="shared" si="16"/>
        <v>Thursday</v>
      </c>
    </row>
    <row r="1037" spans="1:7" x14ac:dyDescent="0.35">
      <c r="A1037" t="s">
        <v>39</v>
      </c>
      <c r="B1037" s="4" t="s">
        <v>8</v>
      </c>
      <c r="C1037" s="4" t="s">
        <v>46</v>
      </c>
      <c r="D1037" s="5">
        <v>44599</v>
      </c>
      <c r="E1037" s="6">
        <v>1666</v>
      </c>
      <c r="F1037">
        <v>106</v>
      </c>
      <c r="G1037" t="str">
        <f t="shared" si="16"/>
        <v>Monday</v>
      </c>
    </row>
    <row r="1038" spans="1:7" x14ac:dyDescent="0.35">
      <c r="A1038" t="s">
        <v>49</v>
      </c>
      <c r="B1038" s="4" t="s">
        <v>11</v>
      </c>
      <c r="C1038" s="4" t="s">
        <v>28</v>
      </c>
      <c r="D1038" s="5">
        <v>44711</v>
      </c>
      <c r="E1038" s="6">
        <v>301</v>
      </c>
      <c r="F1038">
        <v>421</v>
      </c>
      <c r="G1038" t="str">
        <f t="shared" si="16"/>
        <v>Monday</v>
      </c>
    </row>
    <row r="1039" spans="1:7" x14ac:dyDescent="0.35">
      <c r="A1039" t="s">
        <v>29</v>
      </c>
      <c r="B1039" s="4" t="s">
        <v>16</v>
      </c>
      <c r="C1039" s="4" t="s">
        <v>52</v>
      </c>
      <c r="D1039" s="5">
        <v>44676</v>
      </c>
      <c r="E1039" s="6">
        <v>8400</v>
      </c>
      <c r="F1039">
        <v>27</v>
      </c>
      <c r="G1039" t="str">
        <f t="shared" si="16"/>
        <v>Monday</v>
      </c>
    </row>
    <row r="1040" spans="1:7" x14ac:dyDescent="0.35">
      <c r="A1040" t="s">
        <v>35</v>
      </c>
      <c r="B1040" s="4" t="s">
        <v>30</v>
      </c>
      <c r="C1040" s="4" t="s">
        <v>12</v>
      </c>
      <c r="D1040" s="5">
        <v>44608</v>
      </c>
      <c r="E1040" s="6">
        <v>6139</v>
      </c>
      <c r="F1040">
        <v>45</v>
      </c>
      <c r="G1040" t="str">
        <f t="shared" si="16"/>
        <v>Wednesday</v>
      </c>
    </row>
    <row r="1041" spans="1:7" x14ac:dyDescent="0.35">
      <c r="A1041" t="s">
        <v>50</v>
      </c>
      <c r="B1041" s="4" t="s">
        <v>16</v>
      </c>
      <c r="C1041" s="4" t="s">
        <v>33</v>
      </c>
      <c r="D1041" s="5">
        <v>44685</v>
      </c>
      <c r="E1041" s="6">
        <v>1288</v>
      </c>
      <c r="F1041">
        <v>60</v>
      </c>
      <c r="G1041" t="str">
        <f t="shared" si="16"/>
        <v>Wednesday</v>
      </c>
    </row>
    <row r="1042" spans="1:7" x14ac:dyDescent="0.35">
      <c r="A1042" t="s">
        <v>10</v>
      </c>
      <c r="B1042" s="4" t="s">
        <v>30</v>
      </c>
      <c r="C1042" s="4" t="s">
        <v>59</v>
      </c>
      <c r="D1042" s="5">
        <v>44714</v>
      </c>
      <c r="E1042" s="6">
        <v>7077</v>
      </c>
      <c r="F1042">
        <v>77</v>
      </c>
      <c r="G1042" t="str">
        <f t="shared" si="16"/>
        <v>Thursday</v>
      </c>
    </row>
    <row r="1043" spans="1:7" x14ac:dyDescent="0.35">
      <c r="A1043" t="s">
        <v>44</v>
      </c>
      <c r="B1043" s="4" t="s">
        <v>27</v>
      </c>
      <c r="C1043" s="4" t="s">
        <v>58</v>
      </c>
      <c r="D1043" s="5">
        <v>44753</v>
      </c>
      <c r="E1043" s="6">
        <v>2317</v>
      </c>
      <c r="F1043">
        <v>464</v>
      </c>
      <c r="G1043" t="str">
        <f t="shared" si="16"/>
        <v>Monday</v>
      </c>
    </row>
    <row r="1044" spans="1:7" x14ac:dyDescent="0.35">
      <c r="A1044" t="s">
        <v>35</v>
      </c>
      <c r="B1044" s="4" t="s">
        <v>22</v>
      </c>
      <c r="C1044" s="4" t="s">
        <v>40</v>
      </c>
      <c r="D1044" s="5">
        <v>44719</v>
      </c>
      <c r="E1044" s="6">
        <v>63</v>
      </c>
      <c r="F1044">
        <v>60</v>
      </c>
      <c r="G1044" t="str">
        <f t="shared" si="16"/>
        <v>Tuesday</v>
      </c>
    </row>
    <row r="1045" spans="1:7" x14ac:dyDescent="0.35">
      <c r="A1045" t="s">
        <v>15</v>
      </c>
      <c r="B1045" s="4" t="s">
        <v>8</v>
      </c>
      <c r="C1045" s="4" t="s">
        <v>48</v>
      </c>
      <c r="D1045" s="5">
        <v>44748</v>
      </c>
      <c r="E1045" s="6">
        <v>9744</v>
      </c>
      <c r="F1045">
        <v>157</v>
      </c>
      <c r="G1045" t="str">
        <f t="shared" si="16"/>
        <v>Wednesday</v>
      </c>
    </row>
    <row r="1046" spans="1:7" x14ac:dyDescent="0.35">
      <c r="A1046" t="s">
        <v>41</v>
      </c>
      <c r="B1046" s="4" t="s">
        <v>11</v>
      </c>
      <c r="C1046" s="4" t="s">
        <v>52</v>
      </c>
      <c r="D1046" s="5">
        <v>44727</v>
      </c>
      <c r="E1046" s="6">
        <v>9954</v>
      </c>
      <c r="F1046">
        <v>154</v>
      </c>
      <c r="G1046" t="str">
        <f t="shared" si="16"/>
        <v>Wednesday</v>
      </c>
    </row>
    <row r="1047" spans="1:7" x14ac:dyDescent="0.35">
      <c r="A1047" t="s">
        <v>55</v>
      </c>
      <c r="B1047" s="4" t="s">
        <v>11</v>
      </c>
      <c r="C1047" s="4" t="s">
        <v>9</v>
      </c>
      <c r="D1047" s="5">
        <v>44665</v>
      </c>
      <c r="E1047" s="6">
        <v>1260</v>
      </c>
      <c r="F1047">
        <v>239</v>
      </c>
      <c r="G1047" t="str">
        <f t="shared" si="16"/>
        <v>Thursday</v>
      </c>
    </row>
    <row r="1048" spans="1:7" x14ac:dyDescent="0.35">
      <c r="A1048" t="s">
        <v>51</v>
      </c>
      <c r="B1048" s="4" t="s">
        <v>11</v>
      </c>
      <c r="C1048" s="4" t="s">
        <v>33</v>
      </c>
      <c r="D1048" s="5">
        <v>44781</v>
      </c>
      <c r="E1048" s="6">
        <v>469</v>
      </c>
      <c r="F1048">
        <v>163</v>
      </c>
      <c r="G1048" t="str">
        <f t="shared" si="16"/>
        <v>Monday</v>
      </c>
    </row>
    <row r="1049" spans="1:7" x14ac:dyDescent="0.35">
      <c r="A1049" t="s">
        <v>34</v>
      </c>
      <c r="B1049" s="4" t="s">
        <v>8</v>
      </c>
      <c r="C1049" s="4" t="s">
        <v>33</v>
      </c>
      <c r="D1049" s="5">
        <v>44649</v>
      </c>
      <c r="E1049" s="6">
        <v>973</v>
      </c>
      <c r="F1049">
        <v>28</v>
      </c>
      <c r="G1049" t="str">
        <f t="shared" si="16"/>
        <v>Tuesday</v>
      </c>
    </row>
    <row r="1050" spans="1:7" x14ac:dyDescent="0.35">
      <c r="A1050" t="s">
        <v>37</v>
      </c>
      <c r="B1050" s="4" t="s">
        <v>16</v>
      </c>
      <c r="C1050" s="4" t="s">
        <v>36</v>
      </c>
      <c r="D1050" s="5">
        <v>44746</v>
      </c>
      <c r="E1050" s="6">
        <v>3647</v>
      </c>
      <c r="F1050">
        <v>76</v>
      </c>
      <c r="G1050" t="str">
        <f t="shared" si="16"/>
        <v>Monday</v>
      </c>
    </row>
    <row r="1051" spans="1:7" x14ac:dyDescent="0.35">
      <c r="A1051" t="s">
        <v>56</v>
      </c>
      <c r="B1051" s="4" t="s">
        <v>11</v>
      </c>
      <c r="C1051" s="4" t="s">
        <v>19</v>
      </c>
      <c r="D1051" s="5">
        <v>44608</v>
      </c>
      <c r="E1051" s="6">
        <v>455</v>
      </c>
      <c r="F1051">
        <v>96</v>
      </c>
      <c r="G1051" t="str">
        <f t="shared" si="16"/>
        <v>Wednesday</v>
      </c>
    </row>
    <row r="1052" spans="1:7" x14ac:dyDescent="0.35">
      <c r="A1052" t="s">
        <v>25</v>
      </c>
      <c r="B1052" s="4" t="s">
        <v>30</v>
      </c>
      <c r="C1052" s="4" t="s">
        <v>40</v>
      </c>
      <c r="D1052" s="5">
        <v>44683</v>
      </c>
      <c r="E1052" s="6">
        <v>2520</v>
      </c>
      <c r="F1052">
        <v>156</v>
      </c>
      <c r="G1052" t="str">
        <f t="shared" si="16"/>
        <v>Monday</v>
      </c>
    </row>
    <row r="1053" spans="1:7" x14ac:dyDescent="0.35">
      <c r="A1053" t="s">
        <v>10</v>
      </c>
      <c r="B1053" s="4" t="s">
        <v>11</v>
      </c>
      <c r="C1053" s="4" t="s">
        <v>31</v>
      </c>
      <c r="D1053" s="5">
        <v>44763</v>
      </c>
      <c r="E1053" s="6">
        <v>10500</v>
      </c>
      <c r="F1053">
        <v>106</v>
      </c>
      <c r="G1053" t="str">
        <f t="shared" si="16"/>
        <v>Thursday</v>
      </c>
    </row>
    <row r="1054" spans="1:7" x14ac:dyDescent="0.35">
      <c r="A1054" t="s">
        <v>20</v>
      </c>
      <c r="B1054" s="4" t="s">
        <v>16</v>
      </c>
      <c r="C1054" s="4" t="s">
        <v>19</v>
      </c>
      <c r="D1054" s="5">
        <v>44791</v>
      </c>
      <c r="E1054" s="6">
        <v>7952</v>
      </c>
      <c r="F1054">
        <v>235</v>
      </c>
      <c r="G1054" t="str">
        <f t="shared" si="16"/>
        <v>Thursday</v>
      </c>
    </row>
    <row r="1055" spans="1:7" x14ac:dyDescent="0.35">
      <c r="A1055" t="s">
        <v>42</v>
      </c>
      <c r="B1055" s="4" t="s">
        <v>27</v>
      </c>
      <c r="C1055" s="4" t="s">
        <v>12</v>
      </c>
      <c r="D1055" s="5">
        <v>44734</v>
      </c>
      <c r="E1055" s="6">
        <v>483</v>
      </c>
      <c r="F1055">
        <v>259</v>
      </c>
      <c r="G1055" t="str">
        <f t="shared" si="16"/>
        <v>Wednesday</v>
      </c>
    </row>
    <row r="1056" spans="1:7" x14ac:dyDescent="0.35">
      <c r="A1056" t="s">
        <v>51</v>
      </c>
      <c r="B1056" s="4" t="s">
        <v>8</v>
      </c>
      <c r="C1056" s="4" t="s">
        <v>14</v>
      </c>
      <c r="D1056" s="5">
        <v>44761</v>
      </c>
      <c r="E1056" s="6">
        <v>4872</v>
      </c>
      <c r="F1056">
        <v>126</v>
      </c>
      <c r="G1056" t="str">
        <f t="shared" si="16"/>
        <v>Tuesday</v>
      </c>
    </row>
    <row r="1057" spans="1:7" x14ac:dyDescent="0.35">
      <c r="A1057" t="s">
        <v>54</v>
      </c>
      <c r="B1057" s="4" t="s">
        <v>8</v>
      </c>
      <c r="C1057" s="4" t="s">
        <v>14</v>
      </c>
      <c r="D1057" s="5">
        <v>44785</v>
      </c>
      <c r="E1057" s="6">
        <v>7756</v>
      </c>
      <c r="F1057">
        <v>85</v>
      </c>
      <c r="G1057" t="str">
        <f t="shared" si="16"/>
        <v>Friday</v>
      </c>
    </row>
    <row r="1058" spans="1:7" x14ac:dyDescent="0.35">
      <c r="A1058" t="s">
        <v>54</v>
      </c>
      <c r="B1058" s="4" t="s">
        <v>27</v>
      </c>
      <c r="C1058" s="4" t="s">
        <v>53</v>
      </c>
      <c r="D1058" s="5">
        <v>44719</v>
      </c>
      <c r="E1058" s="6">
        <v>5446</v>
      </c>
      <c r="F1058">
        <v>132</v>
      </c>
      <c r="G1058" t="str">
        <f t="shared" si="16"/>
        <v>Tuesday</v>
      </c>
    </row>
    <row r="1059" spans="1:7" x14ac:dyDescent="0.35">
      <c r="A1059" t="s">
        <v>34</v>
      </c>
      <c r="B1059" s="4" t="s">
        <v>30</v>
      </c>
      <c r="C1059" s="4" t="s">
        <v>14</v>
      </c>
      <c r="D1059" s="5">
        <v>44628</v>
      </c>
      <c r="E1059" s="6">
        <v>6594</v>
      </c>
      <c r="F1059">
        <v>91</v>
      </c>
      <c r="G1059" t="str">
        <f t="shared" si="16"/>
        <v>Tuesday</v>
      </c>
    </row>
    <row r="1060" spans="1:7" x14ac:dyDescent="0.35">
      <c r="A1060" t="s">
        <v>56</v>
      </c>
      <c r="B1060" s="4" t="s">
        <v>16</v>
      </c>
      <c r="C1060" s="4" t="s">
        <v>53</v>
      </c>
      <c r="D1060" s="5">
        <v>44659</v>
      </c>
      <c r="E1060" s="6">
        <v>1470</v>
      </c>
      <c r="F1060">
        <v>167</v>
      </c>
      <c r="G1060" t="str">
        <f t="shared" si="16"/>
        <v>Friday</v>
      </c>
    </row>
    <row r="1061" spans="1:7" x14ac:dyDescent="0.35">
      <c r="A1061" t="s">
        <v>39</v>
      </c>
      <c r="B1061" s="4" t="s">
        <v>30</v>
      </c>
      <c r="C1061" s="4" t="s">
        <v>31</v>
      </c>
      <c r="D1061" s="5">
        <v>44687</v>
      </c>
      <c r="E1061" s="6">
        <v>721</v>
      </c>
      <c r="F1061">
        <v>203</v>
      </c>
      <c r="G1061" t="str">
        <f t="shared" si="16"/>
        <v>Friday</v>
      </c>
    </row>
    <row r="1062" spans="1:7" x14ac:dyDescent="0.35">
      <c r="A1062" t="s">
        <v>37</v>
      </c>
      <c r="B1062" s="4" t="s">
        <v>11</v>
      </c>
      <c r="C1062" s="4" t="s">
        <v>33</v>
      </c>
      <c r="D1062" s="5">
        <v>44712</v>
      </c>
      <c r="E1062" s="6">
        <v>4494</v>
      </c>
      <c r="F1062">
        <v>11</v>
      </c>
      <c r="G1062" t="str">
        <f t="shared" si="16"/>
        <v>Tuesday</v>
      </c>
    </row>
    <row r="1063" spans="1:7" x14ac:dyDescent="0.35">
      <c r="A1063" t="s">
        <v>10</v>
      </c>
      <c r="B1063" s="4" t="s">
        <v>16</v>
      </c>
      <c r="C1063" s="4" t="s">
        <v>9</v>
      </c>
      <c r="D1063" s="5">
        <v>44574</v>
      </c>
      <c r="E1063" s="6">
        <v>2674</v>
      </c>
      <c r="F1063">
        <v>295</v>
      </c>
      <c r="G1063" t="str">
        <f t="shared" si="16"/>
        <v>Thursday</v>
      </c>
    </row>
    <row r="1064" spans="1:7" x14ac:dyDescent="0.35">
      <c r="A1064" t="s">
        <v>44</v>
      </c>
      <c r="B1064" s="4" t="s">
        <v>27</v>
      </c>
      <c r="C1064" s="4" t="s">
        <v>59</v>
      </c>
      <c r="D1064" s="5">
        <v>44635</v>
      </c>
      <c r="E1064" s="6">
        <v>658</v>
      </c>
      <c r="F1064">
        <v>77</v>
      </c>
      <c r="G1064" t="str">
        <f t="shared" si="16"/>
        <v>Tuesday</v>
      </c>
    </row>
    <row r="1065" spans="1:7" x14ac:dyDescent="0.35">
      <c r="A1065" t="s">
        <v>49</v>
      </c>
      <c r="B1065" s="4" t="s">
        <v>30</v>
      </c>
      <c r="C1065" s="4" t="s">
        <v>14</v>
      </c>
      <c r="D1065" s="5">
        <v>44608</v>
      </c>
      <c r="E1065" s="6">
        <v>1127</v>
      </c>
      <c r="F1065">
        <v>319</v>
      </c>
      <c r="G1065" t="str">
        <f t="shared" si="16"/>
        <v>Wednesday</v>
      </c>
    </row>
    <row r="1066" spans="1:7" x14ac:dyDescent="0.35">
      <c r="A1066" t="s">
        <v>13</v>
      </c>
      <c r="B1066" s="4" t="s">
        <v>27</v>
      </c>
      <c r="C1066" s="4" t="s">
        <v>59</v>
      </c>
      <c r="D1066" s="5">
        <v>44575</v>
      </c>
      <c r="E1066" s="6">
        <v>7364</v>
      </c>
      <c r="F1066">
        <v>196</v>
      </c>
      <c r="G1066" t="str">
        <f t="shared" si="16"/>
        <v>Friday</v>
      </c>
    </row>
    <row r="1067" spans="1:7" x14ac:dyDescent="0.35">
      <c r="A1067" t="s">
        <v>25</v>
      </c>
      <c r="B1067" s="4" t="s">
        <v>16</v>
      </c>
      <c r="C1067" s="4" t="s">
        <v>45</v>
      </c>
      <c r="D1067" s="5">
        <v>44641</v>
      </c>
      <c r="E1067" s="6">
        <v>6818</v>
      </c>
      <c r="F1067">
        <v>102</v>
      </c>
      <c r="G1067" t="str">
        <f t="shared" si="16"/>
        <v>Monday</v>
      </c>
    </row>
    <row r="1068" spans="1:7" x14ac:dyDescent="0.35">
      <c r="A1068" t="s">
        <v>37</v>
      </c>
      <c r="B1068" s="4" t="s">
        <v>30</v>
      </c>
      <c r="C1068" s="4" t="s">
        <v>33</v>
      </c>
      <c r="D1068" s="5">
        <v>44698</v>
      </c>
      <c r="E1068" s="6">
        <v>6776</v>
      </c>
      <c r="F1068">
        <v>312</v>
      </c>
      <c r="G1068" t="str">
        <f t="shared" si="16"/>
        <v>Tuesday</v>
      </c>
    </row>
    <row r="1069" spans="1:7" x14ac:dyDescent="0.35">
      <c r="A1069" t="s">
        <v>51</v>
      </c>
      <c r="B1069" s="4" t="s">
        <v>22</v>
      </c>
      <c r="C1069" s="4" t="s">
        <v>12</v>
      </c>
      <c r="D1069" s="5">
        <v>44781</v>
      </c>
      <c r="E1069" s="6">
        <v>15099</v>
      </c>
      <c r="F1069">
        <v>55</v>
      </c>
      <c r="G1069" t="str">
        <f t="shared" si="16"/>
        <v>Monday</v>
      </c>
    </row>
    <row r="1070" spans="1:7" x14ac:dyDescent="0.35">
      <c r="A1070" t="s">
        <v>54</v>
      </c>
      <c r="B1070" s="4" t="s">
        <v>30</v>
      </c>
      <c r="C1070" s="4" t="s">
        <v>38</v>
      </c>
      <c r="D1070" s="5">
        <v>44677</v>
      </c>
      <c r="E1070" s="6">
        <v>3612</v>
      </c>
      <c r="F1070">
        <v>82</v>
      </c>
      <c r="G1070" t="str">
        <f t="shared" si="16"/>
        <v>Tuesday</v>
      </c>
    </row>
    <row r="1071" spans="1:7" x14ac:dyDescent="0.35">
      <c r="A1071" t="s">
        <v>54</v>
      </c>
      <c r="B1071" s="4" t="s">
        <v>16</v>
      </c>
      <c r="C1071" s="4" t="s">
        <v>59</v>
      </c>
      <c r="D1071" s="5">
        <v>44666</v>
      </c>
      <c r="E1071" s="6">
        <v>3710</v>
      </c>
      <c r="F1071">
        <v>260</v>
      </c>
      <c r="G1071" t="str">
        <f t="shared" si="16"/>
        <v>Friday</v>
      </c>
    </row>
    <row r="1072" spans="1:7" x14ac:dyDescent="0.35">
      <c r="A1072" t="s">
        <v>18</v>
      </c>
      <c r="B1072" s="4" t="s">
        <v>30</v>
      </c>
      <c r="C1072" s="4" t="s">
        <v>31</v>
      </c>
      <c r="D1072" s="5">
        <v>44700</v>
      </c>
      <c r="E1072" s="6">
        <v>6111</v>
      </c>
      <c r="F1072">
        <v>591</v>
      </c>
      <c r="G1072" t="str">
        <f t="shared" si="16"/>
        <v>Thursday</v>
      </c>
    </row>
    <row r="1073" spans="1:7" x14ac:dyDescent="0.35">
      <c r="A1073" t="s">
        <v>44</v>
      </c>
      <c r="B1073" s="4" t="s">
        <v>30</v>
      </c>
      <c r="C1073" s="4" t="s">
        <v>33</v>
      </c>
      <c r="D1073" s="5">
        <v>44571</v>
      </c>
      <c r="E1073" s="6">
        <v>2702</v>
      </c>
      <c r="F1073">
        <v>24</v>
      </c>
      <c r="G1073" t="str">
        <f t="shared" si="16"/>
        <v>Monday</v>
      </c>
    </row>
    <row r="1074" spans="1:7" x14ac:dyDescent="0.35">
      <c r="A1074" t="s">
        <v>29</v>
      </c>
      <c r="B1074" s="4" t="s">
        <v>22</v>
      </c>
      <c r="C1074" s="4" t="s">
        <v>21</v>
      </c>
      <c r="D1074" s="5">
        <v>44685</v>
      </c>
      <c r="E1074" s="6">
        <v>483</v>
      </c>
      <c r="F1074">
        <v>228</v>
      </c>
      <c r="G1074" t="str">
        <f t="shared" si="16"/>
        <v>Wednesday</v>
      </c>
    </row>
    <row r="1075" spans="1:7" x14ac:dyDescent="0.35">
      <c r="A1075" t="s">
        <v>37</v>
      </c>
      <c r="B1075" s="4" t="s">
        <v>30</v>
      </c>
      <c r="C1075" s="4" t="s">
        <v>45</v>
      </c>
      <c r="D1075" s="5">
        <v>44656</v>
      </c>
      <c r="E1075" s="6">
        <v>5887</v>
      </c>
      <c r="F1075">
        <v>268</v>
      </c>
      <c r="G1075" t="str">
        <f t="shared" si="16"/>
        <v>Tuesday</v>
      </c>
    </row>
    <row r="1076" spans="1:7" x14ac:dyDescent="0.35">
      <c r="A1076" t="s">
        <v>49</v>
      </c>
      <c r="B1076" s="4" t="s">
        <v>11</v>
      </c>
      <c r="C1076" s="4" t="s">
        <v>21</v>
      </c>
      <c r="D1076" s="5">
        <v>44578</v>
      </c>
      <c r="E1076" s="6">
        <v>952</v>
      </c>
      <c r="F1076">
        <v>68</v>
      </c>
      <c r="G1076" t="str">
        <f t="shared" si="16"/>
        <v>Monday</v>
      </c>
    </row>
    <row r="1077" spans="1:7" x14ac:dyDescent="0.35">
      <c r="A1077" t="s">
        <v>37</v>
      </c>
      <c r="B1077" s="4" t="s">
        <v>11</v>
      </c>
      <c r="C1077" s="4" t="s">
        <v>40</v>
      </c>
      <c r="D1077" s="5">
        <v>44642</v>
      </c>
      <c r="E1077" s="6">
        <v>10647</v>
      </c>
      <c r="F1077">
        <v>173</v>
      </c>
      <c r="G1077" t="str">
        <f t="shared" si="16"/>
        <v>Tuesday</v>
      </c>
    </row>
    <row r="1078" spans="1:7" x14ac:dyDescent="0.35">
      <c r="A1078" t="s">
        <v>55</v>
      </c>
      <c r="B1078" s="4" t="s">
        <v>16</v>
      </c>
      <c r="C1078" s="4" t="s">
        <v>45</v>
      </c>
      <c r="D1078" s="5">
        <v>44747</v>
      </c>
      <c r="E1078" s="6">
        <v>6055</v>
      </c>
      <c r="F1078">
        <v>93</v>
      </c>
      <c r="G1078" t="str">
        <f t="shared" si="16"/>
        <v>Tuesday</v>
      </c>
    </row>
    <row r="1079" spans="1:7" x14ac:dyDescent="0.35">
      <c r="A1079" t="s">
        <v>18</v>
      </c>
      <c r="B1079" s="4" t="s">
        <v>30</v>
      </c>
      <c r="C1079" s="4" t="s">
        <v>28</v>
      </c>
      <c r="D1079" s="5">
        <v>44678</v>
      </c>
      <c r="E1079" s="6">
        <v>8757</v>
      </c>
      <c r="F1079">
        <v>338</v>
      </c>
      <c r="G1079" t="str">
        <f t="shared" si="16"/>
        <v>Wednesday</v>
      </c>
    </row>
    <row r="1080" spans="1:7" x14ac:dyDescent="0.35">
      <c r="A1080" t="s">
        <v>42</v>
      </c>
      <c r="B1080" s="4" t="s">
        <v>30</v>
      </c>
      <c r="C1080" s="4" t="s">
        <v>48</v>
      </c>
      <c r="D1080" s="5">
        <v>44785</v>
      </c>
      <c r="E1080" s="6">
        <v>6055</v>
      </c>
      <c r="F1080">
        <v>73</v>
      </c>
      <c r="G1080" t="str">
        <f t="shared" si="16"/>
        <v>Friday</v>
      </c>
    </row>
    <row r="1081" spans="1:7" x14ac:dyDescent="0.35">
      <c r="A1081" t="s">
        <v>15</v>
      </c>
      <c r="B1081" s="4" t="s">
        <v>8</v>
      </c>
      <c r="C1081" s="4" t="s">
        <v>57</v>
      </c>
      <c r="D1081" s="5">
        <v>44631</v>
      </c>
      <c r="E1081" s="6">
        <v>721</v>
      </c>
      <c r="F1081">
        <v>251</v>
      </c>
      <c r="G1081" t="str">
        <f t="shared" si="16"/>
        <v>Friday</v>
      </c>
    </row>
    <row r="1082" spans="1:7" x14ac:dyDescent="0.35">
      <c r="A1082" t="s">
        <v>7</v>
      </c>
      <c r="B1082" s="4" t="s">
        <v>8</v>
      </c>
      <c r="C1082" s="4" t="s">
        <v>43</v>
      </c>
      <c r="D1082" s="5">
        <v>44694</v>
      </c>
      <c r="E1082" s="6">
        <v>8589</v>
      </c>
      <c r="F1082">
        <v>229</v>
      </c>
      <c r="G1082" t="str">
        <f t="shared" si="16"/>
        <v>Friday</v>
      </c>
    </row>
    <row r="1083" spans="1:7" x14ac:dyDescent="0.35">
      <c r="A1083" t="s">
        <v>44</v>
      </c>
      <c r="B1083" s="4" t="s">
        <v>27</v>
      </c>
      <c r="C1083" s="4" t="s">
        <v>17</v>
      </c>
      <c r="D1083" s="5">
        <v>44693</v>
      </c>
      <c r="E1083" s="6">
        <v>11781</v>
      </c>
      <c r="F1083">
        <v>91</v>
      </c>
      <c r="G1083" t="str">
        <f t="shared" si="16"/>
        <v>Thursday</v>
      </c>
    </row>
    <row r="1084" spans="1:7" x14ac:dyDescent="0.35">
      <c r="A1084" t="s">
        <v>24</v>
      </c>
      <c r="B1084" s="4" t="s">
        <v>27</v>
      </c>
      <c r="C1084" s="4" t="s">
        <v>52</v>
      </c>
      <c r="D1084" s="5">
        <v>44573</v>
      </c>
      <c r="E1084" s="6">
        <v>672</v>
      </c>
      <c r="F1084">
        <v>194</v>
      </c>
      <c r="G1084" t="str">
        <f t="shared" si="16"/>
        <v>Wednesday</v>
      </c>
    </row>
    <row r="1085" spans="1:7" x14ac:dyDescent="0.35">
      <c r="A1085" t="s">
        <v>54</v>
      </c>
      <c r="B1085" s="4" t="s">
        <v>22</v>
      </c>
      <c r="C1085" s="4" t="s">
        <v>38</v>
      </c>
      <c r="D1085" s="5">
        <v>44649</v>
      </c>
      <c r="E1085" s="6">
        <v>12558</v>
      </c>
      <c r="F1085">
        <v>403</v>
      </c>
      <c r="G1085" t="str">
        <f t="shared" si="16"/>
        <v>Tuesday</v>
      </c>
    </row>
    <row r="1086" spans="1:7" x14ac:dyDescent="0.35">
      <c r="A1086" t="s">
        <v>37</v>
      </c>
      <c r="B1086" s="4" t="s">
        <v>11</v>
      </c>
      <c r="C1086" s="4" t="s">
        <v>23</v>
      </c>
      <c r="D1086" s="5">
        <v>44634</v>
      </c>
      <c r="E1086" s="6">
        <v>8337</v>
      </c>
      <c r="F1086">
        <v>12</v>
      </c>
      <c r="G1086" t="str">
        <f t="shared" si="16"/>
        <v>Monday</v>
      </c>
    </row>
    <row r="1087" spans="1:7" x14ac:dyDescent="0.35">
      <c r="A1087" t="s">
        <v>26</v>
      </c>
      <c r="B1087" s="4" t="s">
        <v>22</v>
      </c>
      <c r="C1087" s="4" t="s">
        <v>19</v>
      </c>
      <c r="D1087" s="5">
        <v>44705</v>
      </c>
      <c r="E1087" s="6">
        <v>8134</v>
      </c>
      <c r="F1087">
        <v>195</v>
      </c>
      <c r="G1087" t="str">
        <f t="shared" si="16"/>
        <v>Tuesday</v>
      </c>
    </row>
    <row r="1088" spans="1:7" x14ac:dyDescent="0.35">
      <c r="A1088" t="s">
        <v>44</v>
      </c>
      <c r="B1088" s="4" t="s">
        <v>30</v>
      </c>
      <c r="C1088" s="4" t="s">
        <v>36</v>
      </c>
      <c r="D1088" s="5">
        <v>44589</v>
      </c>
      <c r="E1088" s="6">
        <v>8491</v>
      </c>
      <c r="F1088">
        <v>75</v>
      </c>
      <c r="G1088" t="str">
        <f t="shared" si="16"/>
        <v>Friday</v>
      </c>
    </row>
    <row r="1089" spans="1:7" x14ac:dyDescent="0.35">
      <c r="A1089" t="s">
        <v>35</v>
      </c>
      <c r="B1089" s="4" t="s">
        <v>11</v>
      </c>
      <c r="C1089" s="4" t="s">
        <v>48</v>
      </c>
      <c r="D1089" s="5">
        <v>44705</v>
      </c>
      <c r="E1089" s="6">
        <v>3066</v>
      </c>
      <c r="F1089">
        <v>96</v>
      </c>
      <c r="G1089" t="str">
        <f t="shared" si="16"/>
        <v>Tuesday</v>
      </c>
    </row>
    <row r="1090" spans="1:7" x14ac:dyDescent="0.35">
      <c r="A1090" t="s">
        <v>24</v>
      </c>
      <c r="B1090" s="4" t="s">
        <v>16</v>
      </c>
      <c r="C1090" s="4" t="s">
        <v>14</v>
      </c>
      <c r="D1090" s="5">
        <v>44792</v>
      </c>
      <c r="E1090" s="6">
        <v>301</v>
      </c>
      <c r="F1090">
        <v>205</v>
      </c>
      <c r="G1090" t="str">
        <f t="shared" si="16"/>
        <v>Friday</v>
      </c>
    </row>
    <row r="1091" spans="1:7" x14ac:dyDescent="0.35">
      <c r="A1091" t="s">
        <v>32</v>
      </c>
      <c r="B1091" s="4" t="s">
        <v>16</v>
      </c>
      <c r="C1091" s="4" t="s">
        <v>40</v>
      </c>
      <c r="D1091" s="5">
        <v>44698</v>
      </c>
      <c r="E1091" s="6">
        <v>4410</v>
      </c>
      <c r="F1091">
        <v>323</v>
      </c>
      <c r="G1091" t="str">
        <f t="shared" ref="G1091:G1095" si="17">TEXT(D1091,"DDDD")</f>
        <v>Tuesday</v>
      </c>
    </row>
    <row r="1092" spans="1:7" x14ac:dyDescent="0.35">
      <c r="A1092" t="s">
        <v>7</v>
      </c>
      <c r="B1092" s="4" t="s">
        <v>27</v>
      </c>
      <c r="C1092" s="4" t="s">
        <v>45</v>
      </c>
      <c r="D1092" s="5">
        <v>44719</v>
      </c>
      <c r="E1092" s="6">
        <v>6559</v>
      </c>
      <c r="F1092">
        <v>119</v>
      </c>
      <c r="G1092" t="str">
        <f t="shared" si="17"/>
        <v>Tuesday</v>
      </c>
    </row>
    <row r="1093" spans="1:7" x14ac:dyDescent="0.35">
      <c r="A1093" t="s">
        <v>56</v>
      </c>
      <c r="B1093" s="4" t="s">
        <v>30</v>
      </c>
      <c r="C1093" s="4" t="s">
        <v>36</v>
      </c>
      <c r="D1093" s="5">
        <v>44768</v>
      </c>
      <c r="E1093" s="6">
        <v>574</v>
      </c>
      <c r="F1093">
        <v>217</v>
      </c>
      <c r="G1093" t="str">
        <f t="shared" si="17"/>
        <v>Tuesday</v>
      </c>
    </row>
    <row r="1094" spans="1:7" x14ac:dyDescent="0.35">
      <c r="A1094" t="s">
        <v>55</v>
      </c>
      <c r="B1094" s="4" t="s">
        <v>11</v>
      </c>
      <c r="C1094" s="4" t="s">
        <v>31</v>
      </c>
      <c r="D1094" s="5">
        <v>44770</v>
      </c>
      <c r="E1094" s="6">
        <v>2086</v>
      </c>
      <c r="F1094">
        <v>384</v>
      </c>
      <c r="G1094" t="str">
        <f t="shared" si="17"/>
        <v>Thursday</v>
      </c>
    </row>
    <row r="1095" spans="1:7" x14ac:dyDescent="0.35">
      <c r="A1095" t="s">
        <v>32</v>
      </c>
      <c r="B1095" s="4" t="s">
        <v>11</v>
      </c>
      <c r="C1095" s="4" t="s">
        <v>59</v>
      </c>
      <c r="D1095" s="5">
        <v>44704</v>
      </c>
      <c r="E1095" s="6">
        <v>5075</v>
      </c>
      <c r="F1095">
        <v>344</v>
      </c>
      <c r="G1095" t="str">
        <f t="shared" si="17"/>
        <v>Monday</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3D43-7630-4639-9790-A9611485AD71}">
  <dimension ref="A1:E15"/>
  <sheetViews>
    <sheetView workbookViewId="0">
      <selection activeCell="D10" sqref="D10"/>
    </sheetView>
  </sheetViews>
  <sheetFormatPr defaultRowHeight="14.5" x14ac:dyDescent="0.35"/>
  <cols>
    <col min="1" max="1" width="64.26953125" customWidth="1"/>
  </cols>
  <sheetData>
    <row r="1" spans="1:5" ht="15.5" x14ac:dyDescent="0.35">
      <c r="A1" s="22" t="s">
        <v>60</v>
      </c>
      <c r="B1" s="20"/>
      <c r="C1" s="20"/>
      <c r="D1" s="20"/>
      <c r="E1" s="20"/>
    </row>
    <row r="2" spans="1:5" ht="15.5" x14ac:dyDescent="0.35">
      <c r="A2" s="23" t="s">
        <v>61</v>
      </c>
      <c r="B2" s="20"/>
      <c r="C2" s="20"/>
      <c r="D2" s="20"/>
      <c r="E2" s="20"/>
    </row>
    <row r="3" spans="1:5" ht="15.5" x14ac:dyDescent="0.35">
      <c r="A3" s="23" t="s">
        <v>62</v>
      </c>
      <c r="B3" s="20"/>
      <c r="C3" s="20"/>
      <c r="D3" s="20"/>
      <c r="E3" s="20"/>
    </row>
    <row r="4" spans="1:5" ht="15.5" x14ac:dyDescent="0.35">
      <c r="A4" s="23" t="s">
        <v>63</v>
      </c>
      <c r="B4" s="20"/>
      <c r="C4" s="20"/>
      <c r="D4" s="20"/>
      <c r="E4" s="20"/>
    </row>
    <row r="5" spans="1:5" ht="15.5" x14ac:dyDescent="0.35">
      <c r="A5" s="23" t="s">
        <v>64</v>
      </c>
      <c r="B5" s="20"/>
      <c r="C5" s="20"/>
      <c r="D5" s="20"/>
      <c r="E5" s="20"/>
    </row>
    <row r="6" spans="1:5" ht="15.5" x14ac:dyDescent="0.35">
      <c r="A6" s="23"/>
      <c r="B6" s="20"/>
      <c r="C6" s="20"/>
      <c r="D6" s="20"/>
      <c r="E6" s="20"/>
    </row>
    <row r="7" spans="1:5" ht="15.5" x14ac:dyDescent="0.35">
      <c r="A7" s="22" t="s">
        <v>65</v>
      </c>
      <c r="B7" s="21"/>
      <c r="C7" s="20"/>
      <c r="D7" s="20"/>
      <c r="E7" s="20"/>
    </row>
    <row r="8" spans="1:5" ht="15.5" x14ac:dyDescent="0.35">
      <c r="A8" s="23" t="s">
        <v>66</v>
      </c>
      <c r="B8" s="20"/>
      <c r="C8" s="20"/>
      <c r="D8" s="20"/>
      <c r="E8" s="20"/>
    </row>
    <row r="9" spans="1:5" ht="15.5" x14ac:dyDescent="0.35">
      <c r="A9" s="23" t="s">
        <v>67</v>
      </c>
      <c r="B9" s="20"/>
      <c r="C9" s="20"/>
      <c r="D9" s="20"/>
      <c r="E9" s="20"/>
    </row>
    <row r="10" spans="1:5" ht="15.5" x14ac:dyDescent="0.35">
      <c r="A10" s="23" t="s">
        <v>68</v>
      </c>
      <c r="B10" s="20"/>
      <c r="C10" s="20"/>
      <c r="D10" s="20"/>
      <c r="E10" s="20"/>
    </row>
    <row r="11" spans="1:5" ht="15.5" x14ac:dyDescent="0.35">
      <c r="A11" s="23" t="s">
        <v>69</v>
      </c>
      <c r="B11" s="20"/>
      <c r="C11" s="20"/>
      <c r="D11" s="20"/>
      <c r="E11" s="20"/>
    </row>
    <row r="12" spans="1:5" ht="15.5" x14ac:dyDescent="0.35">
      <c r="A12" s="23" t="s">
        <v>70</v>
      </c>
      <c r="B12" s="20"/>
      <c r="C12" s="20"/>
      <c r="D12" s="20"/>
      <c r="E12" s="20"/>
    </row>
    <row r="13" spans="1:5" ht="15.5" x14ac:dyDescent="0.35">
      <c r="A13" s="23" t="s">
        <v>71</v>
      </c>
      <c r="B13" s="20"/>
      <c r="C13" s="20"/>
      <c r="D13" s="20"/>
      <c r="E13" s="20"/>
    </row>
    <row r="14" spans="1:5" ht="15.5" x14ac:dyDescent="0.35">
      <c r="A14" s="23" t="s">
        <v>72</v>
      </c>
      <c r="B14" s="20"/>
      <c r="C14" s="20"/>
      <c r="D14" s="20"/>
      <c r="E14" s="20"/>
    </row>
    <row r="15" spans="1:5" ht="15.5" x14ac:dyDescent="0.35">
      <c r="A15" s="23" t="s">
        <v>73</v>
      </c>
      <c r="B15" s="20"/>
      <c r="C15" s="20"/>
      <c r="D15" s="20"/>
      <c r="E15"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C790C-298D-4E35-96DF-EAF81B19E002}">
  <dimension ref="A1:C191"/>
  <sheetViews>
    <sheetView topLeftCell="A48" workbookViewId="0">
      <selection activeCell="E9" sqref="E9"/>
    </sheetView>
  </sheetViews>
  <sheetFormatPr defaultRowHeight="14.5" x14ac:dyDescent="0.35"/>
  <cols>
    <col min="1" max="1" width="14.7265625" bestFit="1" customWidth="1"/>
    <col min="2" max="2" width="13.6328125" bestFit="1" customWidth="1"/>
    <col min="3" max="5" width="17.7265625" bestFit="1" customWidth="1"/>
  </cols>
  <sheetData>
    <row r="1" spans="1:3" x14ac:dyDescent="0.35">
      <c r="A1" s="8" t="s">
        <v>60</v>
      </c>
    </row>
    <row r="2" spans="1:3" x14ac:dyDescent="0.35">
      <c r="A2" t="s">
        <v>74</v>
      </c>
      <c r="B2" t="s">
        <v>75</v>
      </c>
      <c r="C2" t="s">
        <v>76</v>
      </c>
    </row>
    <row r="3" spans="1:3" x14ac:dyDescent="0.35">
      <c r="A3" s="24">
        <v>6183625</v>
      </c>
      <c r="B3" s="29">
        <v>177007</v>
      </c>
      <c r="C3" s="24">
        <v>5652.3080438756851</v>
      </c>
    </row>
    <row r="4" spans="1:3" x14ac:dyDescent="0.35">
      <c r="A4" s="26">
        <f>GETPIVOTDATA("Total Sales",$A$2)</f>
        <v>6183625</v>
      </c>
      <c r="B4" s="30">
        <f>GETPIVOTDATA("Sum of Boxes Shipped",$A$2)</f>
        <v>177007</v>
      </c>
      <c r="C4" s="24">
        <f>GETPIVOTDATA("Average Sales",$A$2)</f>
        <v>5652.3080438756851</v>
      </c>
    </row>
    <row r="6" spans="1:3" ht="43.5" x14ac:dyDescent="0.35">
      <c r="A6" s="9" t="s">
        <v>77</v>
      </c>
    </row>
    <row r="7" spans="1:3" x14ac:dyDescent="0.35">
      <c r="A7" s="25" t="s">
        <v>0</v>
      </c>
      <c r="B7" t="s">
        <v>78</v>
      </c>
    </row>
    <row r="8" spans="1:3" x14ac:dyDescent="0.35">
      <c r="A8" t="s">
        <v>56</v>
      </c>
      <c r="B8" s="24">
        <v>320901</v>
      </c>
    </row>
    <row r="9" spans="1:3" x14ac:dyDescent="0.35">
      <c r="A9" t="s">
        <v>18</v>
      </c>
      <c r="B9" s="24">
        <v>316645</v>
      </c>
    </row>
    <row r="10" spans="1:3" x14ac:dyDescent="0.35">
      <c r="A10" t="s">
        <v>54</v>
      </c>
      <c r="B10" s="24">
        <v>316099</v>
      </c>
    </row>
    <row r="11" spans="1:3" x14ac:dyDescent="0.35">
      <c r="A11" t="s">
        <v>24</v>
      </c>
      <c r="B11" s="24">
        <v>312816</v>
      </c>
    </row>
    <row r="12" spans="1:3" x14ac:dyDescent="0.35">
      <c r="A12" t="s">
        <v>50</v>
      </c>
      <c r="B12" s="24">
        <v>311710</v>
      </c>
    </row>
    <row r="13" spans="1:3" x14ac:dyDescent="0.35">
      <c r="A13" t="s">
        <v>79</v>
      </c>
      <c r="B13" s="24">
        <v>1578171</v>
      </c>
    </row>
    <row r="37" spans="1:2" ht="43.5" x14ac:dyDescent="0.35">
      <c r="A37" s="9" t="s">
        <v>80</v>
      </c>
    </row>
    <row r="38" spans="1:2" x14ac:dyDescent="0.35">
      <c r="A38" s="25" t="s">
        <v>0</v>
      </c>
      <c r="B38" t="s">
        <v>81</v>
      </c>
    </row>
    <row r="39" spans="1:2" x14ac:dyDescent="0.35">
      <c r="A39" t="s">
        <v>50</v>
      </c>
      <c r="B39" s="31">
        <v>54</v>
      </c>
    </row>
    <row r="40" spans="1:2" x14ac:dyDescent="0.35">
      <c r="A40" t="s">
        <v>24</v>
      </c>
      <c r="B40" s="31">
        <v>53</v>
      </c>
    </row>
    <row r="41" spans="1:2" x14ac:dyDescent="0.35">
      <c r="A41" t="s">
        <v>10</v>
      </c>
      <c r="B41" s="31">
        <v>51</v>
      </c>
    </row>
    <row r="42" spans="1:2" x14ac:dyDescent="0.35">
      <c r="A42" t="s">
        <v>35</v>
      </c>
      <c r="B42" s="31">
        <v>50</v>
      </c>
    </row>
    <row r="43" spans="1:2" x14ac:dyDescent="0.35">
      <c r="A43" t="s">
        <v>18</v>
      </c>
      <c r="B43" s="31">
        <v>49</v>
      </c>
    </row>
    <row r="44" spans="1:2" x14ac:dyDescent="0.35">
      <c r="A44" t="s">
        <v>44</v>
      </c>
      <c r="B44" s="31">
        <v>49</v>
      </c>
    </row>
    <row r="45" spans="1:2" x14ac:dyDescent="0.35">
      <c r="A45" t="s">
        <v>56</v>
      </c>
      <c r="B45" s="31">
        <v>48</v>
      </c>
    </row>
    <row r="46" spans="1:2" x14ac:dyDescent="0.35">
      <c r="A46" t="s">
        <v>32</v>
      </c>
      <c r="B46" s="31">
        <v>47</v>
      </c>
    </row>
    <row r="47" spans="1:2" x14ac:dyDescent="0.35">
      <c r="A47" t="s">
        <v>13</v>
      </c>
      <c r="B47" s="31">
        <v>47</v>
      </c>
    </row>
    <row r="48" spans="1:2" x14ac:dyDescent="0.35">
      <c r="A48" t="s">
        <v>39</v>
      </c>
      <c r="B48" s="31">
        <v>46</v>
      </c>
    </row>
    <row r="49" spans="1:2" x14ac:dyDescent="0.35">
      <c r="A49" t="s">
        <v>54</v>
      </c>
      <c r="B49" s="31">
        <v>45</v>
      </c>
    </row>
    <row r="50" spans="1:2" x14ac:dyDescent="0.35">
      <c r="A50" t="s">
        <v>34</v>
      </c>
      <c r="B50" s="31">
        <v>45</v>
      </c>
    </row>
    <row r="51" spans="1:2" x14ac:dyDescent="0.35">
      <c r="A51" t="s">
        <v>42</v>
      </c>
      <c r="B51" s="31">
        <v>45</v>
      </c>
    </row>
    <row r="52" spans="1:2" x14ac:dyDescent="0.35">
      <c r="A52" t="s">
        <v>37</v>
      </c>
      <c r="B52" s="31">
        <v>43</v>
      </c>
    </row>
    <row r="53" spans="1:2" x14ac:dyDescent="0.35">
      <c r="A53" t="s">
        <v>7</v>
      </c>
      <c r="B53" s="31">
        <v>43</v>
      </c>
    </row>
    <row r="54" spans="1:2" x14ac:dyDescent="0.35">
      <c r="A54" t="s">
        <v>26</v>
      </c>
      <c r="B54" s="31">
        <v>43</v>
      </c>
    </row>
    <row r="55" spans="1:2" x14ac:dyDescent="0.35">
      <c r="A55" t="s">
        <v>20</v>
      </c>
      <c r="B55" s="31">
        <v>43</v>
      </c>
    </row>
    <row r="56" spans="1:2" x14ac:dyDescent="0.35">
      <c r="A56" t="s">
        <v>29</v>
      </c>
      <c r="B56" s="31">
        <v>41</v>
      </c>
    </row>
    <row r="57" spans="1:2" x14ac:dyDescent="0.35">
      <c r="A57" t="s">
        <v>49</v>
      </c>
      <c r="B57" s="31">
        <v>39</v>
      </c>
    </row>
    <row r="58" spans="1:2" x14ac:dyDescent="0.35">
      <c r="A58" t="s">
        <v>15</v>
      </c>
      <c r="B58" s="31">
        <v>39</v>
      </c>
    </row>
    <row r="59" spans="1:2" x14ac:dyDescent="0.35">
      <c r="A59" t="s">
        <v>41</v>
      </c>
      <c r="B59" s="31">
        <v>38</v>
      </c>
    </row>
    <row r="60" spans="1:2" x14ac:dyDescent="0.35">
      <c r="A60" t="s">
        <v>55</v>
      </c>
      <c r="B60" s="31">
        <v>36</v>
      </c>
    </row>
    <row r="61" spans="1:2" x14ac:dyDescent="0.35">
      <c r="A61" t="s">
        <v>47</v>
      </c>
      <c r="B61" s="31">
        <v>34</v>
      </c>
    </row>
    <row r="62" spans="1:2" x14ac:dyDescent="0.35">
      <c r="A62" t="s">
        <v>25</v>
      </c>
      <c r="B62" s="31">
        <v>34</v>
      </c>
    </row>
    <row r="63" spans="1:2" x14ac:dyDescent="0.35">
      <c r="A63" t="s">
        <v>51</v>
      </c>
      <c r="B63" s="31">
        <v>32</v>
      </c>
    </row>
    <row r="64" spans="1:2" x14ac:dyDescent="0.35">
      <c r="A64" t="s">
        <v>79</v>
      </c>
      <c r="B64" s="31">
        <v>1094</v>
      </c>
    </row>
    <row r="68" spans="1:2" ht="29" x14ac:dyDescent="0.35">
      <c r="A68" s="9" t="s">
        <v>82</v>
      </c>
    </row>
    <row r="69" spans="1:2" x14ac:dyDescent="0.35">
      <c r="A69" s="25" t="s">
        <v>1</v>
      </c>
      <c r="B69" t="s">
        <v>83</v>
      </c>
    </row>
    <row r="70" spans="1:2" x14ac:dyDescent="0.35">
      <c r="A70" t="s">
        <v>16</v>
      </c>
      <c r="B70" s="24">
        <v>1137367</v>
      </c>
    </row>
    <row r="71" spans="1:2" x14ac:dyDescent="0.35">
      <c r="A71" t="s">
        <v>8</v>
      </c>
      <c r="B71" s="24">
        <v>1051792</v>
      </c>
    </row>
    <row r="72" spans="1:2" x14ac:dyDescent="0.35">
      <c r="A72" t="s">
        <v>11</v>
      </c>
      <c r="B72" s="24">
        <v>1045800</v>
      </c>
    </row>
    <row r="73" spans="1:2" x14ac:dyDescent="0.35">
      <c r="A73" t="s">
        <v>27</v>
      </c>
      <c r="B73" s="24">
        <v>1035349</v>
      </c>
    </row>
    <row r="74" spans="1:2" x14ac:dyDescent="0.35">
      <c r="A74" t="s">
        <v>30</v>
      </c>
      <c r="B74" s="24">
        <v>962899</v>
      </c>
    </row>
    <row r="75" spans="1:2" x14ac:dyDescent="0.35">
      <c r="A75" t="s">
        <v>22</v>
      </c>
      <c r="B75" s="24">
        <v>950418</v>
      </c>
    </row>
    <row r="76" spans="1:2" x14ac:dyDescent="0.35">
      <c r="A76" t="s">
        <v>79</v>
      </c>
      <c r="B76" s="24">
        <v>6183625</v>
      </c>
    </row>
    <row r="82" spans="1:2" ht="29" x14ac:dyDescent="0.35">
      <c r="A82" s="9" t="s">
        <v>84</v>
      </c>
    </row>
    <row r="83" spans="1:2" x14ac:dyDescent="0.35">
      <c r="A83" s="25" t="s">
        <v>2</v>
      </c>
      <c r="B83" t="s">
        <v>75</v>
      </c>
    </row>
    <row r="84" spans="1:2" x14ac:dyDescent="0.35">
      <c r="A84" t="s">
        <v>23</v>
      </c>
      <c r="B84" s="31">
        <v>9792</v>
      </c>
    </row>
    <row r="85" spans="1:2" x14ac:dyDescent="0.35">
      <c r="A85" t="s">
        <v>17</v>
      </c>
      <c r="B85" s="31">
        <v>8810</v>
      </c>
    </row>
    <row r="86" spans="1:2" x14ac:dyDescent="0.35">
      <c r="A86" t="s">
        <v>31</v>
      </c>
      <c r="B86" s="31">
        <v>8757</v>
      </c>
    </row>
    <row r="87" spans="1:2" x14ac:dyDescent="0.35">
      <c r="A87" t="s">
        <v>58</v>
      </c>
      <c r="B87" s="31">
        <v>8717</v>
      </c>
    </row>
    <row r="88" spans="1:2" x14ac:dyDescent="0.35">
      <c r="A88" t="s">
        <v>40</v>
      </c>
      <c r="B88" s="31">
        <v>8685</v>
      </c>
    </row>
    <row r="89" spans="1:2" x14ac:dyDescent="0.35">
      <c r="A89" t="s">
        <v>33</v>
      </c>
      <c r="B89" s="31">
        <v>8660</v>
      </c>
    </row>
    <row r="90" spans="1:2" x14ac:dyDescent="0.35">
      <c r="A90" t="s">
        <v>38</v>
      </c>
      <c r="B90" s="31">
        <v>8330</v>
      </c>
    </row>
    <row r="91" spans="1:2" x14ac:dyDescent="0.35">
      <c r="A91" t="s">
        <v>14</v>
      </c>
      <c r="B91" s="31">
        <v>8304</v>
      </c>
    </row>
    <row r="92" spans="1:2" x14ac:dyDescent="0.35">
      <c r="A92" t="s">
        <v>21</v>
      </c>
      <c r="B92" s="31">
        <v>8257</v>
      </c>
    </row>
    <row r="93" spans="1:2" x14ac:dyDescent="0.35">
      <c r="A93" t="s">
        <v>45</v>
      </c>
      <c r="B93" s="31">
        <v>8240</v>
      </c>
    </row>
    <row r="94" spans="1:2" x14ac:dyDescent="0.35">
      <c r="A94" t="s">
        <v>9</v>
      </c>
      <c r="B94" s="31">
        <v>8207</v>
      </c>
    </row>
    <row r="95" spans="1:2" x14ac:dyDescent="0.35">
      <c r="A95" t="s">
        <v>19</v>
      </c>
      <c r="B95" s="31">
        <v>8127</v>
      </c>
    </row>
    <row r="96" spans="1:2" x14ac:dyDescent="0.35">
      <c r="A96" t="s">
        <v>59</v>
      </c>
      <c r="B96" s="31">
        <v>8015</v>
      </c>
    </row>
    <row r="97" spans="1:2" x14ac:dyDescent="0.35">
      <c r="A97" t="s">
        <v>12</v>
      </c>
      <c r="B97" s="31">
        <v>7793</v>
      </c>
    </row>
    <row r="98" spans="1:2" x14ac:dyDescent="0.35">
      <c r="A98" t="s">
        <v>46</v>
      </c>
      <c r="B98" s="31">
        <v>7781</v>
      </c>
    </row>
    <row r="99" spans="1:2" x14ac:dyDescent="0.35">
      <c r="A99" t="s">
        <v>36</v>
      </c>
      <c r="B99" s="31">
        <v>7749</v>
      </c>
    </row>
    <row r="100" spans="1:2" x14ac:dyDescent="0.35">
      <c r="A100" t="s">
        <v>43</v>
      </c>
      <c r="B100" s="31">
        <v>7738</v>
      </c>
    </row>
    <row r="101" spans="1:2" x14ac:dyDescent="0.35">
      <c r="A101" t="s">
        <v>28</v>
      </c>
      <c r="B101" s="31">
        <v>7732</v>
      </c>
    </row>
    <row r="102" spans="1:2" x14ac:dyDescent="0.35">
      <c r="A102" t="s">
        <v>52</v>
      </c>
      <c r="B102" s="31">
        <v>7115</v>
      </c>
    </row>
    <row r="103" spans="1:2" x14ac:dyDescent="0.35">
      <c r="A103" t="s">
        <v>57</v>
      </c>
      <c r="B103" s="31">
        <v>6998</v>
      </c>
    </row>
    <row r="104" spans="1:2" x14ac:dyDescent="0.35">
      <c r="A104" t="s">
        <v>48</v>
      </c>
      <c r="B104" s="31">
        <v>6736</v>
      </c>
    </row>
    <row r="105" spans="1:2" x14ac:dyDescent="0.35">
      <c r="A105" t="s">
        <v>53</v>
      </c>
      <c r="B105" s="31">
        <v>6464</v>
      </c>
    </row>
    <row r="106" spans="1:2" x14ac:dyDescent="0.35">
      <c r="A106" t="s">
        <v>79</v>
      </c>
      <c r="B106" s="31">
        <v>177007</v>
      </c>
    </row>
    <row r="118" spans="1:2" x14ac:dyDescent="0.35">
      <c r="A118" s="9" t="s">
        <v>120</v>
      </c>
    </row>
    <row r="119" spans="1:2" x14ac:dyDescent="0.35">
      <c r="A119" s="25" t="s">
        <v>2</v>
      </c>
      <c r="B119" t="s">
        <v>78</v>
      </c>
    </row>
    <row r="120" spans="1:2" x14ac:dyDescent="0.35">
      <c r="A120" t="s">
        <v>17</v>
      </c>
      <c r="B120" s="24">
        <v>349692</v>
      </c>
    </row>
    <row r="121" spans="1:2" x14ac:dyDescent="0.35">
      <c r="A121" t="s">
        <v>23</v>
      </c>
      <c r="B121" s="24">
        <v>341712</v>
      </c>
    </row>
    <row r="122" spans="1:2" x14ac:dyDescent="0.35">
      <c r="A122" t="s">
        <v>45</v>
      </c>
      <c r="B122" s="24">
        <v>329147</v>
      </c>
    </row>
    <row r="123" spans="1:2" x14ac:dyDescent="0.35">
      <c r="A123" t="s">
        <v>79</v>
      </c>
      <c r="B123" s="24">
        <v>1020551</v>
      </c>
    </row>
    <row r="147" spans="1:3" x14ac:dyDescent="0.35">
      <c r="A147" t="s">
        <v>113</v>
      </c>
    </row>
    <row r="148" spans="1:3" x14ac:dyDescent="0.35">
      <c r="A148" s="25" t="s">
        <v>104</v>
      </c>
      <c r="B148" t="s">
        <v>78</v>
      </c>
      <c r="C148" t="s">
        <v>113</v>
      </c>
    </row>
    <row r="149" spans="1:3" x14ac:dyDescent="0.35">
      <c r="A149" t="s">
        <v>105</v>
      </c>
      <c r="B149" s="24">
        <v>896105</v>
      </c>
      <c r="C149" s="28"/>
    </row>
    <row r="150" spans="1:3" x14ac:dyDescent="0.35">
      <c r="A150" t="s">
        <v>106</v>
      </c>
      <c r="B150" s="24">
        <v>699377</v>
      </c>
      <c r="C150" s="28">
        <v>-0.21953677303441002</v>
      </c>
    </row>
    <row r="151" spans="1:3" x14ac:dyDescent="0.35">
      <c r="A151" t="s">
        <v>107</v>
      </c>
      <c r="B151" s="24">
        <v>749483</v>
      </c>
      <c r="C151" s="28">
        <v>7.1643762949024636E-2</v>
      </c>
    </row>
    <row r="152" spans="1:3" x14ac:dyDescent="0.35">
      <c r="A152" t="s">
        <v>108</v>
      </c>
      <c r="B152" s="24">
        <v>674051</v>
      </c>
      <c r="C152" s="28">
        <v>-0.10064537821404888</v>
      </c>
    </row>
    <row r="153" spans="1:3" x14ac:dyDescent="0.35">
      <c r="A153" t="s">
        <v>109</v>
      </c>
      <c r="B153" s="24">
        <v>752892</v>
      </c>
      <c r="C153" s="28">
        <v>0.11696592691057502</v>
      </c>
    </row>
    <row r="154" spans="1:3" x14ac:dyDescent="0.35">
      <c r="A154" t="s">
        <v>110</v>
      </c>
      <c r="B154" s="24">
        <v>865144</v>
      </c>
      <c r="C154" s="28">
        <v>0.1490944252296478</v>
      </c>
    </row>
    <row r="155" spans="1:3" x14ac:dyDescent="0.35">
      <c r="A155" t="s">
        <v>111</v>
      </c>
      <c r="B155" s="24">
        <v>803425</v>
      </c>
      <c r="C155" s="28">
        <v>-7.1339568904136189E-2</v>
      </c>
    </row>
    <row r="156" spans="1:3" x14ac:dyDescent="0.35">
      <c r="A156" t="s">
        <v>112</v>
      </c>
      <c r="B156" s="24">
        <v>743148</v>
      </c>
      <c r="C156" s="28">
        <v>-7.5025049008930519E-2</v>
      </c>
    </row>
    <row r="157" spans="1:3" x14ac:dyDescent="0.35">
      <c r="A157" t="s">
        <v>79</v>
      </c>
      <c r="B157" s="24">
        <v>6183625</v>
      </c>
      <c r="C157" s="28"/>
    </row>
    <row r="167" spans="1:2" x14ac:dyDescent="0.35">
      <c r="A167" t="s">
        <v>119</v>
      </c>
    </row>
    <row r="168" spans="1:2" x14ac:dyDescent="0.35">
      <c r="A168" s="25" t="s">
        <v>104</v>
      </c>
      <c r="B168" t="s">
        <v>78</v>
      </c>
    </row>
    <row r="169" spans="1:2" x14ac:dyDescent="0.35">
      <c r="A169" t="s">
        <v>105</v>
      </c>
      <c r="B169" s="27"/>
    </row>
    <row r="170" spans="1:2" x14ac:dyDescent="0.35">
      <c r="A170" t="s">
        <v>106</v>
      </c>
      <c r="B170" s="27">
        <v>-0.21953677303441002</v>
      </c>
    </row>
    <row r="171" spans="1:2" x14ac:dyDescent="0.35">
      <c r="A171" t="s">
        <v>107</v>
      </c>
      <c r="B171" s="27">
        <v>7.1643762949024636E-2</v>
      </c>
    </row>
    <row r="172" spans="1:2" x14ac:dyDescent="0.35">
      <c r="A172" t="s">
        <v>108</v>
      </c>
      <c r="B172" s="27">
        <v>-0.10064537821404888</v>
      </c>
    </row>
    <row r="173" spans="1:2" x14ac:dyDescent="0.35">
      <c r="A173" t="s">
        <v>109</v>
      </c>
      <c r="B173" s="27">
        <v>0.11696592691057502</v>
      </c>
    </row>
    <row r="174" spans="1:2" x14ac:dyDescent="0.35">
      <c r="A174" t="s">
        <v>110</v>
      </c>
      <c r="B174" s="27">
        <v>0.1490944252296478</v>
      </c>
    </row>
    <row r="175" spans="1:2" x14ac:dyDescent="0.35">
      <c r="A175" t="s">
        <v>111</v>
      </c>
      <c r="B175" s="27">
        <v>-7.1339568904136189E-2</v>
      </c>
    </row>
    <row r="176" spans="1:2" x14ac:dyDescent="0.35">
      <c r="A176" t="s">
        <v>112</v>
      </c>
      <c r="B176" s="27">
        <v>-7.5025049008930519E-2</v>
      </c>
    </row>
    <row r="177" spans="1:2" x14ac:dyDescent="0.35">
      <c r="A177" t="s">
        <v>79</v>
      </c>
      <c r="B177" s="27"/>
    </row>
    <row r="186" spans="1:2" x14ac:dyDescent="0.35">
      <c r="A186" t="s">
        <v>118</v>
      </c>
    </row>
    <row r="187" spans="1:2" x14ac:dyDescent="0.35">
      <c r="A187" s="25" t="s">
        <v>114</v>
      </c>
      <c r="B187" t="s">
        <v>75</v>
      </c>
    </row>
    <row r="188" spans="1:2" x14ac:dyDescent="0.35">
      <c r="A188" t="s">
        <v>116</v>
      </c>
      <c r="B188" s="31">
        <v>69119</v>
      </c>
    </row>
    <row r="189" spans="1:2" x14ac:dyDescent="0.35">
      <c r="A189" t="s">
        <v>115</v>
      </c>
      <c r="B189" s="31">
        <v>65111</v>
      </c>
    </row>
    <row r="190" spans="1:2" x14ac:dyDescent="0.35">
      <c r="A190" t="s">
        <v>117</v>
      </c>
      <c r="B190" s="31">
        <v>42777</v>
      </c>
    </row>
    <row r="191" spans="1:2" x14ac:dyDescent="0.35">
      <c r="A191" t="s">
        <v>79</v>
      </c>
      <c r="B191" s="31">
        <v>177007</v>
      </c>
    </row>
  </sheetData>
  <pageMargins left="0.7" right="0.7" top="0.75" bottom="0.75" header="0.3" footer="0.3"/>
  <pageSetup orientation="portrait" r:id="rId10"/>
  <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0D3E-5254-44C1-9795-762B935497CF}">
  <dimension ref="A1"/>
  <sheetViews>
    <sheetView showGridLines="0" showRowColHeaders="0" tabSelected="1" topLeftCell="X6" zoomScale="50" zoomScaleNormal="50" workbookViewId="0">
      <selection activeCell="BD24" sqref="BD24"/>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32E6B-96BF-46CB-9AEE-976464CD7EEB}">
  <dimension ref="A1:AM179"/>
  <sheetViews>
    <sheetView workbookViewId="0">
      <selection activeCell="N12" sqref="N12"/>
    </sheetView>
  </sheetViews>
  <sheetFormatPr defaultColWidth="9.1796875" defaultRowHeight="16" x14ac:dyDescent="0.35"/>
  <cols>
    <col min="1" max="1" width="20.26953125" style="14" customWidth="1"/>
    <col min="2" max="2" width="9.1796875" style="14"/>
    <col min="3" max="3" width="20" style="14" customWidth="1"/>
    <col min="4" max="4" width="13.26953125" style="15" customWidth="1"/>
    <col min="5" max="5" width="13.81640625" style="16" customWidth="1"/>
    <col min="6" max="6" width="13.453125" style="14" bestFit="1" customWidth="1"/>
    <col min="7" max="7" width="10.81640625" style="14" bestFit="1" customWidth="1"/>
    <col min="8" max="8" width="9.1796875" style="14"/>
    <col min="9" max="9" width="17.7265625" style="14" customWidth="1"/>
    <col min="10" max="10" width="36.54296875" style="14" bestFit="1" customWidth="1"/>
    <col min="11" max="11" width="9.1796875" style="14"/>
    <col min="12" max="12" width="20.26953125" style="14" bestFit="1" customWidth="1"/>
    <col min="13" max="13" width="14.26953125" style="14" bestFit="1" customWidth="1"/>
    <col min="14" max="14" width="39.26953125" style="14" customWidth="1"/>
    <col min="15" max="15" width="29.1796875" style="14" customWidth="1"/>
    <col min="16" max="16" width="22" style="14" customWidth="1"/>
    <col min="17" max="17" width="33.81640625" style="14" bestFit="1" customWidth="1"/>
    <col min="18" max="18" width="23.26953125" style="14" customWidth="1"/>
    <col min="19" max="20" width="9.1796875" style="14"/>
    <col min="21" max="21" width="18.453125" style="14" bestFit="1" customWidth="1"/>
    <col min="22" max="22" width="9.1796875" style="14"/>
    <col min="23" max="23" width="15.26953125" style="14" customWidth="1"/>
    <col min="24" max="24" width="11.81640625" style="14" customWidth="1"/>
    <col min="25" max="25" width="20.81640625" style="14" customWidth="1"/>
    <col min="26" max="26" width="10.453125" style="15" bestFit="1" customWidth="1"/>
    <col min="27" max="27" width="12.26953125" style="16" bestFit="1" customWidth="1"/>
    <col min="28" max="28" width="13.26953125" style="14" bestFit="1" customWidth="1"/>
    <col min="29" max="29" width="9.1796875" style="14"/>
    <col min="30" max="30" width="8.453125" style="14" bestFit="1" customWidth="1"/>
    <col min="31" max="31" width="17.453125" style="14" bestFit="1" customWidth="1"/>
    <col min="32" max="32" width="16" style="14" bestFit="1" customWidth="1"/>
    <col min="33" max="33" width="11" style="14" customWidth="1"/>
    <col min="34" max="34" width="14.453125" style="14" customWidth="1"/>
    <col min="35" max="35" width="12.7265625" style="14" bestFit="1" customWidth="1"/>
    <col min="36" max="36" width="14" style="14" bestFit="1" customWidth="1"/>
    <col min="37" max="37" width="18" style="14" bestFit="1" customWidth="1"/>
    <col min="38" max="38" width="23.1796875" style="14" customWidth="1"/>
    <col min="39" max="39" width="24" style="14" bestFit="1" customWidth="1"/>
    <col min="40" max="16384" width="9.1796875" style="14"/>
  </cols>
  <sheetData>
    <row r="1" spans="1:39" ht="32" x14ac:dyDescent="0.35">
      <c r="A1" s="10" t="s">
        <v>85</v>
      </c>
      <c r="B1" s="10" t="s">
        <v>1</v>
      </c>
      <c r="C1" s="10" t="s">
        <v>2</v>
      </c>
      <c r="D1" s="11" t="s">
        <v>3</v>
      </c>
      <c r="E1" s="12" t="s">
        <v>4</v>
      </c>
      <c r="F1" s="10" t="s">
        <v>5</v>
      </c>
      <c r="G1" s="10" t="s">
        <v>6</v>
      </c>
      <c r="H1" s="10" t="s">
        <v>86</v>
      </c>
      <c r="I1" s="13" t="s">
        <v>87</v>
      </c>
      <c r="J1" s="10" t="s">
        <v>88</v>
      </c>
      <c r="K1" s="12"/>
      <c r="L1" s="10" t="s">
        <v>89</v>
      </c>
      <c r="M1" s="10" t="s">
        <v>90</v>
      </c>
      <c r="N1" s="10" t="s">
        <v>76</v>
      </c>
      <c r="O1" s="10" t="s">
        <v>91</v>
      </c>
      <c r="P1" s="10" t="s">
        <v>92</v>
      </c>
      <c r="Q1" s="10" t="s">
        <v>93</v>
      </c>
      <c r="R1" s="10" t="s">
        <v>94</v>
      </c>
      <c r="S1" s="10"/>
      <c r="T1" s="10"/>
      <c r="V1" s="10"/>
      <c r="W1" s="10" t="s">
        <v>85</v>
      </c>
      <c r="X1" s="10" t="s">
        <v>1</v>
      </c>
      <c r="Y1" s="10" t="s">
        <v>95</v>
      </c>
      <c r="Z1" s="11" t="s">
        <v>3</v>
      </c>
      <c r="AA1" s="12" t="s">
        <v>4</v>
      </c>
      <c r="AB1" s="10" t="s">
        <v>96</v>
      </c>
      <c r="AC1" s="10" t="s">
        <v>6</v>
      </c>
      <c r="AD1" s="10" t="s">
        <v>86</v>
      </c>
      <c r="AE1" s="10" t="s">
        <v>97</v>
      </c>
      <c r="AF1" s="10" t="s">
        <v>88</v>
      </c>
      <c r="AG1" s="10" t="s">
        <v>74</v>
      </c>
      <c r="AH1" s="10" t="s">
        <v>90</v>
      </c>
      <c r="AI1" s="10" t="s">
        <v>76</v>
      </c>
      <c r="AJ1" s="10" t="s">
        <v>91</v>
      </c>
      <c r="AK1" s="10" t="s">
        <v>98</v>
      </c>
      <c r="AL1" s="10" t="s">
        <v>99</v>
      </c>
      <c r="AM1" s="10" t="s">
        <v>94</v>
      </c>
    </row>
    <row r="2" spans="1:39" x14ac:dyDescent="0.35">
      <c r="A2" s="14" t="str" cm="1">
        <f t="array" ref="A2:G179">_xlfn._xlws.FILTER(Data!A1:G1095,Data!B1:B1095=Data!B2)</f>
        <v>Jehu Rudeforth</v>
      </c>
      <c r="B2" s="14" t="str">
        <v>UK</v>
      </c>
      <c r="C2" s="14" t="str">
        <v>Mint Chip Choco</v>
      </c>
      <c r="D2" s="15">
        <v>44565</v>
      </c>
      <c r="E2" s="16">
        <v>5320</v>
      </c>
      <c r="F2" s="14">
        <v>180</v>
      </c>
      <c r="G2" s="14" t="str">
        <v>Tuesday</v>
      </c>
      <c r="H2" s="14" t="str">
        <f>TEXT(D2,"mmmm")</f>
        <v>January</v>
      </c>
      <c r="I2" s="14" t="str">
        <f>IF(F2&gt;170,"Good Shipment","Poor Shipment")</f>
        <v>Good Shipment</v>
      </c>
      <c r="J2" s="17" t="str" cm="1">
        <f t="array" ref="J2">_xlfn.IFS(E2&lt;5909,"Bad Sale Day",E2=5909,"Average Sale Day",E2&gt;=5910,"Good Sale Day")</f>
        <v>Bad Sale Day</v>
      </c>
      <c r="L2" s="16">
        <f>SUM(E:E)</f>
        <v>1051792</v>
      </c>
      <c r="M2" s="16">
        <f>MAX(E:E)</f>
        <v>18991</v>
      </c>
      <c r="N2" s="16">
        <f>AVERAGE(E:E)</f>
        <v>5908.9438202247193</v>
      </c>
      <c r="O2" s="16">
        <f>MIN(E:E)</f>
        <v>7</v>
      </c>
      <c r="P2" s="18">
        <f>SUM(F:F)</f>
        <v>30265</v>
      </c>
      <c r="Q2" s="18">
        <f>MAX(F:F)</f>
        <v>554</v>
      </c>
      <c r="R2" s="18">
        <f>MIN(F:F)</f>
        <v>2</v>
      </c>
      <c r="U2" s="10" t="s">
        <v>7</v>
      </c>
      <c r="W2" s="14" t="str" cm="1">
        <f t="array" ref="W2:AF13">_xlfn._xlws.FILTER(A2:J179,A2:A179=U2)</f>
        <v>Jehu Rudeforth</v>
      </c>
      <c r="X2" s="14" t="str">
        <v>UK</v>
      </c>
      <c r="Y2" s="14" t="str">
        <v>Mint Chip Choco</v>
      </c>
      <c r="Z2" s="15">
        <v>44565</v>
      </c>
      <c r="AA2" s="16">
        <v>5320</v>
      </c>
      <c r="AB2" s="14">
        <v>180</v>
      </c>
      <c r="AC2" s="14" t="str">
        <v>Tuesday</v>
      </c>
      <c r="AD2" s="14" t="str">
        <v>January</v>
      </c>
      <c r="AE2" s="14" t="str">
        <v>Good Shipment</v>
      </c>
      <c r="AF2" s="14" t="str">
        <v>Bad Sale Day</v>
      </c>
      <c r="AG2" s="16">
        <f>SUM(AA:AA)</f>
        <v>69895</v>
      </c>
      <c r="AH2" s="16">
        <f>MAX(AA:AA)</f>
        <v>13685</v>
      </c>
      <c r="AI2" s="16">
        <f>AVERAGE(AA:AA)</f>
        <v>5824.583333333333</v>
      </c>
      <c r="AJ2" s="16">
        <f>MIN(AA:AA)</f>
        <v>1463</v>
      </c>
      <c r="AK2" s="19">
        <f>SUM(AB:AB)</f>
        <v>2423</v>
      </c>
      <c r="AL2" s="14">
        <f>MAX(AB:AB)</f>
        <v>438</v>
      </c>
      <c r="AM2" s="14">
        <f>MIN(AB:AB)</f>
        <v>64</v>
      </c>
    </row>
    <row r="3" spans="1:39" x14ac:dyDescent="0.35">
      <c r="A3" s="14" t="str">
        <v>Jehu Rudeforth</v>
      </c>
      <c r="B3" s="14" t="str">
        <v>UK</v>
      </c>
      <c r="C3" s="14" t="str">
        <v>Peanut Butter Cubes</v>
      </c>
      <c r="D3" s="15">
        <v>44616</v>
      </c>
      <c r="E3" s="16">
        <v>13685</v>
      </c>
      <c r="F3" s="14">
        <v>184</v>
      </c>
      <c r="G3" s="14" t="str">
        <v>Thursday</v>
      </c>
      <c r="H3" s="14" t="str">
        <f t="shared" ref="H3:H66" si="0">TEXT(D3,"mmmm")</f>
        <v>February</v>
      </c>
      <c r="I3" s="14" t="str">
        <f t="shared" ref="I3:I66" si="1">IF(F3&gt;170,"Good Shipment","Poor Shipment")</f>
        <v>Good Shipment</v>
      </c>
      <c r="J3" s="17" t="str" cm="1">
        <f t="array" ref="J3">_xlfn.IFS(E3&lt;5909,"Bad Sale Day",E3=5909,"Average Sale Day",E3&gt;=5910,"Good Sale Day")</f>
        <v>Good Sale Day</v>
      </c>
      <c r="W3" s="14" t="str">
        <v>Jehu Rudeforth</v>
      </c>
      <c r="X3" s="14" t="str">
        <v>UK</v>
      </c>
      <c r="Y3" s="14" t="str">
        <v>Peanut Butter Cubes</v>
      </c>
      <c r="Z3" s="15">
        <v>44616</v>
      </c>
      <c r="AA3" s="16">
        <v>13685</v>
      </c>
      <c r="AB3" s="14">
        <v>184</v>
      </c>
      <c r="AC3" s="14" t="str">
        <v>Thursday</v>
      </c>
      <c r="AD3" s="14" t="str">
        <v>February</v>
      </c>
      <c r="AE3" s="14" t="str">
        <v>Good Shipment</v>
      </c>
      <c r="AF3" s="14" t="str">
        <v>Good Sale Day</v>
      </c>
    </row>
    <row r="4" spans="1:39" x14ac:dyDescent="0.35">
      <c r="A4" s="14" t="str">
        <v>Oby Sorrel</v>
      </c>
      <c r="B4" s="14" t="str">
        <v>UK</v>
      </c>
      <c r="C4" s="14" t="str">
        <v>99% Dark &amp; Pure</v>
      </c>
      <c r="D4" s="15">
        <v>44586</v>
      </c>
      <c r="E4" s="16">
        <v>13685</v>
      </c>
      <c r="F4" s="14">
        <v>176</v>
      </c>
      <c r="G4" s="14" t="str">
        <v>Tuesday</v>
      </c>
      <c r="H4" s="14" t="str">
        <f t="shared" si="0"/>
        <v>January</v>
      </c>
      <c r="I4" s="14" t="str">
        <f t="shared" si="1"/>
        <v>Good Shipment</v>
      </c>
      <c r="J4" s="17" t="str" cm="1">
        <f t="array" ref="J4">_xlfn.IFS(E4&lt;5909,"Bad Sale Day",E4=5909,"Average Sale Day",E4&gt;=5910,"Good Sale Day")</f>
        <v>Good Sale Day</v>
      </c>
      <c r="W4" s="14" t="str">
        <v>Jehu Rudeforth</v>
      </c>
      <c r="X4" s="14" t="str">
        <v>UK</v>
      </c>
      <c r="Y4" s="14" t="str">
        <v>70% Dark Bites</v>
      </c>
      <c r="Z4" s="15">
        <v>44665</v>
      </c>
      <c r="AA4" s="16">
        <v>5565</v>
      </c>
      <c r="AB4" s="14">
        <v>258</v>
      </c>
      <c r="AC4" s="14" t="str">
        <v>Thursday</v>
      </c>
      <c r="AD4" s="14" t="str">
        <v>April</v>
      </c>
      <c r="AE4" s="14" t="str">
        <v>Good Shipment</v>
      </c>
      <c r="AF4" s="14" t="str">
        <v>Bad Sale Day</v>
      </c>
      <c r="AG4" s="13"/>
    </row>
    <row r="5" spans="1:39" x14ac:dyDescent="0.35">
      <c r="A5" s="14" t="str">
        <v>Rafaelita Blaksland</v>
      </c>
      <c r="B5" s="14" t="str">
        <v>UK</v>
      </c>
      <c r="C5" s="14" t="str">
        <v>Smooth Sliky Salty</v>
      </c>
      <c r="D5" s="15">
        <v>44574</v>
      </c>
      <c r="E5" s="16">
        <v>4704</v>
      </c>
      <c r="F5" s="14">
        <v>62</v>
      </c>
      <c r="G5" s="14" t="str">
        <v>Thursday</v>
      </c>
      <c r="H5" s="14" t="str">
        <f t="shared" si="0"/>
        <v>January</v>
      </c>
      <c r="I5" s="14" t="str">
        <f t="shared" si="1"/>
        <v>Poor Shipment</v>
      </c>
      <c r="J5" s="17" t="str" cm="1">
        <f t="array" ref="J5">_xlfn.IFS(E5&lt;5909,"Bad Sale Day",E5=5909,"Average Sale Day",E5&gt;=5910,"Good Sale Day")</f>
        <v>Bad Sale Day</v>
      </c>
      <c r="W5" s="14" t="str">
        <v>Jehu Rudeforth</v>
      </c>
      <c r="X5" s="14" t="str">
        <v>UK</v>
      </c>
      <c r="Y5" s="14" t="str">
        <v>Choco Coated Almonds</v>
      </c>
      <c r="Z5" s="15">
        <v>44673</v>
      </c>
      <c r="AA5" s="16">
        <v>4270</v>
      </c>
      <c r="AB5" s="14">
        <v>185</v>
      </c>
      <c r="AC5" s="14" t="str">
        <v>Friday</v>
      </c>
      <c r="AD5" s="14" t="str">
        <v>April</v>
      </c>
      <c r="AE5" s="14" t="str">
        <v>Good Shipment</v>
      </c>
      <c r="AF5" s="14" t="str">
        <v>Bad Sale Day</v>
      </c>
      <c r="AG5" s="16"/>
    </row>
    <row r="6" spans="1:39" x14ac:dyDescent="0.35">
      <c r="A6" s="14" t="str">
        <v>Curtice Advani</v>
      </c>
      <c r="B6" s="14" t="str">
        <v>UK</v>
      </c>
      <c r="C6" s="14" t="str">
        <v>85% Dark Bars</v>
      </c>
      <c r="D6" s="15">
        <v>44720</v>
      </c>
      <c r="E6" s="16">
        <v>1085</v>
      </c>
      <c r="F6" s="14">
        <v>172</v>
      </c>
      <c r="G6" s="14" t="str">
        <v>Wednesday</v>
      </c>
      <c r="H6" s="14" t="str">
        <f t="shared" si="0"/>
        <v>June</v>
      </c>
      <c r="I6" s="14" t="str">
        <f t="shared" si="1"/>
        <v>Good Shipment</v>
      </c>
      <c r="J6" s="17" t="str" cm="1">
        <f t="array" ref="J6">_xlfn.IFS(E6&lt;5909,"Bad Sale Day",E6=5909,"Average Sale Day",E6&gt;=5910,"Good Sale Day")</f>
        <v>Bad Sale Day</v>
      </c>
      <c r="W6" s="14" t="str">
        <v>Jehu Rudeforth</v>
      </c>
      <c r="X6" s="14" t="str">
        <v>UK</v>
      </c>
      <c r="Y6" s="14" t="str">
        <v>Baker's Choco Chips</v>
      </c>
      <c r="Z6" s="15">
        <v>44697</v>
      </c>
      <c r="AA6" s="16">
        <v>2485</v>
      </c>
      <c r="AB6" s="14">
        <v>97</v>
      </c>
      <c r="AC6" s="14" t="str">
        <v>Monday</v>
      </c>
      <c r="AD6" s="14" t="str">
        <v>May</v>
      </c>
      <c r="AE6" s="14" t="str">
        <v>Poor Shipment</v>
      </c>
      <c r="AF6" s="14" t="str">
        <v>Bad Sale Day</v>
      </c>
    </row>
    <row r="7" spans="1:39" ht="15" customHeight="1" x14ac:dyDescent="0.35">
      <c r="A7" s="14" t="str">
        <v>Husein Augar</v>
      </c>
      <c r="B7" s="14" t="str">
        <v>UK</v>
      </c>
      <c r="C7" s="14" t="str">
        <v>Drinking Coco</v>
      </c>
      <c r="D7" s="15">
        <v>44634</v>
      </c>
      <c r="E7" s="16">
        <v>3003</v>
      </c>
      <c r="F7" s="14">
        <v>113</v>
      </c>
      <c r="G7" s="14" t="str">
        <v>Monday</v>
      </c>
      <c r="H7" s="14" t="str">
        <f t="shared" si="0"/>
        <v>March</v>
      </c>
      <c r="I7" s="14" t="str">
        <f t="shared" si="1"/>
        <v>Poor Shipment</v>
      </c>
      <c r="J7" s="17" t="str" cm="1">
        <f t="array" ref="J7">_xlfn.IFS(E7&lt;5909,"Bad Sale Day",E7=5909,"Average Sale Day",E7&gt;=5910,"Good Sale Day")</f>
        <v>Bad Sale Day</v>
      </c>
      <c r="N7" s="10" t="s">
        <v>100</v>
      </c>
      <c r="O7" s="10" t="s">
        <v>101</v>
      </c>
      <c r="P7" s="10" t="s">
        <v>102</v>
      </c>
      <c r="Q7" s="10" t="s">
        <v>103</v>
      </c>
      <c r="W7" s="14" t="str">
        <v>Jehu Rudeforth</v>
      </c>
      <c r="X7" s="14" t="str">
        <v>UK</v>
      </c>
      <c r="Y7" s="14" t="str">
        <v>Milk Bars</v>
      </c>
      <c r="Z7" s="15">
        <v>44684</v>
      </c>
      <c r="AA7" s="16">
        <v>12068</v>
      </c>
      <c r="AB7" s="14">
        <v>227</v>
      </c>
      <c r="AC7" s="14" t="str">
        <v>Tuesday</v>
      </c>
      <c r="AD7" s="14" t="str">
        <v>May</v>
      </c>
      <c r="AE7" s="14" t="str">
        <v>Good Shipment</v>
      </c>
      <c r="AF7" s="14" t="str">
        <v>Good Sale Day</v>
      </c>
      <c r="AG7" s="13"/>
    </row>
    <row r="8" spans="1:39" x14ac:dyDescent="0.35">
      <c r="A8" s="14" t="str">
        <v>Rafaelita Blaksland</v>
      </c>
      <c r="B8" s="14" t="str">
        <v>UK</v>
      </c>
      <c r="C8" s="14" t="str">
        <v>99% Dark &amp; Pure</v>
      </c>
      <c r="D8" s="15">
        <v>44741</v>
      </c>
      <c r="E8" s="16">
        <v>12446</v>
      </c>
      <c r="F8" s="14">
        <v>150</v>
      </c>
      <c r="G8" s="14" t="str">
        <v>Wednesday</v>
      </c>
      <c r="H8" s="14" t="str">
        <f t="shared" si="0"/>
        <v>June</v>
      </c>
      <c r="I8" s="14" t="str">
        <f t="shared" si="1"/>
        <v>Poor Shipment</v>
      </c>
      <c r="J8" s="17" t="str" cm="1">
        <f t="array" ref="J8">_xlfn.IFS(E8&lt;5909,"Bad Sale Day",E8=5909,"Average Sale Day",E8&gt;=5910,"Good Sale Day")</f>
        <v>Good Sale Day</v>
      </c>
      <c r="L8" s="10" t="s">
        <v>14</v>
      </c>
      <c r="N8" s="14">
        <f>COUNTIF(C:C,L8)</f>
        <v>9</v>
      </c>
      <c r="O8" s="16">
        <f>AVERAGEIF(C:C,L8,E:E)</f>
        <v>8855</v>
      </c>
      <c r="P8" s="16">
        <f>SUMIF(C:C,L8,E:E)</f>
        <v>79695</v>
      </c>
      <c r="Q8" s="16">
        <f>_xlfn.MINIFS(E:E,C:C,L8)</f>
        <v>2156</v>
      </c>
      <c r="W8" s="14" t="str">
        <v>Jehu Rudeforth</v>
      </c>
      <c r="X8" s="14" t="str">
        <v>UK</v>
      </c>
      <c r="Y8" s="14" t="str">
        <v>Smooth Sliky Salty</v>
      </c>
      <c r="Z8" s="15">
        <v>44797</v>
      </c>
      <c r="AA8" s="16">
        <v>1463</v>
      </c>
      <c r="AB8" s="14">
        <v>113</v>
      </c>
      <c r="AC8" s="14" t="str">
        <v>Wednesday</v>
      </c>
      <c r="AD8" s="14" t="str">
        <v>August</v>
      </c>
      <c r="AE8" s="14" t="str">
        <v>Poor Shipment</v>
      </c>
      <c r="AF8" s="14" t="str">
        <v>Bad Sale Day</v>
      </c>
      <c r="AG8" s="16"/>
    </row>
    <row r="9" spans="1:39" x14ac:dyDescent="0.35">
      <c r="A9" s="14" t="str">
        <v>Karlen McCaffrey</v>
      </c>
      <c r="B9" s="14" t="str">
        <v>UK</v>
      </c>
      <c r="C9" s="14" t="str">
        <v>Almond Choco</v>
      </c>
      <c r="D9" s="15">
        <v>44742</v>
      </c>
      <c r="E9" s="16">
        <v>6839</v>
      </c>
      <c r="F9" s="14">
        <v>133</v>
      </c>
      <c r="G9" s="14" t="str">
        <v>Thursday</v>
      </c>
      <c r="H9" s="14" t="str">
        <f t="shared" si="0"/>
        <v>June</v>
      </c>
      <c r="I9" s="14" t="str">
        <f t="shared" si="1"/>
        <v>Poor Shipment</v>
      </c>
      <c r="J9" s="17" t="str" cm="1">
        <f t="array" ref="J9">_xlfn.IFS(E9&lt;5909,"Bad Sale Day",E9=5909,"Average Sale Day",E9&gt;=5910,"Good Sale Day")</f>
        <v>Good Sale Day</v>
      </c>
      <c r="W9" s="14" t="str">
        <v>Jehu Rudeforth</v>
      </c>
      <c r="X9" s="14" t="str">
        <v>UK</v>
      </c>
      <c r="Y9" s="14" t="str">
        <v>White Choc</v>
      </c>
      <c r="Z9" s="15">
        <v>44741</v>
      </c>
      <c r="AA9" s="16">
        <v>1862</v>
      </c>
      <c r="AB9" s="14">
        <v>284</v>
      </c>
      <c r="AC9" s="14" t="str">
        <v>Wednesday</v>
      </c>
      <c r="AD9" s="14" t="str">
        <v>June</v>
      </c>
      <c r="AE9" s="14" t="str">
        <v>Good Shipment</v>
      </c>
      <c r="AF9" s="14" t="str">
        <v>Bad Sale Day</v>
      </c>
    </row>
    <row r="10" spans="1:39" x14ac:dyDescent="0.35">
      <c r="A10" s="14" t="str">
        <v>Andria Kimpton</v>
      </c>
      <c r="B10" s="14" t="str">
        <v>UK</v>
      </c>
      <c r="C10" s="14" t="str">
        <v>50% Dark Bites</v>
      </c>
      <c r="D10" s="15">
        <v>44797</v>
      </c>
      <c r="E10" s="16">
        <v>2653</v>
      </c>
      <c r="F10" s="14">
        <v>314</v>
      </c>
      <c r="G10" s="14" t="str">
        <v>Wednesday</v>
      </c>
      <c r="H10" s="14" t="str">
        <f t="shared" si="0"/>
        <v>August</v>
      </c>
      <c r="I10" s="14" t="str">
        <f t="shared" si="1"/>
        <v>Good Shipment</v>
      </c>
      <c r="J10" s="17" t="str" cm="1">
        <f t="array" ref="J10">_xlfn.IFS(E10&lt;5909,"Bad Sale Day",E10=5909,"Average Sale Day",E10&gt;=5910,"Good Sale Day")</f>
        <v>Bad Sale Day</v>
      </c>
      <c r="W10" s="14" t="str">
        <v>Jehu Rudeforth</v>
      </c>
      <c r="X10" s="14" t="str">
        <v>UK</v>
      </c>
      <c r="Y10" s="14" t="str">
        <v>After Nines</v>
      </c>
      <c r="Z10" s="15">
        <v>44739</v>
      </c>
      <c r="AA10" s="16">
        <v>1946</v>
      </c>
      <c r="AB10" s="14">
        <v>164</v>
      </c>
      <c r="AC10" s="14" t="str">
        <v>Monday</v>
      </c>
      <c r="AD10" s="14" t="str">
        <v>June</v>
      </c>
      <c r="AE10" s="14" t="str">
        <v>Poor Shipment</v>
      </c>
      <c r="AF10" s="14" t="str">
        <v>Bad Sale Day</v>
      </c>
      <c r="AG10" s="10"/>
    </row>
    <row r="11" spans="1:39" x14ac:dyDescent="0.35">
      <c r="A11" s="14" t="str">
        <v>Gigi Bohling</v>
      </c>
      <c r="B11" s="14" t="str">
        <v>UK</v>
      </c>
      <c r="C11" s="14" t="str">
        <v>Almond Choco</v>
      </c>
      <c r="D11" s="15">
        <v>44571</v>
      </c>
      <c r="E11" s="16">
        <v>5642</v>
      </c>
      <c r="F11" s="14">
        <v>9</v>
      </c>
      <c r="G11" s="14" t="str">
        <v>Monday</v>
      </c>
      <c r="H11" s="14" t="str">
        <f t="shared" si="0"/>
        <v>January</v>
      </c>
      <c r="I11" s="14" t="str">
        <f t="shared" si="1"/>
        <v>Poor Shipment</v>
      </c>
      <c r="J11" s="17" t="str" cm="1">
        <f t="array" ref="J11">_xlfn.IFS(E11&lt;5909,"Bad Sale Day",E11=5909,"Average Sale Day",E11&gt;=5910,"Good Sale Day")</f>
        <v>Bad Sale Day</v>
      </c>
      <c r="W11" s="14" t="str">
        <v>Jehu Rudeforth</v>
      </c>
      <c r="X11" s="14" t="str">
        <v>UK</v>
      </c>
      <c r="Y11" s="14" t="str">
        <v>Drinking Coco</v>
      </c>
      <c r="Z11" s="15">
        <v>44595</v>
      </c>
      <c r="AA11" s="16">
        <v>7140</v>
      </c>
      <c r="AB11" s="14">
        <v>438</v>
      </c>
      <c r="AC11" s="14" t="str">
        <v>Thursday</v>
      </c>
      <c r="AD11" s="14" t="str">
        <v>February</v>
      </c>
      <c r="AE11" s="14" t="str">
        <v>Good Shipment</v>
      </c>
      <c r="AF11" s="14" t="str">
        <v>Good Sale Day</v>
      </c>
    </row>
    <row r="12" spans="1:39" x14ac:dyDescent="0.35">
      <c r="A12" s="14" t="str">
        <v>Van Tuxwell</v>
      </c>
      <c r="B12" s="14" t="str">
        <v>UK</v>
      </c>
      <c r="C12" s="14" t="str">
        <v>Organic Choco Syrup</v>
      </c>
      <c r="D12" s="15">
        <v>44799</v>
      </c>
      <c r="E12" s="16">
        <v>2002</v>
      </c>
      <c r="F12" s="14">
        <v>214</v>
      </c>
      <c r="G12" s="14" t="str">
        <v>Friday</v>
      </c>
      <c r="H12" s="14" t="str">
        <f t="shared" si="0"/>
        <v>August</v>
      </c>
      <c r="I12" s="14" t="str">
        <f t="shared" si="1"/>
        <v>Good Shipment</v>
      </c>
      <c r="J12" s="17" t="str" cm="1">
        <f t="array" ref="J12">_xlfn.IFS(E12&lt;5909,"Bad Sale Day",E12=5909,"Average Sale Day",E12&gt;=5910,"Good Sale Day")</f>
        <v>Bad Sale Day</v>
      </c>
      <c r="W12" s="14" t="str">
        <v>Jehu Rudeforth</v>
      </c>
      <c r="X12" s="14" t="str">
        <v>UK</v>
      </c>
      <c r="Y12" s="14" t="str">
        <v>85% Dark Bars</v>
      </c>
      <c r="Z12" s="15">
        <v>44749</v>
      </c>
      <c r="AA12" s="16">
        <v>5502</v>
      </c>
      <c r="AB12" s="14">
        <v>64</v>
      </c>
      <c r="AC12" s="14" t="str">
        <v>Thursday</v>
      </c>
      <c r="AD12" s="14" t="str">
        <v>July</v>
      </c>
      <c r="AE12" s="14" t="str">
        <v>Poor Shipment</v>
      </c>
      <c r="AF12" s="14" t="str">
        <v>Bad Sale Day</v>
      </c>
    </row>
    <row r="13" spans="1:39" x14ac:dyDescent="0.35">
      <c r="A13" s="14" t="str">
        <v>Van Tuxwell</v>
      </c>
      <c r="B13" s="14" t="str">
        <v>UK</v>
      </c>
      <c r="C13" s="14" t="str">
        <v>99% Dark &amp; Pure</v>
      </c>
      <c r="D13" s="15">
        <v>44592</v>
      </c>
      <c r="E13" s="16">
        <v>4725</v>
      </c>
      <c r="F13" s="14">
        <v>137</v>
      </c>
      <c r="G13" s="14" t="str">
        <v>Monday</v>
      </c>
      <c r="H13" s="14" t="str">
        <f t="shared" si="0"/>
        <v>January</v>
      </c>
      <c r="I13" s="14" t="str">
        <f t="shared" si="1"/>
        <v>Poor Shipment</v>
      </c>
      <c r="J13" s="17" t="str" cm="1">
        <f t="array" ref="J13">_xlfn.IFS(E13&lt;5909,"Bad Sale Day",E13=5909,"Average Sale Day",E13&gt;=5910,"Good Sale Day")</f>
        <v>Bad Sale Day</v>
      </c>
      <c r="W13" s="14" t="str">
        <v>Jehu Rudeforth</v>
      </c>
      <c r="X13" s="14" t="str">
        <v>UK</v>
      </c>
      <c r="Y13" s="14" t="str">
        <v>Fruit &amp; Nut Bars</v>
      </c>
      <c r="Z13" s="15">
        <v>44694</v>
      </c>
      <c r="AA13" s="16">
        <v>8589</v>
      </c>
      <c r="AB13" s="14">
        <v>229</v>
      </c>
      <c r="AC13" s="14" t="str">
        <v>Friday</v>
      </c>
      <c r="AD13" s="14" t="str">
        <v>May</v>
      </c>
      <c r="AE13" s="14" t="str">
        <v>Good Shipment</v>
      </c>
      <c r="AF13" s="14" t="str">
        <v>Good Sale Day</v>
      </c>
    </row>
    <row r="14" spans="1:39" x14ac:dyDescent="0.35">
      <c r="A14" s="14" t="str">
        <v>Dennison Crosswaite</v>
      </c>
      <c r="B14" s="14" t="str">
        <v>UK</v>
      </c>
      <c r="C14" s="14" t="str">
        <v>Eclairs</v>
      </c>
      <c r="D14" s="15">
        <v>44644</v>
      </c>
      <c r="E14" s="16">
        <v>6188</v>
      </c>
      <c r="F14" s="14">
        <v>270</v>
      </c>
      <c r="G14" s="14" t="str">
        <v>Thursday</v>
      </c>
      <c r="H14" s="14" t="str">
        <f t="shared" si="0"/>
        <v>March</v>
      </c>
      <c r="I14" s="14" t="str">
        <f t="shared" si="1"/>
        <v>Good Shipment</v>
      </c>
      <c r="J14" s="17" t="str" cm="1">
        <f t="array" ref="J14">_xlfn.IFS(E14&lt;5909,"Bad Sale Day",E14=5909,"Average Sale Day",E14&gt;=5910,"Good Sale Day")</f>
        <v>Good Sale Day</v>
      </c>
    </row>
    <row r="15" spans="1:39" x14ac:dyDescent="0.35">
      <c r="A15" s="14" t="str">
        <v>Kelci Walkden</v>
      </c>
      <c r="B15" s="14" t="str">
        <v>UK</v>
      </c>
      <c r="C15" s="14" t="str">
        <v>Fruit &amp; Nut Bars</v>
      </c>
      <c r="D15" s="15">
        <v>44741</v>
      </c>
      <c r="E15" s="16">
        <v>13006</v>
      </c>
      <c r="F15" s="14">
        <v>482</v>
      </c>
      <c r="G15" s="14" t="str">
        <v>Wednesday</v>
      </c>
      <c r="H15" s="14" t="str">
        <f t="shared" si="0"/>
        <v>June</v>
      </c>
      <c r="I15" s="14" t="str">
        <f t="shared" si="1"/>
        <v>Good Shipment</v>
      </c>
      <c r="J15" s="17" t="str" cm="1">
        <f t="array" ref="J15">_xlfn.IFS(E15&lt;5909,"Bad Sale Day",E15=5909,"Average Sale Day",E15&gt;=5910,"Good Sale Day")</f>
        <v>Good Sale Day</v>
      </c>
    </row>
    <row r="16" spans="1:39" x14ac:dyDescent="0.35">
      <c r="A16" s="14" t="str">
        <v>Husein Augar</v>
      </c>
      <c r="B16" s="14" t="str">
        <v>UK</v>
      </c>
      <c r="C16" s="14" t="str">
        <v>Spicy Special Slims</v>
      </c>
      <c r="D16" s="15">
        <v>44798</v>
      </c>
      <c r="E16" s="16">
        <v>4697</v>
      </c>
      <c r="F16" s="14">
        <v>42</v>
      </c>
      <c r="G16" s="14" t="str">
        <v>Thursday</v>
      </c>
      <c r="H16" s="14" t="str">
        <f t="shared" si="0"/>
        <v>August</v>
      </c>
      <c r="I16" s="14" t="str">
        <f t="shared" si="1"/>
        <v>Poor Shipment</v>
      </c>
      <c r="J16" s="17" t="str" cm="1">
        <f t="array" ref="J16">_xlfn.IFS(E16&lt;5909,"Bad Sale Day",E16=5909,"Average Sale Day",E16&gt;=5910,"Good Sale Day")</f>
        <v>Bad Sale Day</v>
      </c>
    </row>
    <row r="17" spans="1:21" x14ac:dyDescent="0.35">
      <c r="A17" s="14" t="str">
        <v>Kelci Walkden</v>
      </c>
      <c r="B17" s="14" t="str">
        <v>UK</v>
      </c>
      <c r="C17" s="14" t="str">
        <v>Smooth Sliky Salty</v>
      </c>
      <c r="D17" s="15">
        <v>44580</v>
      </c>
      <c r="E17" s="16">
        <v>5929</v>
      </c>
      <c r="F17" s="14">
        <v>175</v>
      </c>
      <c r="G17" s="14" t="str">
        <v>Wednesday</v>
      </c>
      <c r="H17" s="14" t="str">
        <f t="shared" si="0"/>
        <v>January</v>
      </c>
      <c r="I17" s="14" t="str">
        <f t="shared" si="1"/>
        <v>Good Shipment</v>
      </c>
      <c r="J17" s="17" t="str" cm="1">
        <f t="array" ref="J17">_xlfn.IFS(E17&lt;5909,"Bad Sale Day",E17=5909,"Average Sale Day",E17&gt;=5910,"Good Sale Day")</f>
        <v>Good Sale Day</v>
      </c>
    </row>
    <row r="18" spans="1:21" x14ac:dyDescent="0.35">
      <c r="A18" s="14" t="str">
        <v>Kelci Walkden</v>
      </c>
      <c r="B18" s="14" t="str">
        <v>UK</v>
      </c>
      <c r="C18" s="14" t="str">
        <v>Eclairs</v>
      </c>
      <c r="D18" s="15">
        <v>44586</v>
      </c>
      <c r="E18" s="16">
        <v>4606</v>
      </c>
      <c r="F18" s="14">
        <v>57</v>
      </c>
      <c r="G18" s="14" t="str">
        <v>Tuesday</v>
      </c>
      <c r="H18" s="14" t="str">
        <f t="shared" si="0"/>
        <v>January</v>
      </c>
      <c r="I18" s="14" t="str">
        <f t="shared" si="1"/>
        <v>Poor Shipment</v>
      </c>
      <c r="J18" s="17" t="str" cm="1">
        <f t="array" ref="J18">_xlfn.IFS(E18&lt;5909,"Bad Sale Day",E18=5909,"Average Sale Day",E18&gt;=5910,"Good Sale Day")</f>
        <v>Bad Sale Day</v>
      </c>
    </row>
    <row r="19" spans="1:21" x14ac:dyDescent="0.35">
      <c r="A19" s="14" t="str">
        <v>Dotty Strutley</v>
      </c>
      <c r="B19" s="14" t="str">
        <v>UK</v>
      </c>
      <c r="C19" s="14" t="str">
        <v>Almond Choco</v>
      </c>
      <c r="D19" s="15">
        <v>44770</v>
      </c>
      <c r="E19" s="16">
        <v>16114</v>
      </c>
      <c r="F19" s="14">
        <v>96</v>
      </c>
      <c r="G19" s="14" t="str">
        <v>Thursday</v>
      </c>
      <c r="H19" s="14" t="str">
        <f t="shared" si="0"/>
        <v>July</v>
      </c>
      <c r="I19" s="14" t="str">
        <f t="shared" si="1"/>
        <v>Poor Shipment</v>
      </c>
      <c r="J19" s="17" t="str" cm="1">
        <f t="array" ref="J19">_xlfn.IFS(E19&lt;5909,"Bad Sale Day",E19=5909,"Average Sale Day",E19&gt;=5910,"Good Sale Day")</f>
        <v>Good Sale Day</v>
      </c>
    </row>
    <row r="20" spans="1:21" x14ac:dyDescent="0.35">
      <c r="A20" s="14" t="str">
        <v>Van Tuxwell</v>
      </c>
      <c r="B20" s="14" t="str">
        <v>UK</v>
      </c>
      <c r="C20" s="14" t="str">
        <v>Milk Bars</v>
      </c>
      <c r="D20" s="15">
        <v>44767</v>
      </c>
      <c r="E20" s="16">
        <v>4263</v>
      </c>
      <c r="F20" s="14">
        <v>90</v>
      </c>
      <c r="G20" s="14" t="str">
        <v>Monday</v>
      </c>
      <c r="H20" s="14" t="str">
        <f t="shared" si="0"/>
        <v>July</v>
      </c>
      <c r="I20" s="14" t="str">
        <f t="shared" si="1"/>
        <v>Poor Shipment</v>
      </c>
      <c r="J20" s="17" t="str" cm="1">
        <f t="array" ref="J20">_xlfn.IFS(E20&lt;5909,"Bad Sale Day",E20=5909,"Average Sale Day",E20&gt;=5910,"Good Sale Day")</f>
        <v>Bad Sale Day</v>
      </c>
    </row>
    <row r="21" spans="1:21" x14ac:dyDescent="0.35">
      <c r="A21" s="14" t="str">
        <v>Ches Bonnell</v>
      </c>
      <c r="B21" s="14" t="str">
        <v>UK</v>
      </c>
      <c r="C21" s="14" t="str">
        <v>Smooth Sliky Salty</v>
      </c>
      <c r="D21" s="15">
        <v>44753</v>
      </c>
      <c r="E21" s="16">
        <v>5663</v>
      </c>
      <c r="F21" s="14">
        <v>110</v>
      </c>
      <c r="G21" s="14" t="str">
        <v>Monday</v>
      </c>
      <c r="H21" s="14" t="str">
        <f t="shared" si="0"/>
        <v>July</v>
      </c>
      <c r="I21" s="14" t="str">
        <f t="shared" si="1"/>
        <v>Poor Shipment</v>
      </c>
      <c r="J21" s="17" t="str" cm="1">
        <f t="array" ref="J21">_xlfn.IFS(E21&lt;5909,"Bad Sale Day",E21=5909,"Average Sale Day",E21&gt;=5910,"Good Sale Day")</f>
        <v>Bad Sale Day</v>
      </c>
    </row>
    <row r="22" spans="1:21" x14ac:dyDescent="0.35">
      <c r="A22" s="14" t="str">
        <v>Kaine Padly</v>
      </c>
      <c r="B22" s="14" t="str">
        <v>UK</v>
      </c>
      <c r="C22" s="14" t="str">
        <v>Organic Choco Syrup</v>
      </c>
      <c r="D22" s="15">
        <v>44651</v>
      </c>
      <c r="E22" s="16">
        <v>2282</v>
      </c>
      <c r="F22" s="14">
        <v>178</v>
      </c>
      <c r="G22" s="14" t="str">
        <v>Thursday</v>
      </c>
      <c r="H22" s="14" t="str">
        <f t="shared" si="0"/>
        <v>March</v>
      </c>
      <c r="I22" s="14" t="str">
        <f t="shared" si="1"/>
        <v>Good Shipment</v>
      </c>
      <c r="J22" s="17" t="str" cm="1">
        <f t="array" ref="J22">_xlfn.IFS(E22&lt;5909,"Bad Sale Day",E22=5909,"Average Sale Day",E22&gt;=5910,"Good Sale Day")</f>
        <v>Bad Sale Day</v>
      </c>
    </row>
    <row r="23" spans="1:21" x14ac:dyDescent="0.35">
      <c r="A23" s="14" t="str">
        <v>Karlen McCaffrey</v>
      </c>
      <c r="B23" s="14" t="str">
        <v>UK</v>
      </c>
      <c r="C23" s="14" t="str">
        <v>Eclairs</v>
      </c>
      <c r="D23" s="15">
        <v>44586</v>
      </c>
      <c r="E23" s="16">
        <v>7798</v>
      </c>
      <c r="F23" s="14">
        <v>196</v>
      </c>
      <c r="G23" s="14" t="str">
        <v>Tuesday</v>
      </c>
      <c r="H23" s="14" t="str">
        <f t="shared" si="0"/>
        <v>January</v>
      </c>
      <c r="I23" s="14" t="str">
        <f t="shared" si="1"/>
        <v>Good Shipment</v>
      </c>
      <c r="J23" s="17" t="str" cm="1">
        <f t="array" ref="J23">_xlfn.IFS(E23&lt;5909,"Bad Sale Day",E23=5909,"Average Sale Day",E23&gt;=5910,"Good Sale Day")</f>
        <v>Good Sale Day</v>
      </c>
    </row>
    <row r="24" spans="1:21" x14ac:dyDescent="0.35">
      <c r="A24" s="14" t="str">
        <v>Gigi Bohling</v>
      </c>
      <c r="B24" s="14" t="str">
        <v>UK</v>
      </c>
      <c r="C24" s="14" t="str">
        <v>After Nines</v>
      </c>
      <c r="D24" s="15">
        <v>44649</v>
      </c>
      <c r="E24" s="16">
        <v>8029</v>
      </c>
      <c r="F24" s="14">
        <v>175</v>
      </c>
      <c r="G24" s="14" t="str">
        <v>Tuesday</v>
      </c>
      <c r="H24" s="14" t="str">
        <f t="shared" si="0"/>
        <v>March</v>
      </c>
      <c r="I24" s="14" t="str">
        <f t="shared" si="1"/>
        <v>Good Shipment</v>
      </c>
      <c r="J24" s="17" t="str" cm="1">
        <f t="array" ref="J24">_xlfn.IFS(E24&lt;5909,"Bad Sale Day",E24=5909,"Average Sale Day",E24&gt;=5910,"Good Sale Day")</f>
        <v>Good Sale Day</v>
      </c>
    </row>
    <row r="25" spans="1:21" x14ac:dyDescent="0.35">
      <c r="A25" s="14" t="str">
        <v>Marney O'Breen</v>
      </c>
      <c r="B25" s="14" t="str">
        <v>UK</v>
      </c>
      <c r="C25" s="14" t="str">
        <v>Caramel Stuffed Bars</v>
      </c>
      <c r="D25" s="15">
        <v>44761</v>
      </c>
      <c r="E25" s="16">
        <v>3549</v>
      </c>
      <c r="F25" s="14">
        <v>112</v>
      </c>
      <c r="G25" s="14" t="str">
        <v>Tuesday</v>
      </c>
      <c r="H25" s="14" t="str">
        <f t="shared" si="0"/>
        <v>July</v>
      </c>
      <c r="I25" s="14" t="str">
        <f t="shared" si="1"/>
        <v>Poor Shipment</v>
      </c>
      <c r="J25" s="17" t="str" cm="1">
        <f t="array" ref="J25">_xlfn.IFS(E25&lt;5909,"Bad Sale Day",E25=5909,"Average Sale Day",E25&gt;=5910,"Good Sale Day")</f>
        <v>Bad Sale Day</v>
      </c>
      <c r="U25" s="18"/>
    </row>
    <row r="26" spans="1:21" x14ac:dyDescent="0.35">
      <c r="A26" s="14" t="str">
        <v>Brien Boise</v>
      </c>
      <c r="B26" s="14" t="str">
        <v>UK</v>
      </c>
      <c r="C26" s="14" t="str">
        <v>White Choc</v>
      </c>
      <c r="D26" s="15">
        <v>44663</v>
      </c>
      <c r="E26" s="16">
        <v>5299</v>
      </c>
      <c r="F26" s="14">
        <v>167</v>
      </c>
      <c r="G26" s="14" t="str">
        <v>Tuesday</v>
      </c>
      <c r="H26" s="14" t="str">
        <f t="shared" si="0"/>
        <v>April</v>
      </c>
      <c r="I26" s="14" t="str">
        <f t="shared" si="1"/>
        <v>Poor Shipment</v>
      </c>
      <c r="J26" s="17" t="str" cm="1">
        <f t="array" ref="J26">_xlfn.IFS(E26&lt;5909,"Bad Sale Day",E26=5909,"Average Sale Day",E26&gt;=5910,"Good Sale Day")</f>
        <v>Bad Sale Day</v>
      </c>
    </row>
    <row r="27" spans="1:21" x14ac:dyDescent="0.35">
      <c r="A27" s="14" t="str">
        <v>Karlen McCaffrey</v>
      </c>
      <c r="B27" s="14" t="str">
        <v>UK</v>
      </c>
      <c r="C27" s="14" t="str">
        <v>Baker's Choco Chips</v>
      </c>
      <c r="D27" s="15">
        <v>44599</v>
      </c>
      <c r="E27" s="16">
        <v>4753</v>
      </c>
      <c r="F27" s="14">
        <v>389</v>
      </c>
      <c r="G27" s="14" t="str">
        <v>Monday</v>
      </c>
      <c r="H27" s="14" t="str">
        <f t="shared" si="0"/>
        <v>February</v>
      </c>
      <c r="I27" s="14" t="str">
        <f t="shared" si="1"/>
        <v>Good Shipment</v>
      </c>
      <c r="J27" s="17" t="str" cm="1">
        <f t="array" ref="J27">_xlfn.IFS(E27&lt;5909,"Bad Sale Day",E27=5909,"Average Sale Day",E27&gt;=5910,"Good Sale Day")</f>
        <v>Bad Sale Day</v>
      </c>
    </row>
    <row r="28" spans="1:21" x14ac:dyDescent="0.35">
      <c r="A28" s="14" t="str">
        <v>Oby Sorrel</v>
      </c>
      <c r="B28" s="14" t="str">
        <v>UK</v>
      </c>
      <c r="C28" s="14" t="str">
        <v>Choco Coated Almonds</v>
      </c>
      <c r="D28" s="15">
        <v>44637</v>
      </c>
      <c r="E28" s="16">
        <v>9324</v>
      </c>
      <c r="F28" s="14">
        <v>41</v>
      </c>
      <c r="G28" s="14" t="str">
        <v>Thursday</v>
      </c>
      <c r="H28" s="14" t="str">
        <f t="shared" si="0"/>
        <v>March</v>
      </c>
      <c r="I28" s="14" t="str">
        <f t="shared" si="1"/>
        <v>Poor Shipment</v>
      </c>
      <c r="J28" s="17" t="str" cm="1">
        <f t="array" ref="J28">_xlfn.IFS(E28&lt;5909,"Bad Sale Day",E28=5909,"Average Sale Day",E28&gt;=5910,"Good Sale Day")</f>
        <v>Good Sale Day</v>
      </c>
    </row>
    <row r="29" spans="1:21" x14ac:dyDescent="0.35">
      <c r="A29" s="14" t="str">
        <v>Camilla Castle</v>
      </c>
      <c r="B29" s="14" t="str">
        <v>UK</v>
      </c>
      <c r="C29" s="14" t="str">
        <v>White Choc</v>
      </c>
      <c r="D29" s="15">
        <v>44564</v>
      </c>
      <c r="E29" s="16">
        <v>9982</v>
      </c>
      <c r="F29" s="14">
        <v>187</v>
      </c>
      <c r="G29" s="14" t="str">
        <v>Monday</v>
      </c>
      <c r="H29" s="14" t="str">
        <f t="shared" si="0"/>
        <v>January</v>
      </c>
      <c r="I29" s="14" t="str">
        <f t="shared" si="1"/>
        <v>Good Shipment</v>
      </c>
      <c r="J29" s="17" t="str" cm="1">
        <f t="array" ref="J29">_xlfn.IFS(E29&lt;5909,"Bad Sale Day",E29=5909,"Average Sale Day",E29&gt;=5910,"Good Sale Day")</f>
        <v>Good Sale Day</v>
      </c>
      <c r="L29" s="16"/>
      <c r="M29" s="16"/>
      <c r="N29" s="16"/>
      <c r="O29" s="16"/>
      <c r="P29" s="16"/>
      <c r="Q29" s="16"/>
      <c r="R29" s="16"/>
      <c r="S29" s="16"/>
      <c r="T29" s="16"/>
    </row>
    <row r="30" spans="1:21" x14ac:dyDescent="0.35">
      <c r="A30" s="14" t="str">
        <v>Dotty Strutley</v>
      </c>
      <c r="B30" s="14" t="str">
        <v>UK</v>
      </c>
      <c r="C30" s="14" t="str">
        <v>99% Dark &amp; Pure</v>
      </c>
      <c r="D30" s="15">
        <v>44564</v>
      </c>
      <c r="E30" s="16">
        <v>9310</v>
      </c>
      <c r="F30" s="14">
        <v>282</v>
      </c>
      <c r="G30" s="14" t="str">
        <v>Monday</v>
      </c>
      <c r="H30" s="14" t="str">
        <f t="shared" si="0"/>
        <v>January</v>
      </c>
      <c r="I30" s="14" t="str">
        <f t="shared" si="1"/>
        <v>Good Shipment</v>
      </c>
      <c r="J30" s="17" t="str" cm="1">
        <f t="array" ref="J30">_xlfn.IFS(E30&lt;5909,"Bad Sale Day",E30=5909,"Average Sale Day",E30&gt;=5910,"Good Sale Day")</f>
        <v>Good Sale Day</v>
      </c>
    </row>
    <row r="31" spans="1:21" x14ac:dyDescent="0.35">
      <c r="A31" s="14" t="str">
        <v>Barr Faughny</v>
      </c>
      <c r="B31" s="14" t="str">
        <v>UK</v>
      </c>
      <c r="C31" s="14" t="str">
        <v>50% Dark Bites</v>
      </c>
      <c r="D31" s="15">
        <v>44589</v>
      </c>
      <c r="E31" s="16">
        <v>581</v>
      </c>
      <c r="F31" s="14">
        <v>65</v>
      </c>
      <c r="G31" s="14" t="str">
        <v>Friday</v>
      </c>
      <c r="H31" s="14" t="str">
        <f t="shared" si="0"/>
        <v>January</v>
      </c>
      <c r="I31" s="14" t="str">
        <f t="shared" si="1"/>
        <v>Poor Shipment</v>
      </c>
      <c r="J31" s="17" t="str" cm="1">
        <f t="array" ref="J31">_xlfn.IFS(E31&lt;5909,"Bad Sale Day",E31=5909,"Average Sale Day",E31&gt;=5910,"Good Sale Day")</f>
        <v>Bad Sale Day</v>
      </c>
    </row>
    <row r="32" spans="1:21" x14ac:dyDescent="0.35">
      <c r="A32" s="14" t="str">
        <v>Husein Augar</v>
      </c>
      <c r="B32" s="14" t="str">
        <v>UK</v>
      </c>
      <c r="C32" s="14" t="str">
        <v>Choco Coated Almonds</v>
      </c>
      <c r="D32" s="15">
        <v>44622</v>
      </c>
      <c r="E32" s="16">
        <v>4333</v>
      </c>
      <c r="F32" s="14">
        <v>43</v>
      </c>
      <c r="G32" s="14" t="str">
        <v>Wednesday</v>
      </c>
      <c r="H32" s="14" t="str">
        <f t="shared" si="0"/>
        <v>March</v>
      </c>
      <c r="I32" s="14" t="str">
        <f t="shared" si="1"/>
        <v>Poor Shipment</v>
      </c>
      <c r="J32" s="17" t="str" cm="1">
        <f t="array" ref="J32">_xlfn.IFS(E32&lt;5909,"Bad Sale Day",E32=5909,"Average Sale Day",E32&gt;=5910,"Good Sale Day")</f>
        <v>Bad Sale Day</v>
      </c>
    </row>
    <row r="33" spans="1:10" x14ac:dyDescent="0.35">
      <c r="A33" s="14" t="str">
        <v>Dennison Crosswaite</v>
      </c>
      <c r="B33" s="14" t="str">
        <v>UK</v>
      </c>
      <c r="C33" s="14" t="str">
        <v>White Choc</v>
      </c>
      <c r="D33" s="15">
        <v>44776</v>
      </c>
      <c r="E33" s="16">
        <v>7238</v>
      </c>
      <c r="F33" s="14">
        <v>265</v>
      </c>
      <c r="G33" s="14" t="str">
        <v>Wednesday</v>
      </c>
      <c r="H33" s="14" t="str">
        <f t="shared" si="0"/>
        <v>August</v>
      </c>
      <c r="I33" s="14" t="str">
        <f t="shared" si="1"/>
        <v>Good Shipment</v>
      </c>
      <c r="J33" s="17" t="str" cm="1">
        <f t="array" ref="J33">_xlfn.IFS(E33&lt;5909,"Bad Sale Day",E33=5909,"Average Sale Day",E33&gt;=5910,"Good Sale Day")</f>
        <v>Good Sale Day</v>
      </c>
    </row>
    <row r="34" spans="1:10" x14ac:dyDescent="0.35">
      <c r="A34" s="14" t="str">
        <v>Beverie Moffet</v>
      </c>
      <c r="B34" s="14" t="str">
        <v>UK</v>
      </c>
      <c r="C34" s="14" t="str">
        <v>White Choc</v>
      </c>
      <c r="D34" s="15">
        <v>44742</v>
      </c>
      <c r="E34" s="16">
        <v>6475</v>
      </c>
      <c r="F34" s="14">
        <v>76</v>
      </c>
      <c r="G34" s="14" t="str">
        <v>Thursday</v>
      </c>
      <c r="H34" s="14" t="str">
        <f t="shared" si="0"/>
        <v>June</v>
      </c>
      <c r="I34" s="14" t="str">
        <f t="shared" si="1"/>
        <v>Poor Shipment</v>
      </c>
      <c r="J34" s="17" t="str" cm="1">
        <f t="array" ref="J34">_xlfn.IFS(E34&lt;5909,"Bad Sale Day",E34=5909,"Average Sale Day",E34&gt;=5910,"Good Sale Day")</f>
        <v>Good Sale Day</v>
      </c>
    </row>
    <row r="35" spans="1:10" x14ac:dyDescent="0.35">
      <c r="A35" s="14" t="str">
        <v>Ches Bonnell</v>
      </c>
      <c r="B35" s="14" t="str">
        <v>UK</v>
      </c>
      <c r="C35" s="14" t="str">
        <v>Orange Choco</v>
      </c>
      <c r="D35" s="15">
        <v>44678</v>
      </c>
      <c r="E35" s="16">
        <v>14238</v>
      </c>
      <c r="F35" s="14">
        <v>54</v>
      </c>
      <c r="G35" s="14" t="str">
        <v>Wednesday</v>
      </c>
      <c r="H35" s="14" t="str">
        <f t="shared" si="0"/>
        <v>April</v>
      </c>
      <c r="I35" s="14" t="str">
        <f t="shared" si="1"/>
        <v>Poor Shipment</v>
      </c>
      <c r="J35" s="17" t="str" cm="1">
        <f t="array" ref="J35">_xlfn.IFS(E35&lt;5909,"Bad Sale Day",E35=5909,"Average Sale Day",E35&gt;=5910,"Good Sale Day")</f>
        <v>Good Sale Day</v>
      </c>
    </row>
    <row r="36" spans="1:10" x14ac:dyDescent="0.35">
      <c r="A36" s="14" t="str">
        <v>Marney O'Breen</v>
      </c>
      <c r="B36" s="14" t="str">
        <v>UK</v>
      </c>
      <c r="C36" s="14" t="str">
        <v>Smooth Sliky Salty</v>
      </c>
      <c r="D36" s="15">
        <v>44694</v>
      </c>
      <c r="E36" s="16">
        <v>18991</v>
      </c>
      <c r="F36" s="14">
        <v>88</v>
      </c>
      <c r="G36" s="14" t="str">
        <v>Friday</v>
      </c>
      <c r="H36" s="14" t="str">
        <f t="shared" si="0"/>
        <v>May</v>
      </c>
      <c r="I36" s="14" t="str">
        <f t="shared" si="1"/>
        <v>Poor Shipment</v>
      </c>
      <c r="J36" s="17" t="str" cm="1">
        <f t="array" ref="J36">_xlfn.IFS(E36&lt;5909,"Bad Sale Day",E36=5909,"Average Sale Day",E36&gt;=5910,"Good Sale Day")</f>
        <v>Good Sale Day</v>
      </c>
    </row>
    <row r="37" spans="1:10" x14ac:dyDescent="0.35">
      <c r="A37" s="14" t="str">
        <v>Van Tuxwell</v>
      </c>
      <c r="B37" s="14" t="str">
        <v>UK</v>
      </c>
      <c r="C37" s="14" t="str">
        <v>Raspberry Choco</v>
      </c>
      <c r="D37" s="15">
        <v>44636</v>
      </c>
      <c r="E37" s="16">
        <v>6538</v>
      </c>
      <c r="F37" s="14">
        <v>79</v>
      </c>
      <c r="G37" s="14" t="str">
        <v>Wednesday</v>
      </c>
      <c r="H37" s="14" t="str">
        <f t="shared" si="0"/>
        <v>March</v>
      </c>
      <c r="I37" s="14" t="str">
        <f t="shared" si="1"/>
        <v>Poor Shipment</v>
      </c>
      <c r="J37" s="17" t="str" cm="1">
        <f t="array" ref="J37">_xlfn.IFS(E37&lt;5909,"Bad Sale Day",E37=5909,"Average Sale Day",E37&gt;=5910,"Good Sale Day")</f>
        <v>Good Sale Day</v>
      </c>
    </row>
    <row r="38" spans="1:10" x14ac:dyDescent="0.35">
      <c r="A38" s="14" t="str">
        <v>Barr Faughny</v>
      </c>
      <c r="B38" s="14" t="str">
        <v>UK</v>
      </c>
      <c r="C38" s="14" t="str">
        <v>Raspberry Choco</v>
      </c>
      <c r="D38" s="15">
        <v>44795</v>
      </c>
      <c r="E38" s="16">
        <v>5481</v>
      </c>
      <c r="F38" s="14">
        <v>69</v>
      </c>
      <c r="G38" s="14" t="str">
        <v>Monday</v>
      </c>
      <c r="H38" s="14" t="str">
        <f t="shared" si="0"/>
        <v>August</v>
      </c>
      <c r="I38" s="14" t="str">
        <f t="shared" si="1"/>
        <v>Poor Shipment</v>
      </c>
      <c r="J38" s="17" t="str" cm="1">
        <f t="array" ref="J38">_xlfn.IFS(E38&lt;5909,"Bad Sale Day",E38=5909,"Average Sale Day",E38&gt;=5910,"Good Sale Day")</f>
        <v>Bad Sale Day</v>
      </c>
    </row>
    <row r="39" spans="1:10" x14ac:dyDescent="0.35">
      <c r="A39" s="14" t="str">
        <v>Marney O'Breen</v>
      </c>
      <c r="B39" s="14" t="str">
        <v>UK</v>
      </c>
      <c r="C39" s="14" t="str">
        <v>Baker's Choco Chips</v>
      </c>
      <c r="D39" s="15">
        <v>44722</v>
      </c>
      <c r="E39" s="16">
        <v>252</v>
      </c>
      <c r="F39" s="14">
        <v>154</v>
      </c>
      <c r="G39" s="14" t="str">
        <v>Friday</v>
      </c>
      <c r="H39" s="14" t="str">
        <f t="shared" si="0"/>
        <v>June</v>
      </c>
      <c r="I39" s="14" t="str">
        <f t="shared" si="1"/>
        <v>Poor Shipment</v>
      </c>
      <c r="J39" s="17" t="str" cm="1">
        <f t="array" ref="J39">_xlfn.IFS(E39&lt;5909,"Bad Sale Day",E39=5909,"Average Sale Day",E39&gt;=5910,"Good Sale Day")</f>
        <v>Bad Sale Day</v>
      </c>
    </row>
    <row r="40" spans="1:10" x14ac:dyDescent="0.35">
      <c r="A40" s="14" t="str">
        <v>Husein Augar</v>
      </c>
      <c r="B40" s="14" t="str">
        <v>UK</v>
      </c>
      <c r="C40" s="14" t="str">
        <v>Caramel Stuffed Bars</v>
      </c>
      <c r="D40" s="15">
        <v>44666</v>
      </c>
      <c r="E40" s="16">
        <v>14938</v>
      </c>
      <c r="F40" s="14">
        <v>433</v>
      </c>
      <c r="G40" s="14" t="str">
        <v>Friday</v>
      </c>
      <c r="H40" s="14" t="str">
        <f t="shared" si="0"/>
        <v>April</v>
      </c>
      <c r="I40" s="14" t="str">
        <f t="shared" si="1"/>
        <v>Good Shipment</v>
      </c>
      <c r="J40" s="17" t="str" cm="1">
        <f t="array" ref="J40">_xlfn.IFS(E40&lt;5909,"Bad Sale Day",E40=5909,"Average Sale Day",E40&gt;=5910,"Good Sale Day")</f>
        <v>Good Sale Day</v>
      </c>
    </row>
    <row r="41" spans="1:10" x14ac:dyDescent="0.35">
      <c r="A41" s="14" t="str">
        <v>Jehu Rudeforth</v>
      </c>
      <c r="B41" s="14" t="str">
        <v>UK</v>
      </c>
      <c r="C41" s="14" t="str">
        <v>70% Dark Bites</v>
      </c>
      <c r="D41" s="15">
        <v>44665</v>
      </c>
      <c r="E41" s="16">
        <v>5565</v>
      </c>
      <c r="F41" s="14">
        <v>258</v>
      </c>
      <c r="G41" s="14" t="str">
        <v>Thursday</v>
      </c>
      <c r="H41" s="14" t="str">
        <f t="shared" si="0"/>
        <v>April</v>
      </c>
      <c r="I41" s="14" t="str">
        <f t="shared" si="1"/>
        <v>Good Shipment</v>
      </c>
      <c r="J41" s="17" t="str" cm="1">
        <f t="array" ref="J41">_xlfn.IFS(E41&lt;5909,"Bad Sale Day",E41=5909,"Average Sale Day",E41&gt;=5910,"Good Sale Day")</f>
        <v>Bad Sale Day</v>
      </c>
    </row>
    <row r="42" spans="1:10" x14ac:dyDescent="0.35">
      <c r="A42" s="14" t="str">
        <v>Wilone O'Kielt</v>
      </c>
      <c r="B42" s="14" t="str">
        <v>UK</v>
      </c>
      <c r="C42" s="14" t="str">
        <v>Drinking Coco</v>
      </c>
      <c r="D42" s="15">
        <v>44699</v>
      </c>
      <c r="E42" s="16">
        <v>3388</v>
      </c>
      <c r="F42" s="14">
        <v>55</v>
      </c>
      <c r="G42" s="14" t="str">
        <v>Wednesday</v>
      </c>
      <c r="H42" s="14" t="str">
        <f t="shared" si="0"/>
        <v>May</v>
      </c>
      <c r="I42" s="14" t="str">
        <f t="shared" si="1"/>
        <v>Poor Shipment</v>
      </c>
      <c r="J42" s="17" t="str" cm="1">
        <f t="array" ref="J42">_xlfn.IFS(E42&lt;5909,"Bad Sale Day",E42=5909,"Average Sale Day",E42&gt;=5910,"Good Sale Day")</f>
        <v>Bad Sale Day</v>
      </c>
    </row>
    <row r="43" spans="1:10" x14ac:dyDescent="0.35">
      <c r="A43" s="14" t="str">
        <v>Dotty Strutley</v>
      </c>
      <c r="B43" s="14" t="str">
        <v>UK</v>
      </c>
      <c r="C43" s="14" t="str">
        <v>70% Dark Bites</v>
      </c>
      <c r="D43" s="15">
        <v>44732</v>
      </c>
      <c r="E43" s="16">
        <v>1267</v>
      </c>
      <c r="F43" s="14">
        <v>216</v>
      </c>
      <c r="G43" s="14" t="str">
        <v>Monday</v>
      </c>
      <c r="H43" s="14" t="str">
        <f t="shared" si="0"/>
        <v>June</v>
      </c>
      <c r="I43" s="14" t="str">
        <f t="shared" si="1"/>
        <v>Good Shipment</v>
      </c>
      <c r="J43" s="17" t="str" cm="1">
        <f t="array" ref="J43">_xlfn.IFS(E43&lt;5909,"Bad Sale Day",E43=5909,"Average Sale Day",E43&gt;=5910,"Good Sale Day")</f>
        <v>Bad Sale Day</v>
      </c>
    </row>
    <row r="44" spans="1:10" x14ac:dyDescent="0.35">
      <c r="A44" s="14" t="str">
        <v>Beverie Moffet</v>
      </c>
      <c r="B44" s="14" t="str">
        <v>UK</v>
      </c>
      <c r="C44" s="14" t="str">
        <v>Smooth Sliky Salty</v>
      </c>
      <c r="D44" s="15">
        <v>44685</v>
      </c>
      <c r="E44" s="16">
        <v>4403</v>
      </c>
      <c r="F44" s="14">
        <v>76</v>
      </c>
      <c r="G44" s="14" t="str">
        <v>Wednesday</v>
      </c>
      <c r="H44" s="14" t="str">
        <f t="shared" si="0"/>
        <v>May</v>
      </c>
      <c r="I44" s="14" t="str">
        <f t="shared" si="1"/>
        <v>Poor Shipment</v>
      </c>
      <c r="J44" s="17" t="str" cm="1">
        <f t="array" ref="J44">_xlfn.IFS(E44&lt;5909,"Bad Sale Day",E44=5909,"Average Sale Day",E44&gt;=5910,"Good Sale Day")</f>
        <v>Bad Sale Day</v>
      </c>
    </row>
    <row r="45" spans="1:10" x14ac:dyDescent="0.35">
      <c r="A45" s="14" t="str">
        <v>Jehu Rudeforth</v>
      </c>
      <c r="B45" s="14" t="str">
        <v>UK</v>
      </c>
      <c r="C45" s="14" t="str">
        <v>Choco Coated Almonds</v>
      </c>
      <c r="D45" s="15">
        <v>44673</v>
      </c>
      <c r="E45" s="16">
        <v>4270</v>
      </c>
      <c r="F45" s="14">
        <v>185</v>
      </c>
      <c r="G45" s="14" t="str">
        <v>Friday</v>
      </c>
      <c r="H45" s="14" t="str">
        <f t="shared" si="0"/>
        <v>April</v>
      </c>
      <c r="I45" s="14" t="str">
        <f t="shared" si="1"/>
        <v>Good Shipment</v>
      </c>
      <c r="J45" s="17" t="str" cm="1">
        <f t="array" ref="J45">_xlfn.IFS(E45&lt;5909,"Bad Sale Day",E45=5909,"Average Sale Day",E45&gt;=5910,"Good Sale Day")</f>
        <v>Bad Sale Day</v>
      </c>
    </row>
    <row r="46" spans="1:10" x14ac:dyDescent="0.35">
      <c r="A46" s="14" t="str">
        <v>Gunar Cockshoot</v>
      </c>
      <c r="B46" s="14" t="str">
        <v>UK</v>
      </c>
      <c r="C46" s="14" t="str">
        <v>Manuka Honey Choco</v>
      </c>
      <c r="D46" s="15">
        <v>44739</v>
      </c>
      <c r="E46" s="16">
        <v>6762</v>
      </c>
      <c r="F46" s="14">
        <v>46</v>
      </c>
      <c r="G46" s="14" t="str">
        <v>Monday</v>
      </c>
      <c r="H46" s="14" t="str">
        <f t="shared" si="0"/>
        <v>June</v>
      </c>
      <c r="I46" s="14" t="str">
        <f t="shared" si="1"/>
        <v>Poor Shipment</v>
      </c>
      <c r="J46" s="17" t="str" cm="1">
        <f t="array" ref="J46">_xlfn.IFS(E46&lt;5909,"Bad Sale Day",E46=5909,"Average Sale Day",E46&gt;=5910,"Good Sale Day")</f>
        <v>Good Sale Day</v>
      </c>
    </row>
    <row r="47" spans="1:10" x14ac:dyDescent="0.35">
      <c r="A47" s="14" t="str">
        <v>Madelene Upcott</v>
      </c>
      <c r="B47" s="14" t="str">
        <v>UK</v>
      </c>
      <c r="C47" s="14" t="str">
        <v>Caramel Stuffed Bars</v>
      </c>
      <c r="D47" s="15">
        <v>44666</v>
      </c>
      <c r="E47" s="16">
        <v>161</v>
      </c>
      <c r="F47" s="14">
        <v>145</v>
      </c>
      <c r="G47" s="14" t="str">
        <v>Friday</v>
      </c>
      <c r="H47" s="14" t="str">
        <f t="shared" si="0"/>
        <v>April</v>
      </c>
      <c r="I47" s="14" t="str">
        <f t="shared" si="1"/>
        <v>Poor Shipment</v>
      </c>
      <c r="J47" s="17" t="str" cm="1">
        <f t="array" ref="J47">_xlfn.IFS(E47&lt;5909,"Bad Sale Day",E47=5909,"Average Sale Day",E47&gt;=5910,"Good Sale Day")</f>
        <v>Bad Sale Day</v>
      </c>
    </row>
    <row r="48" spans="1:10" x14ac:dyDescent="0.35">
      <c r="A48" s="14" t="str">
        <v>Barr Faughny</v>
      </c>
      <c r="B48" s="14" t="str">
        <v>UK</v>
      </c>
      <c r="C48" s="14" t="str">
        <v>White Choc</v>
      </c>
      <c r="D48" s="15">
        <v>44747</v>
      </c>
      <c r="E48" s="16">
        <v>1652</v>
      </c>
      <c r="F48" s="14">
        <v>72</v>
      </c>
      <c r="G48" s="14" t="str">
        <v>Tuesday</v>
      </c>
      <c r="H48" s="14" t="str">
        <f t="shared" si="0"/>
        <v>July</v>
      </c>
      <c r="I48" s="14" t="str">
        <f t="shared" si="1"/>
        <v>Poor Shipment</v>
      </c>
      <c r="J48" s="17" t="str" cm="1">
        <f t="array" ref="J48">_xlfn.IFS(E48&lt;5909,"Bad Sale Day",E48=5909,"Average Sale Day",E48&gt;=5910,"Good Sale Day")</f>
        <v>Bad Sale Day</v>
      </c>
    </row>
    <row r="49" spans="1:10" x14ac:dyDescent="0.35">
      <c r="A49" s="14" t="str">
        <v>Kaine Padly</v>
      </c>
      <c r="B49" s="14" t="str">
        <v>UK</v>
      </c>
      <c r="C49" s="14" t="str">
        <v>Peanut Butter Cubes</v>
      </c>
      <c r="D49" s="15">
        <v>44692</v>
      </c>
      <c r="E49" s="16">
        <v>6272</v>
      </c>
      <c r="F49" s="14">
        <v>86</v>
      </c>
      <c r="G49" s="14" t="str">
        <v>Wednesday</v>
      </c>
      <c r="H49" s="14" t="str">
        <f t="shared" si="0"/>
        <v>May</v>
      </c>
      <c r="I49" s="14" t="str">
        <f t="shared" si="1"/>
        <v>Poor Shipment</v>
      </c>
      <c r="J49" s="17" t="str" cm="1">
        <f t="array" ref="J49">_xlfn.IFS(E49&lt;5909,"Bad Sale Day",E49=5909,"Average Sale Day",E49&gt;=5910,"Good Sale Day")</f>
        <v>Good Sale Day</v>
      </c>
    </row>
    <row r="50" spans="1:10" x14ac:dyDescent="0.35">
      <c r="A50" s="14" t="str">
        <v>Dennison Crosswaite</v>
      </c>
      <c r="B50" s="14" t="str">
        <v>UK</v>
      </c>
      <c r="C50" s="14" t="str">
        <v>Peanut Butter Cubes</v>
      </c>
      <c r="D50" s="15">
        <v>44599</v>
      </c>
      <c r="E50" s="16">
        <v>8925</v>
      </c>
      <c r="F50" s="14">
        <v>158</v>
      </c>
      <c r="G50" s="14" t="str">
        <v>Monday</v>
      </c>
      <c r="H50" s="14" t="str">
        <f t="shared" si="0"/>
        <v>February</v>
      </c>
      <c r="I50" s="14" t="str">
        <f t="shared" si="1"/>
        <v>Poor Shipment</v>
      </c>
      <c r="J50" s="17" t="str" cm="1">
        <f t="array" ref="J50">_xlfn.IFS(E50&lt;5909,"Bad Sale Day",E50=5909,"Average Sale Day",E50&gt;=5910,"Good Sale Day")</f>
        <v>Good Sale Day</v>
      </c>
    </row>
    <row r="51" spans="1:10" x14ac:dyDescent="0.35">
      <c r="A51" s="14" t="str">
        <v>Ches Bonnell</v>
      </c>
      <c r="B51" s="14" t="str">
        <v>UK</v>
      </c>
      <c r="C51" s="14" t="str">
        <v>Mint Chip Choco</v>
      </c>
      <c r="D51" s="15">
        <v>44659</v>
      </c>
      <c r="E51" s="16">
        <v>2688</v>
      </c>
      <c r="F51" s="14">
        <v>209</v>
      </c>
      <c r="G51" s="14" t="str">
        <v>Friday</v>
      </c>
      <c r="H51" s="14" t="str">
        <f t="shared" si="0"/>
        <v>April</v>
      </c>
      <c r="I51" s="14" t="str">
        <f t="shared" si="1"/>
        <v>Good Shipment</v>
      </c>
      <c r="J51" s="17" t="str" cm="1">
        <f t="array" ref="J51">_xlfn.IFS(E51&lt;5909,"Bad Sale Day",E51=5909,"Average Sale Day",E51&gt;=5910,"Good Sale Day")</f>
        <v>Bad Sale Day</v>
      </c>
    </row>
    <row r="52" spans="1:10" x14ac:dyDescent="0.35">
      <c r="A52" s="14" t="str">
        <v>Kelci Walkden</v>
      </c>
      <c r="B52" s="14" t="str">
        <v>UK</v>
      </c>
      <c r="C52" s="14" t="str">
        <v>Orange Choco</v>
      </c>
      <c r="D52" s="15">
        <v>44774</v>
      </c>
      <c r="E52" s="16">
        <v>3640</v>
      </c>
      <c r="F52" s="14">
        <v>3</v>
      </c>
      <c r="G52" s="14" t="str">
        <v>Monday</v>
      </c>
      <c r="H52" s="14" t="str">
        <f t="shared" si="0"/>
        <v>August</v>
      </c>
      <c r="I52" s="14" t="str">
        <f t="shared" si="1"/>
        <v>Poor Shipment</v>
      </c>
      <c r="J52" s="17" t="str" cm="1">
        <f t="array" ref="J52">_xlfn.IFS(E52&lt;5909,"Bad Sale Day",E52=5909,"Average Sale Day",E52&gt;=5910,"Good Sale Day")</f>
        <v>Bad Sale Day</v>
      </c>
    </row>
    <row r="53" spans="1:10" x14ac:dyDescent="0.35">
      <c r="A53" s="14" t="str">
        <v>Curtice Advani</v>
      </c>
      <c r="B53" s="14" t="str">
        <v>UK</v>
      </c>
      <c r="C53" s="14" t="str">
        <v>White Choc</v>
      </c>
      <c r="D53" s="15">
        <v>44593</v>
      </c>
      <c r="E53" s="16">
        <v>1540</v>
      </c>
      <c r="F53" s="14">
        <v>73</v>
      </c>
      <c r="G53" s="14" t="str">
        <v>Tuesday</v>
      </c>
      <c r="H53" s="14" t="str">
        <f t="shared" si="0"/>
        <v>February</v>
      </c>
      <c r="I53" s="14" t="str">
        <f t="shared" si="1"/>
        <v>Poor Shipment</v>
      </c>
      <c r="J53" s="17" t="str" cm="1">
        <f t="array" ref="J53">_xlfn.IFS(E53&lt;5909,"Bad Sale Day",E53=5909,"Average Sale Day",E53&gt;=5910,"Good Sale Day")</f>
        <v>Bad Sale Day</v>
      </c>
    </row>
    <row r="54" spans="1:10" x14ac:dyDescent="0.35">
      <c r="A54" s="14" t="str">
        <v>Gigi Bohling</v>
      </c>
      <c r="B54" s="14" t="str">
        <v>UK</v>
      </c>
      <c r="C54" s="14" t="str">
        <v>Fruit &amp; Nut Bars</v>
      </c>
      <c r="D54" s="15">
        <v>44657</v>
      </c>
      <c r="E54" s="16">
        <v>1232</v>
      </c>
      <c r="F54" s="14">
        <v>86</v>
      </c>
      <c r="G54" s="14" t="str">
        <v>Wednesday</v>
      </c>
      <c r="H54" s="14" t="str">
        <f t="shared" si="0"/>
        <v>April</v>
      </c>
      <c r="I54" s="14" t="str">
        <f t="shared" si="1"/>
        <v>Poor Shipment</v>
      </c>
      <c r="J54" s="17" t="str" cm="1">
        <f t="array" ref="J54">_xlfn.IFS(E54&lt;5909,"Bad Sale Day",E54=5909,"Average Sale Day",E54&gt;=5910,"Good Sale Day")</f>
        <v>Bad Sale Day</v>
      </c>
    </row>
    <row r="55" spans="1:10" x14ac:dyDescent="0.35">
      <c r="A55" s="14" t="str">
        <v>Curtice Advani</v>
      </c>
      <c r="B55" s="14" t="str">
        <v>UK</v>
      </c>
      <c r="C55" s="14" t="str">
        <v>Fruit &amp; Nut Bars</v>
      </c>
      <c r="D55" s="15">
        <v>44736</v>
      </c>
      <c r="E55" s="16">
        <v>10927</v>
      </c>
      <c r="F55" s="14">
        <v>136</v>
      </c>
      <c r="G55" s="14" t="str">
        <v>Friday</v>
      </c>
      <c r="H55" s="14" t="str">
        <f t="shared" si="0"/>
        <v>June</v>
      </c>
      <c r="I55" s="14" t="str">
        <f t="shared" si="1"/>
        <v>Poor Shipment</v>
      </c>
      <c r="J55" s="17" t="str" cm="1">
        <f t="array" ref="J55">_xlfn.IFS(E55&lt;5909,"Bad Sale Day",E55=5909,"Average Sale Day",E55&gt;=5910,"Good Sale Day")</f>
        <v>Good Sale Day</v>
      </c>
    </row>
    <row r="56" spans="1:10" x14ac:dyDescent="0.35">
      <c r="A56" s="14" t="str">
        <v>Gigi Bohling</v>
      </c>
      <c r="B56" s="14" t="str">
        <v>UK</v>
      </c>
      <c r="C56" s="14" t="str">
        <v>50% Dark Bites</v>
      </c>
      <c r="D56" s="15">
        <v>44760</v>
      </c>
      <c r="E56" s="16">
        <v>8197</v>
      </c>
      <c r="F56" s="14">
        <v>69</v>
      </c>
      <c r="G56" s="14" t="str">
        <v>Monday</v>
      </c>
      <c r="H56" s="14" t="str">
        <f t="shared" si="0"/>
        <v>July</v>
      </c>
      <c r="I56" s="14" t="str">
        <f t="shared" si="1"/>
        <v>Poor Shipment</v>
      </c>
      <c r="J56" s="17" t="str" cm="1">
        <f t="array" ref="J56">_xlfn.IFS(E56&lt;5909,"Bad Sale Day",E56=5909,"Average Sale Day",E56&gt;=5910,"Good Sale Day")</f>
        <v>Good Sale Day</v>
      </c>
    </row>
    <row r="57" spans="1:10" x14ac:dyDescent="0.35">
      <c r="A57" s="14" t="str">
        <v>Ches Bonnell</v>
      </c>
      <c r="B57" s="14" t="str">
        <v>UK</v>
      </c>
      <c r="C57" s="14" t="str">
        <v>Manuka Honey Choco</v>
      </c>
      <c r="D57" s="15">
        <v>44711</v>
      </c>
      <c r="E57" s="16">
        <v>4221</v>
      </c>
      <c r="F57" s="14">
        <v>395</v>
      </c>
      <c r="G57" s="14" t="str">
        <v>Monday</v>
      </c>
      <c r="H57" s="14" t="str">
        <f t="shared" si="0"/>
        <v>May</v>
      </c>
      <c r="I57" s="14" t="str">
        <f t="shared" si="1"/>
        <v>Good Shipment</v>
      </c>
      <c r="J57" s="17" t="str" cm="1">
        <f t="array" ref="J57">_xlfn.IFS(E57&lt;5909,"Bad Sale Day",E57=5909,"Average Sale Day",E57&gt;=5910,"Good Sale Day")</f>
        <v>Bad Sale Day</v>
      </c>
    </row>
    <row r="58" spans="1:10" x14ac:dyDescent="0.35">
      <c r="A58" s="14" t="str">
        <v>Gigi Bohling</v>
      </c>
      <c r="B58" s="14" t="str">
        <v>UK</v>
      </c>
      <c r="C58" s="14" t="str">
        <v>70% Dark Bites</v>
      </c>
      <c r="D58" s="15">
        <v>44733</v>
      </c>
      <c r="E58" s="16">
        <v>840</v>
      </c>
      <c r="F58" s="14">
        <v>81</v>
      </c>
      <c r="G58" s="14" t="str">
        <v>Tuesday</v>
      </c>
      <c r="H58" s="14" t="str">
        <f t="shared" si="0"/>
        <v>June</v>
      </c>
      <c r="I58" s="14" t="str">
        <f t="shared" si="1"/>
        <v>Poor Shipment</v>
      </c>
      <c r="J58" s="17" t="str" cm="1">
        <f t="array" ref="J58">_xlfn.IFS(E58&lt;5909,"Bad Sale Day",E58=5909,"Average Sale Day",E58&gt;=5910,"Good Sale Day")</f>
        <v>Bad Sale Day</v>
      </c>
    </row>
    <row r="59" spans="1:10" x14ac:dyDescent="0.35">
      <c r="A59" s="14" t="str">
        <v>Kaine Padly</v>
      </c>
      <c r="B59" s="14" t="str">
        <v>UK</v>
      </c>
      <c r="C59" s="14" t="str">
        <v>Smooth Sliky Salty</v>
      </c>
      <c r="D59" s="15">
        <v>44720</v>
      </c>
      <c r="E59" s="16">
        <v>9016</v>
      </c>
      <c r="F59" s="14">
        <v>554</v>
      </c>
      <c r="G59" s="14" t="str">
        <v>Wednesday</v>
      </c>
      <c r="H59" s="14" t="str">
        <f t="shared" si="0"/>
        <v>June</v>
      </c>
      <c r="I59" s="14" t="str">
        <f t="shared" si="1"/>
        <v>Good Shipment</v>
      </c>
      <c r="J59" s="17" t="str" cm="1">
        <f t="array" ref="J59">_xlfn.IFS(E59&lt;5909,"Bad Sale Day",E59=5909,"Average Sale Day",E59&gt;=5910,"Good Sale Day")</f>
        <v>Good Sale Day</v>
      </c>
    </row>
    <row r="60" spans="1:10" x14ac:dyDescent="0.35">
      <c r="A60" s="14" t="str">
        <v>Mallorie Waber</v>
      </c>
      <c r="B60" s="14" t="str">
        <v>UK</v>
      </c>
      <c r="C60" s="14" t="str">
        <v>50% Dark Bites</v>
      </c>
      <c r="D60" s="15">
        <v>44613</v>
      </c>
      <c r="E60" s="16">
        <v>5502</v>
      </c>
      <c r="F60" s="14">
        <v>99</v>
      </c>
      <c r="G60" s="14" t="str">
        <v>Monday</v>
      </c>
      <c r="H60" s="14" t="str">
        <f t="shared" si="0"/>
        <v>February</v>
      </c>
      <c r="I60" s="14" t="str">
        <f t="shared" si="1"/>
        <v>Poor Shipment</v>
      </c>
      <c r="J60" s="17" t="str" cm="1">
        <f t="array" ref="J60">_xlfn.IFS(E60&lt;5909,"Bad Sale Day",E60=5909,"Average Sale Day",E60&gt;=5910,"Good Sale Day")</f>
        <v>Bad Sale Day</v>
      </c>
    </row>
    <row r="61" spans="1:10" x14ac:dyDescent="0.35">
      <c r="A61" s="14" t="str">
        <v>Van Tuxwell</v>
      </c>
      <c r="B61" s="14" t="str">
        <v>UK</v>
      </c>
      <c r="C61" s="14" t="str">
        <v>Drinking Coco</v>
      </c>
      <c r="D61" s="15">
        <v>44655</v>
      </c>
      <c r="E61" s="16">
        <v>5803</v>
      </c>
      <c r="F61" s="14">
        <v>136</v>
      </c>
      <c r="G61" s="14" t="str">
        <v>Monday</v>
      </c>
      <c r="H61" s="14" t="str">
        <f t="shared" si="0"/>
        <v>April</v>
      </c>
      <c r="I61" s="14" t="str">
        <f t="shared" si="1"/>
        <v>Poor Shipment</v>
      </c>
      <c r="J61" s="17" t="str" cm="1">
        <f t="array" ref="J61">_xlfn.IFS(E61&lt;5909,"Bad Sale Day",E61=5909,"Average Sale Day",E61&gt;=5910,"Good Sale Day")</f>
        <v>Bad Sale Day</v>
      </c>
    </row>
    <row r="62" spans="1:10" x14ac:dyDescent="0.35">
      <c r="A62" s="14" t="str">
        <v>Husein Augar</v>
      </c>
      <c r="B62" s="14" t="str">
        <v>UK</v>
      </c>
      <c r="C62" s="14" t="str">
        <v>White Choc</v>
      </c>
      <c r="D62" s="15">
        <v>44574</v>
      </c>
      <c r="E62" s="16">
        <v>10815</v>
      </c>
      <c r="F62" s="14">
        <v>145</v>
      </c>
      <c r="G62" s="14" t="str">
        <v>Thursday</v>
      </c>
      <c r="H62" s="14" t="str">
        <f t="shared" si="0"/>
        <v>January</v>
      </c>
      <c r="I62" s="14" t="str">
        <f t="shared" si="1"/>
        <v>Poor Shipment</v>
      </c>
      <c r="J62" s="17" t="str" cm="1">
        <f t="array" ref="J62">_xlfn.IFS(E62&lt;5909,"Bad Sale Day",E62=5909,"Average Sale Day",E62&gt;=5910,"Good Sale Day")</f>
        <v>Good Sale Day</v>
      </c>
    </row>
    <row r="63" spans="1:10" x14ac:dyDescent="0.35">
      <c r="A63" s="14" t="str">
        <v>Oby Sorrel</v>
      </c>
      <c r="B63" s="14" t="str">
        <v>UK</v>
      </c>
      <c r="C63" s="14" t="str">
        <v>After Nines</v>
      </c>
      <c r="D63" s="15">
        <v>44760</v>
      </c>
      <c r="E63" s="16">
        <v>2345</v>
      </c>
      <c r="F63" s="14">
        <v>104</v>
      </c>
      <c r="G63" s="14" t="str">
        <v>Monday</v>
      </c>
      <c r="H63" s="14" t="str">
        <f t="shared" si="0"/>
        <v>July</v>
      </c>
      <c r="I63" s="14" t="str">
        <f t="shared" si="1"/>
        <v>Poor Shipment</v>
      </c>
      <c r="J63" s="17" t="str" cm="1">
        <f t="array" ref="J63">_xlfn.IFS(E63&lt;5909,"Bad Sale Day",E63=5909,"Average Sale Day",E63&gt;=5910,"Good Sale Day")</f>
        <v>Bad Sale Day</v>
      </c>
    </row>
    <row r="64" spans="1:10" x14ac:dyDescent="0.35">
      <c r="A64" s="14" t="str">
        <v>Gunar Cockshoot</v>
      </c>
      <c r="B64" s="14" t="str">
        <v>UK</v>
      </c>
      <c r="C64" s="14" t="str">
        <v>Eclairs</v>
      </c>
      <c r="D64" s="15">
        <v>44664</v>
      </c>
      <c r="E64" s="16">
        <v>3619</v>
      </c>
      <c r="F64" s="14">
        <v>164</v>
      </c>
      <c r="G64" s="14" t="str">
        <v>Wednesday</v>
      </c>
      <c r="H64" s="14" t="str">
        <f t="shared" si="0"/>
        <v>April</v>
      </c>
      <c r="I64" s="14" t="str">
        <f t="shared" si="1"/>
        <v>Poor Shipment</v>
      </c>
      <c r="J64" s="17" t="str" cm="1">
        <f t="array" ref="J64">_xlfn.IFS(E64&lt;5909,"Bad Sale Day",E64=5909,"Average Sale Day",E64&gt;=5910,"Good Sale Day")</f>
        <v>Bad Sale Day</v>
      </c>
    </row>
    <row r="65" spans="1:10" x14ac:dyDescent="0.35">
      <c r="A65" s="14" t="str">
        <v>Mallorie Waber</v>
      </c>
      <c r="B65" s="14" t="str">
        <v>UK</v>
      </c>
      <c r="C65" s="14" t="str">
        <v>Milk Bars</v>
      </c>
      <c r="D65" s="15">
        <v>44571</v>
      </c>
      <c r="E65" s="16">
        <v>3563</v>
      </c>
      <c r="F65" s="14">
        <v>284</v>
      </c>
      <c r="G65" s="14" t="str">
        <v>Monday</v>
      </c>
      <c r="H65" s="14" t="str">
        <f t="shared" si="0"/>
        <v>January</v>
      </c>
      <c r="I65" s="14" t="str">
        <f t="shared" si="1"/>
        <v>Good Shipment</v>
      </c>
      <c r="J65" s="17" t="str" cm="1">
        <f t="array" ref="J65">_xlfn.IFS(E65&lt;5909,"Bad Sale Day",E65=5909,"Average Sale Day",E65&gt;=5910,"Good Sale Day")</f>
        <v>Bad Sale Day</v>
      </c>
    </row>
    <row r="66" spans="1:10" x14ac:dyDescent="0.35">
      <c r="A66" s="14" t="str">
        <v>Kaine Padly</v>
      </c>
      <c r="B66" s="14" t="str">
        <v>UK</v>
      </c>
      <c r="C66" s="14" t="str">
        <v>Manuka Honey Choco</v>
      </c>
      <c r="D66" s="15">
        <v>44575</v>
      </c>
      <c r="E66" s="16">
        <v>7133</v>
      </c>
      <c r="F66" s="14">
        <v>118</v>
      </c>
      <c r="G66" s="14" t="str">
        <v>Friday</v>
      </c>
      <c r="H66" s="14" t="str">
        <f t="shared" si="0"/>
        <v>January</v>
      </c>
      <c r="I66" s="14" t="str">
        <f t="shared" si="1"/>
        <v>Poor Shipment</v>
      </c>
      <c r="J66" s="17" t="str" cm="1">
        <f t="array" ref="J66">_xlfn.IFS(E66&lt;5909,"Bad Sale Day",E66=5909,"Average Sale Day",E66&gt;=5910,"Good Sale Day")</f>
        <v>Good Sale Day</v>
      </c>
    </row>
    <row r="67" spans="1:10" x14ac:dyDescent="0.35">
      <c r="A67" s="14" t="str">
        <v>Van Tuxwell</v>
      </c>
      <c r="B67" s="14" t="str">
        <v>UK</v>
      </c>
      <c r="C67" s="14" t="str">
        <v>85% Dark Bars</v>
      </c>
      <c r="D67" s="15">
        <v>44753</v>
      </c>
      <c r="E67" s="16">
        <v>3577</v>
      </c>
      <c r="F67" s="14">
        <v>134</v>
      </c>
      <c r="G67" s="14" t="str">
        <v>Monday</v>
      </c>
      <c r="H67" s="14" t="str">
        <f t="shared" ref="H67:H130" si="2">TEXT(D67,"mmmm")</f>
        <v>July</v>
      </c>
      <c r="I67" s="14" t="str">
        <f t="shared" ref="I67:I130" si="3">IF(F67&gt;170,"Good Shipment","Poor Shipment")</f>
        <v>Poor Shipment</v>
      </c>
      <c r="J67" s="17" t="str" cm="1">
        <f t="array" ref="J67">_xlfn.IFS(E67&lt;5909,"Bad Sale Day",E67=5909,"Average Sale Day",E67&gt;=5910,"Good Sale Day")</f>
        <v>Bad Sale Day</v>
      </c>
    </row>
    <row r="68" spans="1:10" x14ac:dyDescent="0.35">
      <c r="A68" s="14" t="str">
        <v>Marney O'Breen</v>
      </c>
      <c r="B68" s="14" t="str">
        <v>UK</v>
      </c>
      <c r="C68" s="14" t="str">
        <v>Orange Choco</v>
      </c>
      <c r="D68" s="15">
        <v>44718</v>
      </c>
      <c r="E68" s="16">
        <v>11319</v>
      </c>
      <c r="F68" s="14">
        <v>12</v>
      </c>
      <c r="G68" s="14" t="str">
        <v>Monday</v>
      </c>
      <c r="H68" s="14" t="str">
        <f t="shared" si="2"/>
        <v>June</v>
      </c>
      <c r="I68" s="14" t="str">
        <f t="shared" si="3"/>
        <v>Poor Shipment</v>
      </c>
      <c r="J68" s="17" t="str" cm="1">
        <f t="array" ref="J68">_xlfn.IFS(E68&lt;5909,"Bad Sale Day",E68=5909,"Average Sale Day",E68&gt;=5910,"Good Sale Day")</f>
        <v>Good Sale Day</v>
      </c>
    </row>
    <row r="69" spans="1:10" x14ac:dyDescent="0.35">
      <c r="A69" s="14" t="str">
        <v>Mallorie Waber</v>
      </c>
      <c r="B69" s="14" t="str">
        <v>UK</v>
      </c>
      <c r="C69" s="14" t="str">
        <v>Mint Chip Choco</v>
      </c>
      <c r="D69" s="15">
        <v>44741</v>
      </c>
      <c r="E69" s="16">
        <v>6384</v>
      </c>
      <c r="F69" s="14">
        <v>2</v>
      </c>
      <c r="G69" s="14" t="str">
        <v>Wednesday</v>
      </c>
      <c r="H69" s="14" t="str">
        <f t="shared" si="2"/>
        <v>June</v>
      </c>
      <c r="I69" s="14" t="str">
        <f t="shared" si="3"/>
        <v>Poor Shipment</v>
      </c>
      <c r="J69" s="17" t="str" cm="1">
        <f t="array" ref="J69">_xlfn.IFS(E69&lt;5909,"Bad Sale Day",E69=5909,"Average Sale Day",E69&gt;=5910,"Good Sale Day")</f>
        <v>Good Sale Day</v>
      </c>
    </row>
    <row r="70" spans="1:10" x14ac:dyDescent="0.35">
      <c r="A70" s="14" t="str">
        <v>Madelene Upcott</v>
      </c>
      <c r="B70" s="14" t="str">
        <v>UK</v>
      </c>
      <c r="C70" s="14" t="str">
        <v>Smooth Sliky Salty</v>
      </c>
      <c r="D70" s="15">
        <v>44624</v>
      </c>
      <c r="E70" s="16">
        <v>14539</v>
      </c>
      <c r="F70" s="14">
        <v>84</v>
      </c>
      <c r="G70" s="14" t="str">
        <v>Friday</v>
      </c>
      <c r="H70" s="14" t="str">
        <f t="shared" si="2"/>
        <v>March</v>
      </c>
      <c r="I70" s="14" t="str">
        <f t="shared" si="3"/>
        <v>Poor Shipment</v>
      </c>
      <c r="J70" s="17" t="str" cm="1">
        <f t="array" ref="J70">_xlfn.IFS(E70&lt;5909,"Bad Sale Day",E70=5909,"Average Sale Day",E70&gt;=5910,"Good Sale Day")</f>
        <v>Good Sale Day</v>
      </c>
    </row>
    <row r="71" spans="1:10" x14ac:dyDescent="0.35">
      <c r="A71" s="14" t="str">
        <v>Andria Kimpton</v>
      </c>
      <c r="B71" s="14" t="str">
        <v>UK</v>
      </c>
      <c r="C71" s="14" t="str">
        <v>Drinking Coco</v>
      </c>
      <c r="D71" s="15">
        <v>44704</v>
      </c>
      <c r="E71" s="16">
        <v>1554</v>
      </c>
      <c r="F71" s="14">
        <v>65</v>
      </c>
      <c r="G71" s="14" t="str">
        <v>Monday</v>
      </c>
      <c r="H71" s="14" t="str">
        <f t="shared" si="2"/>
        <v>May</v>
      </c>
      <c r="I71" s="14" t="str">
        <f t="shared" si="3"/>
        <v>Poor Shipment</v>
      </c>
      <c r="J71" s="17" t="str" cm="1">
        <f t="array" ref="J71">_xlfn.IFS(E71&lt;5909,"Bad Sale Day",E71=5909,"Average Sale Day",E71&gt;=5910,"Good Sale Day")</f>
        <v>Bad Sale Day</v>
      </c>
    </row>
    <row r="72" spans="1:10" x14ac:dyDescent="0.35">
      <c r="A72" s="14" t="str">
        <v>Beverie Moffet</v>
      </c>
      <c r="B72" s="14" t="str">
        <v>UK</v>
      </c>
      <c r="C72" s="14" t="str">
        <v>Almond Choco</v>
      </c>
      <c r="D72" s="15">
        <v>44697</v>
      </c>
      <c r="E72" s="16">
        <v>2506</v>
      </c>
      <c r="F72" s="14">
        <v>100</v>
      </c>
      <c r="G72" s="14" t="str">
        <v>Monday</v>
      </c>
      <c r="H72" s="14" t="str">
        <f t="shared" si="2"/>
        <v>May</v>
      </c>
      <c r="I72" s="14" t="str">
        <f t="shared" si="3"/>
        <v>Poor Shipment</v>
      </c>
      <c r="J72" s="17" t="str" cm="1">
        <f t="array" ref="J72">_xlfn.IFS(E72&lt;5909,"Bad Sale Day",E72=5909,"Average Sale Day",E72&gt;=5910,"Good Sale Day")</f>
        <v>Bad Sale Day</v>
      </c>
    </row>
    <row r="73" spans="1:10" x14ac:dyDescent="0.35">
      <c r="A73" s="14" t="str">
        <v>Ches Bonnell</v>
      </c>
      <c r="B73" s="14" t="str">
        <v>UK</v>
      </c>
      <c r="C73" s="14" t="str">
        <v>White Choc</v>
      </c>
      <c r="D73" s="15">
        <v>44564</v>
      </c>
      <c r="E73" s="16">
        <v>3269</v>
      </c>
      <c r="F73" s="14">
        <v>226</v>
      </c>
      <c r="G73" s="14" t="str">
        <v>Monday</v>
      </c>
      <c r="H73" s="14" t="str">
        <f t="shared" si="2"/>
        <v>January</v>
      </c>
      <c r="I73" s="14" t="str">
        <f t="shared" si="3"/>
        <v>Good Shipment</v>
      </c>
      <c r="J73" s="17" t="str" cm="1">
        <f t="array" ref="J73">_xlfn.IFS(E73&lt;5909,"Bad Sale Day",E73=5909,"Average Sale Day",E73&gt;=5910,"Good Sale Day")</f>
        <v>Bad Sale Day</v>
      </c>
    </row>
    <row r="74" spans="1:10" x14ac:dyDescent="0.35">
      <c r="A74" s="14" t="str">
        <v>Gigi Bohling</v>
      </c>
      <c r="B74" s="14" t="str">
        <v>UK</v>
      </c>
      <c r="C74" s="14" t="str">
        <v>Baker's Choco Chips</v>
      </c>
      <c r="D74" s="15">
        <v>44697</v>
      </c>
      <c r="E74" s="16">
        <v>9023</v>
      </c>
      <c r="F74" s="14">
        <v>409</v>
      </c>
      <c r="G74" s="14" t="str">
        <v>Monday</v>
      </c>
      <c r="H74" s="14" t="str">
        <f t="shared" si="2"/>
        <v>May</v>
      </c>
      <c r="I74" s="14" t="str">
        <f t="shared" si="3"/>
        <v>Good Shipment</v>
      </c>
      <c r="J74" s="17" t="str" cm="1">
        <f t="array" ref="J74">_xlfn.IFS(E74&lt;5909,"Bad Sale Day",E74=5909,"Average Sale Day",E74&gt;=5910,"Good Sale Day")</f>
        <v>Good Sale Day</v>
      </c>
    </row>
    <row r="75" spans="1:10" x14ac:dyDescent="0.35">
      <c r="A75" s="14" t="str">
        <v>Kaine Padly</v>
      </c>
      <c r="B75" s="14" t="str">
        <v>UK</v>
      </c>
      <c r="C75" s="14" t="str">
        <v>Orange Choco</v>
      </c>
      <c r="D75" s="15">
        <v>44741</v>
      </c>
      <c r="E75" s="16">
        <v>1960</v>
      </c>
      <c r="F75" s="14">
        <v>191</v>
      </c>
      <c r="G75" s="14" t="str">
        <v>Wednesday</v>
      </c>
      <c r="H75" s="14" t="str">
        <f t="shared" si="2"/>
        <v>June</v>
      </c>
      <c r="I75" s="14" t="str">
        <f t="shared" si="3"/>
        <v>Good Shipment</v>
      </c>
      <c r="J75" s="17" t="str" cm="1">
        <f t="array" ref="J75">_xlfn.IFS(E75&lt;5909,"Bad Sale Day",E75=5909,"Average Sale Day",E75&gt;=5910,"Good Sale Day")</f>
        <v>Bad Sale Day</v>
      </c>
    </row>
    <row r="76" spans="1:10" x14ac:dyDescent="0.35">
      <c r="A76" s="14" t="str">
        <v>Gigi Bohling</v>
      </c>
      <c r="B76" s="14" t="str">
        <v>UK</v>
      </c>
      <c r="C76" s="14" t="str">
        <v>Milk Bars</v>
      </c>
      <c r="D76" s="15">
        <v>44698</v>
      </c>
      <c r="E76" s="16">
        <v>1365</v>
      </c>
      <c r="F76" s="14">
        <v>232</v>
      </c>
      <c r="G76" s="14" t="str">
        <v>Tuesday</v>
      </c>
      <c r="H76" s="14" t="str">
        <f t="shared" si="2"/>
        <v>May</v>
      </c>
      <c r="I76" s="14" t="str">
        <f t="shared" si="3"/>
        <v>Good Shipment</v>
      </c>
      <c r="J76" s="17" t="str" cm="1">
        <f t="array" ref="J76">_xlfn.IFS(E76&lt;5909,"Bad Sale Day",E76=5909,"Average Sale Day",E76&gt;=5910,"Good Sale Day")</f>
        <v>Bad Sale Day</v>
      </c>
    </row>
    <row r="77" spans="1:10" x14ac:dyDescent="0.35">
      <c r="A77" s="14" t="str">
        <v>Madelene Upcott</v>
      </c>
      <c r="B77" s="14" t="str">
        <v>UK</v>
      </c>
      <c r="C77" s="14" t="str">
        <v>Organic Choco Syrup</v>
      </c>
      <c r="D77" s="15">
        <v>44763</v>
      </c>
      <c r="E77" s="16">
        <v>6965</v>
      </c>
      <c r="F77" s="14">
        <v>163</v>
      </c>
      <c r="G77" s="14" t="str">
        <v>Thursday</v>
      </c>
      <c r="H77" s="14" t="str">
        <f t="shared" si="2"/>
        <v>July</v>
      </c>
      <c r="I77" s="14" t="str">
        <f t="shared" si="3"/>
        <v>Poor Shipment</v>
      </c>
      <c r="J77" s="17" t="str" cm="1">
        <f t="array" ref="J77">_xlfn.IFS(E77&lt;5909,"Bad Sale Day",E77=5909,"Average Sale Day",E77&gt;=5910,"Good Sale Day")</f>
        <v>Good Sale Day</v>
      </c>
    </row>
    <row r="78" spans="1:10" x14ac:dyDescent="0.35">
      <c r="A78" s="14" t="str">
        <v>Curtice Advani</v>
      </c>
      <c r="B78" s="14" t="str">
        <v>UK</v>
      </c>
      <c r="C78" s="14" t="str">
        <v>50% Dark Bites</v>
      </c>
      <c r="D78" s="15">
        <v>44628</v>
      </c>
      <c r="E78" s="16">
        <v>3374</v>
      </c>
      <c r="F78" s="14">
        <v>142</v>
      </c>
      <c r="G78" s="14" t="str">
        <v>Tuesday</v>
      </c>
      <c r="H78" s="14" t="str">
        <f t="shared" si="2"/>
        <v>March</v>
      </c>
      <c r="I78" s="14" t="str">
        <f t="shared" si="3"/>
        <v>Poor Shipment</v>
      </c>
      <c r="J78" s="17" t="str" cm="1">
        <f t="array" ref="J78">_xlfn.IFS(E78&lt;5909,"Bad Sale Day",E78=5909,"Average Sale Day",E78&gt;=5910,"Good Sale Day")</f>
        <v>Bad Sale Day</v>
      </c>
    </row>
    <row r="79" spans="1:10" x14ac:dyDescent="0.35">
      <c r="A79" s="14" t="str">
        <v>Gigi Bohling</v>
      </c>
      <c r="B79" s="14" t="str">
        <v>UK</v>
      </c>
      <c r="C79" s="14" t="str">
        <v>Drinking Coco</v>
      </c>
      <c r="D79" s="15">
        <v>44742</v>
      </c>
      <c r="E79" s="16">
        <v>5782</v>
      </c>
      <c r="F79" s="14">
        <v>42</v>
      </c>
      <c r="G79" s="14" t="str">
        <v>Thursday</v>
      </c>
      <c r="H79" s="14" t="str">
        <f t="shared" si="2"/>
        <v>June</v>
      </c>
      <c r="I79" s="14" t="str">
        <f t="shared" si="3"/>
        <v>Poor Shipment</v>
      </c>
      <c r="J79" s="17" t="str" cm="1">
        <f t="array" ref="J79">_xlfn.IFS(E79&lt;5909,"Bad Sale Day",E79=5909,"Average Sale Day",E79&gt;=5910,"Good Sale Day")</f>
        <v>Bad Sale Day</v>
      </c>
    </row>
    <row r="80" spans="1:10" x14ac:dyDescent="0.35">
      <c r="A80" s="14" t="str">
        <v>Barr Faughny</v>
      </c>
      <c r="B80" s="14" t="str">
        <v>UK</v>
      </c>
      <c r="C80" s="14" t="str">
        <v>Mint Chip Choco</v>
      </c>
      <c r="D80" s="15">
        <v>44749</v>
      </c>
      <c r="E80" s="16">
        <v>3724</v>
      </c>
      <c r="F80" s="14">
        <v>316</v>
      </c>
      <c r="G80" s="14" t="str">
        <v>Thursday</v>
      </c>
      <c r="H80" s="14" t="str">
        <f t="shared" si="2"/>
        <v>July</v>
      </c>
      <c r="I80" s="14" t="str">
        <f t="shared" si="3"/>
        <v>Good Shipment</v>
      </c>
      <c r="J80" s="17" t="str" cm="1">
        <f t="array" ref="J80">_xlfn.IFS(E80&lt;5909,"Bad Sale Day",E80=5909,"Average Sale Day",E80&gt;=5910,"Good Sale Day")</f>
        <v>Bad Sale Day</v>
      </c>
    </row>
    <row r="81" spans="1:10" x14ac:dyDescent="0.35">
      <c r="A81" s="14" t="str">
        <v>Ches Bonnell</v>
      </c>
      <c r="B81" s="14" t="str">
        <v>UK</v>
      </c>
      <c r="C81" s="14" t="str">
        <v>Peanut Butter Cubes</v>
      </c>
      <c r="D81" s="15">
        <v>44666</v>
      </c>
      <c r="E81" s="16">
        <v>2156</v>
      </c>
      <c r="F81" s="14">
        <v>260</v>
      </c>
      <c r="G81" s="14" t="str">
        <v>Friday</v>
      </c>
      <c r="H81" s="14" t="str">
        <f t="shared" si="2"/>
        <v>April</v>
      </c>
      <c r="I81" s="14" t="str">
        <f t="shared" si="3"/>
        <v>Good Shipment</v>
      </c>
      <c r="J81" s="17" t="str" cm="1">
        <f t="array" ref="J81">_xlfn.IFS(E81&lt;5909,"Bad Sale Day",E81=5909,"Average Sale Day",E81&gt;=5910,"Good Sale Day")</f>
        <v>Bad Sale Day</v>
      </c>
    </row>
    <row r="82" spans="1:10" x14ac:dyDescent="0.35">
      <c r="A82" s="14" t="str">
        <v>Roddy Speechley</v>
      </c>
      <c r="B82" s="14" t="str">
        <v>UK</v>
      </c>
      <c r="C82" s="14" t="str">
        <v>70% Dark Bites</v>
      </c>
      <c r="D82" s="15">
        <v>44644</v>
      </c>
      <c r="E82" s="16">
        <v>1421</v>
      </c>
      <c r="F82" s="14">
        <v>284</v>
      </c>
      <c r="G82" s="14" t="str">
        <v>Thursday</v>
      </c>
      <c r="H82" s="14" t="str">
        <f t="shared" si="2"/>
        <v>March</v>
      </c>
      <c r="I82" s="14" t="str">
        <f t="shared" si="3"/>
        <v>Good Shipment</v>
      </c>
      <c r="J82" s="17" t="str" cm="1">
        <f t="array" ref="J82">_xlfn.IFS(E82&lt;5909,"Bad Sale Day",E82=5909,"Average Sale Day",E82&gt;=5910,"Good Sale Day")</f>
        <v>Bad Sale Day</v>
      </c>
    </row>
    <row r="83" spans="1:10" x14ac:dyDescent="0.35">
      <c r="A83" s="14" t="str">
        <v>Madelene Upcott</v>
      </c>
      <c r="B83" s="14" t="str">
        <v>UK</v>
      </c>
      <c r="C83" s="14" t="str">
        <v>99% Dark &amp; Pure</v>
      </c>
      <c r="D83" s="15">
        <v>44587</v>
      </c>
      <c r="E83" s="16">
        <v>10479</v>
      </c>
      <c r="F83" s="14">
        <v>45</v>
      </c>
      <c r="G83" s="14" t="str">
        <v>Wednesday</v>
      </c>
      <c r="H83" s="14" t="str">
        <f t="shared" si="2"/>
        <v>January</v>
      </c>
      <c r="I83" s="14" t="str">
        <f t="shared" si="3"/>
        <v>Poor Shipment</v>
      </c>
      <c r="J83" s="17" t="str" cm="1">
        <f t="array" ref="J83">_xlfn.IFS(E83&lt;5909,"Bad Sale Day",E83=5909,"Average Sale Day",E83&gt;=5910,"Good Sale Day")</f>
        <v>Good Sale Day</v>
      </c>
    </row>
    <row r="84" spans="1:10" x14ac:dyDescent="0.35">
      <c r="A84" s="14" t="str">
        <v>Marney O'Breen</v>
      </c>
      <c r="B84" s="14" t="str">
        <v>UK</v>
      </c>
      <c r="C84" s="14" t="str">
        <v>99% Dark &amp; Pure</v>
      </c>
      <c r="D84" s="15">
        <v>44574</v>
      </c>
      <c r="E84" s="16">
        <v>8113</v>
      </c>
      <c r="F84" s="14">
        <v>194</v>
      </c>
      <c r="G84" s="14" t="str">
        <v>Thursday</v>
      </c>
      <c r="H84" s="14" t="str">
        <f t="shared" si="2"/>
        <v>January</v>
      </c>
      <c r="I84" s="14" t="str">
        <f t="shared" si="3"/>
        <v>Good Shipment</v>
      </c>
      <c r="J84" s="17" t="str" cm="1">
        <f t="array" ref="J84">_xlfn.IFS(E84&lt;5909,"Bad Sale Day",E84=5909,"Average Sale Day",E84&gt;=5910,"Good Sale Day")</f>
        <v>Good Sale Day</v>
      </c>
    </row>
    <row r="85" spans="1:10" x14ac:dyDescent="0.35">
      <c r="A85" s="14" t="str">
        <v>Dennison Crosswaite</v>
      </c>
      <c r="B85" s="14" t="str">
        <v>UK</v>
      </c>
      <c r="C85" s="14" t="str">
        <v>Milk Bars</v>
      </c>
      <c r="D85" s="15">
        <v>44627</v>
      </c>
      <c r="E85" s="16">
        <v>10808</v>
      </c>
      <c r="F85" s="14">
        <v>407</v>
      </c>
      <c r="G85" s="14" t="str">
        <v>Monday</v>
      </c>
      <c r="H85" s="14" t="str">
        <f t="shared" si="2"/>
        <v>March</v>
      </c>
      <c r="I85" s="14" t="str">
        <f t="shared" si="3"/>
        <v>Good Shipment</v>
      </c>
      <c r="J85" s="17" t="str" cm="1">
        <f t="array" ref="J85">_xlfn.IFS(E85&lt;5909,"Bad Sale Day",E85=5909,"Average Sale Day",E85&gt;=5910,"Good Sale Day")</f>
        <v>Good Sale Day</v>
      </c>
    </row>
    <row r="86" spans="1:10" x14ac:dyDescent="0.35">
      <c r="A86" s="14" t="str">
        <v>Wilone O'Kielt</v>
      </c>
      <c r="B86" s="14" t="str">
        <v>UK</v>
      </c>
      <c r="C86" s="14" t="str">
        <v>Organic Choco Syrup</v>
      </c>
      <c r="D86" s="15">
        <v>44754</v>
      </c>
      <c r="E86" s="16">
        <v>4858</v>
      </c>
      <c r="F86" s="14">
        <v>52</v>
      </c>
      <c r="G86" s="14" t="str">
        <v>Tuesday</v>
      </c>
      <c r="H86" s="14" t="str">
        <f t="shared" si="2"/>
        <v>July</v>
      </c>
      <c r="I86" s="14" t="str">
        <f t="shared" si="3"/>
        <v>Poor Shipment</v>
      </c>
      <c r="J86" s="17" t="str" cm="1">
        <f t="array" ref="J86">_xlfn.IFS(E86&lt;5909,"Bad Sale Day",E86=5909,"Average Sale Day",E86&gt;=5910,"Good Sale Day")</f>
        <v>Bad Sale Day</v>
      </c>
    </row>
    <row r="87" spans="1:10" x14ac:dyDescent="0.35">
      <c r="A87" s="14" t="str">
        <v>Marney O'Breen</v>
      </c>
      <c r="B87" s="14" t="str">
        <v>UK</v>
      </c>
      <c r="C87" s="14" t="str">
        <v>Manuka Honey Choco</v>
      </c>
      <c r="D87" s="15">
        <v>44722</v>
      </c>
      <c r="E87" s="16">
        <v>10983</v>
      </c>
      <c r="F87" s="14">
        <v>179</v>
      </c>
      <c r="G87" s="14" t="str">
        <v>Friday</v>
      </c>
      <c r="H87" s="14" t="str">
        <f t="shared" si="2"/>
        <v>June</v>
      </c>
      <c r="I87" s="14" t="str">
        <f t="shared" si="3"/>
        <v>Good Shipment</v>
      </c>
      <c r="J87" s="17" t="str" cm="1">
        <f t="array" ref="J87">_xlfn.IFS(E87&lt;5909,"Bad Sale Day",E87=5909,"Average Sale Day",E87&gt;=5910,"Good Sale Day")</f>
        <v>Good Sale Day</v>
      </c>
    </row>
    <row r="88" spans="1:10" x14ac:dyDescent="0.35">
      <c r="A88" s="14" t="str">
        <v>Madelene Upcott</v>
      </c>
      <c r="B88" s="14" t="str">
        <v>UK</v>
      </c>
      <c r="C88" s="14" t="str">
        <v>Choco Coated Almonds</v>
      </c>
      <c r="D88" s="15">
        <v>44705</v>
      </c>
      <c r="E88" s="16">
        <v>10164</v>
      </c>
      <c r="F88" s="14">
        <v>134</v>
      </c>
      <c r="G88" s="14" t="str">
        <v>Tuesday</v>
      </c>
      <c r="H88" s="14" t="str">
        <f t="shared" si="2"/>
        <v>May</v>
      </c>
      <c r="I88" s="14" t="str">
        <f t="shared" si="3"/>
        <v>Poor Shipment</v>
      </c>
      <c r="J88" s="17" t="str" cm="1">
        <f t="array" ref="J88">_xlfn.IFS(E88&lt;5909,"Bad Sale Day",E88=5909,"Average Sale Day",E88&gt;=5910,"Good Sale Day")</f>
        <v>Good Sale Day</v>
      </c>
    </row>
    <row r="89" spans="1:10" x14ac:dyDescent="0.35">
      <c r="A89" s="14" t="str">
        <v>Beverie Moffet</v>
      </c>
      <c r="B89" s="14" t="str">
        <v>UK</v>
      </c>
      <c r="C89" s="14" t="str">
        <v>99% Dark &amp; Pure</v>
      </c>
      <c r="D89" s="15">
        <v>44783</v>
      </c>
      <c r="E89" s="16">
        <v>3486</v>
      </c>
      <c r="F89" s="14">
        <v>121</v>
      </c>
      <c r="G89" s="14" t="str">
        <v>Wednesday</v>
      </c>
      <c r="H89" s="14" t="str">
        <f t="shared" si="2"/>
        <v>August</v>
      </c>
      <c r="I89" s="14" t="str">
        <f t="shared" si="3"/>
        <v>Poor Shipment</v>
      </c>
      <c r="J89" s="17" t="str" cm="1">
        <f t="array" ref="J89">_xlfn.IFS(E89&lt;5909,"Bad Sale Day",E89=5909,"Average Sale Day",E89&gt;=5910,"Good Sale Day")</f>
        <v>Bad Sale Day</v>
      </c>
    </row>
    <row r="90" spans="1:10" x14ac:dyDescent="0.35">
      <c r="A90" s="14" t="str">
        <v>Jehu Rudeforth</v>
      </c>
      <c r="B90" s="14" t="str">
        <v>UK</v>
      </c>
      <c r="C90" s="14" t="str">
        <v>Baker's Choco Chips</v>
      </c>
      <c r="D90" s="15">
        <v>44697</v>
      </c>
      <c r="E90" s="16">
        <v>2485</v>
      </c>
      <c r="F90" s="14">
        <v>97</v>
      </c>
      <c r="G90" s="14" t="str">
        <v>Monday</v>
      </c>
      <c r="H90" s="14" t="str">
        <f t="shared" si="2"/>
        <v>May</v>
      </c>
      <c r="I90" s="14" t="str">
        <f t="shared" si="3"/>
        <v>Poor Shipment</v>
      </c>
      <c r="J90" s="17" t="str" cm="1">
        <f t="array" ref="J90">_xlfn.IFS(E90&lt;5909,"Bad Sale Day",E90=5909,"Average Sale Day",E90&gt;=5910,"Good Sale Day")</f>
        <v>Bad Sale Day</v>
      </c>
    </row>
    <row r="91" spans="1:10" x14ac:dyDescent="0.35">
      <c r="A91" s="14" t="str">
        <v>Gunar Cockshoot</v>
      </c>
      <c r="B91" s="14" t="str">
        <v>UK</v>
      </c>
      <c r="C91" s="14" t="str">
        <v>99% Dark &amp; Pure</v>
      </c>
      <c r="D91" s="15">
        <v>44627</v>
      </c>
      <c r="E91" s="16">
        <v>7</v>
      </c>
      <c r="F91" s="14">
        <v>84</v>
      </c>
      <c r="G91" s="14" t="str">
        <v>Monday</v>
      </c>
      <c r="H91" s="14" t="str">
        <f t="shared" si="2"/>
        <v>March</v>
      </c>
      <c r="I91" s="14" t="str">
        <f t="shared" si="3"/>
        <v>Poor Shipment</v>
      </c>
      <c r="J91" s="17" t="str" cm="1">
        <f t="array" ref="J91">_xlfn.IFS(E91&lt;5909,"Bad Sale Day",E91=5909,"Average Sale Day",E91&gt;=5910,"Good Sale Day")</f>
        <v>Bad Sale Day</v>
      </c>
    </row>
    <row r="92" spans="1:10" x14ac:dyDescent="0.35">
      <c r="A92" s="14" t="str">
        <v>Beverie Moffet</v>
      </c>
      <c r="B92" s="14" t="str">
        <v>UK</v>
      </c>
      <c r="C92" s="14" t="str">
        <v>Choco Coated Almonds</v>
      </c>
      <c r="D92" s="15">
        <v>44624</v>
      </c>
      <c r="E92" s="16">
        <v>3010</v>
      </c>
      <c r="F92" s="14">
        <v>69</v>
      </c>
      <c r="G92" s="14" t="str">
        <v>Friday</v>
      </c>
      <c r="H92" s="14" t="str">
        <f t="shared" si="2"/>
        <v>March</v>
      </c>
      <c r="I92" s="14" t="str">
        <f t="shared" si="3"/>
        <v>Poor Shipment</v>
      </c>
      <c r="J92" s="17" t="str" cm="1">
        <f t="array" ref="J92">_xlfn.IFS(E92&lt;5909,"Bad Sale Day",E92=5909,"Average Sale Day",E92&gt;=5910,"Good Sale Day")</f>
        <v>Bad Sale Day</v>
      </c>
    </row>
    <row r="93" spans="1:10" x14ac:dyDescent="0.35">
      <c r="A93" s="14" t="str">
        <v>Jehu Rudeforth</v>
      </c>
      <c r="B93" s="14" t="str">
        <v>UK</v>
      </c>
      <c r="C93" s="14" t="str">
        <v>Milk Bars</v>
      </c>
      <c r="D93" s="15">
        <v>44684</v>
      </c>
      <c r="E93" s="16">
        <v>12068</v>
      </c>
      <c r="F93" s="14">
        <v>227</v>
      </c>
      <c r="G93" s="14" t="str">
        <v>Tuesday</v>
      </c>
      <c r="H93" s="14" t="str">
        <f t="shared" si="2"/>
        <v>May</v>
      </c>
      <c r="I93" s="14" t="str">
        <f t="shared" si="3"/>
        <v>Good Shipment</v>
      </c>
      <c r="J93" s="17" t="str" cm="1">
        <f t="array" ref="J93">_xlfn.IFS(E93&lt;5909,"Bad Sale Day",E93=5909,"Average Sale Day",E93&gt;=5910,"Good Sale Day")</f>
        <v>Good Sale Day</v>
      </c>
    </row>
    <row r="94" spans="1:10" x14ac:dyDescent="0.35">
      <c r="A94" s="14" t="str">
        <v>Andria Kimpton</v>
      </c>
      <c r="B94" s="14" t="str">
        <v>UK</v>
      </c>
      <c r="C94" s="14" t="str">
        <v>Milk Bars</v>
      </c>
      <c r="D94" s="15">
        <v>44603</v>
      </c>
      <c r="E94" s="16">
        <v>14336</v>
      </c>
      <c r="F94" s="14">
        <v>293</v>
      </c>
      <c r="G94" s="14" t="str">
        <v>Friday</v>
      </c>
      <c r="H94" s="14" t="str">
        <f t="shared" si="2"/>
        <v>February</v>
      </c>
      <c r="I94" s="14" t="str">
        <f t="shared" si="3"/>
        <v>Good Shipment</v>
      </c>
      <c r="J94" s="17" t="str" cm="1">
        <f t="array" ref="J94">_xlfn.IFS(E94&lt;5909,"Bad Sale Day",E94=5909,"Average Sale Day",E94&gt;=5910,"Good Sale Day")</f>
        <v>Good Sale Day</v>
      </c>
    </row>
    <row r="95" spans="1:10" x14ac:dyDescent="0.35">
      <c r="A95" s="14" t="str">
        <v>Brien Boise</v>
      </c>
      <c r="B95" s="14" t="str">
        <v>UK</v>
      </c>
      <c r="C95" s="14" t="str">
        <v>Almond Choco</v>
      </c>
      <c r="D95" s="15">
        <v>44706</v>
      </c>
      <c r="E95" s="16">
        <v>105</v>
      </c>
      <c r="F95" s="14">
        <v>125</v>
      </c>
      <c r="G95" s="14" t="str">
        <v>Wednesday</v>
      </c>
      <c r="H95" s="14" t="str">
        <f t="shared" si="2"/>
        <v>May</v>
      </c>
      <c r="I95" s="14" t="str">
        <f t="shared" si="3"/>
        <v>Poor Shipment</v>
      </c>
      <c r="J95" s="17" t="str" cm="1">
        <f t="array" ref="J95">_xlfn.IFS(E95&lt;5909,"Bad Sale Day",E95=5909,"Average Sale Day",E95&gt;=5910,"Good Sale Day")</f>
        <v>Bad Sale Day</v>
      </c>
    </row>
    <row r="96" spans="1:10" x14ac:dyDescent="0.35">
      <c r="A96" s="14" t="str">
        <v>Rafaelita Blaksland</v>
      </c>
      <c r="B96" s="14" t="str">
        <v>UK</v>
      </c>
      <c r="C96" s="14" t="str">
        <v>Eclairs</v>
      </c>
      <c r="D96" s="15">
        <v>44678</v>
      </c>
      <c r="E96" s="16">
        <v>1379</v>
      </c>
      <c r="F96" s="14">
        <v>70</v>
      </c>
      <c r="G96" s="14" t="str">
        <v>Wednesday</v>
      </c>
      <c r="H96" s="14" t="str">
        <f t="shared" si="2"/>
        <v>April</v>
      </c>
      <c r="I96" s="14" t="str">
        <f t="shared" si="3"/>
        <v>Poor Shipment</v>
      </c>
      <c r="J96" s="17" t="str" cm="1">
        <f t="array" ref="J96">_xlfn.IFS(E96&lt;5909,"Bad Sale Day",E96=5909,"Average Sale Day",E96&gt;=5910,"Good Sale Day")</f>
        <v>Bad Sale Day</v>
      </c>
    </row>
    <row r="97" spans="1:10" x14ac:dyDescent="0.35">
      <c r="A97" s="14" t="str">
        <v>Ches Bonnell</v>
      </c>
      <c r="B97" s="14" t="str">
        <v>UK</v>
      </c>
      <c r="C97" s="14" t="str">
        <v>Caramel Stuffed Bars</v>
      </c>
      <c r="D97" s="15">
        <v>44714</v>
      </c>
      <c r="E97" s="16">
        <v>2926</v>
      </c>
      <c r="F97" s="14">
        <v>300</v>
      </c>
      <c r="G97" s="14" t="str">
        <v>Thursday</v>
      </c>
      <c r="H97" s="14" t="str">
        <f t="shared" si="2"/>
        <v>June</v>
      </c>
      <c r="I97" s="14" t="str">
        <f t="shared" si="3"/>
        <v>Good Shipment</v>
      </c>
      <c r="J97" s="17" t="str" cm="1">
        <f t="array" ref="J97">_xlfn.IFS(E97&lt;5909,"Bad Sale Day",E97=5909,"Average Sale Day",E97&gt;=5910,"Good Sale Day")</f>
        <v>Bad Sale Day</v>
      </c>
    </row>
    <row r="98" spans="1:10" x14ac:dyDescent="0.35">
      <c r="A98" s="14" t="str">
        <v>Madelene Upcott</v>
      </c>
      <c r="B98" s="14" t="str">
        <v>UK</v>
      </c>
      <c r="C98" s="14" t="str">
        <v>Fruit &amp; Nut Bars</v>
      </c>
      <c r="D98" s="15">
        <v>44566</v>
      </c>
      <c r="E98" s="16">
        <v>8512</v>
      </c>
      <c r="F98" s="14">
        <v>189</v>
      </c>
      <c r="G98" s="14" t="str">
        <v>Wednesday</v>
      </c>
      <c r="H98" s="14" t="str">
        <f t="shared" si="2"/>
        <v>January</v>
      </c>
      <c r="I98" s="14" t="str">
        <f t="shared" si="3"/>
        <v>Good Shipment</v>
      </c>
      <c r="J98" s="17" t="str" cm="1">
        <f t="array" ref="J98">_xlfn.IFS(E98&lt;5909,"Bad Sale Day",E98=5909,"Average Sale Day",E98&gt;=5910,"Good Sale Day")</f>
        <v>Good Sale Day</v>
      </c>
    </row>
    <row r="99" spans="1:10" x14ac:dyDescent="0.35">
      <c r="A99" s="14" t="str">
        <v>Beverie Moffet</v>
      </c>
      <c r="B99" s="14" t="str">
        <v>UK</v>
      </c>
      <c r="C99" s="14" t="str">
        <v>Spicy Special Slims</v>
      </c>
      <c r="D99" s="15">
        <v>44609</v>
      </c>
      <c r="E99" s="16">
        <v>8680</v>
      </c>
      <c r="F99" s="14">
        <v>252</v>
      </c>
      <c r="G99" s="14" t="str">
        <v>Thursday</v>
      </c>
      <c r="H99" s="14" t="str">
        <f t="shared" si="2"/>
        <v>February</v>
      </c>
      <c r="I99" s="14" t="str">
        <f t="shared" si="3"/>
        <v>Good Shipment</v>
      </c>
      <c r="J99" s="17" t="str" cm="1">
        <f t="array" ref="J99">_xlfn.IFS(E99&lt;5909,"Bad Sale Day",E99=5909,"Average Sale Day",E99&gt;=5910,"Good Sale Day")</f>
        <v>Good Sale Day</v>
      </c>
    </row>
    <row r="100" spans="1:10" x14ac:dyDescent="0.35">
      <c r="A100" s="14" t="str">
        <v>Gunar Cockshoot</v>
      </c>
      <c r="B100" s="14" t="str">
        <v>UK</v>
      </c>
      <c r="C100" s="14" t="str">
        <v>Raspberry Choco</v>
      </c>
      <c r="D100" s="15">
        <v>44784</v>
      </c>
      <c r="E100" s="16">
        <v>6811</v>
      </c>
      <c r="F100" s="14">
        <v>344</v>
      </c>
      <c r="G100" s="14" t="str">
        <v>Thursday</v>
      </c>
      <c r="H100" s="14" t="str">
        <f t="shared" si="2"/>
        <v>August</v>
      </c>
      <c r="I100" s="14" t="str">
        <f t="shared" si="3"/>
        <v>Good Shipment</v>
      </c>
      <c r="J100" s="17" t="str" cm="1">
        <f t="array" ref="J100">_xlfn.IFS(E100&lt;5909,"Bad Sale Day",E100=5909,"Average Sale Day",E100&gt;=5910,"Good Sale Day")</f>
        <v>Good Sale Day</v>
      </c>
    </row>
    <row r="101" spans="1:10" x14ac:dyDescent="0.35">
      <c r="A101" s="14" t="str">
        <v>Dennison Crosswaite</v>
      </c>
      <c r="B101" s="14" t="str">
        <v>UK</v>
      </c>
      <c r="C101" s="14" t="str">
        <v>Baker's Choco Chips</v>
      </c>
      <c r="D101" s="15">
        <v>44578</v>
      </c>
      <c r="E101" s="16">
        <v>2275</v>
      </c>
      <c r="F101" s="14">
        <v>275</v>
      </c>
      <c r="G101" s="14" t="str">
        <v>Monday</v>
      </c>
      <c r="H101" s="14" t="str">
        <f t="shared" si="2"/>
        <v>January</v>
      </c>
      <c r="I101" s="14" t="str">
        <f t="shared" si="3"/>
        <v>Good Shipment</v>
      </c>
      <c r="J101" s="17" t="str" cm="1">
        <f t="array" ref="J101">_xlfn.IFS(E101&lt;5909,"Bad Sale Day",E101=5909,"Average Sale Day",E101&gt;=5910,"Good Sale Day")</f>
        <v>Bad Sale Day</v>
      </c>
    </row>
    <row r="102" spans="1:10" x14ac:dyDescent="0.35">
      <c r="A102" s="14" t="str">
        <v>Jehu Rudeforth</v>
      </c>
      <c r="B102" s="14" t="str">
        <v>UK</v>
      </c>
      <c r="C102" s="14" t="str">
        <v>Smooth Sliky Salty</v>
      </c>
      <c r="D102" s="15">
        <v>44797</v>
      </c>
      <c r="E102" s="16">
        <v>1463</v>
      </c>
      <c r="F102" s="14">
        <v>113</v>
      </c>
      <c r="G102" s="14" t="str">
        <v>Wednesday</v>
      </c>
      <c r="H102" s="14" t="str">
        <f t="shared" si="2"/>
        <v>August</v>
      </c>
      <c r="I102" s="14" t="str">
        <f t="shared" si="3"/>
        <v>Poor Shipment</v>
      </c>
      <c r="J102" s="17" t="str" cm="1">
        <f t="array" ref="J102">_xlfn.IFS(E102&lt;5909,"Bad Sale Day",E102=5909,"Average Sale Day",E102&gt;=5910,"Good Sale Day")</f>
        <v>Bad Sale Day</v>
      </c>
    </row>
    <row r="103" spans="1:10" x14ac:dyDescent="0.35">
      <c r="A103" s="14" t="str">
        <v>Andria Kimpton</v>
      </c>
      <c r="B103" s="14" t="str">
        <v>UK</v>
      </c>
      <c r="C103" s="14" t="str">
        <v>Caramel Stuffed Bars</v>
      </c>
      <c r="D103" s="15">
        <v>44719</v>
      </c>
      <c r="E103" s="16">
        <v>7924</v>
      </c>
      <c r="F103" s="14">
        <v>275</v>
      </c>
      <c r="G103" s="14" t="str">
        <v>Tuesday</v>
      </c>
      <c r="H103" s="14" t="str">
        <f t="shared" si="2"/>
        <v>June</v>
      </c>
      <c r="I103" s="14" t="str">
        <f t="shared" si="3"/>
        <v>Good Shipment</v>
      </c>
      <c r="J103" s="17" t="str" cm="1">
        <f t="array" ref="J103">_xlfn.IFS(E103&lt;5909,"Bad Sale Day",E103=5909,"Average Sale Day",E103&gt;=5910,"Good Sale Day")</f>
        <v>Good Sale Day</v>
      </c>
    </row>
    <row r="104" spans="1:10" x14ac:dyDescent="0.35">
      <c r="A104" s="14" t="str">
        <v>Jan Morforth</v>
      </c>
      <c r="B104" s="14" t="str">
        <v>UK</v>
      </c>
      <c r="C104" s="14" t="str">
        <v>White Choc</v>
      </c>
      <c r="D104" s="15">
        <v>44734</v>
      </c>
      <c r="E104" s="16">
        <v>8799</v>
      </c>
      <c r="F104" s="14">
        <v>47</v>
      </c>
      <c r="G104" s="14" t="str">
        <v>Wednesday</v>
      </c>
      <c r="H104" s="14" t="str">
        <f t="shared" si="2"/>
        <v>June</v>
      </c>
      <c r="I104" s="14" t="str">
        <f t="shared" si="3"/>
        <v>Poor Shipment</v>
      </c>
      <c r="J104" s="17" t="str" cm="1">
        <f t="array" ref="J104">_xlfn.IFS(E104&lt;5909,"Bad Sale Day",E104=5909,"Average Sale Day",E104&gt;=5910,"Good Sale Day")</f>
        <v>Good Sale Day</v>
      </c>
    </row>
    <row r="105" spans="1:10" x14ac:dyDescent="0.35">
      <c r="A105" s="14" t="str">
        <v>Kelci Walkden</v>
      </c>
      <c r="B105" s="14" t="str">
        <v>UK</v>
      </c>
      <c r="C105" s="14" t="str">
        <v>Choco Coated Almonds</v>
      </c>
      <c r="D105" s="15">
        <v>44705</v>
      </c>
      <c r="E105" s="16">
        <v>9506</v>
      </c>
      <c r="F105" s="14">
        <v>212</v>
      </c>
      <c r="G105" s="14" t="str">
        <v>Tuesday</v>
      </c>
      <c r="H105" s="14" t="str">
        <f t="shared" si="2"/>
        <v>May</v>
      </c>
      <c r="I105" s="14" t="str">
        <f t="shared" si="3"/>
        <v>Good Shipment</v>
      </c>
      <c r="J105" s="17" t="str" cm="1">
        <f t="array" ref="J105">_xlfn.IFS(E105&lt;5909,"Bad Sale Day",E105=5909,"Average Sale Day",E105&gt;=5910,"Good Sale Day")</f>
        <v>Good Sale Day</v>
      </c>
    </row>
    <row r="106" spans="1:10" x14ac:dyDescent="0.35">
      <c r="A106" s="14" t="str">
        <v>Gunar Cockshoot</v>
      </c>
      <c r="B106" s="14" t="str">
        <v>UK</v>
      </c>
      <c r="C106" s="14" t="str">
        <v>50% Dark Bites</v>
      </c>
      <c r="D106" s="15">
        <v>44574</v>
      </c>
      <c r="E106" s="16">
        <v>2107</v>
      </c>
      <c r="F106" s="14">
        <v>121</v>
      </c>
      <c r="G106" s="14" t="str">
        <v>Thursday</v>
      </c>
      <c r="H106" s="14" t="str">
        <f t="shared" si="2"/>
        <v>January</v>
      </c>
      <c r="I106" s="14" t="str">
        <f t="shared" si="3"/>
        <v>Poor Shipment</v>
      </c>
      <c r="J106" s="17" t="str" cm="1">
        <f t="array" ref="J106">_xlfn.IFS(E106&lt;5909,"Bad Sale Day",E106=5909,"Average Sale Day",E106&gt;=5910,"Good Sale Day")</f>
        <v>Bad Sale Day</v>
      </c>
    </row>
    <row r="107" spans="1:10" x14ac:dyDescent="0.35">
      <c r="A107" s="14" t="str">
        <v>Jehu Rudeforth</v>
      </c>
      <c r="B107" s="14" t="str">
        <v>UK</v>
      </c>
      <c r="C107" s="14" t="str">
        <v>White Choc</v>
      </c>
      <c r="D107" s="15">
        <v>44741</v>
      </c>
      <c r="E107" s="16">
        <v>1862</v>
      </c>
      <c r="F107" s="14">
        <v>284</v>
      </c>
      <c r="G107" s="14" t="str">
        <v>Wednesday</v>
      </c>
      <c r="H107" s="14" t="str">
        <f t="shared" si="2"/>
        <v>June</v>
      </c>
      <c r="I107" s="14" t="str">
        <f t="shared" si="3"/>
        <v>Good Shipment</v>
      </c>
      <c r="J107" s="17" t="str" cm="1">
        <f t="array" ref="J107">_xlfn.IFS(E107&lt;5909,"Bad Sale Day",E107=5909,"Average Sale Day",E107&gt;=5910,"Good Sale Day")</f>
        <v>Bad Sale Day</v>
      </c>
    </row>
    <row r="108" spans="1:10" x14ac:dyDescent="0.35">
      <c r="A108" s="14" t="str">
        <v>Jan Morforth</v>
      </c>
      <c r="B108" s="14" t="str">
        <v>UK</v>
      </c>
      <c r="C108" s="14" t="str">
        <v>Orange Choco</v>
      </c>
      <c r="D108" s="15">
        <v>44727</v>
      </c>
      <c r="E108" s="16">
        <v>3780</v>
      </c>
      <c r="F108" s="14">
        <v>201</v>
      </c>
      <c r="G108" s="14" t="str">
        <v>Wednesday</v>
      </c>
      <c r="H108" s="14" t="str">
        <f t="shared" si="2"/>
        <v>June</v>
      </c>
      <c r="I108" s="14" t="str">
        <f t="shared" si="3"/>
        <v>Good Shipment</v>
      </c>
      <c r="J108" s="17" t="str" cm="1">
        <f t="array" ref="J108">_xlfn.IFS(E108&lt;5909,"Bad Sale Day",E108=5909,"Average Sale Day",E108&gt;=5910,"Good Sale Day")</f>
        <v>Bad Sale Day</v>
      </c>
    </row>
    <row r="109" spans="1:10" x14ac:dyDescent="0.35">
      <c r="A109" s="14" t="str">
        <v>Andria Kimpton</v>
      </c>
      <c r="B109" s="14" t="str">
        <v>UK</v>
      </c>
      <c r="C109" s="14" t="str">
        <v>White Choc</v>
      </c>
      <c r="D109" s="15">
        <v>44693</v>
      </c>
      <c r="E109" s="16">
        <v>9037</v>
      </c>
      <c r="F109" s="14">
        <v>101</v>
      </c>
      <c r="G109" s="14" t="str">
        <v>Thursday</v>
      </c>
      <c r="H109" s="14" t="str">
        <f t="shared" si="2"/>
        <v>May</v>
      </c>
      <c r="I109" s="14" t="str">
        <f t="shared" si="3"/>
        <v>Poor Shipment</v>
      </c>
      <c r="J109" s="17" t="str" cm="1">
        <f t="array" ref="J109">_xlfn.IFS(E109&lt;5909,"Bad Sale Day",E109=5909,"Average Sale Day",E109&gt;=5910,"Good Sale Day")</f>
        <v>Good Sale Day</v>
      </c>
    </row>
    <row r="110" spans="1:10" x14ac:dyDescent="0.35">
      <c r="A110" s="14" t="str">
        <v>Andria Kimpton</v>
      </c>
      <c r="B110" s="14" t="str">
        <v>UK</v>
      </c>
      <c r="C110" s="14" t="str">
        <v>99% Dark &amp; Pure</v>
      </c>
      <c r="D110" s="15">
        <v>44767</v>
      </c>
      <c r="E110" s="16">
        <v>1155</v>
      </c>
      <c r="F110" s="14">
        <v>66</v>
      </c>
      <c r="G110" s="14" t="str">
        <v>Monday</v>
      </c>
      <c r="H110" s="14" t="str">
        <f t="shared" si="2"/>
        <v>July</v>
      </c>
      <c r="I110" s="14" t="str">
        <f t="shared" si="3"/>
        <v>Poor Shipment</v>
      </c>
      <c r="J110" s="17" t="str" cm="1">
        <f t="array" ref="J110">_xlfn.IFS(E110&lt;5909,"Bad Sale Day",E110=5909,"Average Sale Day",E110&gt;=5910,"Good Sale Day")</f>
        <v>Bad Sale Day</v>
      </c>
    </row>
    <row r="111" spans="1:10" x14ac:dyDescent="0.35">
      <c r="A111" s="14" t="str">
        <v>Marney O'Breen</v>
      </c>
      <c r="B111" s="14" t="str">
        <v>UK</v>
      </c>
      <c r="C111" s="14" t="str">
        <v>50% Dark Bites</v>
      </c>
      <c r="D111" s="15">
        <v>44726</v>
      </c>
      <c r="E111" s="16">
        <v>2989</v>
      </c>
      <c r="F111" s="14">
        <v>124</v>
      </c>
      <c r="G111" s="14" t="str">
        <v>Tuesday</v>
      </c>
      <c r="H111" s="14" t="str">
        <f t="shared" si="2"/>
        <v>June</v>
      </c>
      <c r="I111" s="14" t="str">
        <f t="shared" si="3"/>
        <v>Poor Shipment</v>
      </c>
      <c r="J111" s="17" t="str" cm="1">
        <f t="array" ref="J111">_xlfn.IFS(E111&lt;5909,"Bad Sale Day",E111=5909,"Average Sale Day",E111&gt;=5910,"Good Sale Day")</f>
        <v>Bad Sale Day</v>
      </c>
    </row>
    <row r="112" spans="1:10" x14ac:dyDescent="0.35">
      <c r="A112" s="14" t="str">
        <v>Madelene Upcott</v>
      </c>
      <c r="B112" s="14" t="str">
        <v>UK</v>
      </c>
      <c r="C112" s="14" t="str">
        <v>Raspberry Choco</v>
      </c>
      <c r="D112" s="15">
        <v>44799</v>
      </c>
      <c r="E112" s="16">
        <v>7357</v>
      </c>
      <c r="F112" s="14">
        <v>341</v>
      </c>
      <c r="G112" s="14" t="str">
        <v>Friday</v>
      </c>
      <c r="H112" s="14" t="str">
        <f t="shared" si="2"/>
        <v>August</v>
      </c>
      <c r="I112" s="14" t="str">
        <f t="shared" si="3"/>
        <v>Good Shipment</v>
      </c>
      <c r="J112" s="17" t="str" cm="1">
        <f t="array" ref="J112">_xlfn.IFS(E112&lt;5909,"Bad Sale Day",E112=5909,"Average Sale Day",E112&gt;=5910,"Good Sale Day")</f>
        <v>Good Sale Day</v>
      </c>
    </row>
    <row r="113" spans="1:10" x14ac:dyDescent="0.35">
      <c r="A113" s="14" t="str">
        <v>Brien Boise</v>
      </c>
      <c r="B113" s="14" t="str">
        <v>UK</v>
      </c>
      <c r="C113" s="14" t="str">
        <v>Peanut Butter Cubes</v>
      </c>
      <c r="D113" s="15">
        <v>44571</v>
      </c>
      <c r="E113" s="16">
        <v>15330</v>
      </c>
      <c r="F113" s="14">
        <v>30</v>
      </c>
      <c r="G113" s="14" t="str">
        <v>Monday</v>
      </c>
      <c r="H113" s="14" t="str">
        <f t="shared" si="2"/>
        <v>January</v>
      </c>
      <c r="I113" s="14" t="str">
        <f t="shared" si="3"/>
        <v>Poor Shipment</v>
      </c>
      <c r="J113" s="17" t="str" cm="1">
        <f t="array" ref="J113">_xlfn.IFS(E113&lt;5909,"Bad Sale Day",E113=5909,"Average Sale Day",E113&gt;=5910,"Good Sale Day")</f>
        <v>Good Sale Day</v>
      </c>
    </row>
    <row r="114" spans="1:10" x14ac:dyDescent="0.35">
      <c r="A114" s="14" t="str">
        <v>Roddy Speechley</v>
      </c>
      <c r="B114" s="14" t="str">
        <v>UK</v>
      </c>
      <c r="C114" s="14" t="str">
        <v>Baker's Choco Chips</v>
      </c>
      <c r="D114" s="15">
        <v>44655</v>
      </c>
      <c r="E114" s="16">
        <v>14028</v>
      </c>
      <c r="F114" s="14">
        <v>351</v>
      </c>
      <c r="G114" s="14" t="str">
        <v>Monday</v>
      </c>
      <c r="H114" s="14" t="str">
        <f t="shared" si="2"/>
        <v>April</v>
      </c>
      <c r="I114" s="14" t="str">
        <f t="shared" si="3"/>
        <v>Good Shipment</v>
      </c>
      <c r="J114" s="17" t="str" cm="1">
        <f t="array" ref="J114">_xlfn.IFS(E114&lt;5909,"Bad Sale Day",E114=5909,"Average Sale Day",E114&gt;=5910,"Good Sale Day")</f>
        <v>Good Sale Day</v>
      </c>
    </row>
    <row r="115" spans="1:10" x14ac:dyDescent="0.35">
      <c r="A115" s="14" t="str">
        <v>Jan Morforth</v>
      </c>
      <c r="B115" s="14" t="str">
        <v>UK</v>
      </c>
      <c r="C115" s="14" t="str">
        <v>Organic Choco Syrup</v>
      </c>
      <c r="D115" s="15">
        <v>44663</v>
      </c>
      <c r="E115" s="16">
        <v>1197</v>
      </c>
      <c r="F115" s="14">
        <v>356</v>
      </c>
      <c r="G115" s="14" t="str">
        <v>Tuesday</v>
      </c>
      <c r="H115" s="14" t="str">
        <f t="shared" si="2"/>
        <v>April</v>
      </c>
      <c r="I115" s="14" t="str">
        <f t="shared" si="3"/>
        <v>Good Shipment</v>
      </c>
      <c r="J115" s="17" t="str" cm="1">
        <f t="array" ref="J115">_xlfn.IFS(E115&lt;5909,"Bad Sale Day",E115=5909,"Average Sale Day",E115&gt;=5910,"Good Sale Day")</f>
        <v>Bad Sale Day</v>
      </c>
    </row>
    <row r="116" spans="1:10" x14ac:dyDescent="0.35">
      <c r="A116" s="14" t="str">
        <v>Ches Bonnell</v>
      </c>
      <c r="B116" s="14" t="str">
        <v>UK</v>
      </c>
      <c r="C116" s="14" t="str">
        <v>Choco Coated Almonds</v>
      </c>
      <c r="D116" s="15">
        <v>44719</v>
      </c>
      <c r="E116" s="16">
        <v>1687</v>
      </c>
      <c r="F116" s="14">
        <v>236</v>
      </c>
      <c r="G116" s="14" t="str">
        <v>Tuesday</v>
      </c>
      <c r="H116" s="14" t="str">
        <f t="shared" si="2"/>
        <v>June</v>
      </c>
      <c r="I116" s="14" t="str">
        <f t="shared" si="3"/>
        <v>Good Shipment</v>
      </c>
      <c r="J116" s="17" t="str" cm="1">
        <f t="array" ref="J116">_xlfn.IFS(E116&lt;5909,"Bad Sale Day",E116=5909,"Average Sale Day",E116&gt;=5910,"Good Sale Day")</f>
        <v>Bad Sale Day</v>
      </c>
    </row>
    <row r="117" spans="1:10" x14ac:dyDescent="0.35">
      <c r="A117" s="14" t="str">
        <v>Brien Boise</v>
      </c>
      <c r="B117" s="14" t="str">
        <v>UK</v>
      </c>
      <c r="C117" s="14" t="str">
        <v>Manuka Honey Choco</v>
      </c>
      <c r="D117" s="15">
        <v>44740</v>
      </c>
      <c r="E117" s="16">
        <v>70</v>
      </c>
      <c r="F117" s="14">
        <v>103</v>
      </c>
      <c r="G117" s="14" t="str">
        <v>Tuesday</v>
      </c>
      <c r="H117" s="14" t="str">
        <f t="shared" si="2"/>
        <v>June</v>
      </c>
      <c r="I117" s="14" t="str">
        <f t="shared" si="3"/>
        <v>Poor Shipment</v>
      </c>
      <c r="J117" s="17" t="str" cm="1">
        <f t="array" ref="J117">_xlfn.IFS(E117&lt;5909,"Bad Sale Day",E117=5909,"Average Sale Day",E117&gt;=5910,"Good Sale Day")</f>
        <v>Bad Sale Day</v>
      </c>
    </row>
    <row r="118" spans="1:10" x14ac:dyDescent="0.35">
      <c r="A118" s="14" t="str">
        <v>Van Tuxwell</v>
      </c>
      <c r="B118" s="14" t="str">
        <v>UK</v>
      </c>
      <c r="C118" s="14" t="str">
        <v>Baker's Choco Chips</v>
      </c>
      <c r="D118" s="15">
        <v>44644</v>
      </c>
      <c r="E118" s="16">
        <v>2443</v>
      </c>
      <c r="F118" s="14">
        <v>20</v>
      </c>
      <c r="G118" s="14" t="str">
        <v>Thursday</v>
      </c>
      <c r="H118" s="14" t="str">
        <f t="shared" si="2"/>
        <v>March</v>
      </c>
      <c r="I118" s="14" t="str">
        <f t="shared" si="3"/>
        <v>Poor Shipment</v>
      </c>
      <c r="J118" s="17" t="str" cm="1">
        <f t="array" ref="J118">_xlfn.IFS(E118&lt;5909,"Bad Sale Day",E118=5909,"Average Sale Day",E118&gt;=5910,"Good Sale Day")</f>
        <v>Bad Sale Day</v>
      </c>
    </row>
    <row r="119" spans="1:10" x14ac:dyDescent="0.35">
      <c r="A119" s="14" t="str">
        <v>Beverie Moffet</v>
      </c>
      <c r="B119" s="14" t="str">
        <v>UK</v>
      </c>
      <c r="C119" s="14" t="str">
        <v>Eclairs</v>
      </c>
      <c r="D119" s="15">
        <v>44673</v>
      </c>
      <c r="E119" s="16">
        <v>8463</v>
      </c>
      <c r="F119" s="14">
        <v>155</v>
      </c>
      <c r="G119" s="14" t="str">
        <v>Friday</v>
      </c>
      <c r="H119" s="14" t="str">
        <f t="shared" si="2"/>
        <v>April</v>
      </c>
      <c r="I119" s="14" t="str">
        <f t="shared" si="3"/>
        <v>Poor Shipment</v>
      </c>
      <c r="J119" s="17" t="str" cm="1">
        <f t="array" ref="J119">_xlfn.IFS(E119&lt;5909,"Bad Sale Day",E119=5909,"Average Sale Day",E119&gt;=5910,"Good Sale Day")</f>
        <v>Good Sale Day</v>
      </c>
    </row>
    <row r="120" spans="1:10" x14ac:dyDescent="0.35">
      <c r="A120" s="14" t="str">
        <v>Husein Augar</v>
      </c>
      <c r="B120" s="14" t="str">
        <v>UK</v>
      </c>
      <c r="C120" s="14" t="str">
        <v>Eclairs</v>
      </c>
      <c r="D120" s="15">
        <v>44803</v>
      </c>
      <c r="E120" s="16">
        <v>1750</v>
      </c>
      <c r="F120" s="14">
        <v>252</v>
      </c>
      <c r="G120" s="14" t="str">
        <v>Tuesday</v>
      </c>
      <c r="H120" s="14" t="str">
        <f t="shared" si="2"/>
        <v>August</v>
      </c>
      <c r="I120" s="14" t="str">
        <f t="shared" si="3"/>
        <v>Good Shipment</v>
      </c>
      <c r="J120" s="17" t="str" cm="1">
        <f t="array" ref="J120">_xlfn.IFS(E120&lt;5909,"Bad Sale Day",E120=5909,"Average Sale Day",E120&gt;=5910,"Good Sale Day")</f>
        <v>Bad Sale Day</v>
      </c>
    </row>
    <row r="121" spans="1:10" x14ac:dyDescent="0.35">
      <c r="A121" s="14" t="str">
        <v>Oby Sorrel</v>
      </c>
      <c r="B121" s="14" t="str">
        <v>UK</v>
      </c>
      <c r="C121" s="14" t="str">
        <v>Smooth Sliky Salty</v>
      </c>
      <c r="D121" s="15">
        <v>44712</v>
      </c>
      <c r="E121" s="16">
        <v>9625</v>
      </c>
      <c r="F121" s="14">
        <v>313</v>
      </c>
      <c r="G121" s="14" t="str">
        <v>Tuesday</v>
      </c>
      <c r="H121" s="14" t="str">
        <f t="shared" si="2"/>
        <v>May</v>
      </c>
      <c r="I121" s="14" t="str">
        <f t="shared" si="3"/>
        <v>Good Shipment</v>
      </c>
      <c r="J121" s="17" t="str" cm="1">
        <f t="array" ref="J121">_xlfn.IFS(E121&lt;5909,"Bad Sale Day",E121=5909,"Average Sale Day",E121&gt;=5910,"Good Sale Day")</f>
        <v>Good Sale Day</v>
      </c>
    </row>
    <row r="122" spans="1:10" x14ac:dyDescent="0.35">
      <c r="A122" s="14" t="str">
        <v>Oby Sorrel</v>
      </c>
      <c r="B122" s="14" t="str">
        <v>UK</v>
      </c>
      <c r="C122" s="14" t="str">
        <v>Raspberry Choco</v>
      </c>
      <c r="D122" s="15">
        <v>44659</v>
      </c>
      <c r="E122" s="16">
        <v>4599</v>
      </c>
      <c r="F122" s="14">
        <v>323</v>
      </c>
      <c r="G122" s="14" t="str">
        <v>Friday</v>
      </c>
      <c r="H122" s="14" t="str">
        <f t="shared" si="2"/>
        <v>April</v>
      </c>
      <c r="I122" s="14" t="str">
        <f t="shared" si="3"/>
        <v>Good Shipment</v>
      </c>
      <c r="J122" s="17" t="str" cm="1">
        <f t="array" ref="J122">_xlfn.IFS(E122&lt;5909,"Bad Sale Day",E122=5909,"Average Sale Day",E122&gt;=5910,"Good Sale Day")</f>
        <v>Bad Sale Day</v>
      </c>
    </row>
    <row r="123" spans="1:10" x14ac:dyDescent="0.35">
      <c r="A123" s="14" t="str">
        <v>Husein Augar</v>
      </c>
      <c r="B123" s="14" t="str">
        <v>UK</v>
      </c>
      <c r="C123" s="14" t="str">
        <v>Almond Choco</v>
      </c>
      <c r="D123" s="15">
        <v>44698</v>
      </c>
      <c r="E123" s="16">
        <v>8309</v>
      </c>
      <c r="F123" s="14">
        <v>166</v>
      </c>
      <c r="G123" s="14" t="str">
        <v>Tuesday</v>
      </c>
      <c r="H123" s="14" t="str">
        <f t="shared" si="2"/>
        <v>May</v>
      </c>
      <c r="I123" s="14" t="str">
        <f t="shared" si="3"/>
        <v>Poor Shipment</v>
      </c>
      <c r="J123" s="17" t="str" cm="1">
        <f t="array" ref="J123">_xlfn.IFS(E123&lt;5909,"Bad Sale Day",E123=5909,"Average Sale Day",E123&gt;=5910,"Good Sale Day")</f>
        <v>Good Sale Day</v>
      </c>
    </row>
    <row r="124" spans="1:10" x14ac:dyDescent="0.35">
      <c r="A124" s="14" t="str">
        <v>Roddy Speechley</v>
      </c>
      <c r="B124" s="14" t="str">
        <v>UK</v>
      </c>
      <c r="C124" s="14" t="str">
        <v>Peanut Butter Cubes</v>
      </c>
      <c r="D124" s="15">
        <v>44790</v>
      </c>
      <c r="E124" s="16">
        <v>5691</v>
      </c>
      <c r="F124" s="14">
        <v>171</v>
      </c>
      <c r="G124" s="14" t="str">
        <v>Wednesday</v>
      </c>
      <c r="H124" s="14" t="str">
        <f t="shared" si="2"/>
        <v>August</v>
      </c>
      <c r="I124" s="14" t="str">
        <f t="shared" si="3"/>
        <v>Good Shipment</v>
      </c>
      <c r="J124" s="17" t="str" cm="1">
        <f t="array" ref="J124">_xlfn.IFS(E124&lt;5909,"Bad Sale Day",E124=5909,"Average Sale Day",E124&gt;=5910,"Good Sale Day")</f>
        <v>Bad Sale Day</v>
      </c>
    </row>
    <row r="125" spans="1:10" x14ac:dyDescent="0.35">
      <c r="A125" s="14" t="str">
        <v>Oby Sorrel</v>
      </c>
      <c r="B125" s="14" t="str">
        <v>UK</v>
      </c>
      <c r="C125" s="14" t="str">
        <v>Organic Choco Syrup</v>
      </c>
      <c r="D125" s="15">
        <v>44742</v>
      </c>
      <c r="E125" s="16">
        <v>7980</v>
      </c>
      <c r="F125" s="14">
        <v>157</v>
      </c>
      <c r="G125" s="14" t="str">
        <v>Thursday</v>
      </c>
      <c r="H125" s="14" t="str">
        <f t="shared" si="2"/>
        <v>June</v>
      </c>
      <c r="I125" s="14" t="str">
        <f t="shared" si="3"/>
        <v>Poor Shipment</v>
      </c>
      <c r="J125" s="17" t="str" cm="1">
        <f t="array" ref="J125">_xlfn.IFS(E125&lt;5909,"Bad Sale Day",E125=5909,"Average Sale Day",E125&gt;=5910,"Good Sale Day")</f>
        <v>Good Sale Day</v>
      </c>
    </row>
    <row r="126" spans="1:10" x14ac:dyDescent="0.35">
      <c r="A126" s="14" t="str">
        <v>Mallorie Waber</v>
      </c>
      <c r="B126" s="14" t="str">
        <v>UK</v>
      </c>
      <c r="C126" s="14" t="str">
        <v>Drinking Coco</v>
      </c>
      <c r="D126" s="15">
        <v>44708</v>
      </c>
      <c r="E126" s="16">
        <v>3423</v>
      </c>
      <c r="F126" s="14">
        <v>100</v>
      </c>
      <c r="G126" s="14" t="str">
        <v>Friday</v>
      </c>
      <c r="H126" s="14" t="str">
        <f t="shared" si="2"/>
        <v>May</v>
      </c>
      <c r="I126" s="14" t="str">
        <f t="shared" si="3"/>
        <v>Poor Shipment</v>
      </c>
      <c r="J126" s="17" t="str" cm="1">
        <f t="array" ref="J126">_xlfn.IFS(E126&lt;5909,"Bad Sale Day",E126=5909,"Average Sale Day",E126&gt;=5910,"Good Sale Day")</f>
        <v>Bad Sale Day</v>
      </c>
    </row>
    <row r="127" spans="1:10" x14ac:dyDescent="0.35">
      <c r="A127" s="14" t="str">
        <v>Oby Sorrel</v>
      </c>
      <c r="B127" s="14" t="str">
        <v>UK</v>
      </c>
      <c r="C127" s="14" t="str">
        <v>Milk Bars</v>
      </c>
      <c r="D127" s="15">
        <v>44753</v>
      </c>
      <c r="E127" s="16">
        <v>6468</v>
      </c>
      <c r="F127" s="14">
        <v>223</v>
      </c>
      <c r="G127" s="14" t="str">
        <v>Monday</v>
      </c>
      <c r="H127" s="14" t="str">
        <f t="shared" si="2"/>
        <v>July</v>
      </c>
      <c r="I127" s="14" t="str">
        <f t="shared" si="3"/>
        <v>Good Shipment</v>
      </c>
      <c r="J127" s="17" t="str" cm="1">
        <f t="array" ref="J127">_xlfn.IFS(E127&lt;5909,"Bad Sale Day",E127=5909,"Average Sale Day",E127&gt;=5910,"Good Sale Day")</f>
        <v>Good Sale Day</v>
      </c>
    </row>
    <row r="128" spans="1:10" x14ac:dyDescent="0.35">
      <c r="A128" s="14" t="str">
        <v>Kelci Walkden</v>
      </c>
      <c r="B128" s="14" t="str">
        <v>UK</v>
      </c>
      <c r="C128" s="14" t="str">
        <v>85% Dark Bars</v>
      </c>
      <c r="D128" s="15">
        <v>44735</v>
      </c>
      <c r="E128" s="16">
        <v>3997</v>
      </c>
      <c r="F128" s="14">
        <v>228</v>
      </c>
      <c r="G128" s="14" t="str">
        <v>Thursday</v>
      </c>
      <c r="H128" s="14" t="str">
        <f t="shared" si="2"/>
        <v>June</v>
      </c>
      <c r="I128" s="14" t="str">
        <f t="shared" si="3"/>
        <v>Good Shipment</v>
      </c>
      <c r="J128" s="17" t="str" cm="1">
        <f t="array" ref="J128">_xlfn.IFS(E128&lt;5909,"Bad Sale Day",E128=5909,"Average Sale Day",E128&gt;=5910,"Good Sale Day")</f>
        <v>Bad Sale Day</v>
      </c>
    </row>
    <row r="129" spans="1:10" x14ac:dyDescent="0.35">
      <c r="A129" s="14" t="str">
        <v>Van Tuxwell</v>
      </c>
      <c r="B129" s="14" t="str">
        <v>UK</v>
      </c>
      <c r="C129" s="14" t="str">
        <v>Eclairs</v>
      </c>
      <c r="D129" s="15">
        <v>44741</v>
      </c>
      <c r="E129" s="16">
        <v>5474</v>
      </c>
      <c r="F129" s="14">
        <v>109</v>
      </c>
      <c r="G129" s="14" t="str">
        <v>Wednesday</v>
      </c>
      <c r="H129" s="14" t="str">
        <f t="shared" si="2"/>
        <v>June</v>
      </c>
      <c r="I129" s="14" t="str">
        <f t="shared" si="3"/>
        <v>Poor Shipment</v>
      </c>
      <c r="J129" s="17" t="str" cm="1">
        <f t="array" ref="J129">_xlfn.IFS(E129&lt;5909,"Bad Sale Day",E129=5909,"Average Sale Day",E129&gt;=5910,"Good Sale Day")</f>
        <v>Bad Sale Day</v>
      </c>
    </row>
    <row r="130" spans="1:10" x14ac:dyDescent="0.35">
      <c r="A130" s="14" t="str">
        <v>Jehu Rudeforth</v>
      </c>
      <c r="B130" s="14" t="str">
        <v>UK</v>
      </c>
      <c r="C130" s="14" t="str">
        <v>After Nines</v>
      </c>
      <c r="D130" s="15">
        <v>44739</v>
      </c>
      <c r="E130" s="16">
        <v>1946</v>
      </c>
      <c r="F130" s="14">
        <v>164</v>
      </c>
      <c r="G130" s="14" t="str">
        <v>Monday</v>
      </c>
      <c r="H130" s="14" t="str">
        <f t="shared" si="2"/>
        <v>June</v>
      </c>
      <c r="I130" s="14" t="str">
        <f t="shared" si="3"/>
        <v>Poor Shipment</v>
      </c>
      <c r="J130" s="17" t="str" cm="1">
        <f t="array" ref="J130">_xlfn.IFS(E130&lt;5909,"Bad Sale Day",E130=5909,"Average Sale Day",E130&gt;=5910,"Good Sale Day")</f>
        <v>Bad Sale Day</v>
      </c>
    </row>
    <row r="131" spans="1:10" x14ac:dyDescent="0.35">
      <c r="A131" s="14" t="str">
        <v>Karlen McCaffrey</v>
      </c>
      <c r="B131" s="14" t="str">
        <v>UK</v>
      </c>
      <c r="C131" s="14" t="str">
        <v>50% Dark Bites</v>
      </c>
      <c r="D131" s="15">
        <v>44657</v>
      </c>
      <c r="E131" s="16">
        <v>3647</v>
      </c>
      <c r="F131" s="14">
        <v>310</v>
      </c>
      <c r="G131" s="14" t="str">
        <v>Wednesday</v>
      </c>
      <c r="H131" s="14" t="str">
        <f t="shared" ref="H131:H179" si="4">TEXT(D131,"mmmm")</f>
        <v>April</v>
      </c>
      <c r="I131" s="14" t="str">
        <f t="shared" ref="I131:I179" si="5">IF(F131&gt;170,"Good Shipment","Poor Shipment")</f>
        <v>Good Shipment</v>
      </c>
      <c r="J131" s="17" t="str" cm="1">
        <f t="array" ref="J131">_xlfn.IFS(E131&lt;5909,"Bad Sale Day",E131=5909,"Average Sale Day",E131&gt;=5910,"Good Sale Day")</f>
        <v>Bad Sale Day</v>
      </c>
    </row>
    <row r="132" spans="1:10" x14ac:dyDescent="0.35">
      <c r="A132" s="14" t="str">
        <v>Camilla Castle</v>
      </c>
      <c r="B132" s="14" t="str">
        <v>UK</v>
      </c>
      <c r="C132" s="14" t="str">
        <v>Mint Chip Choco</v>
      </c>
      <c r="D132" s="15">
        <v>44707</v>
      </c>
      <c r="E132" s="16">
        <v>4977</v>
      </c>
      <c r="F132" s="14">
        <v>317</v>
      </c>
      <c r="G132" s="14" t="str">
        <v>Thursday</v>
      </c>
      <c r="H132" s="14" t="str">
        <f t="shared" si="4"/>
        <v>May</v>
      </c>
      <c r="I132" s="14" t="str">
        <f t="shared" si="5"/>
        <v>Good Shipment</v>
      </c>
      <c r="J132" s="17" t="str" cm="1">
        <f t="array" ref="J132">_xlfn.IFS(E132&lt;5909,"Bad Sale Day",E132=5909,"Average Sale Day",E132&gt;=5910,"Good Sale Day")</f>
        <v>Bad Sale Day</v>
      </c>
    </row>
    <row r="133" spans="1:10" x14ac:dyDescent="0.35">
      <c r="A133" s="14" t="str">
        <v>Jan Morforth</v>
      </c>
      <c r="B133" s="14" t="str">
        <v>UK</v>
      </c>
      <c r="C133" s="14" t="str">
        <v>Caramel Stuffed Bars</v>
      </c>
      <c r="D133" s="15">
        <v>44775</v>
      </c>
      <c r="E133" s="16">
        <v>3094</v>
      </c>
      <c r="F133" s="14">
        <v>468</v>
      </c>
      <c r="G133" s="14" t="str">
        <v>Tuesday</v>
      </c>
      <c r="H133" s="14" t="str">
        <f t="shared" si="4"/>
        <v>August</v>
      </c>
      <c r="I133" s="14" t="str">
        <f t="shared" si="5"/>
        <v>Good Shipment</v>
      </c>
      <c r="J133" s="17" t="str" cm="1">
        <f t="array" ref="J133">_xlfn.IFS(E133&lt;5909,"Bad Sale Day",E133=5909,"Average Sale Day",E133&gt;=5910,"Good Sale Day")</f>
        <v>Bad Sale Day</v>
      </c>
    </row>
    <row r="134" spans="1:10" x14ac:dyDescent="0.35">
      <c r="A134" s="14" t="str">
        <v>Jan Morforth</v>
      </c>
      <c r="B134" s="14" t="str">
        <v>UK</v>
      </c>
      <c r="C134" s="14" t="str">
        <v>50% Dark Bites</v>
      </c>
      <c r="D134" s="15">
        <v>44573</v>
      </c>
      <c r="E134" s="16">
        <v>5250</v>
      </c>
      <c r="F134" s="14">
        <v>293</v>
      </c>
      <c r="G134" s="14" t="str">
        <v>Wednesday</v>
      </c>
      <c r="H134" s="14" t="str">
        <f t="shared" si="4"/>
        <v>January</v>
      </c>
      <c r="I134" s="14" t="str">
        <f t="shared" si="5"/>
        <v>Good Shipment</v>
      </c>
      <c r="J134" s="17" t="str" cm="1">
        <f t="array" ref="J134">_xlfn.IFS(E134&lt;5909,"Bad Sale Day",E134=5909,"Average Sale Day",E134&gt;=5910,"Good Sale Day")</f>
        <v>Bad Sale Day</v>
      </c>
    </row>
    <row r="135" spans="1:10" x14ac:dyDescent="0.35">
      <c r="A135" s="14" t="str">
        <v>Husein Augar</v>
      </c>
      <c r="B135" s="14" t="str">
        <v>UK</v>
      </c>
      <c r="C135" s="14" t="str">
        <v>Baker's Choco Chips</v>
      </c>
      <c r="D135" s="15">
        <v>44680</v>
      </c>
      <c r="E135" s="16">
        <v>3038</v>
      </c>
      <c r="F135" s="14">
        <v>135</v>
      </c>
      <c r="G135" s="14" t="str">
        <v>Friday</v>
      </c>
      <c r="H135" s="14" t="str">
        <f t="shared" si="4"/>
        <v>April</v>
      </c>
      <c r="I135" s="14" t="str">
        <f t="shared" si="5"/>
        <v>Poor Shipment</v>
      </c>
      <c r="J135" s="17" t="str" cm="1">
        <f t="array" ref="J135">_xlfn.IFS(E135&lt;5909,"Bad Sale Day",E135=5909,"Average Sale Day",E135&gt;=5910,"Good Sale Day")</f>
        <v>Bad Sale Day</v>
      </c>
    </row>
    <row r="136" spans="1:10" x14ac:dyDescent="0.35">
      <c r="A136" s="14" t="str">
        <v>Madelene Upcott</v>
      </c>
      <c r="B136" s="14" t="str">
        <v>UK</v>
      </c>
      <c r="C136" s="14" t="str">
        <v>70% Dark Bites</v>
      </c>
      <c r="D136" s="15">
        <v>44608</v>
      </c>
      <c r="E136" s="16">
        <v>5397</v>
      </c>
      <c r="F136" s="14">
        <v>239</v>
      </c>
      <c r="G136" s="14" t="str">
        <v>Wednesday</v>
      </c>
      <c r="H136" s="14" t="str">
        <f t="shared" si="4"/>
        <v>February</v>
      </c>
      <c r="I136" s="14" t="str">
        <f t="shared" si="5"/>
        <v>Good Shipment</v>
      </c>
      <c r="J136" s="17" t="str" cm="1">
        <f t="array" ref="J136">_xlfn.IFS(E136&lt;5909,"Bad Sale Day",E136=5909,"Average Sale Day",E136&gt;=5910,"Good Sale Day")</f>
        <v>Bad Sale Day</v>
      </c>
    </row>
    <row r="137" spans="1:10" x14ac:dyDescent="0.35">
      <c r="A137" s="14" t="str">
        <v>Gigi Bohling</v>
      </c>
      <c r="B137" s="14" t="str">
        <v>UK</v>
      </c>
      <c r="C137" s="14" t="str">
        <v>85% Dark Bars</v>
      </c>
      <c r="D137" s="15">
        <v>44735</v>
      </c>
      <c r="E137" s="16">
        <v>12362</v>
      </c>
      <c r="F137" s="14">
        <v>94</v>
      </c>
      <c r="G137" s="14" t="str">
        <v>Thursday</v>
      </c>
      <c r="H137" s="14" t="str">
        <f t="shared" si="4"/>
        <v>June</v>
      </c>
      <c r="I137" s="14" t="str">
        <f t="shared" si="5"/>
        <v>Poor Shipment</v>
      </c>
      <c r="J137" s="17" t="str" cm="1">
        <f t="array" ref="J137">_xlfn.IFS(E137&lt;5909,"Bad Sale Day",E137=5909,"Average Sale Day",E137&gt;=5910,"Good Sale Day")</f>
        <v>Good Sale Day</v>
      </c>
    </row>
    <row r="138" spans="1:10" x14ac:dyDescent="0.35">
      <c r="A138" s="14" t="str">
        <v>Roddy Speechley</v>
      </c>
      <c r="B138" s="14" t="str">
        <v>UK</v>
      </c>
      <c r="C138" s="14" t="str">
        <v>Raspberry Choco</v>
      </c>
      <c r="D138" s="15">
        <v>44589</v>
      </c>
      <c r="E138" s="16">
        <v>12635</v>
      </c>
      <c r="F138" s="14">
        <v>194</v>
      </c>
      <c r="G138" s="14" t="str">
        <v>Friday</v>
      </c>
      <c r="H138" s="14" t="str">
        <f t="shared" si="4"/>
        <v>January</v>
      </c>
      <c r="I138" s="14" t="str">
        <f t="shared" si="5"/>
        <v>Good Shipment</v>
      </c>
      <c r="J138" s="17" t="str" cm="1">
        <f t="array" ref="J138">_xlfn.IFS(E138&lt;5909,"Bad Sale Day",E138=5909,"Average Sale Day",E138&gt;=5910,"Good Sale Day")</f>
        <v>Good Sale Day</v>
      </c>
    </row>
    <row r="139" spans="1:10" x14ac:dyDescent="0.35">
      <c r="A139" s="14" t="str">
        <v>Dotty Strutley</v>
      </c>
      <c r="B139" s="14" t="str">
        <v>UK</v>
      </c>
      <c r="C139" s="14" t="str">
        <v>Mint Chip Choco</v>
      </c>
      <c r="D139" s="15">
        <v>44756</v>
      </c>
      <c r="E139" s="16">
        <v>2443</v>
      </c>
      <c r="F139" s="14">
        <v>216</v>
      </c>
      <c r="G139" s="14" t="str">
        <v>Thursday</v>
      </c>
      <c r="H139" s="14" t="str">
        <f t="shared" si="4"/>
        <v>July</v>
      </c>
      <c r="I139" s="14" t="str">
        <f t="shared" si="5"/>
        <v>Good Shipment</v>
      </c>
      <c r="J139" s="17" t="str" cm="1">
        <f t="array" ref="J139">_xlfn.IFS(E139&lt;5909,"Bad Sale Day",E139=5909,"Average Sale Day",E139&gt;=5910,"Good Sale Day")</f>
        <v>Bad Sale Day</v>
      </c>
    </row>
    <row r="140" spans="1:10" x14ac:dyDescent="0.35">
      <c r="A140" s="14" t="str">
        <v>Oby Sorrel</v>
      </c>
      <c r="B140" s="14" t="str">
        <v>UK</v>
      </c>
      <c r="C140" s="14" t="str">
        <v>Orange Choco</v>
      </c>
      <c r="D140" s="15">
        <v>44666</v>
      </c>
      <c r="E140" s="16">
        <v>7315</v>
      </c>
      <c r="F140" s="14">
        <v>237</v>
      </c>
      <c r="G140" s="14" t="str">
        <v>Friday</v>
      </c>
      <c r="H140" s="14" t="str">
        <f t="shared" si="4"/>
        <v>April</v>
      </c>
      <c r="I140" s="14" t="str">
        <f t="shared" si="5"/>
        <v>Good Shipment</v>
      </c>
      <c r="J140" s="17" t="str" cm="1">
        <f t="array" ref="J140">_xlfn.IFS(E140&lt;5909,"Bad Sale Day",E140=5909,"Average Sale Day",E140&gt;=5910,"Good Sale Day")</f>
        <v>Good Sale Day</v>
      </c>
    </row>
    <row r="141" spans="1:10" x14ac:dyDescent="0.35">
      <c r="A141" s="14" t="str">
        <v>Kaine Padly</v>
      </c>
      <c r="B141" s="14" t="str">
        <v>UK</v>
      </c>
      <c r="C141" s="14" t="str">
        <v>Choco Coated Almonds</v>
      </c>
      <c r="D141" s="15">
        <v>44776</v>
      </c>
      <c r="E141" s="16">
        <v>8022</v>
      </c>
      <c r="F141" s="14">
        <v>123</v>
      </c>
      <c r="G141" s="14" t="str">
        <v>Wednesday</v>
      </c>
      <c r="H141" s="14" t="str">
        <f t="shared" si="4"/>
        <v>August</v>
      </c>
      <c r="I141" s="14" t="str">
        <f t="shared" si="5"/>
        <v>Poor Shipment</v>
      </c>
      <c r="J141" s="17" t="str" cm="1">
        <f t="array" ref="J141">_xlfn.IFS(E141&lt;5909,"Bad Sale Day",E141=5909,"Average Sale Day",E141&gt;=5910,"Good Sale Day")</f>
        <v>Good Sale Day</v>
      </c>
    </row>
    <row r="142" spans="1:10" x14ac:dyDescent="0.35">
      <c r="A142" s="14" t="str">
        <v>Kaine Padly</v>
      </c>
      <c r="B142" s="14" t="str">
        <v>UK</v>
      </c>
      <c r="C142" s="14" t="str">
        <v>Caramel Stuffed Bars</v>
      </c>
      <c r="D142" s="15">
        <v>44701</v>
      </c>
      <c r="E142" s="16">
        <v>10192</v>
      </c>
      <c r="F142" s="14">
        <v>67</v>
      </c>
      <c r="G142" s="14" t="str">
        <v>Friday</v>
      </c>
      <c r="H142" s="14" t="str">
        <f t="shared" si="4"/>
        <v>May</v>
      </c>
      <c r="I142" s="14" t="str">
        <f t="shared" si="5"/>
        <v>Poor Shipment</v>
      </c>
      <c r="J142" s="17" t="str" cm="1">
        <f t="array" ref="J142">_xlfn.IFS(E142&lt;5909,"Bad Sale Day",E142=5909,"Average Sale Day",E142&gt;=5910,"Good Sale Day")</f>
        <v>Good Sale Day</v>
      </c>
    </row>
    <row r="143" spans="1:10" x14ac:dyDescent="0.35">
      <c r="A143" s="14" t="str">
        <v>Jehu Rudeforth</v>
      </c>
      <c r="B143" s="14" t="str">
        <v>UK</v>
      </c>
      <c r="C143" s="14" t="str">
        <v>Drinking Coco</v>
      </c>
      <c r="D143" s="15">
        <v>44595</v>
      </c>
      <c r="E143" s="16">
        <v>7140</v>
      </c>
      <c r="F143" s="14">
        <v>438</v>
      </c>
      <c r="G143" s="14" t="str">
        <v>Thursday</v>
      </c>
      <c r="H143" s="14" t="str">
        <f t="shared" si="4"/>
        <v>February</v>
      </c>
      <c r="I143" s="14" t="str">
        <f t="shared" si="5"/>
        <v>Good Shipment</v>
      </c>
      <c r="J143" s="17" t="str" cm="1">
        <f t="array" ref="J143">_xlfn.IFS(E143&lt;5909,"Bad Sale Day",E143=5909,"Average Sale Day",E143&gt;=5910,"Good Sale Day")</f>
        <v>Good Sale Day</v>
      </c>
    </row>
    <row r="144" spans="1:10" x14ac:dyDescent="0.35">
      <c r="A144" s="14" t="str">
        <v>Gunar Cockshoot</v>
      </c>
      <c r="B144" s="14" t="str">
        <v>UK</v>
      </c>
      <c r="C144" s="14" t="str">
        <v>Choco Coated Almonds</v>
      </c>
      <c r="D144" s="15">
        <v>44742</v>
      </c>
      <c r="E144" s="16">
        <v>5775</v>
      </c>
      <c r="F144" s="14">
        <v>135</v>
      </c>
      <c r="G144" s="14" t="str">
        <v>Thursday</v>
      </c>
      <c r="H144" s="14" t="str">
        <f t="shared" si="4"/>
        <v>June</v>
      </c>
      <c r="I144" s="14" t="str">
        <f t="shared" si="5"/>
        <v>Poor Shipment</v>
      </c>
      <c r="J144" s="17" t="str" cm="1">
        <f t="array" ref="J144">_xlfn.IFS(E144&lt;5909,"Bad Sale Day",E144=5909,"Average Sale Day",E144&gt;=5910,"Good Sale Day")</f>
        <v>Bad Sale Day</v>
      </c>
    </row>
    <row r="145" spans="1:10" x14ac:dyDescent="0.35">
      <c r="A145" s="14" t="str">
        <v>Gunar Cockshoot</v>
      </c>
      <c r="B145" s="14" t="str">
        <v>UK</v>
      </c>
      <c r="C145" s="14" t="str">
        <v>Smooth Sliky Salty</v>
      </c>
      <c r="D145" s="15">
        <v>44642</v>
      </c>
      <c r="E145" s="16">
        <v>749</v>
      </c>
      <c r="F145" s="14">
        <v>148</v>
      </c>
      <c r="G145" s="14" t="str">
        <v>Tuesday</v>
      </c>
      <c r="H145" s="14" t="str">
        <f t="shared" si="4"/>
        <v>March</v>
      </c>
      <c r="I145" s="14" t="str">
        <f t="shared" si="5"/>
        <v>Poor Shipment</v>
      </c>
      <c r="J145" s="17" t="str" cm="1">
        <f t="array" ref="J145">_xlfn.IFS(E145&lt;5909,"Bad Sale Day",E145=5909,"Average Sale Day",E145&gt;=5910,"Good Sale Day")</f>
        <v>Bad Sale Day</v>
      </c>
    </row>
    <row r="146" spans="1:10" x14ac:dyDescent="0.35">
      <c r="A146" s="14" t="str">
        <v>Jehu Rudeforth</v>
      </c>
      <c r="B146" s="14" t="str">
        <v>UK</v>
      </c>
      <c r="C146" s="14" t="str">
        <v>85% Dark Bars</v>
      </c>
      <c r="D146" s="15">
        <v>44749</v>
      </c>
      <c r="E146" s="16">
        <v>5502</v>
      </c>
      <c r="F146" s="14">
        <v>64</v>
      </c>
      <c r="G146" s="14" t="str">
        <v>Thursday</v>
      </c>
      <c r="H146" s="14" t="str">
        <f t="shared" si="4"/>
        <v>July</v>
      </c>
      <c r="I146" s="14" t="str">
        <f t="shared" si="5"/>
        <v>Poor Shipment</v>
      </c>
      <c r="J146" s="17" t="str" cm="1">
        <f t="array" ref="J146">_xlfn.IFS(E146&lt;5909,"Bad Sale Day",E146=5909,"Average Sale Day",E146&gt;=5910,"Good Sale Day")</f>
        <v>Bad Sale Day</v>
      </c>
    </row>
    <row r="147" spans="1:10" x14ac:dyDescent="0.35">
      <c r="A147" s="14" t="str">
        <v>Oby Sorrel</v>
      </c>
      <c r="B147" s="14" t="str">
        <v>UK</v>
      </c>
      <c r="C147" s="14" t="str">
        <v>70% Dark Bites</v>
      </c>
      <c r="D147" s="15">
        <v>44636</v>
      </c>
      <c r="E147" s="16">
        <v>6223</v>
      </c>
      <c r="F147" s="14">
        <v>181</v>
      </c>
      <c r="G147" s="14" t="str">
        <v>Wednesday</v>
      </c>
      <c r="H147" s="14" t="str">
        <f t="shared" si="4"/>
        <v>March</v>
      </c>
      <c r="I147" s="14" t="str">
        <f t="shared" si="5"/>
        <v>Good Shipment</v>
      </c>
      <c r="J147" s="17" t="str" cm="1">
        <f t="array" ref="J147">_xlfn.IFS(E147&lt;5909,"Bad Sale Day",E147=5909,"Average Sale Day",E147&gt;=5910,"Good Sale Day")</f>
        <v>Good Sale Day</v>
      </c>
    </row>
    <row r="148" spans="1:10" x14ac:dyDescent="0.35">
      <c r="A148" s="14" t="str">
        <v>Kelci Walkden</v>
      </c>
      <c r="B148" s="14" t="str">
        <v>UK</v>
      </c>
      <c r="C148" s="14" t="str">
        <v>99% Dark &amp; Pure</v>
      </c>
      <c r="D148" s="15">
        <v>44785</v>
      </c>
      <c r="E148" s="16">
        <v>3507</v>
      </c>
      <c r="F148" s="14">
        <v>114</v>
      </c>
      <c r="G148" s="14" t="str">
        <v>Friday</v>
      </c>
      <c r="H148" s="14" t="str">
        <f t="shared" si="4"/>
        <v>August</v>
      </c>
      <c r="I148" s="14" t="str">
        <f t="shared" si="5"/>
        <v>Poor Shipment</v>
      </c>
      <c r="J148" s="17" t="str" cm="1">
        <f t="array" ref="J148">_xlfn.IFS(E148&lt;5909,"Bad Sale Day",E148=5909,"Average Sale Day",E148&gt;=5910,"Good Sale Day")</f>
        <v>Bad Sale Day</v>
      </c>
    </row>
    <row r="149" spans="1:10" x14ac:dyDescent="0.35">
      <c r="A149" s="14" t="str">
        <v>Ches Bonnell</v>
      </c>
      <c r="B149" s="14" t="str">
        <v>UK</v>
      </c>
      <c r="C149" s="14" t="str">
        <v>85% Dark Bars</v>
      </c>
      <c r="D149" s="15">
        <v>44740</v>
      </c>
      <c r="E149" s="16">
        <v>14924</v>
      </c>
      <c r="F149" s="14">
        <v>12</v>
      </c>
      <c r="G149" s="14" t="str">
        <v>Tuesday</v>
      </c>
      <c r="H149" s="14" t="str">
        <f t="shared" si="4"/>
        <v>June</v>
      </c>
      <c r="I149" s="14" t="str">
        <f t="shared" si="5"/>
        <v>Poor Shipment</v>
      </c>
      <c r="J149" s="17" t="str" cm="1">
        <f t="array" ref="J149">_xlfn.IFS(E149&lt;5909,"Bad Sale Day",E149=5909,"Average Sale Day",E149&gt;=5910,"Good Sale Day")</f>
        <v>Good Sale Day</v>
      </c>
    </row>
    <row r="150" spans="1:10" x14ac:dyDescent="0.35">
      <c r="A150" s="14" t="str">
        <v>Mallorie Waber</v>
      </c>
      <c r="B150" s="14" t="str">
        <v>UK</v>
      </c>
      <c r="C150" s="14" t="str">
        <v>Manuka Honey Choco</v>
      </c>
      <c r="D150" s="15">
        <v>44727</v>
      </c>
      <c r="E150" s="16">
        <v>8379</v>
      </c>
      <c r="F150" s="14">
        <v>43</v>
      </c>
      <c r="G150" s="14" t="str">
        <v>Wednesday</v>
      </c>
      <c r="H150" s="14" t="str">
        <f t="shared" si="4"/>
        <v>June</v>
      </c>
      <c r="I150" s="14" t="str">
        <f t="shared" si="5"/>
        <v>Poor Shipment</v>
      </c>
      <c r="J150" s="17" t="str" cm="1">
        <f t="array" ref="J150">_xlfn.IFS(E150&lt;5909,"Bad Sale Day",E150=5909,"Average Sale Day",E150&gt;=5910,"Good Sale Day")</f>
        <v>Good Sale Day</v>
      </c>
    </row>
    <row r="151" spans="1:10" x14ac:dyDescent="0.35">
      <c r="A151" s="14" t="str">
        <v>Curtice Advani</v>
      </c>
      <c r="B151" s="14" t="str">
        <v>UK</v>
      </c>
      <c r="C151" s="14" t="str">
        <v>Drinking Coco</v>
      </c>
      <c r="D151" s="15">
        <v>44754</v>
      </c>
      <c r="E151" s="16">
        <v>455</v>
      </c>
      <c r="F151" s="14">
        <v>174</v>
      </c>
      <c r="G151" s="14" t="str">
        <v>Tuesday</v>
      </c>
      <c r="H151" s="14" t="str">
        <f t="shared" si="4"/>
        <v>July</v>
      </c>
      <c r="I151" s="14" t="str">
        <f t="shared" si="5"/>
        <v>Good Shipment</v>
      </c>
      <c r="J151" s="17" t="str" cm="1">
        <f t="array" ref="J151">_xlfn.IFS(E151&lt;5909,"Bad Sale Day",E151=5909,"Average Sale Day",E151&gt;=5910,"Good Sale Day")</f>
        <v>Bad Sale Day</v>
      </c>
    </row>
    <row r="152" spans="1:10" x14ac:dyDescent="0.35">
      <c r="A152" s="14" t="str">
        <v>Kaine Padly</v>
      </c>
      <c r="B152" s="14" t="str">
        <v>UK</v>
      </c>
      <c r="C152" s="14" t="str">
        <v>50% Dark Bites</v>
      </c>
      <c r="D152" s="15">
        <v>44613</v>
      </c>
      <c r="E152" s="16">
        <v>3143</v>
      </c>
      <c r="F152" s="14">
        <v>67</v>
      </c>
      <c r="G152" s="14" t="str">
        <v>Monday</v>
      </c>
      <c r="H152" s="14" t="str">
        <f t="shared" si="4"/>
        <v>February</v>
      </c>
      <c r="I152" s="14" t="str">
        <f t="shared" si="5"/>
        <v>Poor Shipment</v>
      </c>
      <c r="J152" s="17" t="str" cm="1">
        <f t="array" ref="J152">_xlfn.IFS(E152&lt;5909,"Bad Sale Day",E152=5909,"Average Sale Day",E152&gt;=5910,"Good Sale Day")</f>
        <v>Bad Sale Day</v>
      </c>
    </row>
    <row r="153" spans="1:10" x14ac:dyDescent="0.35">
      <c r="A153" s="14" t="str">
        <v>Oby Sorrel</v>
      </c>
      <c r="B153" s="14" t="str">
        <v>UK</v>
      </c>
      <c r="C153" s="14" t="str">
        <v>White Choc</v>
      </c>
      <c r="D153" s="15">
        <v>44739</v>
      </c>
      <c r="E153" s="16">
        <v>1715</v>
      </c>
      <c r="F153" s="14">
        <v>286</v>
      </c>
      <c r="G153" s="14" t="str">
        <v>Monday</v>
      </c>
      <c r="H153" s="14" t="str">
        <f t="shared" si="4"/>
        <v>June</v>
      </c>
      <c r="I153" s="14" t="str">
        <f t="shared" si="5"/>
        <v>Good Shipment</v>
      </c>
      <c r="J153" s="17" t="str" cm="1">
        <f t="array" ref="J153">_xlfn.IFS(E153&lt;5909,"Bad Sale Day",E153=5909,"Average Sale Day",E153&gt;=5910,"Good Sale Day")</f>
        <v>Bad Sale Day</v>
      </c>
    </row>
    <row r="154" spans="1:10" x14ac:dyDescent="0.35">
      <c r="A154" s="14" t="str">
        <v>Jan Morforth</v>
      </c>
      <c r="B154" s="14" t="str">
        <v>UK</v>
      </c>
      <c r="C154" s="14" t="str">
        <v>Manuka Honey Choco</v>
      </c>
      <c r="D154" s="15">
        <v>44791</v>
      </c>
      <c r="E154" s="16">
        <v>3388</v>
      </c>
      <c r="F154" s="14">
        <v>212</v>
      </c>
      <c r="G154" s="14" t="str">
        <v>Thursday</v>
      </c>
      <c r="H154" s="14" t="str">
        <f t="shared" si="4"/>
        <v>August</v>
      </c>
      <c r="I154" s="14" t="str">
        <f t="shared" si="5"/>
        <v>Good Shipment</v>
      </c>
      <c r="J154" s="17" t="str" cm="1">
        <f t="array" ref="J154">_xlfn.IFS(E154&lt;5909,"Bad Sale Day",E154=5909,"Average Sale Day",E154&gt;=5910,"Good Sale Day")</f>
        <v>Bad Sale Day</v>
      </c>
    </row>
    <row r="155" spans="1:10" x14ac:dyDescent="0.35">
      <c r="A155" s="14" t="str">
        <v>Wilone O'Kielt</v>
      </c>
      <c r="B155" s="14" t="str">
        <v>UK</v>
      </c>
      <c r="C155" s="14" t="str">
        <v>Milk Bars</v>
      </c>
      <c r="D155" s="15">
        <v>44799</v>
      </c>
      <c r="E155" s="16">
        <v>301</v>
      </c>
      <c r="F155" s="14">
        <v>65</v>
      </c>
      <c r="G155" s="14" t="str">
        <v>Friday</v>
      </c>
      <c r="H155" s="14" t="str">
        <f t="shared" si="4"/>
        <v>August</v>
      </c>
      <c r="I155" s="14" t="str">
        <f t="shared" si="5"/>
        <v>Poor Shipment</v>
      </c>
      <c r="J155" s="17" t="str" cm="1">
        <f t="array" ref="J155">_xlfn.IFS(E155&lt;5909,"Bad Sale Day",E155=5909,"Average Sale Day",E155&gt;=5910,"Good Sale Day")</f>
        <v>Bad Sale Day</v>
      </c>
    </row>
    <row r="156" spans="1:10" x14ac:dyDescent="0.35">
      <c r="A156" s="14" t="str">
        <v>Rafaelita Blaksland</v>
      </c>
      <c r="B156" s="14" t="str">
        <v>UK</v>
      </c>
      <c r="C156" s="14" t="str">
        <v>Spicy Special Slims</v>
      </c>
      <c r="D156" s="15">
        <v>44776</v>
      </c>
      <c r="E156" s="16">
        <v>9345</v>
      </c>
      <c r="F156" s="14">
        <v>133</v>
      </c>
      <c r="G156" s="14" t="str">
        <v>Wednesday</v>
      </c>
      <c r="H156" s="14" t="str">
        <f t="shared" si="4"/>
        <v>August</v>
      </c>
      <c r="I156" s="14" t="str">
        <f t="shared" si="5"/>
        <v>Poor Shipment</v>
      </c>
      <c r="J156" s="17" t="str" cm="1">
        <f t="array" ref="J156">_xlfn.IFS(E156&lt;5909,"Bad Sale Day",E156=5909,"Average Sale Day",E156&gt;=5910,"Good Sale Day")</f>
        <v>Good Sale Day</v>
      </c>
    </row>
    <row r="157" spans="1:10" x14ac:dyDescent="0.35">
      <c r="A157" s="14" t="str">
        <v>Curtice Advani</v>
      </c>
      <c r="B157" s="14" t="str">
        <v>UK</v>
      </c>
      <c r="C157" s="14" t="str">
        <v>Peanut Butter Cubes</v>
      </c>
      <c r="D157" s="15">
        <v>44621</v>
      </c>
      <c r="E157" s="16">
        <v>15008</v>
      </c>
      <c r="F157" s="14">
        <v>165</v>
      </c>
      <c r="G157" s="14" t="str">
        <v>Tuesday</v>
      </c>
      <c r="H157" s="14" t="str">
        <f t="shared" si="4"/>
        <v>March</v>
      </c>
      <c r="I157" s="14" t="str">
        <f t="shared" si="5"/>
        <v>Poor Shipment</v>
      </c>
      <c r="J157" s="17" t="str" cm="1">
        <f t="array" ref="J157">_xlfn.IFS(E157&lt;5909,"Bad Sale Day",E157=5909,"Average Sale Day",E157&gt;=5910,"Good Sale Day")</f>
        <v>Good Sale Day</v>
      </c>
    </row>
    <row r="158" spans="1:10" x14ac:dyDescent="0.35">
      <c r="A158" s="14" t="str">
        <v>Brien Boise</v>
      </c>
      <c r="B158" s="14" t="str">
        <v>UK</v>
      </c>
      <c r="C158" s="14" t="str">
        <v>Drinking Coco</v>
      </c>
      <c r="D158" s="15">
        <v>44588</v>
      </c>
      <c r="E158" s="16">
        <v>5754</v>
      </c>
      <c r="F158" s="14">
        <v>133</v>
      </c>
      <c r="G158" s="14" t="str">
        <v>Thursday</v>
      </c>
      <c r="H158" s="14" t="str">
        <f t="shared" si="4"/>
        <v>January</v>
      </c>
      <c r="I158" s="14" t="str">
        <f t="shared" si="5"/>
        <v>Poor Shipment</v>
      </c>
      <c r="J158" s="17" t="str" cm="1">
        <f t="array" ref="J158">_xlfn.IFS(E158&lt;5909,"Bad Sale Day",E158=5909,"Average Sale Day",E158&gt;=5910,"Good Sale Day")</f>
        <v>Bad Sale Day</v>
      </c>
    </row>
    <row r="159" spans="1:10" x14ac:dyDescent="0.35">
      <c r="A159" s="14" t="str">
        <v>Brien Boise</v>
      </c>
      <c r="B159" s="14" t="str">
        <v>UK</v>
      </c>
      <c r="C159" s="14" t="str">
        <v>Spicy Special Slims</v>
      </c>
      <c r="D159" s="15">
        <v>44706</v>
      </c>
      <c r="E159" s="16">
        <v>2352</v>
      </c>
      <c r="F159" s="14">
        <v>58</v>
      </c>
      <c r="G159" s="14" t="str">
        <v>Wednesday</v>
      </c>
      <c r="H159" s="14" t="str">
        <f t="shared" si="4"/>
        <v>May</v>
      </c>
      <c r="I159" s="14" t="str">
        <f t="shared" si="5"/>
        <v>Poor Shipment</v>
      </c>
      <c r="J159" s="17" t="str" cm="1">
        <f t="array" ref="J159">_xlfn.IFS(E159&lt;5909,"Bad Sale Day",E159=5909,"Average Sale Day",E159&gt;=5910,"Good Sale Day")</f>
        <v>Bad Sale Day</v>
      </c>
    </row>
    <row r="160" spans="1:10" x14ac:dyDescent="0.35">
      <c r="A160" s="14" t="str">
        <v>Kelci Walkden</v>
      </c>
      <c r="B160" s="14" t="str">
        <v>UK</v>
      </c>
      <c r="C160" s="14" t="str">
        <v>Drinking Coco</v>
      </c>
      <c r="D160" s="15">
        <v>44671</v>
      </c>
      <c r="E160" s="16">
        <v>1792</v>
      </c>
      <c r="F160" s="14">
        <v>23</v>
      </c>
      <c r="G160" s="14" t="str">
        <v>Wednesday</v>
      </c>
      <c r="H160" s="14" t="str">
        <f t="shared" si="4"/>
        <v>April</v>
      </c>
      <c r="I160" s="14" t="str">
        <f t="shared" si="5"/>
        <v>Poor Shipment</v>
      </c>
      <c r="J160" s="17" t="str" cm="1">
        <f t="array" ref="J160">_xlfn.IFS(E160&lt;5909,"Bad Sale Day",E160=5909,"Average Sale Day",E160&gt;=5910,"Good Sale Day")</f>
        <v>Bad Sale Day</v>
      </c>
    </row>
    <row r="161" spans="1:10" x14ac:dyDescent="0.35">
      <c r="A161" s="14" t="str">
        <v>Dennison Crosswaite</v>
      </c>
      <c r="B161" s="14" t="str">
        <v>UK</v>
      </c>
      <c r="C161" s="14" t="str">
        <v>99% Dark &amp; Pure</v>
      </c>
      <c r="D161" s="15">
        <v>44711</v>
      </c>
      <c r="E161" s="16">
        <v>12187</v>
      </c>
      <c r="F161" s="14">
        <v>27</v>
      </c>
      <c r="G161" s="14" t="str">
        <v>Monday</v>
      </c>
      <c r="H161" s="14" t="str">
        <f t="shared" si="4"/>
        <v>May</v>
      </c>
      <c r="I161" s="14" t="str">
        <f t="shared" si="5"/>
        <v>Poor Shipment</v>
      </c>
      <c r="J161" s="17" t="str" cm="1">
        <f t="array" ref="J161">_xlfn.IFS(E161&lt;5909,"Bad Sale Day",E161=5909,"Average Sale Day",E161&gt;=5910,"Good Sale Day")</f>
        <v>Good Sale Day</v>
      </c>
    </row>
    <row r="162" spans="1:10" x14ac:dyDescent="0.35">
      <c r="A162" s="14" t="str">
        <v>Brien Boise</v>
      </c>
      <c r="B162" s="14" t="str">
        <v>UK</v>
      </c>
      <c r="C162" s="14" t="str">
        <v>Caramel Stuffed Bars</v>
      </c>
      <c r="D162" s="15">
        <v>44624</v>
      </c>
      <c r="E162" s="16">
        <v>2681</v>
      </c>
      <c r="F162" s="14">
        <v>149</v>
      </c>
      <c r="G162" s="14" t="str">
        <v>Friday</v>
      </c>
      <c r="H162" s="14" t="str">
        <f t="shared" si="4"/>
        <v>March</v>
      </c>
      <c r="I162" s="14" t="str">
        <f t="shared" si="5"/>
        <v>Poor Shipment</v>
      </c>
      <c r="J162" s="17" t="str" cm="1">
        <f t="array" ref="J162">_xlfn.IFS(E162&lt;5909,"Bad Sale Day",E162=5909,"Average Sale Day",E162&gt;=5910,"Good Sale Day")</f>
        <v>Bad Sale Day</v>
      </c>
    </row>
    <row r="163" spans="1:10" x14ac:dyDescent="0.35">
      <c r="A163" s="14" t="str">
        <v>Gunar Cockshoot</v>
      </c>
      <c r="B163" s="14" t="str">
        <v>UK</v>
      </c>
      <c r="C163" s="14" t="str">
        <v>Spicy Special Slims</v>
      </c>
      <c r="D163" s="15">
        <v>44608</v>
      </c>
      <c r="E163" s="16">
        <v>12488</v>
      </c>
      <c r="F163" s="14">
        <v>200</v>
      </c>
      <c r="G163" s="14" t="str">
        <v>Wednesday</v>
      </c>
      <c r="H163" s="14" t="str">
        <f t="shared" si="4"/>
        <v>February</v>
      </c>
      <c r="I163" s="14" t="str">
        <f t="shared" si="5"/>
        <v>Good Shipment</v>
      </c>
      <c r="J163" s="17" t="str" cm="1">
        <f t="array" ref="J163">_xlfn.IFS(E163&lt;5909,"Bad Sale Day",E163=5909,"Average Sale Day",E163&gt;=5910,"Good Sale Day")</f>
        <v>Good Sale Day</v>
      </c>
    </row>
    <row r="164" spans="1:10" x14ac:dyDescent="0.35">
      <c r="A164" s="14" t="str">
        <v>Kaine Padly</v>
      </c>
      <c r="B164" s="14" t="str">
        <v>UK</v>
      </c>
      <c r="C164" s="14" t="str">
        <v>After Nines</v>
      </c>
      <c r="D164" s="15">
        <v>44582</v>
      </c>
      <c r="E164" s="16">
        <v>18697</v>
      </c>
      <c r="F164" s="14">
        <v>176</v>
      </c>
      <c r="G164" s="14" t="str">
        <v>Friday</v>
      </c>
      <c r="H164" s="14" t="str">
        <f t="shared" si="4"/>
        <v>January</v>
      </c>
      <c r="I164" s="14" t="str">
        <f t="shared" si="5"/>
        <v>Good Shipment</v>
      </c>
      <c r="J164" s="17" t="str" cm="1">
        <f t="array" ref="J164">_xlfn.IFS(E164&lt;5909,"Bad Sale Day",E164=5909,"Average Sale Day",E164&gt;=5910,"Good Sale Day")</f>
        <v>Good Sale Day</v>
      </c>
    </row>
    <row r="165" spans="1:10" x14ac:dyDescent="0.35">
      <c r="A165" s="14" t="str">
        <v>Kaine Padly</v>
      </c>
      <c r="B165" s="14" t="str">
        <v>UK</v>
      </c>
      <c r="C165" s="14" t="str">
        <v>Drinking Coco</v>
      </c>
      <c r="D165" s="15">
        <v>44588</v>
      </c>
      <c r="E165" s="16">
        <v>2317</v>
      </c>
      <c r="F165" s="14">
        <v>224</v>
      </c>
      <c r="G165" s="14" t="str">
        <v>Thursday</v>
      </c>
      <c r="H165" s="14" t="str">
        <f t="shared" si="4"/>
        <v>January</v>
      </c>
      <c r="I165" s="14" t="str">
        <f t="shared" si="5"/>
        <v>Good Shipment</v>
      </c>
      <c r="J165" s="17" t="str" cm="1">
        <f t="array" ref="J165">_xlfn.IFS(E165&lt;5909,"Bad Sale Day",E165=5909,"Average Sale Day",E165&gt;=5910,"Good Sale Day")</f>
        <v>Bad Sale Day</v>
      </c>
    </row>
    <row r="166" spans="1:10" x14ac:dyDescent="0.35">
      <c r="A166" s="14" t="str">
        <v>Rafaelita Blaksland</v>
      </c>
      <c r="B166" s="14" t="str">
        <v>UK</v>
      </c>
      <c r="C166" s="14" t="str">
        <v>50% Dark Bites</v>
      </c>
      <c r="D166" s="15">
        <v>44608</v>
      </c>
      <c r="E166" s="16">
        <v>10150</v>
      </c>
      <c r="F166" s="14">
        <v>68</v>
      </c>
      <c r="G166" s="14" t="str">
        <v>Wednesday</v>
      </c>
      <c r="H166" s="14" t="str">
        <f t="shared" si="4"/>
        <v>February</v>
      </c>
      <c r="I166" s="14" t="str">
        <f t="shared" si="5"/>
        <v>Poor Shipment</v>
      </c>
      <c r="J166" s="17" t="str" cm="1">
        <f t="array" ref="J166">_xlfn.IFS(E166&lt;5909,"Bad Sale Day",E166=5909,"Average Sale Day",E166&gt;=5910,"Good Sale Day")</f>
        <v>Good Sale Day</v>
      </c>
    </row>
    <row r="167" spans="1:10" x14ac:dyDescent="0.35">
      <c r="A167" s="14" t="str">
        <v>Dennison Crosswaite</v>
      </c>
      <c r="B167" s="14" t="str">
        <v>UK</v>
      </c>
      <c r="C167" s="14" t="str">
        <v>Smooth Sliky Salty</v>
      </c>
      <c r="D167" s="15">
        <v>44677</v>
      </c>
      <c r="E167" s="16">
        <v>546</v>
      </c>
      <c r="F167" s="14">
        <v>142</v>
      </c>
      <c r="G167" s="14" t="str">
        <v>Tuesday</v>
      </c>
      <c r="H167" s="14" t="str">
        <f t="shared" si="4"/>
        <v>April</v>
      </c>
      <c r="I167" s="14" t="str">
        <f t="shared" si="5"/>
        <v>Poor Shipment</v>
      </c>
      <c r="J167" s="17" t="str" cm="1">
        <f t="array" ref="J167">_xlfn.IFS(E167&lt;5909,"Bad Sale Day",E167=5909,"Average Sale Day",E167&gt;=5910,"Good Sale Day")</f>
        <v>Bad Sale Day</v>
      </c>
    </row>
    <row r="168" spans="1:10" x14ac:dyDescent="0.35">
      <c r="A168" s="14" t="str">
        <v>Beverie Moffet</v>
      </c>
      <c r="B168" s="14" t="str">
        <v>UK</v>
      </c>
      <c r="C168" s="14" t="str">
        <v>50% Dark Bites</v>
      </c>
      <c r="D168" s="15">
        <v>44601</v>
      </c>
      <c r="E168" s="16">
        <v>2499</v>
      </c>
      <c r="F168" s="14">
        <v>271</v>
      </c>
      <c r="G168" s="14" t="str">
        <v>Wednesday</v>
      </c>
      <c r="H168" s="14" t="str">
        <f t="shared" si="4"/>
        <v>February</v>
      </c>
      <c r="I168" s="14" t="str">
        <f t="shared" si="5"/>
        <v>Good Shipment</v>
      </c>
      <c r="J168" s="17" t="str" cm="1">
        <f t="array" ref="J168">_xlfn.IFS(E168&lt;5909,"Bad Sale Day",E168=5909,"Average Sale Day",E168&gt;=5910,"Good Sale Day")</f>
        <v>Bad Sale Day</v>
      </c>
    </row>
    <row r="169" spans="1:10" x14ac:dyDescent="0.35">
      <c r="A169" s="14" t="str">
        <v>Van Tuxwell</v>
      </c>
      <c r="B169" s="14" t="str">
        <v>UK</v>
      </c>
      <c r="C169" s="14" t="str">
        <v>Almond Choco</v>
      </c>
      <c r="D169" s="15">
        <v>44718</v>
      </c>
      <c r="E169" s="16">
        <v>10689</v>
      </c>
      <c r="F169" s="14">
        <v>204</v>
      </c>
      <c r="G169" s="14" t="str">
        <v>Monday</v>
      </c>
      <c r="H169" s="14" t="str">
        <f t="shared" si="4"/>
        <v>June</v>
      </c>
      <c r="I169" s="14" t="str">
        <f t="shared" si="5"/>
        <v>Good Shipment</v>
      </c>
      <c r="J169" s="17" t="str" cm="1">
        <f t="array" ref="J169">_xlfn.IFS(E169&lt;5909,"Bad Sale Day",E169=5909,"Average Sale Day",E169&gt;=5910,"Good Sale Day")</f>
        <v>Good Sale Day</v>
      </c>
    </row>
    <row r="170" spans="1:10" x14ac:dyDescent="0.35">
      <c r="A170" s="14" t="str">
        <v>Dotty Strutley</v>
      </c>
      <c r="B170" s="14" t="str">
        <v>UK</v>
      </c>
      <c r="C170" s="14" t="str">
        <v>Caramel Stuffed Bars</v>
      </c>
      <c r="D170" s="15">
        <v>44783</v>
      </c>
      <c r="E170" s="16">
        <v>5768</v>
      </c>
      <c r="F170" s="14">
        <v>235</v>
      </c>
      <c r="G170" s="14" t="str">
        <v>Wednesday</v>
      </c>
      <c r="H170" s="14" t="str">
        <f t="shared" si="4"/>
        <v>August</v>
      </c>
      <c r="I170" s="14" t="str">
        <f t="shared" si="5"/>
        <v>Good Shipment</v>
      </c>
      <c r="J170" s="17" t="str" cm="1">
        <f t="array" ref="J170">_xlfn.IFS(E170&lt;5909,"Bad Sale Day",E170=5909,"Average Sale Day",E170&gt;=5910,"Good Sale Day")</f>
        <v>Bad Sale Day</v>
      </c>
    </row>
    <row r="171" spans="1:10" x14ac:dyDescent="0.35">
      <c r="A171" s="14" t="str">
        <v>Barr Faughny</v>
      </c>
      <c r="B171" s="14" t="str">
        <v>UK</v>
      </c>
      <c r="C171" s="14" t="str">
        <v>Milk Bars</v>
      </c>
      <c r="D171" s="15">
        <v>44622</v>
      </c>
      <c r="E171" s="16">
        <v>3864</v>
      </c>
      <c r="F171" s="14">
        <v>430</v>
      </c>
      <c r="G171" s="14" t="str">
        <v>Wednesday</v>
      </c>
      <c r="H171" s="14" t="str">
        <f t="shared" si="4"/>
        <v>March</v>
      </c>
      <c r="I171" s="14" t="str">
        <f t="shared" si="5"/>
        <v>Good Shipment</v>
      </c>
      <c r="J171" s="17" t="str" cm="1">
        <f t="array" ref="J171">_xlfn.IFS(E171&lt;5909,"Bad Sale Day",E171=5909,"Average Sale Day",E171&gt;=5910,"Good Sale Day")</f>
        <v>Bad Sale Day</v>
      </c>
    </row>
    <row r="172" spans="1:10" x14ac:dyDescent="0.35">
      <c r="A172" s="14" t="str">
        <v>Husein Augar</v>
      </c>
      <c r="B172" s="14" t="str">
        <v>UK</v>
      </c>
      <c r="C172" s="14" t="str">
        <v>After Nines</v>
      </c>
      <c r="D172" s="15">
        <v>44747</v>
      </c>
      <c r="E172" s="16">
        <v>3507</v>
      </c>
      <c r="F172" s="14">
        <v>380</v>
      </c>
      <c r="G172" s="14" t="str">
        <v>Tuesday</v>
      </c>
      <c r="H172" s="14" t="str">
        <f t="shared" si="4"/>
        <v>July</v>
      </c>
      <c r="I172" s="14" t="str">
        <f t="shared" si="5"/>
        <v>Good Shipment</v>
      </c>
      <c r="J172" s="17" t="str" cm="1">
        <f t="array" ref="J172">_xlfn.IFS(E172&lt;5909,"Bad Sale Day",E172=5909,"Average Sale Day",E172&gt;=5910,"Good Sale Day")</f>
        <v>Bad Sale Day</v>
      </c>
    </row>
    <row r="173" spans="1:10" x14ac:dyDescent="0.35">
      <c r="A173" s="14" t="str">
        <v>Curtice Advani</v>
      </c>
      <c r="B173" s="14" t="str">
        <v>UK</v>
      </c>
      <c r="C173" s="14" t="str">
        <v>Manuka Honey Choco</v>
      </c>
      <c r="D173" s="15">
        <v>44599</v>
      </c>
      <c r="E173" s="16">
        <v>1666</v>
      </c>
      <c r="F173" s="14">
        <v>106</v>
      </c>
      <c r="G173" s="14" t="str">
        <v>Monday</v>
      </c>
      <c r="H173" s="14" t="str">
        <f t="shared" si="4"/>
        <v>February</v>
      </c>
      <c r="I173" s="14" t="str">
        <f t="shared" si="5"/>
        <v>Poor Shipment</v>
      </c>
      <c r="J173" s="17" t="str" cm="1">
        <f t="array" ref="J173">_xlfn.IFS(E173&lt;5909,"Bad Sale Day",E173=5909,"Average Sale Day",E173&gt;=5910,"Good Sale Day")</f>
        <v>Bad Sale Day</v>
      </c>
    </row>
    <row r="174" spans="1:10" x14ac:dyDescent="0.35">
      <c r="A174" s="14" t="str">
        <v>Jan Morforth</v>
      </c>
      <c r="B174" s="14" t="str">
        <v>UK</v>
      </c>
      <c r="C174" s="14" t="str">
        <v>Almond Choco</v>
      </c>
      <c r="D174" s="15">
        <v>44748</v>
      </c>
      <c r="E174" s="16">
        <v>9744</v>
      </c>
      <c r="F174" s="14">
        <v>157</v>
      </c>
      <c r="G174" s="14" t="str">
        <v>Wednesday</v>
      </c>
      <c r="H174" s="14" t="str">
        <f t="shared" si="4"/>
        <v>July</v>
      </c>
      <c r="I174" s="14" t="str">
        <f t="shared" si="5"/>
        <v>Poor Shipment</v>
      </c>
      <c r="J174" s="17" t="str" cm="1">
        <f t="array" ref="J174">_xlfn.IFS(E174&lt;5909,"Bad Sale Day",E174=5909,"Average Sale Day",E174&gt;=5910,"Good Sale Day")</f>
        <v>Good Sale Day</v>
      </c>
    </row>
    <row r="175" spans="1:10" x14ac:dyDescent="0.35">
      <c r="A175" s="14" t="str">
        <v>Marney O'Breen</v>
      </c>
      <c r="B175" s="14" t="str">
        <v>UK</v>
      </c>
      <c r="C175" s="14" t="str">
        <v>Drinking Coco</v>
      </c>
      <c r="D175" s="15">
        <v>44649</v>
      </c>
      <c r="E175" s="16">
        <v>973</v>
      </c>
      <c r="F175" s="14">
        <v>28</v>
      </c>
      <c r="G175" s="14" t="str">
        <v>Tuesday</v>
      </c>
      <c r="H175" s="14" t="str">
        <f t="shared" si="4"/>
        <v>March</v>
      </c>
      <c r="I175" s="14" t="str">
        <f t="shared" si="5"/>
        <v>Poor Shipment</v>
      </c>
      <c r="J175" s="17" t="str" cm="1">
        <f t="array" ref="J175">_xlfn.IFS(E175&lt;5909,"Bad Sale Day",E175=5909,"Average Sale Day",E175&gt;=5910,"Good Sale Day")</f>
        <v>Bad Sale Day</v>
      </c>
    </row>
    <row r="176" spans="1:10" x14ac:dyDescent="0.35">
      <c r="A176" s="14" t="str">
        <v>Camilla Castle</v>
      </c>
      <c r="B176" s="14" t="str">
        <v>UK</v>
      </c>
      <c r="C176" s="14" t="str">
        <v>Peanut Butter Cubes</v>
      </c>
      <c r="D176" s="15">
        <v>44761</v>
      </c>
      <c r="E176" s="16">
        <v>4872</v>
      </c>
      <c r="F176" s="14">
        <v>126</v>
      </c>
      <c r="G176" s="14" t="str">
        <v>Tuesday</v>
      </c>
      <c r="H176" s="14" t="str">
        <f t="shared" si="4"/>
        <v>July</v>
      </c>
      <c r="I176" s="14" t="str">
        <f t="shared" si="5"/>
        <v>Poor Shipment</v>
      </c>
      <c r="J176" s="17" t="str" cm="1">
        <f t="array" ref="J176">_xlfn.IFS(E176&lt;5909,"Bad Sale Day",E176=5909,"Average Sale Day",E176&gt;=5910,"Good Sale Day")</f>
        <v>Bad Sale Day</v>
      </c>
    </row>
    <row r="177" spans="1:10" x14ac:dyDescent="0.35">
      <c r="A177" s="14" t="str">
        <v>Madelene Upcott</v>
      </c>
      <c r="B177" s="14" t="str">
        <v>UK</v>
      </c>
      <c r="C177" s="14" t="str">
        <v>Peanut Butter Cubes</v>
      </c>
      <c r="D177" s="15">
        <v>44785</v>
      </c>
      <c r="E177" s="16">
        <v>7756</v>
      </c>
      <c r="F177" s="14">
        <v>85</v>
      </c>
      <c r="G177" s="14" t="str">
        <v>Friday</v>
      </c>
      <c r="H177" s="14" t="str">
        <f t="shared" si="4"/>
        <v>August</v>
      </c>
      <c r="I177" s="14" t="str">
        <f t="shared" si="5"/>
        <v>Poor Shipment</v>
      </c>
      <c r="J177" s="17" t="str" cm="1">
        <f t="array" ref="J177">_xlfn.IFS(E177&lt;5909,"Bad Sale Day",E177=5909,"Average Sale Day",E177&gt;=5910,"Good Sale Day")</f>
        <v>Good Sale Day</v>
      </c>
    </row>
    <row r="178" spans="1:10" x14ac:dyDescent="0.35">
      <c r="A178" s="14" t="str">
        <v>Jan Morforth</v>
      </c>
      <c r="B178" s="14" t="str">
        <v>UK</v>
      </c>
      <c r="C178" s="14" t="str">
        <v>Baker's Choco Chips</v>
      </c>
      <c r="D178" s="15">
        <v>44631</v>
      </c>
      <c r="E178" s="16">
        <v>721</v>
      </c>
      <c r="F178" s="14">
        <v>251</v>
      </c>
      <c r="G178" s="14" t="str">
        <v>Friday</v>
      </c>
      <c r="H178" s="14" t="str">
        <f t="shared" si="4"/>
        <v>March</v>
      </c>
      <c r="I178" s="14" t="str">
        <f t="shared" si="5"/>
        <v>Good Shipment</v>
      </c>
      <c r="J178" s="17" t="str" cm="1">
        <f t="array" ref="J178">_xlfn.IFS(E178&lt;5909,"Bad Sale Day",E178=5909,"Average Sale Day",E178&gt;=5910,"Good Sale Day")</f>
        <v>Bad Sale Day</v>
      </c>
    </row>
    <row r="179" spans="1:10" x14ac:dyDescent="0.35">
      <c r="A179" s="14" t="str">
        <v>Jehu Rudeforth</v>
      </c>
      <c r="B179" s="14" t="str">
        <v>UK</v>
      </c>
      <c r="C179" s="14" t="str">
        <v>Fruit &amp; Nut Bars</v>
      </c>
      <c r="D179" s="15">
        <v>44694</v>
      </c>
      <c r="E179" s="16">
        <v>8589</v>
      </c>
      <c r="F179" s="14">
        <v>229</v>
      </c>
      <c r="G179" s="14" t="str">
        <v>Friday</v>
      </c>
      <c r="H179" s="14" t="str">
        <f t="shared" si="4"/>
        <v>May</v>
      </c>
      <c r="I179" s="14" t="str">
        <f t="shared" si="5"/>
        <v>Good Shipment</v>
      </c>
      <c r="J179" s="17" t="str" cm="1">
        <f t="array" ref="J179">_xlfn.IFS(E179&lt;5909,"Bad Sale Day",E179=5909,"Average Sale Day",E179&gt;=5910,"Good Sale Day")</f>
        <v>Good Sale Day</v>
      </c>
    </row>
  </sheetData>
  <conditionalFormatting sqref="E1">
    <cfRule type="dataBar" priority="10">
      <dataBar>
        <cfvo type="min"/>
        <cfvo type="max"/>
        <color rgb="FFFF555A"/>
      </dataBar>
      <extLst>
        <ext xmlns:x14="http://schemas.microsoft.com/office/spreadsheetml/2009/9/main" uri="{B025F937-C7B1-47D3-B67F-A62EFF666E3E}">
          <x14:id>{D27E5E51-A6CC-49AB-88F1-9A0C4BC2F15F}</x14:id>
        </ext>
      </extLst>
    </cfRule>
  </conditionalFormatting>
  <conditionalFormatting sqref="E1:E1048576">
    <cfRule type="dataBar" priority="9">
      <dataBar>
        <cfvo type="min"/>
        <cfvo type="max"/>
        <color rgb="FFFF555A"/>
      </dataBar>
      <extLst>
        <ext xmlns:x14="http://schemas.microsoft.com/office/spreadsheetml/2009/9/main" uri="{B025F937-C7B1-47D3-B67F-A62EFF666E3E}">
          <x14:id>{0D897403-DDD0-4205-9F20-C989C49C8CF0}</x14:id>
        </ext>
      </extLst>
    </cfRule>
  </conditionalFormatting>
  <conditionalFormatting sqref="F1:F1048576">
    <cfRule type="dataBar" priority="8">
      <dataBar>
        <cfvo type="min"/>
        <cfvo type="max"/>
        <color rgb="FF638EC6"/>
      </dataBar>
      <extLst>
        <ext xmlns:x14="http://schemas.microsoft.com/office/spreadsheetml/2009/9/main" uri="{B025F937-C7B1-47D3-B67F-A62EFF666E3E}">
          <x14:id>{5DAE926C-04D6-4201-961F-8829A97F4DB5}</x14:id>
        </ext>
      </extLst>
    </cfRule>
  </conditionalFormatting>
  <conditionalFormatting sqref="I1:I1048576">
    <cfRule type="containsText" dxfId="5" priority="1" operator="containsText" text="poor shipment">
      <formula>NOT(ISERROR(SEARCH("poor shipment",I1)))</formula>
    </cfRule>
    <cfRule type="containsText" dxfId="4" priority="2" operator="containsText" text="good shipment">
      <formula>NOT(ISERROR(SEARCH("good shipment",I1)))</formula>
    </cfRule>
  </conditionalFormatting>
  <conditionalFormatting sqref="J1:J1048576">
    <cfRule type="containsText" dxfId="3" priority="3" operator="containsText" text="bad sale day">
      <formula>NOT(ISERROR(SEARCH("bad sale day",J1)))</formula>
    </cfRule>
    <cfRule type="containsText" dxfId="2" priority="4" operator="containsText" text="average sale day">
      <formula>NOT(ISERROR(SEARCH("average sale day",J1)))</formula>
    </cfRule>
    <cfRule type="containsText" dxfId="1" priority="5" operator="containsText" text="good sale day">
      <formula>NOT(ISERROR(SEARCH("good sale day",J1)))</formula>
    </cfRule>
  </conditionalFormatting>
  <dataValidations count="2">
    <dataValidation type="list" allowBlank="1" showInputMessage="1" showErrorMessage="1" sqref="U2" xr:uid="{210AF5E6-CD58-4CF1-A649-937487E6E3C9}">
      <formula1>$A$2:$A$179</formula1>
    </dataValidation>
    <dataValidation type="list" allowBlank="1" showInputMessage="1" showErrorMessage="1" sqref="L8" xr:uid="{ADB653D2-4892-4E6E-B830-BC056564A48D}">
      <formula1>$C$2:$C$179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D27E5E51-A6CC-49AB-88F1-9A0C4BC2F15F}">
            <x14:dataBar minLength="0" maxLength="100" border="1" negativeBarBorderColorSameAsPositive="0">
              <x14:cfvo type="autoMin"/>
              <x14:cfvo type="autoMax"/>
              <x14:borderColor rgb="FFFF555A"/>
              <x14:negativeFillColor rgb="FFFF0000"/>
              <x14:negativeBorderColor rgb="FFFF0000"/>
              <x14:axisColor rgb="FF000000"/>
            </x14:dataBar>
          </x14:cfRule>
          <xm:sqref>E1</xm:sqref>
        </x14:conditionalFormatting>
        <x14:conditionalFormatting xmlns:xm="http://schemas.microsoft.com/office/excel/2006/main">
          <x14:cfRule type="dataBar" id="{0D897403-DDD0-4205-9F20-C989C49C8CF0}">
            <x14:dataBar minLength="0" maxLength="100" border="1" negativeBarBorderColorSameAsPositive="0">
              <x14:cfvo type="autoMin"/>
              <x14:cfvo type="autoMax"/>
              <x14:borderColor rgb="FFFF555A"/>
              <x14:negativeFillColor rgb="FFFF0000"/>
              <x14:negativeBorderColor rgb="FFFF0000"/>
              <x14:axisColor rgb="FF000000"/>
            </x14:dataBar>
          </x14:cfRule>
          <xm:sqref>E1:E1048576</xm:sqref>
        </x14:conditionalFormatting>
        <x14:conditionalFormatting xmlns:xm="http://schemas.microsoft.com/office/excel/2006/main">
          <x14:cfRule type="dataBar" id="{5DAE926C-04D6-4201-961F-8829A97F4DB5}">
            <x14:dataBar minLength="0" maxLength="100" border="1" negativeBarBorderColorSameAsPositive="0">
              <x14:cfvo type="autoMin"/>
              <x14:cfvo type="autoMax"/>
              <x14:borderColor rgb="FF638EC6"/>
              <x14:negativeFillColor rgb="FFFF0000"/>
              <x14:negativeBorderColor rgb="FFFF0000"/>
              <x14:axisColor rgb="FF000000"/>
            </x14:dataBar>
          </x14:cfRule>
          <xm:sqref>F1:F1048576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KPI</vt:lpstr>
      <vt:lpstr>Pivot Table</vt:lpstr>
      <vt:lpstr>Dash Board</vt:lpstr>
      <vt:lpstr>United Kingdom Sales Activity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Brian Sule</dc:creator>
  <cp:keywords/>
  <dc:description/>
  <cp:lastModifiedBy>brian sule</cp:lastModifiedBy>
  <cp:revision/>
  <dcterms:created xsi:type="dcterms:W3CDTF">2025-06-24T11:09:01Z</dcterms:created>
  <dcterms:modified xsi:type="dcterms:W3CDTF">2025-06-27T23:25:37Z</dcterms:modified>
  <cp:category/>
  <cp:contentStatus/>
</cp:coreProperties>
</file>