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BrianZhang/Desktop/"/>
    </mc:Choice>
  </mc:AlternateContent>
  <xr:revisionPtr revIDLastSave="0" documentId="8_{3FC39044-7709-F04D-BCA2-57D95FB1E088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Form Responses 1" sheetId="1" r:id="rId1"/>
    <sheet name="Sheet2" sheetId="2" r:id="rId2"/>
  </sheets>
  <definedNames>
    <definedName name="_xlnm._FilterDatabase" localSheetId="0" hidden="1">'Form Responses 1'!$E$1:$BY$45</definedName>
    <definedName name="Z_6DCDACFC_574E_4E35_9047_5316FC1464A6_.wvu.FilterData" localSheetId="0" hidden="1">'Form Responses 1'!$E$2:$E$43</definedName>
  </definedNames>
  <calcPr calcId="191029"/>
  <customWorkbookViews>
    <customWorkbookView name="Filter 1" guid="{6DCDACFC-574E-4E35-9047-5316FC1464A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7" i="2" l="1"/>
  <c r="G46" i="2"/>
  <c r="G45" i="2"/>
  <c r="G44" i="2"/>
  <c r="L43" i="2"/>
  <c r="G43" i="2"/>
  <c r="AX46" i="1"/>
  <c r="AX48" i="1" s="1"/>
  <c r="BS45" i="1"/>
  <c r="BS47" i="1" s="1"/>
  <c r="BJ44" i="1"/>
  <c r="BH44" i="1"/>
  <c r="BF44" i="1"/>
  <c r="AW44" i="1"/>
  <c r="AJ44" i="1"/>
  <c r="H43" i="1"/>
  <c r="BS42" i="1"/>
  <c r="F42" i="2" s="1"/>
  <c r="L42" i="2" s="1"/>
  <c r="BJ42" i="1"/>
  <c r="BH42" i="1"/>
  <c r="BF42" i="1"/>
  <c r="K42" i="2" s="1"/>
  <c r="AX42" i="1"/>
  <c r="E42" i="2" s="1"/>
  <c r="AW42" i="1"/>
  <c r="J42" i="2" s="1"/>
  <c r="AJ42" i="1"/>
  <c r="H42" i="2" s="1"/>
  <c r="Y42" i="1"/>
  <c r="D42" i="2" s="1"/>
  <c r="X42" i="1"/>
  <c r="I42" i="2" s="1"/>
  <c r="J42" i="1"/>
  <c r="G42" i="2" s="1"/>
  <c r="H42" i="1"/>
  <c r="BS41" i="1"/>
  <c r="F41" i="2" s="1"/>
  <c r="L41" i="2" s="1"/>
  <c r="BJ41" i="1"/>
  <c r="BH41" i="1"/>
  <c r="BF41" i="1"/>
  <c r="AX41" i="1"/>
  <c r="E41" i="2" s="1"/>
  <c r="AW41" i="1"/>
  <c r="J41" i="2" s="1"/>
  <c r="AJ41" i="1"/>
  <c r="H41" i="2" s="1"/>
  <c r="Y41" i="1"/>
  <c r="D41" i="2" s="1"/>
  <c r="X41" i="1"/>
  <c r="I41" i="2" s="1"/>
  <c r="J41" i="1"/>
  <c r="G41" i="2" s="1"/>
  <c r="H41" i="1"/>
  <c r="BS40" i="1"/>
  <c r="F40" i="2" s="1"/>
  <c r="L40" i="2" s="1"/>
  <c r="BJ40" i="1"/>
  <c r="BH40" i="1"/>
  <c r="BF40" i="1"/>
  <c r="K40" i="2" s="1"/>
  <c r="AX40" i="1"/>
  <c r="E40" i="2" s="1"/>
  <c r="AW40" i="1"/>
  <c r="J40" i="2" s="1"/>
  <c r="AJ40" i="1"/>
  <c r="H40" i="2" s="1"/>
  <c r="Y40" i="1"/>
  <c r="D40" i="2" s="1"/>
  <c r="X40" i="1"/>
  <c r="I40" i="2" s="1"/>
  <c r="J40" i="1"/>
  <c r="G40" i="2" s="1"/>
  <c r="H40" i="1"/>
  <c r="BS39" i="1"/>
  <c r="F39" i="2" s="1"/>
  <c r="L39" i="2" s="1"/>
  <c r="BJ39" i="1"/>
  <c r="BH39" i="1"/>
  <c r="BF39" i="1"/>
  <c r="K39" i="2" s="1"/>
  <c r="AX39" i="1"/>
  <c r="E39" i="2" s="1"/>
  <c r="AW39" i="1"/>
  <c r="J39" i="2" s="1"/>
  <c r="AJ39" i="1"/>
  <c r="H39" i="2" s="1"/>
  <c r="Y39" i="1"/>
  <c r="D39" i="2" s="1"/>
  <c r="X39" i="1"/>
  <c r="I39" i="2" s="1"/>
  <c r="J39" i="1"/>
  <c r="G39" i="2" s="1"/>
  <c r="H39" i="1"/>
  <c r="BS38" i="1"/>
  <c r="F38" i="2" s="1"/>
  <c r="L38" i="2" s="1"/>
  <c r="BJ38" i="1"/>
  <c r="BH38" i="1"/>
  <c r="BF38" i="1"/>
  <c r="K38" i="2" s="1"/>
  <c r="AX38" i="1"/>
  <c r="E38" i="2" s="1"/>
  <c r="AW38" i="1"/>
  <c r="J38" i="2" s="1"/>
  <c r="AJ38" i="1"/>
  <c r="H38" i="2" s="1"/>
  <c r="Y38" i="1"/>
  <c r="D38" i="2" s="1"/>
  <c r="X38" i="1"/>
  <c r="I38" i="2" s="1"/>
  <c r="J38" i="1"/>
  <c r="G38" i="2" s="1"/>
  <c r="H38" i="1"/>
  <c r="BS37" i="1"/>
  <c r="F37" i="2" s="1"/>
  <c r="L37" i="2" s="1"/>
  <c r="BJ37" i="1"/>
  <c r="BH37" i="1"/>
  <c r="BF37" i="1"/>
  <c r="AX37" i="1"/>
  <c r="E37" i="2" s="1"/>
  <c r="AW37" i="1"/>
  <c r="J37" i="2" s="1"/>
  <c r="AJ37" i="1"/>
  <c r="H37" i="2" s="1"/>
  <c r="Y37" i="1"/>
  <c r="D37" i="2" s="1"/>
  <c r="X37" i="1"/>
  <c r="I37" i="2" s="1"/>
  <c r="J37" i="1"/>
  <c r="G37" i="2" s="1"/>
  <c r="H37" i="1"/>
  <c r="BS36" i="1"/>
  <c r="F36" i="2" s="1"/>
  <c r="L36" i="2" s="1"/>
  <c r="BJ36" i="1"/>
  <c r="BH36" i="1"/>
  <c r="BF36" i="1"/>
  <c r="K36" i="2" s="1"/>
  <c r="AX36" i="1"/>
  <c r="E36" i="2" s="1"/>
  <c r="AW36" i="1"/>
  <c r="J36" i="2" s="1"/>
  <c r="AJ36" i="1"/>
  <c r="H36" i="2" s="1"/>
  <c r="Y36" i="1"/>
  <c r="D36" i="2" s="1"/>
  <c r="X36" i="1"/>
  <c r="I36" i="2" s="1"/>
  <c r="J36" i="1"/>
  <c r="G36" i="2" s="1"/>
  <c r="H36" i="1"/>
  <c r="BS35" i="1"/>
  <c r="F35" i="2" s="1"/>
  <c r="L35" i="2" s="1"/>
  <c r="BJ35" i="1"/>
  <c r="BH35" i="1"/>
  <c r="BF35" i="1"/>
  <c r="K35" i="2" s="1"/>
  <c r="AX35" i="1"/>
  <c r="E35" i="2" s="1"/>
  <c r="AW35" i="1"/>
  <c r="J35" i="2" s="1"/>
  <c r="AJ35" i="1"/>
  <c r="H35" i="2" s="1"/>
  <c r="Y35" i="1"/>
  <c r="D35" i="2" s="1"/>
  <c r="X35" i="1"/>
  <c r="I35" i="2" s="1"/>
  <c r="J35" i="1"/>
  <c r="G35" i="2" s="1"/>
  <c r="H35" i="1"/>
  <c r="BS34" i="1"/>
  <c r="F34" i="2" s="1"/>
  <c r="L34" i="2" s="1"/>
  <c r="BJ34" i="1"/>
  <c r="BH34" i="1"/>
  <c r="BF34" i="1"/>
  <c r="K34" i="2" s="1"/>
  <c r="AX34" i="1"/>
  <c r="E34" i="2" s="1"/>
  <c r="AW34" i="1"/>
  <c r="J34" i="2" s="1"/>
  <c r="AJ34" i="1"/>
  <c r="H34" i="2" s="1"/>
  <c r="Y34" i="1"/>
  <c r="D34" i="2" s="1"/>
  <c r="X34" i="1"/>
  <c r="I34" i="2" s="1"/>
  <c r="J34" i="1"/>
  <c r="G34" i="2" s="1"/>
  <c r="H34" i="1"/>
  <c r="BS33" i="1"/>
  <c r="F33" i="2" s="1"/>
  <c r="L33" i="2" s="1"/>
  <c r="BJ33" i="1"/>
  <c r="BH33" i="1"/>
  <c r="BF33" i="1"/>
  <c r="AX33" i="1"/>
  <c r="E33" i="2" s="1"/>
  <c r="AW33" i="1"/>
  <c r="J33" i="2" s="1"/>
  <c r="AJ33" i="1"/>
  <c r="H33" i="2" s="1"/>
  <c r="Y33" i="1"/>
  <c r="D33" i="2" s="1"/>
  <c r="X33" i="1"/>
  <c r="I33" i="2" s="1"/>
  <c r="J33" i="1"/>
  <c r="G33" i="2" s="1"/>
  <c r="H33" i="1"/>
  <c r="BS32" i="1"/>
  <c r="F32" i="2" s="1"/>
  <c r="L32" i="2" s="1"/>
  <c r="BJ32" i="1"/>
  <c r="BH32" i="1"/>
  <c r="BF32" i="1"/>
  <c r="K32" i="2" s="1"/>
  <c r="AX32" i="1"/>
  <c r="E32" i="2" s="1"/>
  <c r="AW32" i="1"/>
  <c r="J32" i="2" s="1"/>
  <c r="AJ32" i="1"/>
  <c r="H32" i="2" s="1"/>
  <c r="Y32" i="1"/>
  <c r="D32" i="2" s="1"/>
  <c r="X32" i="1"/>
  <c r="I32" i="2" s="1"/>
  <c r="J32" i="1"/>
  <c r="G32" i="2" s="1"/>
  <c r="H32" i="1"/>
  <c r="BS31" i="1"/>
  <c r="F31" i="2" s="1"/>
  <c r="L31" i="2" s="1"/>
  <c r="BJ31" i="1"/>
  <c r="BH31" i="1"/>
  <c r="BF31" i="1"/>
  <c r="K31" i="2" s="1"/>
  <c r="AX31" i="1"/>
  <c r="E31" i="2" s="1"/>
  <c r="AW31" i="1"/>
  <c r="J31" i="2" s="1"/>
  <c r="AJ31" i="1"/>
  <c r="H31" i="2" s="1"/>
  <c r="Y31" i="1"/>
  <c r="D31" i="2" s="1"/>
  <c r="X31" i="1"/>
  <c r="I31" i="2" s="1"/>
  <c r="J31" i="1"/>
  <c r="G31" i="2" s="1"/>
  <c r="H31" i="1"/>
  <c r="BS30" i="1"/>
  <c r="F30" i="2" s="1"/>
  <c r="L30" i="2" s="1"/>
  <c r="BJ30" i="1"/>
  <c r="BH30" i="1"/>
  <c r="BF30" i="1"/>
  <c r="K30" i="2" s="1"/>
  <c r="AX30" i="1"/>
  <c r="E30" i="2" s="1"/>
  <c r="AW30" i="1"/>
  <c r="J30" i="2" s="1"/>
  <c r="AJ30" i="1"/>
  <c r="H30" i="2" s="1"/>
  <c r="Y30" i="1"/>
  <c r="D30" i="2" s="1"/>
  <c r="X30" i="1"/>
  <c r="I30" i="2" s="1"/>
  <c r="J30" i="1"/>
  <c r="G30" i="2" s="1"/>
  <c r="H30" i="1"/>
  <c r="BS29" i="1"/>
  <c r="F29" i="2" s="1"/>
  <c r="L29" i="2" s="1"/>
  <c r="BJ29" i="1"/>
  <c r="BH29" i="1"/>
  <c r="BF29" i="1"/>
  <c r="AX29" i="1"/>
  <c r="E29" i="2" s="1"/>
  <c r="AW29" i="1"/>
  <c r="J29" i="2" s="1"/>
  <c r="AJ29" i="1"/>
  <c r="H29" i="2" s="1"/>
  <c r="Y29" i="1"/>
  <c r="D29" i="2" s="1"/>
  <c r="X29" i="1"/>
  <c r="I29" i="2" s="1"/>
  <c r="J29" i="1"/>
  <c r="G29" i="2" s="1"/>
  <c r="H29" i="1"/>
  <c r="BS28" i="1"/>
  <c r="F28" i="2" s="1"/>
  <c r="L28" i="2" s="1"/>
  <c r="BJ28" i="1"/>
  <c r="BH28" i="1"/>
  <c r="BF28" i="1"/>
  <c r="K28" i="2" s="1"/>
  <c r="AX28" i="1"/>
  <c r="E28" i="2" s="1"/>
  <c r="AW28" i="1"/>
  <c r="J28" i="2" s="1"/>
  <c r="AJ28" i="1"/>
  <c r="H28" i="2" s="1"/>
  <c r="Y28" i="1"/>
  <c r="D28" i="2" s="1"/>
  <c r="X28" i="1"/>
  <c r="I28" i="2" s="1"/>
  <c r="J28" i="1"/>
  <c r="G28" i="2" s="1"/>
  <c r="H28" i="1"/>
  <c r="BS27" i="1"/>
  <c r="F27" i="2" s="1"/>
  <c r="L27" i="2" s="1"/>
  <c r="BJ27" i="1"/>
  <c r="BH27" i="1"/>
  <c r="BF27" i="1"/>
  <c r="K27" i="2" s="1"/>
  <c r="AX27" i="1"/>
  <c r="E27" i="2" s="1"/>
  <c r="AW27" i="1"/>
  <c r="J27" i="2" s="1"/>
  <c r="AJ27" i="1"/>
  <c r="H27" i="2" s="1"/>
  <c r="Y27" i="1"/>
  <c r="D27" i="2" s="1"/>
  <c r="X27" i="1"/>
  <c r="I27" i="2" s="1"/>
  <c r="J27" i="1"/>
  <c r="G27" i="2" s="1"/>
  <c r="H27" i="1"/>
  <c r="BS26" i="1"/>
  <c r="F26" i="2" s="1"/>
  <c r="L26" i="2" s="1"/>
  <c r="BJ26" i="1"/>
  <c r="BH26" i="1"/>
  <c r="BF26" i="1"/>
  <c r="K26" i="2" s="1"/>
  <c r="AX26" i="1"/>
  <c r="E26" i="2" s="1"/>
  <c r="AW26" i="1"/>
  <c r="J26" i="2" s="1"/>
  <c r="AJ26" i="1"/>
  <c r="H26" i="2" s="1"/>
  <c r="Y26" i="1"/>
  <c r="D26" i="2" s="1"/>
  <c r="X26" i="1"/>
  <c r="I26" i="2" s="1"/>
  <c r="J26" i="1"/>
  <c r="G26" i="2" s="1"/>
  <c r="H26" i="1"/>
  <c r="BS25" i="1"/>
  <c r="F25" i="2" s="1"/>
  <c r="L25" i="2" s="1"/>
  <c r="BJ25" i="1"/>
  <c r="BH25" i="1"/>
  <c r="BF25" i="1"/>
  <c r="AX25" i="1"/>
  <c r="E25" i="2" s="1"/>
  <c r="AW25" i="1"/>
  <c r="J25" i="2" s="1"/>
  <c r="AJ25" i="1"/>
  <c r="H25" i="2" s="1"/>
  <c r="Y25" i="1"/>
  <c r="D25" i="2" s="1"/>
  <c r="X25" i="1"/>
  <c r="I25" i="2" s="1"/>
  <c r="J25" i="1"/>
  <c r="G25" i="2" s="1"/>
  <c r="H25" i="1"/>
  <c r="BS24" i="1"/>
  <c r="F24" i="2" s="1"/>
  <c r="L24" i="2" s="1"/>
  <c r="BJ24" i="1"/>
  <c r="BH24" i="1"/>
  <c r="BF24" i="1"/>
  <c r="K24" i="2" s="1"/>
  <c r="AX24" i="1"/>
  <c r="E24" i="2" s="1"/>
  <c r="AW24" i="1"/>
  <c r="J24" i="2" s="1"/>
  <c r="AJ24" i="1"/>
  <c r="H24" i="2" s="1"/>
  <c r="Y24" i="1"/>
  <c r="D24" i="2" s="1"/>
  <c r="X24" i="1"/>
  <c r="I24" i="2" s="1"/>
  <c r="J24" i="1"/>
  <c r="G24" i="2" s="1"/>
  <c r="H24" i="1"/>
  <c r="BS23" i="1"/>
  <c r="F23" i="2" s="1"/>
  <c r="L23" i="2" s="1"/>
  <c r="BJ23" i="1"/>
  <c r="BH23" i="1"/>
  <c r="BF23" i="1"/>
  <c r="K23" i="2" s="1"/>
  <c r="AX23" i="1"/>
  <c r="E23" i="2" s="1"/>
  <c r="AW23" i="1"/>
  <c r="J23" i="2" s="1"/>
  <c r="AJ23" i="1"/>
  <c r="H23" i="2" s="1"/>
  <c r="Y23" i="1"/>
  <c r="D23" i="2" s="1"/>
  <c r="X23" i="1"/>
  <c r="I23" i="2" s="1"/>
  <c r="J23" i="1"/>
  <c r="G23" i="2" s="1"/>
  <c r="H23" i="1"/>
  <c r="BS22" i="1"/>
  <c r="F22" i="2" s="1"/>
  <c r="L22" i="2" s="1"/>
  <c r="BJ22" i="1"/>
  <c r="BH22" i="1"/>
  <c r="BF22" i="1"/>
  <c r="K22" i="2" s="1"/>
  <c r="AX22" i="1"/>
  <c r="E22" i="2" s="1"/>
  <c r="AW22" i="1"/>
  <c r="J22" i="2" s="1"/>
  <c r="AJ22" i="1"/>
  <c r="H22" i="2" s="1"/>
  <c r="Y22" i="1"/>
  <c r="D22" i="2" s="1"/>
  <c r="X22" i="1"/>
  <c r="I22" i="2" s="1"/>
  <c r="J22" i="1"/>
  <c r="G22" i="2" s="1"/>
  <c r="H22" i="1"/>
  <c r="BS21" i="1"/>
  <c r="F21" i="2" s="1"/>
  <c r="L21" i="2" s="1"/>
  <c r="BJ21" i="1"/>
  <c r="BH21" i="1"/>
  <c r="BF21" i="1"/>
  <c r="AX21" i="1"/>
  <c r="E21" i="2" s="1"/>
  <c r="AW21" i="1"/>
  <c r="J21" i="2" s="1"/>
  <c r="AJ21" i="1"/>
  <c r="H21" i="2" s="1"/>
  <c r="Y21" i="1"/>
  <c r="D21" i="2" s="1"/>
  <c r="X21" i="1"/>
  <c r="I21" i="2" s="1"/>
  <c r="J21" i="1"/>
  <c r="G21" i="2" s="1"/>
  <c r="H21" i="1"/>
  <c r="BS20" i="1"/>
  <c r="F20" i="2" s="1"/>
  <c r="L20" i="2" s="1"/>
  <c r="BJ20" i="1"/>
  <c r="BH20" i="1"/>
  <c r="BF20" i="1"/>
  <c r="K20" i="2" s="1"/>
  <c r="AX20" i="1"/>
  <c r="E20" i="2" s="1"/>
  <c r="AW20" i="1"/>
  <c r="J20" i="2" s="1"/>
  <c r="AJ20" i="1"/>
  <c r="H20" i="2" s="1"/>
  <c r="Y20" i="1"/>
  <c r="D20" i="2" s="1"/>
  <c r="X20" i="1"/>
  <c r="I20" i="2" s="1"/>
  <c r="J20" i="1"/>
  <c r="G20" i="2" s="1"/>
  <c r="H20" i="1"/>
  <c r="BS19" i="1"/>
  <c r="F19" i="2" s="1"/>
  <c r="L19" i="2" s="1"/>
  <c r="BJ19" i="1"/>
  <c r="BH19" i="1"/>
  <c r="BF19" i="1"/>
  <c r="K19" i="2" s="1"/>
  <c r="AX19" i="1"/>
  <c r="E19" i="2" s="1"/>
  <c r="AW19" i="1"/>
  <c r="J19" i="2" s="1"/>
  <c r="AJ19" i="1"/>
  <c r="H19" i="2" s="1"/>
  <c r="Y19" i="1"/>
  <c r="D19" i="2" s="1"/>
  <c r="X19" i="1"/>
  <c r="I19" i="2" s="1"/>
  <c r="J19" i="1"/>
  <c r="G19" i="2" s="1"/>
  <c r="H19" i="1"/>
  <c r="BS18" i="1"/>
  <c r="F18" i="2" s="1"/>
  <c r="L18" i="2" s="1"/>
  <c r="BJ18" i="1"/>
  <c r="BH18" i="1"/>
  <c r="BF18" i="1"/>
  <c r="K18" i="2" s="1"/>
  <c r="AX18" i="1"/>
  <c r="E18" i="2" s="1"/>
  <c r="AW18" i="1"/>
  <c r="J18" i="2" s="1"/>
  <c r="AJ18" i="1"/>
  <c r="H18" i="2" s="1"/>
  <c r="Y18" i="1"/>
  <c r="D18" i="2" s="1"/>
  <c r="X18" i="1"/>
  <c r="I18" i="2" s="1"/>
  <c r="J18" i="1"/>
  <c r="G18" i="2" s="1"/>
  <c r="H18" i="1"/>
  <c r="BS17" i="1"/>
  <c r="F17" i="2" s="1"/>
  <c r="L17" i="2" s="1"/>
  <c r="BJ17" i="1"/>
  <c r="BH17" i="1"/>
  <c r="BF17" i="1"/>
  <c r="AX17" i="1"/>
  <c r="E17" i="2" s="1"/>
  <c r="AW17" i="1"/>
  <c r="J17" i="2" s="1"/>
  <c r="AJ17" i="1"/>
  <c r="H17" i="2" s="1"/>
  <c r="Y17" i="1"/>
  <c r="D17" i="2" s="1"/>
  <c r="X17" i="1"/>
  <c r="I17" i="2" s="1"/>
  <c r="J17" i="1"/>
  <c r="G17" i="2" s="1"/>
  <c r="H17" i="1"/>
  <c r="BS16" i="1"/>
  <c r="F16" i="2" s="1"/>
  <c r="L16" i="2" s="1"/>
  <c r="BJ16" i="1"/>
  <c r="BH16" i="1"/>
  <c r="BF16" i="1"/>
  <c r="K16" i="2" s="1"/>
  <c r="AX16" i="1"/>
  <c r="E16" i="2" s="1"/>
  <c r="AW16" i="1"/>
  <c r="J16" i="2" s="1"/>
  <c r="AJ16" i="1"/>
  <c r="H16" i="2" s="1"/>
  <c r="Y16" i="1"/>
  <c r="D16" i="2" s="1"/>
  <c r="X16" i="1"/>
  <c r="I16" i="2" s="1"/>
  <c r="J16" i="1"/>
  <c r="G16" i="2" s="1"/>
  <c r="H16" i="1"/>
  <c r="BS15" i="1"/>
  <c r="F15" i="2" s="1"/>
  <c r="L15" i="2" s="1"/>
  <c r="BJ15" i="1"/>
  <c r="BH15" i="1"/>
  <c r="BF15" i="1"/>
  <c r="K15" i="2" s="1"/>
  <c r="AX15" i="1"/>
  <c r="E15" i="2" s="1"/>
  <c r="AW15" i="1"/>
  <c r="J15" i="2" s="1"/>
  <c r="AJ15" i="1"/>
  <c r="H15" i="2" s="1"/>
  <c r="Y15" i="1"/>
  <c r="D15" i="2" s="1"/>
  <c r="X15" i="1"/>
  <c r="I15" i="2" s="1"/>
  <c r="J15" i="1"/>
  <c r="G15" i="2" s="1"/>
  <c r="H15" i="1"/>
  <c r="BS14" i="1"/>
  <c r="F14" i="2" s="1"/>
  <c r="L14" i="2" s="1"/>
  <c r="BJ14" i="1"/>
  <c r="BH14" i="1"/>
  <c r="BF14" i="1"/>
  <c r="K14" i="2" s="1"/>
  <c r="AX14" i="1"/>
  <c r="E14" i="2" s="1"/>
  <c r="AW14" i="1"/>
  <c r="J14" i="2" s="1"/>
  <c r="AJ14" i="1"/>
  <c r="H14" i="2" s="1"/>
  <c r="Y14" i="1"/>
  <c r="D14" i="2" s="1"/>
  <c r="X14" i="1"/>
  <c r="I14" i="2" s="1"/>
  <c r="J14" i="1"/>
  <c r="G14" i="2" s="1"/>
  <c r="H14" i="1"/>
  <c r="BS13" i="1"/>
  <c r="F13" i="2" s="1"/>
  <c r="L13" i="2" s="1"/>
  <c r="BJ13" i="1"/>
  <c r="BH13" i="1"/>
  <c r="BF13" i="1"/>
  <c r="AX13" i="1"/>
  <c r="E13" i="2" s="1"/>
  <c r="AW13" i="1"/>
  <c r="J13" i="2" s="1"/>
  <c r="AJ13" i="1"/>
  <c r="H13" i="2" s="1"/>
  <c r="Y13" i="1"/>
  <c r="D13" i="2" s="1"/>
  <c r="X13" i="1"/>
  <c r="I13" i="2" s="1"/>
  <c r="J13" i="1"/>
  <c r="G13" i="2" s="1"/>
  <c r="H13" i="1"/>
  <c r="BS12" i="1"/>
  <c r="F12" i="2" s="1"/>
  <c r="L12" i="2" s="1"/>
  <c r="BJ12" i="1"/>
  <c r="BH12" i="1"/>
  <c r="BF12" i="1"/>
  <c r="K12" i="2" s="1"/>
  <c r="AX12" i="1"/>
  <c r="E12" i="2" s="1"/>
  <c r="AW12" i="1"/>
  <c r="J12" i="2" s="1"/>
  <c r="AJ12" i="1"/>
  <c r="H12" i="2" s="1"/>
  <c r="Y12" i="1"/>
  <c r="D12" i="2" s="1"/>
  <c r="X12" i="1"/>
  <c r="I12" i="2" s="1"/>
  <c r="J12" i="1"/>
  <c r="G12" i="2" s="1"/>
  <c r="H12" i="1"/>
  <c r="BS11" i="1"/>
  <c r="F11" i="2" s="1"/>
  <c r="L11" i="2" s="1"/>
  <c r="BJ11" i="1"/>
  <c r="BH11" i="1"/>
  <c r="BF11" i="1"/>
  <c r="K11" i="2" s="1"/>
  <c r="AX11" i="1"/>
  <c r="E11" i="2" s="1"/>
  <c r="AW11" i="1"/>
  <c r="J11" i="2" s="1"/>
  <c r="AJ11" i="1"/>
  <c r="H11" i="2" s="1"/>
  <c r="Y11" i="1"/>
  <c r="D11" i="2" s="1"/>
  <c r="X11" i="1"/>
  <c r="I11" i="2" s="1"/>
  <c r="J11" i="1"/>
  <c r="G11" i="2" s="1"/>
  <c r="H11" i="1"/>
  <c r="BS10" i="1"/>
  <c r="F10" i="2" s="1"/>
  <c r="L10" i="2" s="1"/>
  <c r="BJ10" i="1"/>
  <c r="BH10" i="1"/>
  <c r="BF10" i="1"/>
  <c r="K10" i="2" s="1"/>
  <c r="AX10" i="1"/>
  <c r="E10" i="2" s="1"/>
  <c r="AW10" i="1"/>
  <c r="J10" i="2" s="1"/>
  <c r="AJ10" i="1"/>
  <c r="H10" i="2" s="1"/>
  <c r="Y10" i="1"/>
  <c r="D10" i="2" s="1"/>
  <c r="X10" i="1"/>
  <c r="I10" i="2" s="1"/>
  <c r="J10" i="1"/>
  <c r="G10" i="2" s="1"/>
  <c r="H10" i="1"/>
  <c r="BS9" i="1"/>
  <c r="F9" i="2" s="1"/>
  <c r="L9" i="2" s="1"/>
  <c r="BJ9" i="1"/>
  <c r="BH9" i="1"/>
  <c r="BF9" i="1"/>
  <c r="AX9" i="1"/>
  <c r="E9" i="2" s="1"/>
  <c r="AW9" i="1"/>
  <c r="J9" i="2" s="1"/>
  <c r="AJ9" i="1"/>
  <c r="H9" i="2" s="1"/>
  <c r="Y9" i="1"/>
  <c r="D9" i="2" s="1"/>
  <c r="X9" i="1"/>
  <c r="I9" i="2" s="1"/>
  <c r="J9" i="1"/>
  <c r="G9" i="2" s="1"/>
  <c r="H9" i="1"/>
  <c r="BS8" i="1"/>
  <c r="F8" i="2" s="1"/>
  <c r="L8" i="2" s="1"/>
  <c r="BJ8" i="1"/>
  <c r="BH8" i="1"/>
  <c r="BF8" i="1"/>
  <c r="K8" i="2" s="1"/>
  <c r="AX8" i="1"/>
  <c r="E8" i="2" s="1"/>
  <c r="AW8" i="1"/>
  <c r="J8" i="2" s="1"/>
  <c r="AJ8" i="1"/>
  <c r="H8" i="2" s="1"/>
  <c r="Y8" i="1"/>
  <c r="D8" i="2" s="1"/>
  <c r="X8" i="1"/>
  <c r="I8" i="2" s="1"/>
  <c r="J8" i="1"/>
  <c r="G8" i="2" s="1"/>
  <c r="H8" i="1"/>
  <c r="BS7" i="1"/>
  <c r="F7" i="2" s="1"/>
  <c r="L7" i="2" s="1"/>
  <c r="BJ7" i="1"/>
  <c r="BH7" i="1"/>
  <c r="BF7" i="1"/>
  <c r="K7" i="2" s="1"/>
  <c r="AX7" i="1"/>
  <c r="E7" i="2" s="1"/>
  <c r="AW7" i="1"/>
  <c r="J7" i="2" s="1"/>
  <c r="AJ7" i="1"/>
  <c r="H7" i="2" s="1"/>
  <c r="Y7" i="1"/>
  <c r="D7" i="2" s="1"/>
  <c r="X7" i="1"/>
  <c r="I7" i="2" s="1"/>
  <c r="J7" i="1"/>
  <c r="G7" i="2" s="1"/>
  <c r="H7" i="1"/>
  <c r="BS6" i="1"/>
  <c r="F6" i="2" s="1"/>
  <c r="L6" i="2" s="1"/>
  <c r="BJ6" i="1"/>
  <c r="BH6" i="1"/>
  <c r="BF6" i="1"/>
  <c r="K6" i="2" s="1"/>
  <c r="AX6" i="1"/>
  <c r="E6" i="2" s="1"/>
  <c r="AW6" i="1"/>
  <c r="J6" i="2" s="1"/>
  <c r="AJ6" i="1"/>
  <c r="H6" i="2" s="1"/>
  <c r="Y6" i="1"/>
  <c r="D6" i="2" s="1"/>
  <c r="X6" i="1"/>
  <c r="I6" i="2" s="1"/>
  <c r="J6" i="1"/>
  <c r="G6" i="2" s="1"/>
  <c r="H6" i="1"/>
  <c r="BS5" i="1"/>
  <c r="F5" i="2" s="1"/>
  <c r="L5" i="2" s="1"/>
  <c r="BJ5" i="1"/>
  <c r="BH5" i="1"/>
  <c r="BF5" i="1"/>
  <c r="AX5" i="1"/>
  <c r="E5" i="2" s="1"/>
  <c r="AW5" i="1"/>
  <c r="J5" i="2" s="1"/>
  <c r="AJ5" i="1"/>
  <c r="H5" i="2" s="1"/>
  <c r="Y5" i="1"/>
  <c r="D5" i="2" s="1"/>
  <c r="X5" i="1"/>
  <c r="I5" i="2" s="1"/>
  <c r="J5" i="1"/>
  <c r="G5" i="2" s="1"/>
  <c r="H5" i="1"/>
  <c r="BS4" i="1"/>
  <c r="F4" i="2" s="1"/>
  <c r="L4" i="2" s="1"/>
  <c r="BJ4" i="1"/>
  <c r="BH4" i="1"/>
  <c r="BF4" i="1"/>
  <c r="K4" i="2" s="1"/>
  <c r="AX4" i="1"/>
  <c r="E4" i="2" s="1"/>
  <c r="AW4" i="1"/>
  <c r="J4" i="2" s="1"/>
  <c r="AJ4" i="1"/>
  <c r="H4" i="2" s="1"/>
  <c r="Y4" i="1"/>
  <c r="D4" i="2" s="1"/>
  <c r="X4" i="1"/>
  <c r="I4" i="2" s="1"/>
  <c r="J4" i="1"/>
  <c r="G4" i="2" s="1"/>
  <c r="H4" i="1"/>
  <c r="BS3" i="1"/>
  <c r="F3" i="2" s="1"/>
  <c r="L3" i="2" s="1"/>
  <c r="BJ3" i="1"/>
  <c r="BH3" i="1"/>
  <c r="BF3" i="1"/>
  <c r="K3" i="2" s="1"/>
  <c r="AX3" i="1"/>
  <c r="E3" i="2" s="1"/>
  <c r="AW3" i="1"/>
  <c r="J3" i="2" s="1"/>
  <c r="AJ3" i="1"/>
  <c r="H3" i="2" s="1"/>
  <c r="Y3" i="1"/>
  <c r="D3" i="2" s="1"/>
  <c r="X3" i="1"/>
  <c r="I3" i="2" s="1"/>
  <c r="J3" i="1"/>
  <c r="G3" i="2" s="1"/>
  <c r="H3" i="1"/>
  <c r="BS2" i="1"/>
  <c r="F2" i="2" s="1"/>
  <c r="L2" i="2" s="1"/>
  <c r="BJ2" i="1"/>
  <c r="BH2" i="1"/>
  <c r="BF2" i="1"/>
  <c r="K2" i="2" s="1"/>
  <c r="AX2" i="1"/>
  <c r="E2" i="2" s="1"/>
  <c r="AW2" i="1"/>
  <c r="J2" i="2" s="1"/>
  <c r="AJ2" i="1"/>
  <c r="H2" i="2" s="1"/>
  <c r="Y2" i="1"/>
  <c r="D2" i="2" s="1"/>
  <c r="X2" i="1"/>
  <c r="I2" i="2" s="1"/>
  <c r="J2" i="1"/>
  <c r="G2" i="2" s="1"/>
  <c r="H2" i="1"/>
  <c r="Y46" i="1" l="1"/>
  <c r="Y48" i="1" s="1"/>
  <c r="K5" i="2"/>
  <c r="K9" i="2"/>
  <c r="K13" i="2"/>
  <c r="K17" i="2"/>
  <c r="K21" i="2"/>
  <c r="K25" i="2"/>
  <c r="K29" i="2"/>
  <c r="K33" i="2"/>
  <c r="K37" i="2"/>
  <c r="K41" i="2"/>
</calcChain>
</file>

<file path=xl/sharedStrings.xml><?xml version="1.0" encoding="utf-8"?>
<sst xmlns="http://schemas.openxmlformats.org/spreadsheetml/2006/main" count="1637" uniqueCount="353">
  <si>
    <t>What is your name?</t>
  </si>
  <si>
    <t>Are you a current UBC student?</t>
  </si>
  <si>
    <t>Are you a part of a UBC sports club, intramural sports team, or varsity sports team?</t>
  </si>
  <si>
    <t>If you answered "yes" to the previous question, which one(s)?</t>
  </si>
  <si>
    <t>How many hours do you typically exercise per week?</t>
  </si>
  <si>
    <t>What is your favourite brand of active clothing?</t>
  </si>
  <si>
    <t>TOTAL AWareness</t>
  </si>
  <si>
    <t>I am quite familiar with this brand</t>
  </si>
  <si>
    <t>I can quickly recall the logo or colour of this brand</t>
  </si>
  <si>
    <t xml:space="preserve">This brand has status </t>
  </si>
  <si>
    <t>This brand has a good reputation</t>
  </si>
  <si>
    <t>This brand is superior to other brands in its category</t>
  </si>
  <si>
    <t>This brand is of good quality</t>
  </si>
  <si>
    <t>This brand has excellent features</t>
  </si>
  <si>
    <t>This brand is a leading brand in its category</t>
  </si>
  <si>
    <t>This brand has been around for a long time</t>
  </si>
  <si>
    <t>This brand treats me as important and valuable customer/user</t>
  </si>
  <si>
    <t>Select option 5</t>
  </si>
  <si>
    <t>I feel loyal to this brand</t>
  </si>
  <si>
    <t>I would recommend this brand to friends and relatives</t>
  </si>
  <si>
    <t>Total Perception</t>
  </si>
  <si>
    <t>Total purchase intention</t>
  </si>
  <si>
    <t>What athletic-wear brand comes to mind when you hear the word "Quality"</t>
  </si>
  <si>
    <t>What athletic-wear brand comes to mind when you hear the word "Comfort"</t>
  </si>
  <si>
    <t>What athletic-wear brand comes to mind when you hear the word "Status"</t>
  </si>
  <si>
    <t>What athletic-wear brand comes to mind when you hear the word "Trendy"</t>
  </si>
  <si>
    <t>What brand comes to mind when you see this image:</t>
  </si>
  <si>
    <t xml:space="preserve">Have you previously bought from Lululemon? </t>
  </si>
  <si>
    <t>If you answered "yes" to the previous question, what made you shop at Lululemon?</t>
  </si>
  <si>
    <t>If you answered "no" to the previous question, what made you not shop at Lululemon?</t>
  </si>
  <si>
    <t>What is your main reason for purchasing Lululemon clothing?</t>
  </si>
  <si>
    <t>TOTAL</t>
  </si>
  <si>
    <t>This brand has status</t>
  </si>
  <si>
    <t>select option 2</t>
  </si>
  <si>
    <t xml:space="preserve">I would recommend this brand to friends and relatives </t>
  </si>
  <si>
    <t>TOTAL perception</t>
  </si>
  <si>
    <t>Total purchase intention (lululemon)</t>
  </si>
  <si>
    <t>What are the first three words that come to mind when you see this image?</t>
  </si>
  <si>
    <t>Rank the following terms in relation to how much they represent Lululemon as a brand from most relevant (1) to least relevant (5). Each response must be used [Quality]</t>
  </si>
  <si>
    <t>Rank the following terms in relation to how much they represent Lululemon as a brand from most relevant (1) to least relevant (5). Each response must be used [Comfort]</t>
  </si>
  <si>
    <t>Rank the following terms in relation to how much they represent Lululemon as a brand from most relevant (1) to least relevant (5). Each response must be used [Status]</t>
  </si>
  <si>
    <t>Rank the following terms in relation to how much they represent Lululemon as a brand from most relevant (1) to least relevant (5). Each response must be used [Trendy]</t>
  </si>
  <si>
    <t>Rank the following terms in relation to how much they represent Lululemon as a brand from most relevant (1) to least relevant (5). Each response must be used [Vancouver-based]</t>
  </si>
  <si>
    <t>How likely are you to purchase from Lululemon again on a scale from 1 (="extremely dislikely") to 5 (="extremely likely"?)</t>
  </si>
  <si>
    <t>Have you heard of the Lululemon x UBC collection?</t>
  </si>
  <si>
    <t>Have you visited the Lululemon x UBC collection pop-up?</t>
  </si>
  <si>
    <t xml:space="preserve">Have you previously bought from the Lululemon x UBC collection? </t>
  </si>
  <si>
    <t>If you answered "yes" to the previous question, what made you purchase from the Lululemon x UBC collection?</t>
  </si>
  <si>
    <t>If you answered "no" to the previous question, why have you not purchased from the Lululemon x UBC collection?</t>
  </si>
  <si>
    <t>I would purchase from the  Lululemon x UBC collaboration</t>
  </si>
  <si>
    <t>Lululemon is a great representation of UBC</t>
  </si>
  <si>
    <t>This collaboration brings status to UBC apparel</t>
  </si>
  <si>
    <t>This collaboration made me proud to be a UBC student</t>
  </si>
  <si>
    <t>What is your gender?</t>
  </si>
  <si>
    <t>What year of study are you in?</t>
  </si>
  <si>
    <t>What is your faculty?</t>
  </si>
  <si>
    <t>What is your typical average monthly spending on clothing?</t>
  </si>
  <si>
    <t>Is there anything else you would like to share?</t>
  </si>
  <si>
    <t>Thank you so much! If you would like to be entered in a draw for 1 of 5 $10 Starbucks gift cards, please enter your email address below</t>
  </si>
  <si>
    <t xml:space="preserve">Parmida </t>
  </si>
  <si>
    <t>No</t>
  </si>
  <si>
    <t>over 5 hours/week</t>
  </si>
  <si>
    <t xml:space="preserve">Gym shark or lululemon </t>
  </si>
  <si>
    <t xml:space="preserve">Lululemon or Nike </t>
  </si>
  <si>
    <t xml:space="preserve">Nike </t>
  </si>
  <si>
    <t xml:space="preserve">Lululemon </t>
  </si>
  <si>
    <t>Yes</t>
  </si>
  <si>
    <t xml:space="preserve">The best quality in my opinion </t>
  </si>
  <si>
    <t>Working out</t>
  </si>
  <si>
    <t xml:space="preserve">Sports comfortable and active </t>
  </si>
  <si>
    <t xml:space="preserve">Too much money also I didn’t really like what they were selling </t>
  </si>
  <si>
    <t>Female</t>
  </si>
  <si>
    <t>Year 1</t>
  </si>
  <si>
    <t>Sauder</t>
  </si>
  <si>
    <t xml:space="preserve">$100-250 </t>
  </si>
  <si>
    <t>parmida@shaw.ca</t>
  </si>
  <si>
    <t>Arthur Blum</t>
  </si>
  <si>
    <t>Nike</t>
  </si>
  <si>
    <t>Nike, adidas, Lululemon</t>
  </si>
  <si>
    <t xml:space="preserve">Puma </t>
  </si>
  <si>
    <t>Nike and adidas</t>
  </si>
  <si>
    <t>Gymshark, alphalete</t>
  </si>
  <si>
    <t>Gymshark</t>
  </si>
  <si>
    <t>Convenience (near my place)</t>
  </si>
  <si>
    <t>Lounging</t>
  </si>
  <si>
    <t xml:space="preserve">Yoga, lifestyle, Canada </t>
  </si>
  <si>
    <t xml:space="preserve">I’m not sure where to find it </t>
  </si>
  <si>
    <t>Male</t>
  </si>
  <si>
    <t>Year 4</t>
  </si>
  <si>
    <t>Arts</t>
  </si>
  <si>
    <t>Srishti Rao</t>
  </si>
  <si>
    <t xml:space="preserve">less than 2 hours/week </t>
  </si>
  <si>
    <t>Asics</t>
  </si>
  <si>
    <t>Adidas</t>
  </si>
  <si>
    <t>Too expensive</t>
  </si>
  <si>
    <t>Expensive
High end brand
Comfortable</t>
  </si>
  <si>
    <t>Science</t>
  </si>
  <si>
    <t>I do not buy clothes as frequently as every month, moreso three or four times a year</t>
  </si>
  <si>
    <t>raossrishti@gmail.com</t>
  </si>
  <si>
    <t>Julia</t>
  </si>
  <si>
    <t>2-5 hours/week</t>
  </si>
  <si>
    <t>Under Armour</t>
  </si>
  <si>
    <t>Lululemon</t>
  </si>
  <si>
    <t>gift</t>
  </si>
  <si>
    <t>trendy, so i got it as a gift</t>
  </si>
  <si>
    <t>octopus</t>
  </si>
  <si>
    <t xml:space="preserve">no time. expensive </t>
  </si>
  <si>
    <t>Year 2</t>
  </si>
  <si>
    <t xml:space="preserve">$251-500 </t>
  </si>
  <si>
    <t xml:space="preserve">Disha Jain </t>
  </si>
  <si>
    <t>less than 2 hours/week</t>
  </si>
  <si>
    <t xml:space="preserve">lululemon </t>
  </si>
  <si>
    <t xml:space="preserve">Lululemon, underarmour </t>
  </si>
  <si>
    <t xml:space="preserve">Casa athleisure </t>
  </si>
  <si>
    <t xml:space="preserve">Athletica </t>
  </si>
  <si>
    <t xml:space="preserve">Quality of tights </t>
  </si>
  <si>
    <t xml:space="preserve">Lulu lemon red </t>
  </si>
  <si>
    <t xml:space="preserve">All the items are too expensive and they don’t have too much variety </t>
  </si>
  <si>
    <t>Year 3</t>
  </si>
  <si>
    <t>Dishajain0602@gmail.com</t>
  </si>
  <si>
    <t>Caitlyn</t>
  </si>
  <si>
    <t>Alo Yoga</t>
  </si>
  <si>
    <t xml:space="preserve">I like their styles and fabrics, sweat collective discount from being in the industry   </t>
  </si>
  <si>
    <t>Lifestyle (Day-to-day wear)</t>
  </si>
  <si>
    <t>Activewear, Vancouver, yoga</t>
  </si>
  <si>
    <t xml:space="preserve">Don’t like the designs </t>
  </si>
  <si>
    <t>Year 5+</t>
  </si>
  <si>
    <t>$100-250</t>
  </si>
  <si>
    <t>caitlynq00@gmail.com</t>
  </si>
  <si>
    <t>Jerrypoo</t>
  </si>
  <si>
    <t xml:space="preserve">Cheerleading </t>
  </si>
  <si>
    <t>Walmart</t>
  </si>
  <si>
    <t xml:space="preserve">Walmart </t>
  </si>
  <si>
    <t xml:space="preserve">Alien </t>
  </si>
  <si>
    <t>Forestry</t>
  </si>
  <si>
    <t>$1000 +</t>
  </si>
  <si>
    <t>Akshat Mittal</t>
  </si>
  <si>
    <t xml:space="preserve">Soccer intramural </t>
  </si>
  <si>
    <t>Under armour</t>
  </si>
  <si>
    <t>Lulelemon</t>
  </si>
  <si>
    <t>Price</t>
  </si>
  <si>
    <t>Athletic , leisure, expensive</t>
  </si>
  <si>
    <t>Wasnt on campus when it first happened and just haven’t checked it out</t>
  </si>
  <si>
    <t>Ruini Xu</t>
  </si>
  <si>
    <t>Ultimate</t>
  </si>
  <si>
    <t>lululemon</t>
  </si>
  <si>
    <t>TNA</t>
  </si>
  <si>
    <t>Arc'teryx</t>
  </si>
  <si>
    <t>colors, quality, and styles</t>
  </si>
  <si>
    <t>lululemon, leggings, yoga</t>
  </si>
  <si>
    <t>Price, and I don't care about repping UBC that hard to pay lululemon prices right now</t>
  </si>
  <si>
    <t>ruinixu@gmail.com</t>
  </si>
  <si>
    <t>Amanda</t>
  </si>
  <si>
    <t>nike</t>
  </si>
  <si>
    <t>On</t>
  </si>
  <si>
    <t>Alo</t>
  </si>
  <si>
    <t>comfort &amp; convenience, i already know my sizes</t>
  </si>
  <si>
    <t xml:space="preserve">leggings, yoga and vancouver </t>
  </si>
  <si>
    <t>never heard of it</t>
  </si>
  <si>
    <t>Sabrina Wang</t>
  </si>
  <si>
    <t>Arcteryx</t>
  </si>
  <si>
    <t xml:space="preserve">ASICS </t>
  </si>
  <si>
    <t>The social media trends</t>
  </si>
  <si>
    <t>Warm, Professional, Balance</t>
  </si>
  <si>
    <t>Quality</t>
  </si>
  <si>
    <t xml:space="preserve">$501-1000 </t>
  </si>
  <si>
    <t>sabrinawang0405@gmail.com</t>
  </si>
  <si>
    <t>Wendi Wang</t>
  </si>
  <si>
    <t xml:space="preserve">Advertising </t>
  </si>
  <si>
    <t xml:space="preserve">Professional comfortable expensive </t>
  </si>
  <si>
    <t xml:space="preserve">Not interested </t>
  </si>
  <si>
    <t>wendiwang688@gmail.com</t>
  </si>
  <si>
    <t>Shuyu Kang</t>
  </si>
  <si>
    <t>Trend</t>
  </si>
  <si>
    <t>Ugly</t>
  </si>
  <si>
    <t xml:space="preserve">Izzy Zhou </t>
  </si>
  <si>
    <t xml:space="preserve">Pricey </t>
  </si>
  <si>
    <t>I didn’t buy any</t>
  </si>
  <si>
    <t xml:space="preserve">Lululemon, quality, yoga </t>
  </si>
  <si>
    <t xml:space="preserve">The design is not attractive </t>
  </si>
  <si>
    <t>Helena W</t>
  </si>
  <si>
    <t>N/A</t>
  </si>
  <si>
    <t>GymShark</t>
  </si>
  <si>
    <t>adidas?</t>
  </si>
  <si>
    <t>have enough clothes</t>
  </si>
  <si>
    <t>yoga</t>
  </si>
  <si>
    <t>no time</t>
  </si>
  <si>
    <t>$251-500</t>
  </si>
  <si>
    <t>helenahup@gmail.com</t>
  </si>
  <si>
    <t>Hazel</t>
  </si>
  <si>
    <t>Gym Shark</t>
  </si>
  <si>
    <t>Under Armor</t>
  </si>
  <si>
    <t>Status</t>
  </si>
  <si>
    <t>Don't like the design</t>
  </si>
  <si>
    <t>hazelhuanggg16@gmail.com</t>
  </si>
  <si>
    <t>Annie</t>
  </si>
  <si>
    <t xml:space="preserve">Adidas </t>
  </si>
  <si>
    <t xml:space="preserve">Too pricey and I don’t do yoga </t>
  </si>
  <si>
    <t xml:space="preserve">Pricy comfortable leggings </t>
  </si>
  <si>
    <t>-</t>
  </si>
  <si>
    <t>Angela</t>
  </si>
  <si>
    <t>Other similar sports brand</t>
  </si>
  <si>
    <t>Workout, comfort, free</t>
  </si>
  <si>
    <t>I don’t have any need to buy at that time</t>
  </si>
  <si>
    <t>angelaxun07@gmail.com</t>
  </si>
  <si>
    <t xml:space="preserve">Rishil Kishinchandani </t>
  </si>
  <si>
    <t xml:space="preserve">UBC AMS Triathlon </t>
  </si>
  <si>
    <t xml:space="preserve">Calvin Klein </t>
  </si>
  <si>
    <t xml:space="preserve">Expensive </t>
  </si>
  <si>
    <t>Lululemon
Hair
Pie</t>
  </si>
  <si>
    <t xml:space="preserve">I think it's expensive </t>
  </si>
  <si>
    <t>All the best 🕺</t>
  </si>
  <si>
    <t>rishilkish@gmail.com</t>
  </si>
  <si>
    <t>Markus Yiu</t>
  </si>
  <si>
    <t>Nitobe basketball league</t>
  </si>
  <si>
    <t xml:space="preserve">Quality </t>
  </si>
  <si>
    <t>Clean, quality, expensive</t>
  </si>
  <si>
    <t>Not the right clothing I’m looking for</t>
  </si>
  <si>
    <t>markusyiu@gmail.com</t>
  </si>
  <si>
    <t>Kaitlyn Shaw</t>
  </si>
  <si>
    <t>Referral</t>
  </si>
  <si>
    <t>Lululemon, red, yoga</t>
  </si>
  <si>
    <t>Nothing stood out</t>
  </si>
  <si>
    <t>Kaitlynyshaw@gmail.com</t>
  </si>
  <si>
    <t>Yash Khurana</t>
  </si>
  <si>
    <t xml:space="preserve">Intramural </t>
  </si>
  <si>
    <t xml:space="preserve"> nike</t>
  </si>
  <si>
    <t xml:space="preserve">Under armour </t>
  </si>
  <si>
    <t xml:space="preserve">Warranty </t>
  </si>
  <si>
    <t xml:space="preserve">Expensive long lasting comfort </t>
  </si>
  <si>
    <t xml:space="preserve">Didn’t know </t>
  </si>
  <si>
    <t>Yvkhuru@gmail.com</t>
  </si>
  <si>
    <t>Abhi Bansal</t>
  </si>
  <si>
    <t>Futsal, Basketball</t>
  </si>
  <si>
    <t>Nike, Puma, Lululemon</t>
  </si>
  <si>
    <t>Lululemon, comfort, expensive</t>
  </si>
  <si>
    <t>Less variety and expensive</t>
  </si>
  <si>
    <t>Engineering</t>
  </si>
  <si>
    <t>abhibansalbis@gmail.com</t>
  </si>
  <si>
    <t>Jiangbing Yu</t>
  </si>
  <si>
    <t xml:space="preserve">Saucony </t>
  </si>
  <si>
    <t xml:space="preserve">Arc’teryx </t>
  </si>
  <si>
    <t>Easy to purchase</t>
  </si>
  <si>
    <t xml:space="preserve">Comfortable, quality, easy to purchase </t>
  </si>
  <si>
    <t xml:space="preserve">I don’t want ubc logo on it </t>
  </si>
  <si>
    <t>Sisley</t>
  </si>
  <si>
    <t xml:space="preserve">Reputation </t>
  </si>
  <si>
    <t xml:space="preserve">Comfort, yoga, leggings </t>
  </si>
  <si>
    <t>Don’t know there is this collection</t>
  </si>
  <si>
    <t>xiexinying2000@gmail.com</t>
  </si>
  <si>
    <t>Celeste</t>
  </si>
  <si>
    <t>Leggings</t>
  </si>
  <si>
    <t>Yoga legging female</t>
  </si>
  <si>
    <t>Not pretty</t>
  </si>
  <si>
    <t>zhuyiyin123@gmail.com</t>
  </si>
  <si>
    <t>Yi Yi</t>
  </si>
  <si>
    <t>Uniqlo</t>
  </si>
  <si>
    <t>LV</t>
  </si>
  <si>
    <t>Supreme</t>
  </si>
  <si>
    <t>YYOGA</t>
  </si>
  <si>
    <t>Everyone wears their stuff</t>
  </si>
  <si>
    <t>Active, yoga, red</t>
  </si>
  <si>
    <t>No good designs</t>
  </si>
  <si>
    <t>yy</t>
  </si>
  <si>
    <t>adidas</t>
  </si>
  <si>
    <t>I don't like it</t>
  </si>
  <si>
    <t>Women running yoga</t>
  </si>
  <si>
    <t>Janice Zhang</t>
  </si>
  <si>
    <t xml:space="preserve">Hollister </t>
  </si>
  <si>
    <t xml:space="preserve">Aritzia </t>
  </si>
  <si>
    <t>Trendy expensive sports</t>
  </si>
  <si>
    <t xml:space="preserve">Style does not fit me </t>
  </si>
  <si>
    <t>Fiona</t>
  </si>
  <si>
    <t>Alexander wang</t>
  </si>
  <si>
    <t xml:space="preserve">Brand reputation </t>
  </si>
  <si>
    <t>Yoga comfortable working out</t>
  </si>
  <si>
    <t>Not heard about it before</t>
  </si>
  <si>
    <t>$1000+</t>
  </si>
  <si>
    <t>cecilia</t>
  </si>
  <si>
    <t>Lululemon sorry</t>
  </si>
  <si>
    <t>the reputation</t>
  </si>
  <si>
    <t>lulu</t>
  </si>
  <si>
    <t>i rly like lulu and also as a ubcer so</t>
  </si>
  <si>
    <t>cecilliabubu@gmail.com</t>
  </si>
  <si>
    <t xml:space="preserve">Blake </t>
  </si>
  <si>
    <t xml:space="preserve">Was not interested as Nike was more easily available worldwide </t>
  </si>
  <si>
    <t xml:space="preserve">Lululemon, yoga, workout </t>
  </si>
  <si>
    <t xml:space="preserve">Nothing available </t>
  </si>
  <si>
    <t>Tommy Zhang</t>
  </si>
  <si>
    <t>Under armor</t>
  </si>
  <si>
    <t>Feels like it's for women</t>
  </si>
  <si>
    <t>Leggings, shorts, fitness</t>
  </si>
  <si>
    <t>Never really used Lululemon</t>
  </si>
  <si>
    <t>$501-1000</t>
  </si>
  <si>
    <t>Tyson Mcknight</t>
  </si>
  <si>
    <t>Champion</t>
  </si>
  <si>
    <t>My friend recommended it to me</t>
  </si>
  <si>
    <t>Sports, Vancouver, workout</t>
  </si>
  <si>
    <t xml:space="preserve">Didn't know they existed </t>
  </si>
  <si>
    <t>Bon Zhan</t>
  </si>
  <si>
    <t>Underarmor</t>
  </si>
  <si>
    <t>I like Nike</t>
  </si>
  <si>
    <t>Women's sports, workout, comforting</t>
  </si>
  <si>
    <t>Don't buy from Lululemon</t>
  </si>
  <si>
    <t>Clement Keung</t>
  </si>
  <si>
    <t>Volleyball</t>
  </si>
  <si>
    <t>I prefer adidas</t>
  </si>
  <si>
    <t>Trendy, expensive, yoga</t>
  </si>
  <si>
    <t>I don't really like Lululemon</t>
  </si>
  <si>
    <t>Francis Daniels</t>
  </si>
  <si>
    <t xml:space="preserve">It's very comfortable </t>
  </si>
  <si>
    <t>Comfort, sports, athlete</t>
  </si>
  <si>
    <t>It was just at the library and I needed a hoodie so I bought it</t>
  </si>
  <si>
    <t>Grayson</t>
  </si>
  <si>
    <t xml:space="preserve">Basketball </t>
  </si>
  <si>
    <t>Sale</t>
  </si>
  <si>
    <t>Pilates, gym, yoga</t>
  </si>
  <si>
    <t>Ubc merch</t>
  </si>
  <si>
    <t>Matthew O'Hearn</t>
  </si>
  <si>
    <t>ASCIS</t>
  </si>
  <si>
    <t>Expensive</t>
  </si>
  <si>
    <t>Leggings, Red, Worm</t>
  </si>
  <si>
    <t>expensive</t>
  </si>
  <si>
    <t>Alex</t>
  </si>
  <si>
    <t>Puma</t>
  </si>
  <si>
    <t>NA</t>
  </si>
  <si>
    <t>Fitness, lulu lemon, yoga</t>
  </si>
  <si>
    <t xml:space="preserve">Not available </t>
  </si>
  <si>
    <t>Arcel Peplow</t>
  </si>
  <si>
    <t>I prefer underarmor</t>
  </si>
  <si>
    <t>Yoga</t>
  </si>
  <si>
    <t>Christina Wu</t>
  </si>
  <si>
    <t>cute trendy designs</t>
  </si>
  <si>
    <t>healthy, leggings, yoga</t>
  </si>
  <si>
    <t>not really bothered</t>
  </si>
  <si>
    <t xml:space="preserve">$1000+ </t>
  </si>
  <si>
    <t>Max = 50</t>
  </si>
  <si>
    <t>Max = 60</t>
  </si>
  <si>
    <t>Max = 55</t>
  </si>
  <si>
    <t>name</t>
  </si>
  <si>
    <t>Purchase int Fav Brand</t>
  </si>
  <si>
    <t>Purchase int lulu</t>
  </si>
  <si>
    <t>Purch int Lulu x UBC</t>
  </si>
  <si>
    <t>Awareness Fav</t>
  </si>
  <si>
    <t>Awareness Lulu</t>
  </si>
  <si>
    <t>Perception Fav</t>
  </si>
  <si>
    <t>Perception lulu</t>
  </si>
  <si>
    <t>Aware UBC</t>
  </si>
  <si>
    <t>Percep UBC</t>
  </si>
  <si>
    <t>$100-250 a month</t>
  </si>
  <si>
    <t>$251-500 a month</t>
  </si>
  <si>
    <t>over $1000 a month</t>
  </si>
  <si>
    <t>$501-1000 a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</si>
</sst>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00"/>
  </numFmts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Y143"/>
  <sheetViews>
    <sheetView tabSelected="1" topLeftCell="BN1" workbookViewId="0">
      <pane ySplit="1" topLeftCell="A15" activePane="bottomLeft" state="frozen"/>
      <selection pane="bottomLeft" activeCell="BT2" sqref="BT2:BT43"/>
    </sheetView>
  </sheetViews>
  <sheetFormatPr baseColWidth="10" defaultColWidth="12.6640625" defaultRowHeight="15.75" customHeight="1"/>
  <cols>
    <col min="1" max="2" width="18.83203125" customWidth="1"/>
    <col min="3" max="3" width="2.6640625" customWidth="1"/>
    <col min="4" max="4" width="18.83203125" hidden="1" customWidth="1"/>
    <col min="5" max="57" width="18.83203125" customWidth="1"/>
    <col min="58" max="59" width="19.33203125" customWidth="1"/>
    <col min="60" max="83" width="18.83203125" customWidth="1"/>
  </cols>
  <sheetData>
    <row r="1" spans="1:77" ht="15.75" customHeight="1">
      <c r="A1" s="1"/>
      <c r="B1" s="1" t="s">
        <v>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/>
      <c r="I1" s="1" t="s">
        <v>5</v>
      </c>
      <c r="J1" s="2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3" t="s">
        <v>20</v>
      </c>
      <c r="Y1" s="3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3" t="s">
        <v>31</v>
      </c>
      <c r="AK1" s="1" t="s">
        <v>7</v>
      </c>
      <c r="AL1" s="1" t="s">
        <v>8</v>
      </c>
      <c r="AM1" s="1" t="s">
        <v>32</v>
      </c>
      <c r="AN1" s="1" t="s">
        <v>10</v>
      </c>
      <c r="AO1" s="1" t="s">
        <v>11</v>
      </c>
      <c r="AP1" s="1" t="s">
        <v>12</v>
      </c>
      <c r="AQ1" s="1" t="s">
        <v>13</v>
      </c>
      <c r="AR1" s="1" t="s">
        <v>14</v>
      </c>
      <c r="AS1" s="1" t="s">
        <v>16</v>
      </c>
      <c r="AT1" s="1" t="s">
        <v>33</v>
      </c>
      <c r="AU1" s="1" t="s">
        <v>18</v>
      </c>
      <c r="AV1" s="1" t="s">
        <v>34</v>
      </c>
      <c r="AW1" s="3" t="s">
        <v>35</v>
      </c>
      <c r="AX1" s="3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44</v>
      </c>
      <c r="BH1" s="1" t="s">
        <v>45</v>
      </c>
      <c r="BI1" s="1" t="s">
        <v>45</v>
      </c>
      <c r="BJ1" s="1" t="s">
        <v>46</v>
      </c>
      <c r="BK1" s="1" t="s">
        <v>46</v>
      </c>
      <c r="BL1" s="1" t="s">
        <v>47</v>
      </c>
      <c r="BM1" s="1" t="s">
        <v>48</v>
      </c>
      <c r="BN1" s="1" t="s">
        <v>49</v>
      </c>
      <c r="BO1" s="1" t="s">
        <v>19</v>
      </c>
      <c r="BP1" s="1" t="s">
        <v>50</v>
      </c>
      <c r="BQ1" s="1" t="s">
        <v>51</v>
      </c>
      <c r="BR1" s="1" t="s">
        <v>52</v>
      </c>
      <c r="BS1" s="3" t="s">
        <v>31</v>
      </c>
      <c r="BT1" s="1" t="s">
        <v>53</v>
      </c>
      <c r="BU1" s="1" t="s">
        <v>54</v>
      </c>
      <c r="BV1" s="1" t="s">
        <v>55</v>
      </c>
      <c r="BW1" s="1" t="s">
        <v>56</v>
      </c>
      <c r="BX1" s="1" t="s">
        <v>57</v>
      </c>
      <c r="BY1" s="1" t="s">
        <v>58</v>
      </c>
    </row>
    <row r="2" spans="1:77" ht="15.75" customHeight="1">
      <c r="A2" s="4"/>
      <c r="B2" s="5" t="s">
        <v>59</v>
      </c>
      <c r="E2" s="5" t="s">
        <v>60</v>
      </c>
      <c r="G2" s="5" t="s">
        <v>61</v>
      </c>
      <c r="H2" s="5" t="str">
        <f t="shared" ref="H2:H43" si="0">IF(G2="over 5 hours/week","5+",IF(G2="less than 2 hours/week","&lt;2","2-5"))</f>
        <v>5+</v>
      </c>
      <c r="I2" s="5" t="s">
        <v>62</v>
      </c>
      <c r="J2" s="6">
        <f t="shared" ref="J2:J42" si="1">SUM(K2:L2)</f>
        <v>8</v>
      </c>
      <c r="K2" s="5">
        <v>3</v>
      </c>
      <c r="L2" s="5">
        <v>5</v>
      </c>
      <c r="M2" s="5">
        <v>5</v>
      </c>
      <c r="N2" s="5">
        <v>4</v>
      </c>
      <c r="O2" s="5">
        <v>1</v>
      </c>
      <c r="P2" s="5">
        <v>5</v>
      </c>
      <c r="Q2" s="5">
        <v>4</v>
      </c>
      <c r="R2" s="5">
        <v>3</v>
      </c>
      <c r="S2" s="5">
        <v>3</v>
      </c>
      <c r="T2" s="5">
        <v>2</v>
      </c>
      <c r="V2" s="5">
        <v>3</v>
      </c>
      <c r="W2" s="5">
        <v>5</v>
      </c>
      <c r="X2" s="5">
        <f t="shared" ref="X2:X42" si="2">SUM(M2:W2)</f>
        <v>35</v>
      </c>
      <c r="Y2" s="5">
        <f t="shared" ref="Y2:Y42" si="3">SUM(K2:W2)</f>
        <v>43</v>
      </c>
      <c r="Z2" s="5" t="s">
        <v>62</v>
      </c>
      <c r="AB2" s="5" t="s">
        <v>63</v>
      </c>
      <c r="AC2" s="5" t="s">
        <v>64</v>
      </c>
      <c r="AD2" s="5" t="s">
        <v>65</v>
      </c>
      <c r="AE2" s="5" t="s">
        <v>65</v>
      </c>
      <c r="AF2" s="5" t="s">
        <v>66</v>
      </c>
      <c r="AG2" s="5" t="s">
        <v>67</v>
      </c>
      <c r="AI2" s="5" t="s">
        <v>68</v>
      </c>
      <c r="AJ2" s="5">
        <f t="shared" ref="AJ2:AJ42" si="4">SUM(AK2:AL2)</f>
        <v>9</v>
      </c>
      <c r="AK2" s="5">
        <v>5</v>
      </c>
      <c r="AL2" s="5">
        <v>4</v>
      </c>
      <c r="AM2" s="5">
        <v>5</v>
      </c>
      <c r="AN2" s="5">
        <v>5</v>
      </c>
      <c r="AO2" s="5">
        <v>4</v>
      </c>
      <c r="AP2" s="5">
        <v>5</v>
      </c>
      <c r="AQ2" s="5">
        <v>4</v>
      </c>
      <c r="AR2" s="5">
        <v>4</v>
      </c>
      <c r="AS2" s="5">
        <v>2</v>
      </c>
      <c r="AU2" s="5">
        <v>3</v>
      </c>
      <c r="AV2" s="5">
        <v>5</v>
      </c>
      <c r="AW2" s="5">
        <f t="shared" ref="AW2:AW42" si="5">SUM(AM2:AV2)</f>
        <v>37</v>
      </c>
      <c r="AX2" s="5">
        <f t="shared" ref="AX2:AX42" si="6">SUM(AK2:AV2)</f>
        <v>46</v>
      </c>
      <c r="AY2" s="5" t="s">
        <v>69</v>
      </c>
      <c r="AZ2" s="5">
        <v>3</v>
      </c>
      <c r="BA2" s="5">
        <v>3</v>
      </c>
      <c r="BB2" s="5">
        <v>4</v>
      </c>
      <c r="BC2" s="5">
        <v>4</v>
      </c>
      <c r="BD2" s="5">
        <v>4</v>
      </c>
      <c r="BE2" s="5">
        <v>5</v>
      </c>
      <c r="BF2" s="5">
        <f t="shared" ref="BF2:BF42" si="7">IF(BG2="YES",1,0)</f>
        <v>1</v>
      </c>
      <c r="BG2" s="5" t="s">
        <v>66</v>
      </c>
      <c r="BH2" s="5">
        <f t="shared" ref="BH2:BH42" si="8">IF(BI2="Yes",1,0)</f>
        <v>1</v>
      </c>
      <c r="BI2" s="5" t="s">
        <v>66</v>
      </c>
      <c r="BJ2" s="5">
        <f t="shared" ref="BJ2:BJ42" si="9">IF(BK2="Yes",1,0)</f>
        <v>0</v>
      </c>
      <c r="BK2" s="5" t="s">
        <v>60</v>
      </c>
      <c r="BM2" s="5" t="s">
        <v>70</v>
      </c>
      <c r="BN2" s="5">
        <v>2</v>
      </c>
      <c r="BO2" s="5">
        <v>3</v>
      </c>
      <c r="BP2" s="5">
        <v>3</v>
      </c>
      <c r="BQ2" s="5">
        <v>5</v>
      </c>
      <c r="BR2" s="5">
        <v>4</v>
      </c>
      <c r="BS2" s="5">
        <f t="shared" ref="BS2:BS42" si="10">SUM(BN2:BR2)</f>
        <v>17</v>
      </c>
      <c r="BT2" s="5" t="s">
        <v>71</v>
      </c>
      <c r="BU2" s="5" t="s">
        <v>72</v>
      </c>
      <c r="BV2" s="5" t="s">
        <v>73</v>
      </c>
      <c r="BW2" s="5" t="s">
        <v>74</v>
      </c>
      <c r="BY2" s="5" t="s">
        <v>75</v>
      </c>
    </row>
    <row r="3" spans="1:77" ht="15.75" customHeight="1">
      <c r="A3" s="4"/>
      <c r="B3" s="5" t="s">
        <v>76</v>
      </c>
      <c r="E3" s="5" t="s">
        <v>60</v>
      </c>
      <c r="G3" s="5" t="s">
        <v>61</v>
      </c>
      <c r="H3" s="5" t="str">
        <f t="shared" si="0"/>
        <v>5+</v>
      </c>
      <c r="I3" s="5" t="s">
        <v>77</v>
      </c>
      <c r="J3" s="6">
        <f t="shared" si="1"/>
        <v>9</v>
      </c>
      <c r="K3" s="5">
        <v>4</v>
      </c>
      <c r="L3" s="5">
        <v>5</v>
      </c>
      <c r="M3" s="5">
        <v>5</v>
      </c>
      <c r="N3" s="5">
        <v>4</v>
      </c>
      <c r="O3" s="5">
        <v>5</v>
      </c>
      <c r="P3" s="5">
        <v>5</v>
      </c>
      <c r="Q3" s="5">
        <v>4</v>
      </c>
      <c r="R3" s="5">
        <v>4</v>
      </c>
      <c r="S3" s="5">
        <v>4</v>
      </c>
      <c r="T3" s="5">
        <v>3</v>
      </c>
      <c r="V3" s="5">
        <v>2</v>
      </c>
      <c r="W3" s="5">
        <v>4</v>
      </c>
      <c r="X3" s="5">
        <f t="shared" si="2"/>
        <v>40</v>
      </c>
      <c r="Y3" s="5">
        <f t="shared" si="3"/>
        <v>49</v>
      </c>
      <c r="Z3" s="5" t="s">
        <v>78</v>
      </c>
      <c r="AA3" s="5" t="s">
        <v>79</v>
      </c>
      <c r="AB3" s="5" t="s">
        <v>80</v>
      </c>
      <c r="AC3" s="5" t="s">
        <v>81</v>
      </c>
      <c r="AD3" s="5" t="s">
        <v>65</v>
      </c>
      <c r="AE3" s="5" t="s">
        <v>82</v>
      </c>
      <c r="AF3" s="5" t="s">
        <v>66</v>
      </c>
      <c r="AG3" s="5" t="s">
        <v>83</v>
      </c>
      <c r="AI3" s="5" t="s">
        <v>84</v>
      </c>
      <c r="AJ3" s="5">
        <f t="shared" si="4"/>
        <v>6</v>
      </c>
      <c r="AK3" s="5">
        <v>3</v>
      </c>
      <c r="AL3" s="5">
        <v>3</v>
      </c>
      <c r="AM3" s="5">
        <v>4</v>
      </c>
      <c r="AN3" s="5">
        <v>4</v>
      </c>
      <c r="AO3" s="5">
        <v>4</v>
      </c>
      <c r="AP3" s="5">
        <v>4</v>
      </c>
      <c r="AQ3" s="5">
        <v>4</v>
      </c>
      <c r="AR3" s="5">
        <v>4</v>
      </c>
      <c r="AS3" s="5">
        <v>3</v>
      </c>
      <c r="AU3" s="5">
        <v>1</v>
      </c>
      <c r="AV3" s="5">
        <v>3</v>
      </c>
      <c r="AW3" s="5">
        <f t="shared" si="5"/>
        <v>31</v>
      </c>
      <c r="AX3" s="5">
        <f t="shared" si="6"/>
        <v>37</v>
      </c>
      <c r="AY3" s="5" t="s">
        <v>85</v>
      </c>
      <c r="AZ3" s="5">
        <v>4</v>
      </c>
      <c r="BA3" s="5">
        <v>4</v>
      </c>
      <c r="BB3" s="5">
        <v>4</v>
      </c>
      <c r="BC3" s="5">
        <v>5</v>
      </c>
      <c r="BD3" s="5">
        <v>5</v>
      </c>
      <c r="BE3" s="5">
        <v>5</v>
      </c>
      <c r="BF3" s="5">
        <f t="shared" si="7"/>
        <v>1</v>
      </c>
      <c r="BG3" s="5" t="s">
        <v>66</v>
      </c>
      <c r="BH3" s="5">
        <f t="shared" si="8"/>
        <v>0</v>
      </c>
      <c r="BI3" s="5" t="s">
        <v>60</v>
      </c>
      <c r="BJ3" s="5">
        <f t="shared" si="9"/>
        <v>0</v>
      </c>
      <c r="BK3" s="5" t="s">
        <v>60</v>
      </c>
      <c r="BM3" s="5" t="s">
        <v>86</v>
      </c>
      <c r="BN3" s="5">
        <v>5</v>
      </c>
      <c r="BO3" s="5">
        <v>3</v>
      </c>
      <c r="BP3" s="5">
        <v>4</v>
      </c>
      <c r="BQ3" s="5">
        <v>4</v>
      </c>
      <c r="BR3" s="5">
        <v>4</v>
      </c>
      <c r="BS3" s="5">
        <f t="shared" si="10"/>
        <v>20</v>
      </c>
      <c r="BT3" s="5" t="s">
        <v>87</v>
      </c>
      <c r="BU3" s="5" t="s">
        <v>88</v>
      </c>
      <c r="BV3" s="5" t="s">
        <v>89</v>
      </c>
      <c r="BW3" s="5" t="s">
        <v>74</v>
      </c>
    </row>
    <row r="4" spans="1:77" ht="15.75" customHeight="1">
      <c r="A4" s="4"/>
      <c r="B4" s="5" t="s">
        <v>90</v>
      </c>
      <c r="D4" s="5" t="s">
        <v>66</v>
      </c>
      <c r="E4" s="5" t="s">
        <v>60</v>
      </c>
      <c r="G4" s="5" t="s">
        <v>91</v>
      </c>
      <c r="H4" s="5" t="str">
        <f t="shared" si="0"/>
        <v>2-5</v>
      </c>
      <c r="I4" s="5" t="s">
        <v>77</v>
      </c>
      <c r="J4" s="6">
        <f t="shared" si="1"/>
        <v>9</v>
      </c>
      <c r="K4" s="5">
        <v>4</v>
      </c>
      <c r="L4" s="5">
        <v>5</v>
      </c>
      <c r="M4" s="5">
        <v>5</v>
      </c>
      <c r="N4" s="5">
        <v>5</v>
      </c>
      <c r="O4" s="5">
        <v>5</v>
      </c>
      <c r="P4" s="5">
        <v>5</v>
      </c>
      <c r="Q4" s="5">
        <v>5</v>
      </c>
      <c r="R4" s="5">
        <v>5</v>
      </c>
      <c r="S4" s="5">
        <v>5</v>
      </c>
      <c r="T4" s="5">
        <v>4</v>
      </c>
      <c r="V4" s="5">
        <v>4</v>
      </c>
      <c r="W4" s="5">
        <v>4</v>
      </c>
      <c r="X4" s="5">
        <f t="shared" si="2"/>
        <v>47</v>
      </c>
      <c r="Y4" s="5">
        <f t="shared" si="3"/>
        <v>56</v>
      </c>
      <c r="Z4" s="5" t="s">
        <v>77</v>
      </c>
      <c r="AA4" s="5" t="s">
        <v>92</v>
      </c>
      <c r="AB4" s="5" t="s">
        <v>77</v>
      </c>
      <c r="AC4" s="5" t="s">
        <v>77</v>
      </c>
      <c r="AD4" s="5" t="s">
        <v>93</v>
      </c>
      <c r="AE4" s="5" t="s">
        <v>77</v>
      </c>
      <c r="AF4" s="5" t="s">
        <v>60</v>
      </c>
      <c r="AH4" s="5" t="s">
        <v>94</v>
      </c>
      <c r="AJ4" s="5">
        <f t="shared" si="4"/>
        <v>7</v>
      </c>
      <c r="AK4" s="5">
        <v>3</v>
      </c>
      <c r="AL4" s="5">
        <v>4</v>
      </c>
      <c r="AM4" s="5">
        <v>5</v>
      </c>
      <c r="AN4" s="5">
        <v>5</v>
      </c>
      <c r="AO4" s="5">
        <v>3</v>
      </c>
      <c r="AP4" s="5">
        <v>4</v>
      </c>
      <c r="AQ4" s="5">
        <v>4</v>
      </c>
      <c r="AR4" s="5">
        <v>4</v>
      </c>
      <c r="AS4" s="5">
        <v>3</v>
      </c>
      <c r="AU4" s="5">
        <v>1</v>
      </c>
      <c r="AV4" s="5">
        <v>2</v>
      </c>
      <c r="AW4" s="5">
        <f t="shared" si="5"/>
        <v>31</v>
      </c>
      <c r="AX4" s="5">
        <f t="shared" si="6"/>
        <v>38</v>
      </c>
      <c r="AY4" s="5" t="s">
        <v>95</v>
      </c>
      <c r="AZ4" s="5">
        <v>4</v>
      </c>
      <c r="BA4" s="5">
        <v>4</v>
      </c>
      <c r="BB4" s="5">
        <v>5</v>
      </c>
      <c r="BC4" s="5">
        <v>5</v>
      </c>
      <c r="BD4" s="5">
        <v>3</v>
      </c>
      <c r="BE4" s="5">
        <v>2</v>
      </c>
      <c r="BF4" s="5">
        <f t="shared" si="7"/>
        <v>1</v>
      </c>
      <c r="BG4" s="5" t="s">
        <v>66</v>
      </c>
      <c r="BH4" s="5">
        <f t="shared" si="8"/>
        <v>1</v>
      </c>
      <c r="BI4" s="5" t="s">
        <v>66</v>
      </c>
      <c r="BJ4" s="5">
        <f t="shared" si="9"/>
        <v>0</v>
      </c>
      <c r="BK4" s="5" t="s">
        <v>60</v>
      </c>
      <c r="BM4" s="5" t="s">
        <v>94</v>
      </c>
      <c r="BN4" s="5">
        <v>2</v>
      </c>
      <c r="BO4" s="5">
        <v>2</v>
      </c>
      <c r="BP4" s="5">
        <v>1</v>
      </c>
      <c r="BQ4" s="5">
        <v>4</v>
      </c>
      <c r="BR4" s="5">
        <v>1</v>
      </c>
      <c r="BS4" s="5">
        <f t="shared" si="10"/>
        <v>10</v>
      </c>
      <c r="BT4" s="5" t="s">
        <v>71</v>
      </c>
      <c r="BU4" s="5" t="s">
        <v>72</v>
      </c>
      <c r="BV4" s="5" t="s">
        <v>96</v>
      </c>
      <c r="BX4" s="5" t="s">
        <v>97</v>
      </c>
      <c r="BY4" s="5" t="s">
        <v>98</v>
      </c>
    </row>
    <row r="5" spans="1:77" ht="15.75" customHeight="1">
      <c r="A5" s="4"/>
      <c r="B5" s="5" t="s">
        <v>99</v>
      </c>
      <c r="D5" s="5" t="s">
        <v>66</v>
      </c>
      <c r="E5" s="5" t="s">
        <v>60</v>
      </c>
      <c r="G5" s="5" t="s">
        <v>100</v>
      </c>
      <c r="H5" s="5" t="str">
        <f t="shared" si="0"/>
        <v>2-5</v>
      </c>
      <c r="I5" s="5" t="s">
        <v>101</v>
      </c>
      <c r="J5" s="6">
        <f t="shared" si="1"/>
        <v>7</v>
      </c>
      <c r="K5" s="5">
        <v>2</v>
      </c>
      <c r="L5" s="5">
        <v>5</v>
      </c>
      <c r="M5" s="5">
        <v>3</v>
      </c>
      <c r="N5" s="5">
        <v>4</v>
      </c>
      <c r="O5" s="5">
        <v>3</v>
      </c>
      <c r="P5" s="5">
        <v>4</v>
      </c>
      <c r="Q5" s="5">
        <v>5</v>
      </c>
      <c r="R5" s="5">
        <v>3</v>
      </c>
      <c r="S5" s="5">
        <v>3</v>
      </c>
      <c r="T5" s="5">
        <v>2</v>
      </c>
      <c r="V5" s="5">
        <v>4</v>
      </c>
      <c r="W5" s="5">
        <v>5</v>
      </c>
      <c r="X5" s="5">
        <f t="shared" si="2"/>
        <v>36</v>
      </c>
      <c r="Y5" s="5">
        <f t="shared" si="3"/>
        <v>43</v>
      </c>
      <c r="Z5" s="5" t="s">
        <v>77</v>
      </c>
      <c r="AA5" s="5" t="s">
        <v>102</v>
      </c>
      <c r="AB5" s="5" t="s">
        <v>77</v>
      </c>
      <c r="AC5" s="5" t="s">
        <v>102</v>
      </c>
      <c r="AD5" s="5" t="s">
        <v>65</v>
      </c>
      <c r="AE5" s="5" t="s">
        <v>77</v>
      </c>
      <c r="AF5" s="5" t="s">
        <v>66</v>
      </c>
      <c r="AG5" s="5" t="s">
        <v>103</v>
      </c>
      <c r="AI5" s="5" t="s">
        <v>104</v>
      </c>
      <c r="AJ5" s="5">
        <f t="shared" si="4"/>
        <v>7</v>
      </c>
      <c r="AK5" s="5">
        <v>2</v>
      </c>
      <c r="AL5" s="5">
        <v>5</v>
      </c>
      <c r="AM5" s="5">
        <v>5</v>
      </c>
      <c r="AN5" s="5">
        <v>4</v>
      </c>
      <c r="AO5" s="5">
        <v>5</v>
      </c>
      <c r="AP5" s="5">
        <v>4</v>
      </c>
      <c r="AQ5" s="5">
        <v>4</v>
      </c>
      <c r="AR5" s="5">
        <v>5</v>
      </c>
      <c r="AS5" s="5">
        <v>3</v>
      </c>
      <c r="AU5" s="5">
        <v>1</v>
      </c>
      <c r="AV5" s="5">
        <v>5</v>
      </c>
      <c r="AW5" s="5">
        <f t="shared" si="5"/>
        <v>36</v>
      </c>
      <c r="AX5" s="5">
        <f t="shared" si="6"/>
        <v>43</v>
      </c>
      <c r="AY5" s="5" t="s">
        <v>105</v>
      </c>
      <c r="AZ5" s="5">
        <v>1</v>
      </c>
      <c r="BA5" s="5">
        <v>1</v>
      </c>
      <c r="BB5" s="5">
        <v>1</v>
      </c>
      <c r="BC5" s="5">
        <v>1</v>
      </c>
      <c r="BD5" s="5">
        <v>1</v>
      </c>
      <c r="BE5" s="5">
        <v>4</v>
      </c>
      <c r="BF5" s="5">
        <f t="shared" si="7"/>
        <v>1</v>
      </c>
      <c r="BG5" s="5" t="s">
        <v>66</v>
      </c>
      <c r="BH5" s="5">
        <f t="shared" si="8"/>
        <v>0</v>
      </c>
      <c r="BI5" s="5" t="s">
        <v>60</v>
      </c>
      <c r="BJ5" s="5">
        <f t="shared" si="9"/>
        <v>0</v>
      </c>
      <c r="BK5" s="5" t="s">
        <v>60</v>
      </c>
      <c r="BM5" s="5" t="s">
        <v>106</v>
      </c>
      <c r="BN5" s="5">
        <v>3</v>
      </c>
      <c r="BO5" s="5">
        <v>3</v>
      </c>
      <c r="BP5" s="5">
        <v>5</v>
      </c>
      <c r="BQ5" s="5">
        <v>5</v>
      </c>
      <c r="BR5" s="5">
        <v>5</v>
      </c>
      <c r="BS5" s="5">
        <f t="shared" si="10"/>
        <v>21</v>
      </c>
      <c r="BT5" s="5" t="s">
        <v>71</v>
      </c>
      <c r="BU5" s="5" t="s">
        <v>107</v>
      </c>
      <c r="BV5" s="5" t="s">
        <v>73</v>
      </c>
      <c r="BW5" s="5" t="s">
        <v>108</v>
      </c>
    </row>
    <row r="6" spans="1:77" ht="15.75" customHeight="1">
      <c r="A6" s="4"/>
      <c r="B6" s="5" t="s">
        <v>109</v>
      </c>
      <c r="D6" s="5" t="s">
        <v>66</v>
      </c>
      <c r="E6" s="5" t="s">
        <v>60</v>
      </c>
      <c r="G6" s="5" t="s">
        <v>110</v>
      </c>
      <c r="H6" s="5" t="str">
        <f t="shared" si="0"/>
        <v>&lt;2</v>
      </c>
      <c r="I6" s="5" t="s">
        <v>111</v>
      </c>
      <c r="J6" s="6">
        <f t="shared" si="1"/>
        <v>8</v>
      </c>
      <c r="K6" s="5">
        <v>3</v>
      </c>
      <c r="L6" s="5">
        <v>5</v>
      </c>
      <c r="M6" s="5">
        <v>5</v>
      </c>
      <c r="N6" s="5">
        <v>5</v>
      </c>
      <c r="O6" s="5">
        <v>5</v>
      </c>
      <c r="P6" s="5">
        <v>5</v>
      </c>
      <c r="Q6" s="5">
        <v>5</v>
      </c>
      <c r="R6" s="5">
        <v>5</v>
      </c>
      <c r="S6" s="5">
        <v>5</v>
      </c>
      <c r="T6" s="5">
        <v>2</v>
      </c>
      <c r="V6" s="5">
        <v>4</v>
      </c>
      <c r="W6" s="5">
        <v>5</v>
      </c>
      <c r="X6" s="5">
        <f t="shared" si="2"/>
        <v>46</v>
      </c>
      <c r="Y6" s="5">
        <f t="shared" si="3"/>
        <v>54</v>
      </c>
      <c r="Z6" s="5" t="s">
        <v>112</v>
      </c>
      <c r="AA6" s="5" t="s">
        <v>65</v>
      </c>
      <c r="AB6" s="5" t="s">
        <v>64</v>
      </c>
      <c r="AC6" s="5" t="s">
        <v>113</v>
      </c>
      <c r="AD6" s="5" t="s">
        <v>64</v>
      </c>
      <c r="AE6" s="5" t="s">
        <v>114</v>
      </c>
      <c r="AF6" s="5" t="s">
        <v>66</v>
      </c>
      <c r="AG6" s="5" t="s">
        <v>115</v>
      </c>
      <c r="AI6" s="5" t="s">
        <v>84</v>
      </c>
      <c r="AJ6" s="5">
        <f t="shared" si="4"/>
        <v>9</v>
      </c>
      <c r="AK6" s="5">
        <v>4</v>
      </c>
      <c r="AL6" s="5">
        <v>5</v>
      </c>
      <c r="AM6" s="5">
        <v>5</v>
      </c>
      <c r="AN6" s="5">
        <v>5</v>
      </c>
      <c r="AO6" s="5">
        <v>5</v>
      </c>
      <c r="AP6" s="5">
        <v>5</v>
      </c>
      <c r="AQ6" s="5">
        <v>5</v>
      </c>
      <c r="AR6" s="5">
        <v>5</v>
      </c>
      <c r="AS6" s="5">
        <v>3</v>
      </c>
      <c r="AU6" s="5">
        <v>5</v>
      </c>
      <c r="AV6" s="5">
        <v>5</v>
      </c>
      <c r="AW6" s="5">
        <f t="shared" si="5"/>
        <v>43</v>
      </c>
      <c r="AX6" s="5">
        <f t="shared" si="6"/>
        <v>52</v>
      </c>
      <c r="AY6" s="5" t="s">
        <v>116</v>
      </c>
      <c r="AZ6" s="5">
        <v>1</v>
      </c>
      <c r="BA6" s="5">
        <v>1</v>
      </c>
      <c r="BB6" s="5">
        <v>1</v>
      </c>
      <c r="BC6" s="5">
        <v>2</v>
      </c>
      <c r="BD6" s="5">
        <v>1</v>
      </c>
      <c r="BE6" s="5">
        <v>5</v>
      </c>
      <c r="BF6" s="5">
        <f t="shared" si="7"/>
        <v>1</v>
      </c>
      <c r="BG6" s="5" t="s">
        <v>66</v>
      </c>
      <c r="BH6" s="5">
        <f t="shared" si="8"/>
        <v>1</v>
      </c>
      <c r="BI6" s="5" t="s">
        <v>66</v>
      </c>
      <c r="BJ6" s="5">
        <f t="shared" si="9"/>
        <v>0</v>
      </c>
      <c r="BK6" s="5" t="s">
        <v>60</v>
      </c>
      <c r="BM6" s="5" t="s">
        <v>117</v>
      </c>
      <c r="BN6" s="5">
        <v>3</v>
      </c>
      <c r="BO6" s="5">
        <v>4</v>
      </c>
      <c r="BP6" s="5">
        <v>3</v>
      </c>
      <c r="BQ6" s="5">
        <v>4</v>
      </c>
      <c r="BR6" s="5">
        <v>2</v>
      </c>
      <c r="BS6" s="5">
        <f t="shared" si="10"/>
        <v>16</v>
      </c>
      <c r="BT6" s="5" t="s">
        <v>71</v>
      </c>
      <c r="BU6" s="5" t="s">
        <v>118</v>
      </c>
      <c r="BV6" s="5" t="s">
        <v>89</v>
      </c>
      <c r="BW6" s="5" t="s">
        <v>108</v>
      </c>
      <c r="BY6" s="5" t="s">
        <v>119</v>
      </c>
    </row>
    <row r="7" spans="1:77" ht="15.75" customHeight="1">
      <c r="A7" s="4"/>
      <c r="B7" s="5" t="s">
        <v>120</v>
      </c>
      <c r="D7" s="5" t="s">
        <v>66</v>
      </c>
      <c r="E7" s="5" t="s">
        <v>60</v>
      </c>
      <c r="G7" s="5" t="s">
        <v>110</v>
      </c>
      <c r="H7" s="5" t="str">
        <f t="shared" si="0"/>
        <v>&lt;2</v>
      </c>
      <c r="I7" s="5" t="s">
        <v>102</v>
      </c>
      <c r="J7" s="6">
        <f t="shared" si="1"/>
        <v>10</v>
      </c>
      <c r="K7" s="5">
        <v>5</v>
      </c>
      <c r="L7" s="5">
        <v>5</v>
      </c>
      <c r="M7" s="5">
        <v>5</v>
      </c>
      <c r="N7" s="5">
        <v>4</v>
      </c>
      <c r="O7" s="5">
        <v>4</v>
      </c>
      <c r="P7" s="5">
        <v>5</v>
      </c>
      <c r="Q7" s="5">
        <v>4</v>
      </c>
      <c r="R7" s="5">
        <v>5</v>
      </c>
      <c r="S7" s="5">
        <v>5</v>
      </c>
      <c r="T7" s="5">
        <v>5</v>
      </c>
      <c r="V7" s="5">
        <v>3</v>
      </c>
      <c r="W7" s="5">
        <v>4</v>
      </c>
      <c r="X7" s="5">
        <f t="shared" si="2"/>
        <v>44</v>
      </c>
      <c r="Y7" s="5">
        <f t="shared" si="3"/>
        <v>54</v>
      </c>
      <c r="Z7" s="5" t="s">
        <v>102</v>
      </c>
      <c r="AA7" s="5" t="s">
        <v>102</v>
      </c>
      <c r="AB7" s="5" t="s">
        <v>102</v>
      </c>
      <c r="AC7" s="5" t="s">
        <v>82</v>
      </c>
      <c r="AD7" s="5" t="s">
        <v>102</v>
      </c>
      <c r="AE7" s="5" t="s">
        <v>121</v>
      </c>
      <c r="AF7" s="5" t="s">
        <v>66</v>
      </c>
      <c r="AG7" s="5" t="s">
        <v>122</v>
      </c>
      <c r="AI7" s="5" t="s">
        <v>123</v>
      </c>
      <c r="AJ7" s="5">
        <f t="shared" si="4"/>
        <v>10</v>
      </c>
      <c r="AK7" s="5">
        <v>5</v>
      </c>
      <c r="AL7" s="5">
        <v>5</v>
      </c>
      <c r="AM7" s="5">
        <v>5</v>
      </c>
      <c r="AN7" s="5">
        <v>4</v>
      </c>
      <c r="AO7" s="5">
        <v>4</v>
      </c>
      <c r="AP7" s="5">
        <v>5</v>
      </c>
      <c r="AQ7" s="5">
        <v>4</v>
      </c>
      <c r="AR7" s="5">
        <v>5</v>
      </c>
      <c r="AS7" s="5">
        <v>5</v>
      </c>
      <c r="AU7" s="5">
        <v>3</v>
      </c>
      <c r="AV7" s="5">
        <v>5</v>
      </c>
      <c r="AW7" s="5">
        <f t="shared" si="5"/>
        <v>40</v>
      </c>
      <c r="AX7" s="5">
        <f t="shared" si="6"/>
        <v>50</v>
      </c>
      <c r="AY7" s="5" t="s">
        <v>124</v>
      </c>
      <c r="AZ7" s="5">
        <v>5</v>
      </c>
      <c r="BA7" s="5">
        <v>5</v>
      </c>
      <c r="BB7" s="5">
        <v>5</v>
      </c>
      <c r="BC7" s="5">
        <v>4</v>
      </c>
      <c r="BD7" s="5">
        <v>5</v>
      </c>
      <c r="BE7" s="5">
        <v>5</v>
      </c>
      <c r="BF7" s="5">
        <f t="shared" si="7"/>
        <v>1</v>
      </c>
      <c r="BG7" s="5" t="s">
        <v>66</v>
      </c>
      <c r="BH7" s="5">
        <f t="shared" si="8"/>
        <v>1</v>
      </c>
      <c r="BI7" s="5" t="s">
        <v>66</v>
      </c>
      <c r="BJ7" s="5">
        <f t="shared" si="9"/>
        <v>0</v>
      </c>
      <c r="BK7" s="5" t="s">
        <v>60</v>
      </c>
      <c r="BM7" s="5" t="s">
        <v>125</v>
      </c>
      <c r="BN7" s="5">
        <v>2</v>
      </c>
      <c r="BO7" s="5">
        <v>2</v>
      </c>
      <c r="BP7" s="5">
        <v>1</v>
      </c>
      <c r="BQ7" s="5">
        <v>3</v>
      </c>
      <c r="BR7" s="5">
        <v>2</v>
      </c>
      <c r="BS7" s="5">
        <f t="shared" si="10"/>
        <v>10</v>
      </c>
      <c r="BT7" s="5" t="s">
        <v>71</v>
      </c>
      <c r="BU7" s="5" t="s">
        <v>126</v>
      </c>
      <c r="BV7" s="5" t="s">
        <v>96</v>
      </c>
      <c r="BW7" s="5" t="s">
        <v>127</v>
      </c>
      <c r="BY7" s="5" t="s">
        <v>128</v>
      </c>
    </row>
    <row r="8" spans="1:77" ht="15.75" customHeight="1">
      <c r="A8" s="4"/>
      <c r="B8" s="5" t="s">
        <v>129</v>
      </c>
      <c r="D8" s="5" t="s">
        <v>66</v>
      </c>
      <c r="E8" s="5" t="s">
        <v>66</v>
      </c>
      <c r="F8" s="5" t="s">
        <v>130</v>
      </c>
      <c r="G8" s="5" t="s">
        <v>61</v>
      </c>
      <c r="H8" s="5" t="str">
        <f t="shared" si="0"/>
        <v>5+</v>
      </c>
      <c r="I8" s="5" t="s">
        <v>131</v>
      </c>
      <c r="J8" s="6">
        <f t="shared" si="1"/>
        <v>10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5</v>
      </c>
      <c r="Q8" s="5">
        <v>5</v>
      </c>
      <c r="R8" s="5">
        <v>5</v>
      </c>
      <c r="S8" s="5">
        <v>5</v>
      </c>
      <c r="T8" s="5">
        <v>5</v>
      </c>
      <c r="V8" s="5">
        <v>5</v>
      </c>
      <c r="W8" s="5">
        <v>5</v>
      </c>
      <c r="X8" s="5">
        <f t="shared" si="2"/>
        <v>50</v>
      </c>
      <c r="Y8" s="5">
        <f t="shared" si="3"/>
        <v>60</v>
      </c>
      <c r="Z8" s="5" t="s">
        <v>131</v>
      </c>
      <c r="AA8" s="5" t="s">
        <v>131</v>
      </c>
      <c r="AB8" s="5" t="s">
        <v>131</v>
      </c>
      <c r="AC8" s="5" t="s">
        <v>131</v>
      </c>
      <c r="AD8" s="5" t="s">
        <v>131</v>
      </c>
      <c r="AE8" s="5" t="s">
        <v>131</v>
      </c>
      <c r="AF8" s="5" t="s">
        <v>60</v>
      </c>
      <c r="AH8" s="5" t="s">
        <v>131</v>
      </c>
      <c r="AJ8" s="5">
        <f t="shared" si="4"/>
        <v>2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  <c r="AR8" s="5">
        <v>1</v>
      </c>
      <c r="AS8" s="5">
        <v>1</v>
      </c>
      <c r="AU8" s="5">
        <v>1</v>
      </c>
      <c r="AV8" s="5">
        <v>1</v>
      </c>
      <c r="AW8" s="5">
        <f t="shared" si="5"/>
        <v>9</v>
      </c>
      <c r="AX8" s="5">
        <f t="shared" si="6"/>
        <v>11</v>
      </c>
      <c r="AY8" s="5" t="s">
        <v>132</v>
      </c>
      <c r="AZ8" s="5">
        <v>1</v>
      </c>
      <c r="BA8" s="5">
        <v>1</v>
      </c>
      <c r="BB8" s="5">
        <v>1</v>
      </c>
      <c r="BC8" s="5">
        <v>1</v>
      </c>
      <c r="BD8" s="5">
        <v>1</v>
      </c>
      <c r="BF8" s="5">
        <f t="shared" si="7"/>
        <v>0</v>
      </c>
      <c r="BG8" s="5" t="s">
        <v>60</v>
      </c>
      <c r="BH8" s="5">
        <f t="shared" si="8"/>
        <v>0</v>
      </c>
      <c r="BI8" s="5" t="s">
        <v>60</v>
      </c>
      <c r="BJ8" s="5">
        <f t="shared" si="9"/>
        <v>0</v>
      </c>
      <c r="BK8" s="5" t="s">
        <v>60</v>
      </c>
      <c r="BS8" s="5">
        <f t="shared" si="10"/>
        <v>0</v>
      </c>
      <c r="BT8" s="5" t="s">
        <v>133</v>
      </c>
      <c r="BU8" s="5" t="s">
        <v>126</v>
      </c>
      <c r="BV8" s="5" t="s">
        <v>134</v>
      </c>
      <c r="BW8" s="5" t="s">
        <v>135</v>
      </c>
    </row>
    <row r="9" spans="1:77" ht="15.75" customHeight="1">
      <c r="A9" s="4"/>
      <c r="B9" s="5" t="s">
        <v>136</v>
      </c>
      <c r="D9" s="5" t="s">
        <v>66</v>
      </c>
      <c r="E9" s="5" t="s">
        <v>66</v>
      </c>
      <c r="F9" s="5" t="s">
        <v>137</v>
      </c>
      <c r="G9" s="5" t="s">
        <v>100</v>
      </c>
      <c r="H9" s="5" t="str">
        <f t="shared" si="0"/>
        <v>2-5</v>
      </c>
      <c r="I9" s="5" t="s">
        <v>77</v>
      </c>
      <c r="J9" s="6">
        <f t="shared" si="1"/>
        <v>9</v>
      </c>
      <c r="K9" s="5">
        <v>4</v>
      </c>
      <c r="L9" s="5">
        <v>5</v>
      </c>
      <c r="M9" s="5">
        <v>5</v>
      </c>
      <c r="N9" s="5">
        <v>4</v>
      </c>
      <c r="O9" s="5">
        <v>4</v>
      </c>
      <c r="P9" s="5">
        <v>4</v>
      </c>
      <c r="Q9" s="5">
        <v>3</v>
      </c>
      <c r="R9" s="5">
        <v>4</v>
      </c>
      <c r="S9" s="5">
        <v>4</v>
      </c>
      <c r="T9" s="5">
        <v>3</v>
      </c>
      <c r="V9" s="5">
        <v>3</v>
      </c>
      <c r="W9" s="5">
        <v>4</v>
      </c>
      <c r="X9" s="5">
        <f t="shared" si="2"/>
        <v>38</v>
      </c>
      <c r="Y9" s="5">
        <f t="shared" si="3"/>
        <v>47</v>
      </c>
      <c r="Z9" s="5" t="s">
        <v>138</v>
      </c>
      <c r="AA9" s="5" t="s">
        <v>102</v>
      </c>
      <c r="AB9" s="5" t="s">
        <v>77</v>
      </c>
      <c r="AC9" s="5" t="s">
        <v>102</v>
      </c>
      <c r="AD9" s="5" t="s">
        <v>77</v>
      </c>
      <c r="AE9" s="5" t="s">
        <v>139</v>
      </c>
      <c r="AF9" s="5" t="s">
        <v>60</v>
      </c>
      <c r="AH9" s="5" t="s">
        <v>140</v>
      </c>
      <c r="AJ9" s="5">
        <f t="shared" si="4"/>
        <v>7</v>
      </c>
      <c r="AK9" s="5">
        <v>3</v>
      </c>
      <c r="AL9" s="5">
        <v>4</v>
      </c>
      <c r="AM9" s="5">
        <v>5</v>
      </c>
      <c r="AN9" s="5">
        <v>5</v>
      </c>
      <c r="AO9" s="5">
        <v>4</v>
      </c>
      <c r="AP9" s="5">
        <v>5</v>
      </c>
      <c r="AQ9" s="5">
        <v>3</v>
      </c>
      <c r="AR9" s="5">
        <v>5</v>
      </c>
      <c r="AS9" s="5">
        <v>3</v>
      </c>
      <c r="AU9" s="5">
        <v>1</v>
      </c>
      <c r="AV9" s="5">
        <v>4</v>
      </c>
      <c r="AW9" s="5">
        <f t="shared" si="5"/>
        <v>35</v>
      </c>
      <c r="AX9" s="5">
        <f t="shared" si="6"/>
        <v>42</v>
      </c>
      <c r="AY9" s="5" t="s">
        <v>141</v>
      </c>
      <c r="AZ9" s="5">
        <v>1</v>
      </c>
      <c r="BA9" s="5">
        <v>2</v>
      </c>
      <c r="BB9" s="5">
        <v>4</v>
      </c>
      <c r="BC9" s="5">
        <v>3</v>
      </c>
      <c r="BD9" s="5">
        <v>5</v>
      </c>
      <c r="BE9" s="5">
        <v>2</v>
      </c>
      <c r="BF9" s="5">
        <f t="shared" si="7"/>
        <v>1</v>
      </c>
      <c r="BG9" s="5" t="s">
        <v>66</v>
      </c>
      <c r="BH9" s="5">
        <f t="shared" si="8"/>
        <v>0</v>
      </c>
      <c r="BI9" s="5" t="s">
        <v>60</v>
      </c>
      <c r="BJ9" s="5">
        <f t="shared" si="9"/>
        <v>0</v>
      </c>
      <c r="BK9" s="5" t="s">
        <v>60</v>
      </c>
      <c r="BM9" s="5" t="s">
        <v>142</v>
      </c>
      <c r="BN9" s="5">
        <v>3</v>
      </c>
      <c r="BO9" s="5">
        <v>2</v>
      </c>
      <c r="BP9" s="5">
        <v>2</v>
      </c>
      <c r="BQ9" s="5">
        <v>4</v>
      </c>
      <c r="BR9" s="5">
        <v>4</v>
      </c>
      <c r="BS9" s="5">
        <f t="shared" si="10"/>
        <v>15</v>
      </c>
      <c r="BT9" s="5" t="s">
        <v>87</v>
      </c>
      <c r="BU9" s="5" t="s">
        <v>88</v>
      </c>
      <c r="BV9" s="5" t="s">
        <v>73</v>
      </c>
      <c r="BW9" s="5" t="s">
        <v>74</v>
      </c>
    </row>
    <row r="10" spans="1:77" ht="15.75" customHeight="1">
      <c r="A10" s="4"/>
      <c r="B10" s="5" t="s">
        <v>143</v>
      </c>
      <c r="D10" s="5" t="s">
        <v>66</v>
      </c>
      <c r="E10" s="5" t="s">
        <v>66</v>
      </c>
      <c r="F10" s="5" t="s">
        <v>144</v>
      </c>
      <c r="G10" s="5" t="s">
        <v>61</v>
      </c>
      <c r="H10" s="5" t="str">
        <f t="shared" si="0"/>
        <v>5+</v>
      </c>
      <c r="I10" s="5" t="s">
        <v>145</v>
      </c>
      <c r="J10" s="6">
        <f t="shared" si="1"/>
        <v>10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V10" s="5">
        <v>4</v>
      </c>
      <c r="W10" s="5">
        <v>4</v>
      </c>
      <c r="X10" s="5">
        <f t="shared" si="2"/>
        <v>48</v>
      </c>
      <c r="Y10" s="5">
        <f t="shared" si="3"/>
        <v>58</v>
      </c>
      <c r="Z10" s="5" t="s">
        <v>145</v>
      </c>
      <c r="AA10" s="5" t="s">
        <v>146</v>
      </c>
      <c r="AB10" s="5" t="s">
        <v>147</v>
      </c>
      <c r="AC10" s="5" t="s">
        <v>82</v>
      </c>
      <c r="AD10" s="5" t="s">
        <v>145</v>
      </c>
      <c r="AE10" s="5" t="s">
        <v>145</v>
      </c>
      <c r="AF10" s="5" t="s">
        <v>66</v>
      </c>
      <c r="AG10" s="5" t="s">
        <v>148</v>
      </c>
      <c r="AI10" s="5" t="s">
        <v>68</v>
      </c>
      <c r="AJ10" s="5">
        <f t="shared" si="4"/>
        <v>10</v>
      </c>
      <c r="AK10" s="5">
        <v>5</v>
      </c>
      <c r="AL10" s="5">
        <v>5</v>
      </c>
      <c r="AM10" s="5">
        <v>5</v>
      </c>
      <c r="AN10" s="5">
        <v>5</v>
      </c>
      <c r="AO10" s="5">
        <v>5</v>
      </c>
      <c r="AP10" s="5">
        <v>5</v>
      </c>
      <c r="AQ10" s="5">
        <v>5</v>
      </c>
      <c r="AR10" s="5">
        <v>5</v>
      </c>
      <c r="AS10" s="5">
        <v>5</v>
      </c>
      <c r="AU10" s="5">
        <v>4</v>
      </c>
      <c r="AV10" s="5">
        <v>4</v>
      </c>
      <c r="AW10" s="5">
        <f t="shared" si="5"/>
        <v>43</v>
      </c>
      <c r="AX10" s="5">
        <f t="shared" si="6"/>
        <v>53</v>
      </c>
      <c r="AY10" s="5" t="s">
        <v>149</v>
      </c>
      <c r="AZ10" s="5">
        <v>5</v>
      </c>
      <c r="BA10" s="5">
        <v>3</v>
      </c>
      <c r="BB10" s="5">
        <v>5</v>
      </c>
      <c r="BC10" s="5">
        <v>3</v>
      </c>
      <c r="BD10" s="5">
        <v>4</v>
      </c>
      <c r="BE10" s="5">
        <v>5</v>
      </c>
      <c r="BF10" s="5">
        <f t="shared" si="7"/>
        <v>1</v>
      </c>
      <c r="BG10" s="5" t="s">
        <v>66</v>
      </c>
      <c r="BH10" s="5">
        <f t="shared" si="8"/>
        <v>1</v>
      </c>
      <c r="BI10" s="5" t="s">
        <v>66</v>
      </c>
      <c r="BJ10" s="5">
        <f t="shared" si="9"/>
        <v>0</v>
      </c>
      <c r="BK10" s="5" t="s">
        <v>60</v>
      </c>
      <c r="BM10" s="5" t="s">
        <v>150</v>
      </c>
      <c r="BN10" s="5">
        <v>4</v>
      </c>
      <c r="BO10" s="5">
        <v>3</v>
      </c>
      <c r="BP10" s="5">
        <v>3</v>
      </c>
      <c r="BQ10" s="5">
        <v>4</v>
      </c>
      <c r="BR10" s="5">
        <v>3</v>
      </c>
      <c r="BS10" s="5">
        <f t="shared" si="10"/>
        <v>17</v>
      </c>
      <c r="BT10" s="5" t="s">
        <v>71</v>
      </c>
      <c r="BU10" s="5" t="s">
        <v>88</v>
      </c>
      <c r="BV10" s="5" t="s">
        <v>89</v>
      </c>
      <c r="BW10" s="5" t="s">
        <v>74</v>
      </c>
      <c r="BY10" s="5" t="s">
        <v>151</v>
      </c>
    </row>
    <row r="11" spans="1:77" ht="15.75" customHeight="1">
      <c r="A11" s="4"/>
      <c r="B11" s="5" t="s">
        <v>152</v>
      </c>
      <c r="D11" s="5" t="s">
        <v>66</v>
      </c>
      <c r="E11" s="5" t="s">
        <v>60</v>
      </c>
      <c r="G11" s="5" t="s">
        <v>110</v>
      </c>
      <c r="H11" s="5" t="str">
        <f t="shared" si="0"/>
        <v>&lt;2</v>
      </c>
      <c r="I11" s="5" t="s">
        <v>102</v>
      </c>
      <c r="J11" s="6">
        <f t="shared" si="1"/>
        <v>10</v>
      </c>
      <c r="K11" s="5">
        <v>5</v>
      </c>
      <c r="L11" s="5">
        <v>5</v>
      </c>
      <c r="M11" s="5">
        <v>4</v>
      </c>
      <c r="N11" s="5">
        <v>4</v>
      </c>
      <c r="O11" s="5">
        <v>4</v>
      </c>
      <c r="P11" s="5">
        <v>5</v>
      </c>
      <c r="Q11" s="5">
        <v>4</v>
      </c>
      <c r="R11" s="5">
        <v>5</v>
      </c>
      <c r="S11" s="5">
        <v>4</v>
      </c>
      <c r="T11" s="5">
        <v>3</v>
      </c>
      <c r="V11" s="5">
        <v>3</v>
      </c>
      <c r="W11" s="5">
        <v>4</v>
      </c>
      <c r="X11" s="5">
        <f t="shared" si="2"/>
        <v>40</v>
      </c>
      <c r="Y11" s="5">
        <f t="shared" si="3"/>
        <v>50</v>
      </c>
      <c r="Z11" s="5" t="s">
        <v>153</v>
      </c>
      <c r="AA11" s="5" t="s">
        <v>145</v>
      </c>
      <c r="AB11" s="5" t="s">
        <v>154</v>
      </c>
      <c r="AC11" s="5" t="s">
        <v>155</v>
      </c>
      <c r="AD11" s="5" t="s">
        <v>111</v>
      </c>
      <c r="AE11" s="5" t="s">
        <v>111</v>
      </c>
      <c r="AF11" s="5" t="s">
        <v>66</v>
      </c>
      <c r="AG11" s="5" t="s">
        <v>156</v>
      </c>
      <c r="AI11" s="5" t="s">
        <v>68</v>
      </c>
      <c r="AJ11" s="5">
        <f t="shared" si="4"/>
        <v>10</v>
      </c>
      <c r="AK11" s="5">
        <v>5</v>
      </c>
      <c r="AL11" s="5">
        <v>5</v>
      </c>
      <c r="AM11" s="5">
        <v>4</v>
      </c>
      <c r="AN11" s="5">
        <v>4</v>
      </c>
      <c r="AO11" s="5">
        <v>4</v>
      </c>
      <c r="AP11" s="5">
        <v>4</v>
      </c>
      <c r="AQ11" s="5">
        <v>4</v>
      </c>
      <c r="AR11" s="5">
        <v>4</v>
      </c>
      <c r="AS11" s="5">
        <v>3</v>
      </c>
      <c r="AU11" s="5">
        <v>3</v>
      </c>
      <c r="AV11" s="5">
        <v>4</v>
      </c>
      <c r="AW11" s="5">
        <f t="shared" si="5"/>
        <v>34</v>
      </c>
      <c r="AX11" s="5">
        <f t="shared" si="6"/>
        <v>44</v>
      </c>
      <c r="AY11" s="5" t="s">
        <v>157</v>
      </c>
      <c r="AZ11" s="5">
        <v>5</v>
      </c>
      <c r="BA11" s="5">
        <v>5</v>
      </c>
      <c r="BB11" s="5">
        <v>3</v>
      </c>
      <c r="BC11" s="5">
        <v>2</v>
      </c>
      <c r="BD11" s="5">
        <v>5</v>
      </c>
      <c r="BE11" s="5">
        <v>5</v>
      </c>
      <c r="BF11" s="5">
        <f t="shared" si="7"/>
        <v>0</v>
      </c>
      <c r="BG11" s="5" t="s">
        <v>60</v>
      </c>
      <c r="BH11" s="5">
        <f t="shared" si="8"/>
        <v>0</v>
      </c>
      <c r="BI11" s="5" t="s">
        <v>60</v>
      </c>
      <c r="BJ11" s="5">
        <f t="shared" si="9"/>
        <v>0</v>
      </c>
      <c r="BK11" s="5" t="s">
        <v>60</v>
      </c>
      <c r="BM11" s="5" t="s">
        <v>158</v>
      </c>
      <c r="BN11" s="5">
        <v>3</v>
      </c>
      <c r="BO11" s="5">
        <v>3</v>
      </c>
      <c r="BP11" s="5">
        <v>3</v>
      </c>
      <c r="BQ11" s="5">
        <v>4</v>
      </c>
      <c r="BR11" s="5">
        <v>3</v>
      </c>
      <c r="BS11" s="5">
        <f t="shared" si="10"/>
        <v>16</v>
      </c>
      <c r="BT11" s="5" t="s">
        <v>71</v>
      </c>
      <c r="BU11" s="5" t="s">
        <v>126</v>
      </c>
      <c r="BV11" s="5" t="s">
        <v>73</v>
      </c>
      <c r="BW11" s="5" t="s">
        <v>74</v>
      </c>
    </row>
    <row r="12" spans="1:77" ht="15.75" customHeight="1">
      <c r="A12" s="4"/>
      <c r="B12" s="5" t="s">
        <v>159</v>
      </c>
      <c r="D12" s="5" t="s">
        <v>66</v>
      </c>
      <c r="E12" s="5" t="s">
        <v>60</v>
      </c>
      <c r="G12" s="5" t="s">
        <v>110</v>
      </c>
      <c r="H12" s="5" t="str">
        <f t="shared" si="0"/>
        <v>&lt;2</v>
      </c>
      <c r="I12" s="5" t="s">
        <v>102</v>
      </c>
      <c r="J12" s="6">
        <f t="shared" si="1"/>
        <v>5</v>
      </c>
      <c r="K12" s="5">
        <v>3</v>
      </c>
      <c r="L12" s="5">
        <v>2</v>
      </c>
      <c r="M12" s="5">
        <v>2</v>
      </c>
      <c r="N12" s="5">
        <v>4</v>
      </c>
      <c r="O12" s="5">
        <v>5</v>
      </c>
      <c r="P12" s="5">
        <v>4</v>
      </c>
      <c r="Q12" s="5">
        <v>4</v>
      </c>
      <c r="R12" s="5">
        <v>5</v>
      </c>
      <c r="S12" s="5">
        <v>4</v>
      </c>
      <c r="T12" s="5">
        <v>3</v>
      </c>
      <c r="V12" s="5">
        <v>3</v>
      </c>
      <c r="W12" s="5">
        <v>4</v>
      </c>
      <c r="X12" s="5">
        <f t="shared" si="2"/>
        <v>38</v>
      </c>
      <c r="Y12" s="5">
        <f t="shared" si="3"/>
        <v>43</v>
      </c>
      <c r="Z12" s="5" t="s">
        <v>160</v>
      </c>
      <c r="AA12" s="5" t="s">
        <v>161</v>
      </c>
      <c r="AB12" s="5" t="s">
        <v>102</v>
      </c>
      <c r="AC12" s="5" t="s">
        <v>121</v>
      </c>
      <c r="AD12" s="5" t="s">
        <v>102</v>
      </c>
      <c r="AE12" s="5" t="s">
        <v>102</v>
      </c>
      <c r="AF12" s="5" t="s">
        <v>66</v>
      </c>
      <c r="AG12" s="5" t="s">
        <v>162</v>
      </c>
      <c r="AI12" s="5" t="s">
        <v>123</v>
      </c>
      <c r="AJ12" s="5">
        <f t="shared" si="4"/>
        <v>5</v>
      </c>
      <c r="AK12" s="5">
        <v>2</v>
      </c>
      <c r="AL12" s="5">
        <v>3</v>
      </c>
      <c r="AM12" s="5">
        <v>3</v>
      </c>
      <c r="AN12" s="5">
        <v>4</v>
      </c>
      <c r="AO12" s="5">
        <v>5</v>
      </c>
      <c r="AP12" s="5">
        <v>4</v>
      </c>
      <c r="AQ12" s="5">
        <v>5</v>
      </c>
      <c r="AR12" s="5">
        <v>5</v>
      </c>
      <c r="AS12" s="5">
        <v>3</v>
      </c>
      <c r="AU12" s="5">
        <v>3</v>
      </c>
      <c r="AV12" s="5">
        <v>4</v>
      </c>
      <c r="AW12" s="5">
        <f t="shared" si="5"/>
        <v>36</v>
      </c>
      <c r="AX12" s="5">
        <f t="shared" si="6"/>
        <v>41</v>
      </c>
      <c r="AY12" s="5" t="s">
        <v>163</v>
      </c>
      <c r="AZ12" s="5">
        <v>3</v>
      </c>
      <c r="BA12" s="5">
        <v>3</v>
      </c>
      <c r="BB12" s="5">
        <v>3</v>
      </c>
      <c r="BC12" s="5">
        <v>4</v>
      </c>
      <c r="BD12" s="5">
        <v>4</v>
      </c>
      <c r="BE12" s="5">
        <v>3</v>
      </c>
      <c r="BF12" s="5">
        <f t="shared" si="7"/>
        <v>1</v>
      </c>
      <c r="BG12" s="5" t="s">
        <v>66</v>
      </c>
      <c r="BH12" s="5">
        <f t="shared" si="8"/>
        <v>1</v>
      </c>
      <c r="BI12" s="5" t="s">
        <v>66</v>
      </c>
      <c r="BJ12" s="5">
        <f t="shared" si="9"/>
        <v>0</v>
      </c>
      <c r="BK12" s="5" t="s">
        <v>60</v>
      </c>
      <c r="BM12" s="5" t="s">
        <v>164</v>
      </c>
      <c r="BN12" s="5">
        <v>1</v>
      </c>
      <c r="BO12" s="5">
        <v>1</v>
      </c>
      <c r="BP12" s="5">
        <v>1</v>
      </c>
      <c r="BQ12" s="5">
        <v>1</v>
      </c>
      <c r="BR12" s="5">
        <v>1</v>
      </c>
      <c r="BS12" s="5">
        <f t="shared" si="10"/>
        <v>5</v>
      </c>
      <c r="BT12" s="5" t="s">
        <v>71</v>
      </c>
      <c r="BU12" s="5" t="s">
        <v>118</v>
      </c>
      <c r="BV12" s="5" t="s">
        <v>73</v>
      </c>
      <c r="BW12" s="5" t="s">
        <v>165</v>
      </c>
      <c r="BX12" s="5" t="s">
        <v>60</v>
      </c>
      <c r="BY12" s="5" t="s">
        <v>166</v>
      </c>
    </row>
    <row r="13" spans="1:77" ht="15.75" customHeight="1">
      <c r="A13" s="4"/>
      <c r="B13" s="5" t="s">
        <v>167</v>
      </c>
      <c r="D13" s="5" t="s">
        <v>66</v>
      </c>
      <c r="E13" s="5" t="s">
        <v>60</v>
      </c>
      <c r="G13" s="5" t="s">
        <v>110</v>
      </c>
      <c r="H13" s="5" t="str">
        <f t="shared" si="0"/>
        <v>&lt;2</v>
      </c>
      <c r="I13" s="5" t="s">
        <v>77</v>
      </c>
      <c r="J13" s="6">
        <f t="shared" si="1"/>
        <v>10</v>
      </c>
      <c r="K13" s="5">
        <v>5</v>
      </c>
      <c r="L13" s="5">
        <v>5</v>
      </c>
      <c r="M13" s="5">
        <v>5</v>
      </c>
      <c r="N13" s="5">
        <v>5</v>
      </c>
      <c r="O13" s="5">
        <v>5</v>
      </c>
      <c r="P13" s="5">
        <v>5</v>
      </c>
      <c r="Q13" s="5">
        <v>4</v>
      </c>
      <c r="R13" s="5">
        <v>5</v>
      </c>
      <c r="S13" s="5">
        <v>5</v>
      </c>
      <c r="T13" s="5">
        <v>3</v>
      </c>
      <c r="V13" s="5">
        <v>3</v>
      </c>
      <c r="W13" s="5">
        <v>4</v>
      </c>
      <c r="X13" s="5">
        <f t="shared" si="2"/>
        <v>44</v>
      </c>
      <c r="Y13" s="5">
        <f t="shared" si="3"/>
        <v>54</v>
      </c>
      <c r="Z13" s="5" t="s">
        <v>65</v>
      </c>
      <c r="AA13" s="5" t="s">
        <v>65</v>
      </c>
      <c r="AB13" s="5" t="s">
        <v>77</v>
      </c>
      <c r="AC13" s="5" t="s">
        <v>77</v>
      </c>
      <c r="AD13" s="5" t="s">
        <v>77</v>
      </c>
      <c r="AE13" s="5" t="s">
        <v>65</v>
      </c>
      <c r="AF13" s="5" t="s">
        <v>66</v>
      </c>
      <c r="AG13" s="5" t="s">
        <v>168</v>
      </c>
      <c r="AI13" s="5" t="s">
        <v>68</v>
      </c>
      <c r="AJ13" s="5">
        <f t="shared" si="4"/>
        <v>8</v>
      </c>
      <c r="AK13" s="5">
        <v>3</v>
      </c>
      <c r="AL13" s="5">
        <v>5</v>
      </c>
      <c r="AM13" s="5">
        <v>5</v>
      </c>
      <c r="AN13" s="5">
        <v>5</v>
      </c>
      <c r="AO13" s="5">
        <v>3</v>
      </c>
      <c r="AP13" s="5">
        <v>5</v>
      </c>
      <c r="AQ13" s="5">
        <v>5</v>
      </c>
      <c r="AR13" s="5">
        <v>5</v>
      </c>
      <c r="AS13" s="5">
        <v>4</v>
      </c>
      <c r="AU13" s="5">
        <v>3</v>
      </c>
      <c r="AV13" s="5">
        <v>3</v>
      </c>
      <c r="AW13" s="5">
        <f t="shared" si="5"/>
        <v>38</v>
      </c>
      <c r="AX13" s="5">
        <f t="shared" si="6"/>
        <v>46</v>
      </c>
      <c r="AY13" s="5" t="s">
        <v>169</v>
      </c>
      <c r="AZ13" s="5">
        <v>3</v>
      </c>
      <c r="BA13" s="5">
        <v>1</v>
      </c>
      <c r="BB13" s="5">
        <v>4</v>
      </c>
      <c r="BC13" s="5">
        <v>5</v>
      </c>
      <c r="BD13" s="5">
        <v>2</v>
      </c>
      <c r="BE13" s="5">
        <v>3</v>
      </c>
      <c r="BF13" s="5">
        <f t="shared" si="7"/>
        <v>1</v>
      </c>
      <c r="BG13" s="5" t="s">
        <v>66</v>
      </c>
      <c r="BH13" s="5">
        <f t="shared" si="8"/>
        <v>1</v>
      </c>
      <c r="BI13" s="5" t="s">
        <v>66</v>
      </c>
      <c r="BJ13" s="5">
        <f t="shared" si="9"/>
        <v>0</v>
      </c>
      <c r="BK13" s="5" t="s">
        <v>60</v>
      </c>
      <c r="BM13" s="5" t="s">
        <v>170</v>
      </c>
      <c r="BN13" s="5">
        <v>2</v>
      </c>
      <c r="BO13" s="5">
        <v>2</v>
      </c>
      <c r="BP13" s="5">
        <v>2</v>
      </c>
      <c r="BQ13" s="5">
        <v>3</v>
      </c>
      <c r="BR13" s="5">
        <v>4</v>
      </c>
      <c r="BS13" s="5">
        <f t="shared" si="10"/>
        <v>13</v>
      </c>
      <c r="BT13" s="5" t="s">
        <v>71</v>
      </c>
      <c r="BU13" s="5" t="s">
        <v>118</v>
      </c>
      <c r="BV13" s="5" t="s">
        <v>73</v>
      </c>
      <c r="BW13" s="5" t="s">
        <v>108</v>
      </c>
      <c r="BY13" s="5" t="s">
        <v>171</v>
      </c>
    </row>
    <row r="14" spans="1:77" ht="15.75" customHeight="1">
      <c r="A14" s="4"/>
      <c r="B14" s="5" t="s">
        <v>172</v>
      </c>
      <c r="D14" s="5" t="s">
        <v>66</v>
      </c>
      <c r="E14" s="5" t="s">
        <v>60</v>
      </c>
      <c r="G14" s="5" t="s">
        <v>110</v>
      </c>
      <c r="H14" s="5" t="str">
        <f t="shared" si="0"/>
        <v>&lt;2</v>
      </c>
      <c r="I14" s="5" t="s">
        <v>160</v>
      </c>
      <c r="J14" s="6">
        <f t="shared" si="1"/>
        <v>8</v>
      </c>
      <c r="K14" s="5">
        <v>4</v>
      </c>
      <c r="L14" s="5">
        <v>4</v>
      </c>
      <c r="M14" s="5">
        <v>5</v>
      </c>
      <c r="N14" s="5">
        <v>5</v>
      </c>
      <c r="O14" s="5">
        <v>5</v>
      </c>
      <c r="P14" s="5">
        <v>5</v>
      </c>
      <c r="Q14" s="5">
        <v>5</v>
      </c>
      <c r="R14" s="5">
        <v>5</v>
      </c>
      <c r="S14" s="5">
        <v>5</v>
      </c>
      <c r="T14" s="5">
        <v>5</v>
      </c>
      <c r="V14" s="5">
        <v>4</v>
      </c>
      <c r="W14" s="5">
        <v>4</v>
      </c>
      <c r="X14" s="5">
        <f t="shared" si="2"/>
        <v>48</v>
      </c>
      <c r="Y14" s="5">
        <f t="shared" si="3"/>
        <v>56</v>
      </c>
      <c r="Z14" s="5" t="s">
        <v>160</v>
      </c>
      <c r="AA14" s="5" t="s">
        <v>102</v>
      </c>
      <c r="AB14" s="5" t="s">
        <v>160</v>
      </c>
      <c r="AC14" s="5" t="s">
        <v>102</v>
      </c>
      <c r="AD14" s="5" t="s">
        <v>102</v>
      </c>
      <c r="AE14" s="5" t="s">
        <v>102</v>
      </c>
      <c r="AF14" s="5" t="s">
        <v>66</v>
      </c>
      <c r="AG14" s="5" t="s">
        <v>173</v>
      </c>
      <c r="AI14" s="5" t="s">
        <v>123</v>
      </c>
      <c r="AJ14" s="5">
        <f t="shared" si="4"/>
        <v>8</v>
      </c>
      <c r="AK14" s="5">
        <v>4</v>
      </c>
      <c r="AL14" s="5">
        <v>4</v>
      </c>
      <c r="AM14" s="5">
        <v>4</v>
      </c>
      <c r="AN14" s="5">
        <v>3</v>
      </c>
      <c r="AO14" s="5">
        <v>4</v>
      </c>
      <c r="AP14" s="5">
        <v>4</v>
      </c>
      <c r="AQ14" s="5">
        <v>4</v>
      </c>
      <c r="AR14" s="5">
        <v>4</v>
      </c>
      <c r="AS14" s="5">
        <v>4</v>
      </c>
      <c r="AU14" s="5">
        <v>4</v>
      </c>
      <c r="AV14" s="5">
        <v>3</v>
      </c>
      <c r="AW14" s="5">
        <f t="shared" si="5"/>
        <v>34</v>
      </c>
      <c r="AX14" s="5">
        <f t="shared" si="6"/>
        <v>42</v>
      </c>
      <c r="AY14" s="5" t="s">
        <v>102</v>
      </c>
      <c r="AZ14" s="5">
        <v>3</v>
      </c>
      <c r="BA14" s="5">
        <v>4</v>
      </c>
      <c r="BB14" s="5">
        <v>3</v>
      </c>
      <c r="BC14" s="5">
        <v>4</v>
      </c>
      <c r="BD14" s="5">
        <v>4</v>
      </c>
      <c r="BE14" s="5">
        <v>3</v>
      </c>
      <c r="BF14" s="5">
        <f t="shared" si="7"/>
        <v>1</v>
      </c>
      <c r="BG14" s="5" t="s">
        <v>66</v>
      </c>
      <c r="BH14" s="5">
        <f t="shared" si="8"/>
        <v>1</v>
      </c>
      <c r="BI14" s="5" t="s">
        <v>66</v>
      </c>
      <c r="BJ14" s="5">
        <f t="shared" si="9"/>
        <v>0</v>
      </c>
      <c r="BK14" s="5" t="s">
        <v>60</v>
      </c>
      <c r="BM14" s="5" t="s">
        <v>174</v>
      </c>
      <c r="BN14" s="5">
        <v>1</v>
      </c>
      <c r="BO14" s="5">
        <v>1</v>
      </c>
      <c r="BP14" s="5">
        <v>2</v>
      </c>
      <c r="BQ14" s="5">
        <v>1</v>
      </c>
      <c r="BR14" s="5">
        <v>1</v>
      </c>
      <c r="BS14" s="5">
        <f t="shared" si="10"/>
        <v>6</v>
      </c>
      <c r="BT14" s="5" t="s">
        <v>71</v>
      </c>
      <c r="BU14" s="5" t="s">
        <v>118</v>
      </c>
      <c r="BV14" s="5" t="s">
        <v>73</v>
      </c>
      <c r="BW14" s="5" t="s">
        <v>127</v>
      </c>
    </row>
    <row r="15" spans="1:77" ht="15.75" customHeight="1">
      <c r="A15" s="4"/>
      <c r="B15" s="5" t="s">
        <v>175</v>
      </c>
      <c r="D15" s="5" t="s">
        <v>66</v>
      </c>
      <c r="E15" s="5" t="s">
        <v>60</v>
      </c>
      <c r="G15" s="5" t="s">
        <v>100</v>
      </c>
      <c r="H15" s="5" t="str">
        <f t="shared" si="0"/>
        <v>2-5</v>
      </c>
      <c r="I15" s="5" t="s">
        <v>77</v>
      </c>
      <c r="J15" s="6">
        <f t="shared" si="1"/>
        <v>9</v>
      </c>
      <c r="K15" s="5">
        <v>4</v>
      </c>
      <c r="L15" s="5">
        <v>5</v>
      </c>
      <c r="M15" s="5">
        <v>4</v>
      </c>
      <c r="N15" s="5">
        <v>4</v>
      </c>
      <c r="O15" s="5">
        <v>3</v>
      </c>
      <c r="P15" s="5">
        <v>4</v>
      </c>
      <c r="Q15" s="5">
        <v>3</v>
      </c>
      <c r="R15" s="5">
        <v>4</v>
      </c>
      <c r="S15" s="5">
        <v>5</v>
      </c>
      <c r="T15" s="5">
        <v>3</v>
      </c>
      <c r="V15" s="5">
        <v>3</v>
      </c>
      <c r="W15" s="5">
        <v>4</v>
      </c>
      <c r="X15" s="5">
        <f t="shared" si="2"/>
        <v>37</v>
      </c>
      <c r="Y15" s="5">
        <f t="shared" si="3"/>
        <v>46</v>
      </c>
      <c r="Z15" s="5" t="s">
        <v>65</v>
      </c>
      <c r="AA15" s="5" t="s">
        <v>161</v>
      </c>
      <c r="AB15" s="5" t="s">
        <v>77</v>
      </c>
      <c r="AC15" s="5" t="s">
        <v>102</v>
      </c>
      <c r="AD15" s="5" t="s">
        <v>64</v>
      </c>
      <c r="AE15" s="5" t="s">
        <v>65</v>
      </c>
      <c r="AF15" s="5" t="s">
        <v>60</v>
      </c>
      <c r="AH15" s="5" t="s">
        <v>176</v>
      </c>
      <c r="AI15" s="5" t="s">
        <v>177</v>
      </c>
      <c r="AJ15" s="5">
        <f t="shared" si="4"/>
        <v>6</v>
      </c>
      <c r="AK15" s="5">
        <v>2</v>
      </c>
      <c r="AL15" s="5">
        <v>4</v>
      </c>
      <c r="AM15" s="5">
        <v>4</v>
      </c>
      <c r="AN15" s="5">
        <v>4</v>
      </c>
      <c r="AO15" s="5">
        <v>4</v>
      </c>
      <c r="AP15" s="5">
        <v>4</v>
      </c>
      <c r="AQ15" s="5">
        <v>4</v>
      </c>
      <c r="AR15" s="5">
        <v>4</v>
      </c>
      <c r="AS15" s="5">
        <v>1</v>
      </c>
      <c r="AU15" s="5">
        <v>1</v>
      </c>
      <c r="AV15" s="5">
        <v>2</v>
      </c>
      <c r="AW15" s="5">
        <f t="shared" si="5"/>
        <v>28</v>
      </c>
      <c r="AX15" s="5">
        <f t="shared" si="6"/>
        <v>34</v>
      </c>
      <c r="AY15" s="5" t="s">
        <v>178</v>
      </c>
      <c r="AZ15" s="5">
        <v>4</v>
      </c>
      <c r="BA15" s="5">
        <v>4</v>
      </c>
      <c r="BB15" s="5">
        <v>4</v>
      </c>
      <c r="BC15" s="5">
        <v>5</v>
      </c>
      <c r="BD15" s="5">
        <v>5</v>
      </c>
      <c r="BE15" s="5">
        <v>2</v>
      </c>
      <c r="BF15" s="5">
        <f t="shared" si="7"/>
        <v>1</v>
      </c>
      <c r="BG15" s="5" t="s">
        <v>66</v>
      </c>
      <c r="BH15" s="5">
        <f t="shared" si="8"/>
        <v>0</v>
      </c>
      <c r="BI15" s="5" t="s">
        <v>60</v>
      </c>
      <c r="BJ15" s="5">
        <f t="shared" si="9"/>
        <v>0</v>
      </c>
      <c r="BK15" s="5" t="s">
        <v>60</v>
      </c>
      <c r="BM15" s="5" t="s">
        <v>179</v>
      </c>
      <c r="BN15" s="5">
        <v>3</v>
      </c>
      <c r="BO15" s="5">
        <v>2</v>
      </c>
      <c r="BP15" s="5">
        <v>3</v>
      </c>
      <c r="BQ15" s="5">
        <v>4</v>
      </c>
      <c r="BR15" s="5">
        <v>3</v>
      </c>
      <c r="BS15" s="5">
        <f t="shared" si="10"/>
        <v>15</v>
      </c>
      <c r="BT15" s="5" t="s">
        <v>71</v>
      </c>
      <c r="BU15" s="5" t="s">
        <v>118</v>
      </c>
      <c r="BV15" s="5" t="s">
        <v>73</v>
      </c>
      <c r="BW15" s="5" t="s">
        <v>74</v>
      </c>
    </row>
    <row r="16" spans="1:77" ht="15.75" customHeight="1">
      <c r="A16" s="4"/>
      <c r="B16" s="5" t="s">
        <v>180</v>
      </c>
      <c r="D16" s="5" t="s">
        <v>66</v>
      </c>
      <c r="E16" s="5" t="s">
        <v>60</v>
      </c>
      <c r="G16" s="5" t="s">
        <v>61</v>
      </c>
      <c r="H16" s="5" t="str">
        <f t="shared" si="0"/>
        <v>5+</v>
      </c>
      <c r="I16" s="5" t="s">
        <v>153</v>
      </c>
      <c r="J16" s="6">
        <f t="shared" si="1"/>
        <v>8</v>
      </c>
      <c r="K16" s="5">
        <v>3</v>
      </c>
      <c r="L16" s="5">
        <v>5</v>
      </c>
      <c r="M16" s="5">
        <v>5</v>
      </c>
      <c r="N16" s="5">
        <v>5</v>
      </c>
      <c r="O16" s="5">
        <v>3</v>
      </c>
      <c r="P16" s="5">
        <v>4</v>
      </c>
      <c r="Q16" s="5">
        <v>4</v>
      </c>
      <c r="R16" s="5">
        <v>3</v>
      </c>
      <c r="S16" s="5">
        <v>5</v>
      </c>
      <c r="T16" s="5">
        <v>3</v>
      </c>
      <c r="V16" s="5">
        <v>4</v>
      </c>
      <c r="W16" s="5">
        <v>4</v>
      </c>
      <c r="X16" s="5">
        <f t="shared" si="2"/>
        <v>40</v>
      </c>
      <c r="Y16" s="5">
        <f t="shared" si="3"/>
        <v>48</v>
      </c>
      <c r="Z16" s="5" t="s">
        <v>145</v>
      </c>
      <c r="AA16" s="5" t="s">
        <v>145</v>
      </c>
      <c r="AB16" s="5" t="s">
        <v>181</v>
      </c>
      <c r="AC16" s="5" t="s">
        <v>182</v>
      </c>
      <c r="AD16" s="5" t="s">
        <v>183</v>
      </c>
      <c r="AE16" s="5" t="s">
        <v>145</v>
      </c>
      <c r="AF16" s="5" t="s">
        <v>60</v>
      </c>
      <c r="AH16" s="5" t="s">
        <v>184</v>
      </c>
      <c r="AI16" s="5" t="s">
        <v>68</v>
      </c>
      <c r="AJ16" s="5">
        <f t="shared" si="4"/>
        <v>5</v>
      </c>
      <c r="AK16" s="5">
        <v>3</v>
      </c>
      <c r="AL16" s="5">
        <v>2</v>
      </c>
      <c r="AM16" s="5">
        <v>3</v>
      </c>
      <c r="AN16" s="5">
        <v>3</v>
      </c>
      <c r="AO16" s="5">
        <v>3</v>
      </c>
      <c r="AP16" s="5">
        <v>4</v>
      </c>
      <c r="AQ16" s="5">
        <v>3</v>
      </c>
      <c r="AR16" s="5">
        <v>3</v>
      </c>
      <c r="AS16" s="5">
        <v>3</v>
      </c>
      <c r="AU16" s="5">
        <v>3</v>
      </c>
      <c r="AV16" s="5">
        <v>3</v>
      </c>
      <c r="AW16" s="5">
        <f t="shared" si="5"/>
        <v>28</v>
      </c>
      <c r="AX16" s="5">
        <f t="shared" si="6"/>
        <v>33</v>
      </c>
      <c r="AY16" s="5" t="s">
        <v>185</v>
      </c>
      <c r="AZ16" s="5">
        <v>3</v>
      </c>
      <c r="BA16" s="5">
        <v>3</v>
      </c>
      <c r="BB16" s="5">
        <v>3</v>
      </c>
      <c r="BC16" s="5">
        <v>3</v>
      </c>
      <c r="BD16" s="5">
        <v>4</v>
      </c>
      <c r="BE16" s="5">
        <v>3</v>
      </c>
      <c r="BF16" s="5">
        <f t="shared" si="7"/>
        <v>1</v>
      </c>
      <c r="BG16" s="5" t="s">
        <v>66</v>
      </c>
      <c r="BH16" s="5">
        <f t="shared" si="8"/>
        <v>0</v>
      </c>
      <c r="BI16" s="5" t="s">
        <v>60</v>
      </c>
      <c r="BJ16" s="5">
        <f t="shared" si="9"/>
        <v>0</v>
      </c>
      <c r="BK16" s="5" t="s">
        <v>60</v>
      </c>
      <c r="BM16" s="5" t="s">
        <v>186</v>
      </c>
      <c r="BN16" s="5">
        <v>2</v>
      </c>
      <c r="BO16" s="5">
        <v>2</v>
      </c>
      <c r="BP16" s="5">
        <v>2</v>
      </c>
      <c r="BQ16" s="5">
        <v>2</v>
      </c>
      <c r="BR16" s="5">
        <v>2</v>
      </c>
      <c r="BS16" s="5">
        <f t="shared" si="10"/>
        <v>10</v>
      </c>
      <c r="BT16" s="5" t="s">
        <v>71</v>
      </c>
      <c r="BU16" s="5" t="s">
        <v>118</v>
      </c>
      <c r="BV16" s="5" t="s">
        <v>73</v>
      </c>
      <c r="BW16" s="5" t="s">
        <v>187</v>
      </c>
      <c r="BY16" s="5" t="s">
        <v>188</v>
      </c>
    </row>
    <row r="17" spans="1:77" ht="15.75" customHeight="1">
      <c r="A17" s="4"/>
      <c r="B17" s="5" t="s">
        <v>189</v>
      </c>
      <c r="D17" s="5" t="s">
        <v>66</v>
      </c>
      <c r="E17" s="5" t="s">
        <v>60</v>
      </c>
      <c r="G17" s="5" t="s">
        <v>110</v>
      </c>
      <c r="H17" s="5" t="str">
        <f t="shared" si="0"/>
        <v>&lt;2</v>
      </c>
      <c r="I17" s="5" t="s">
        <v>190</v>
      </c>
      <c r="J17" s="6">
        <f t="shared" si="1"/>
        <v>8</v>
      </c>
      <c r="K17" s="5">
        <v>4</v>
      </c>
      <c r="L17" s="5">
        <v>4</v>
      </c>
      <c r="M17" s="5">
        <v>4</v>
      </c>
      <c r="N17" s="5">
        <v>5</v>
      </c>
      <c r="O17" s="5">
        <v>4</v>
      </c>
      <c r="P17" s="5">
        <v>4</v>
      </c>
      <c r="Q17" s="5">
        <v>4</v>
      </c>
      <c r="R17" s="5">
        <v>3</v>
      </c>
      <c r="S17" s="5">
        <v>3</v>
      </c>
      <c r="T17" s="5">
        <v>3</v>
      </c>
      <c r="V17" s="5">
        <v>3</v>
      </c>
      <c r="W17" s="5">
        <v>4</v>
      </c>
      <c r="X17" s="5">
        <f t="shared" si="2"/>
        <v>37</v>
      </c>
      <c r="Y17" s="5">
        <f t="shared" si="3"/>
        <v>45</v>
      </c>
      <c r="Z17" s="5" t="s">
        <v>77</v>
      </c>
      <c r="AA17" s="5" t="s">
        <v>77</v>
      </c>
      <c r="AB17" s="5" t="s">
        <v>102</v>
      </c>
      <c r="AC17" s="5" t="s">
        <v>102</v>
      </c>
      <c r="AD17" s="5" t="s">
        <v>191</v>
      </c>
      <c r="AE17" s="5" t="s">
        <v>102</v>
      </c>
      <c r="AF17" s="5" t="s">
        <v>66</v>
      </c>
      <c r="AG17" s="5" t="s">
        <v>192</v>
      </c>
      <c r="AI17" s="5" t="s">
        <v>68</v>
      </c>
      <c r="AJ17" s="5">
        <f t="shared" si="4"/>
        <v>6</v>
      </c>
      <c r="AK17" s="5">
        <v>3</v>
      </c>
      <c r="AL17" s="5">
        <v>3</v>
      </c>
      <c r="AM17" s="5">
        <v>4</v>
      </c>
      <c r="AN17" s="5">
        <v>5</v>
      </c>
      <c r="AO17" s="5">
        <v>5</v>
      </c>
      <c r="AP17" s="5">
        <v>4</v>
      </c>
      <c r="AQ17" s="5">
        <v>4</v>
      </c>
      <c r="AR17" s="5">
        <v>3</v>
      </c>
      <c r="AS17" s="5">
        <v>3</v>
      </c>
      <c r="AU17" s="5">
        <v>3</v>
      </c>
      <c r="AV17" s="5">
        <v>4</v>
      </c>
      <c r="AW17" s="5">
        <f t="shared" si="5"/>
        <v>35</v>
      </c>
      <c r="AX17" s="5">
        <f t="shared" si="6"/>
        <v>41</v>
      </c>
      <c r="AY17" s="5" t="s">
        <v>102</v>
      </c>
      <c r="AZ17" s="5">
        <v>4</v>
      </c>
      <c r="BA17" s="5">
        <v>3</v>
      </c>
      <c r="BB17" s="5">
        <v>5</v>
      </c>
      <c r="BC17" s="5">
        <v>4</v>
      </c>
      <c r="BD17" s="5">
        <v>5</v>
      </c>
      <c r="BE17" s="5">
        <v>4</v>
      </c>
      <c r="BF17" s="5">
        <f t="shared" si="7"/>
        <v>1</v>
      </c>
      <c r="BG17" s="5" t="s">
        <v>66</v>
      </c>
      <c r="BH17" s="5">
        <f t="shared" si="8"/>
        <v>1</v>
      </c>
      <c r="BI17" s="5" t="s">
        <v>66</v>
      </c>
      <c r="BJ17" s="5">
        <f t="shared" si="9"/>
        <v>0</v>
      </c>
      <c r="BK17" s="5" t="s">
        <v>60</v>
      </c>
      <c r="BM17" s="5" t="s">
        <v>193</v>
      </c>
      <c r="BN17" s="5">
        <v>3</v>
      </c>
      <c r="BO17" s="5">
        <v>3</v>
      </c>
      <c r="BP17" s="5">
        <v>3</v>
      </c>
      <c r="BQ17" s="5">
        <v>4</v>
      </c>
      <c r="BR17" s="5">
        <v>4</v>
      </c>
      <c r="BS17" s="5">
        <f t="shared" si="10"/>
        <v>17</v>
      </c>
      <c r="BT17" s="5" t="s">
        <v>71</v>
      </c>
      <c r="BU17" s="5" t="s">
        <v>118</v>
      </c>
      <c r="BV17" s="5" t="s">
        <v>73</v>
      </c>
      <c r="BW17" s="5" t="s">
        <v>165</v>
      </c>
      <c r="BY17" s="5" t="s">
        <v>194</v>
      </c>
    </row>
    <row r="18" spans="1:77" ht="15.75" customHeight="1">
      <c r="A18" s="4"/>
      <c r="B18" s="5" t="s">
        <v>195</v>
      </c>
      <c r="D18" s="5" t="s">
        <v>66</v>
      </c>
      <c r="E18" s="5" t="s">
        <v>60</v>
      </c>
      <c r="G18" s="5" t="s">
        <v>100</v>
      </c>
      <c r="H18" s="5" t="str">
        <f t="shared" si="0"/>
        <v>2-5</v>
      </c>
      <c r="I18" s="5" t="s">
        <v>196</v>
      </c>
      <c r="J18" s="6">
        <f t="shared" si="1"/>
        <v>9</v>
      </c>
      <c r="K18" s="5">
        <v>4</v>
      </c>
      <c r="L18" s="5">
        <v>5</v>
      </c>
      <c r="M18" s="5">
        <v>3</v>
      </c>
      <c r="N18" s="5">
        <v>4</v>
      </c>
      <c r="O18" s="5">
        <v>4</v>
      </c>
      <c r="P18" s="5">
        <v>4</v>
      </c>
      <c r="Q18" s="5">
        <v>5</v>
      </c>
      <c r="R18" s="5">
        <v>5</v>
      </c>
      <c r="S18" s="5">
        <v>5</v>
      </c>
      <c r="T18" s="5">
        <v>3</v>
      </c>
      <c r="V18" s="5">
        <v>2</v>
      </c>
      <c r="W18" s="5">
        <v>4</v>
      </c>
      <c r="X18" s="5">
        <f t="shared" si="2"/>
        <v>39</v>
      </c>
      <c r="Y18" s="5">
        <f t="shared" si="3"/>
        <v>48</v>
      </c>
      <c r="AD18" s="5" t="s">
        <v>65</v>
      </c>
      <c r="AF18" s="5" t="s">
        <v>60</v>
      </c>
      <c r="AH18" s="5" t="s">
        <v>197</v>
      </c>
      <c r="AI18" s="5" t="s">
        <v>68</v>
      </c>
      <c r="AJ18" s="5">
        <f t="shared" si="4"/>
        <v>7</v>
      </c>
      <c r="AK18" s="5">
        <v>2</v>
      </c>
      <c r="AL18" s="5">
        <v>5</v>
      </c>
      <c r="AM18" s="5">
        <v>3</v>
      </c>
      <c r="AN18" s="5">
        <v>4</v>
      </c>
      <c r="AO18" s="5">
        <v>4</v>
      </c>
      <c r="AP18" s="5">
        <v>5</v>
      </c>
      <c r="AQ18" s="5">
        <v>4</v>
      </c>
      <c r="AR18" s="5">
        <v>5</v>
      </c>
      <c r="AS18" s="5">
        <v>1</v>
      </c>
      <c r="AU18" s="5">
        <v>1</v>
      </c>
      <c r="AV18" s="5">
        <v>3</v>
      </c>
      <c r="AW18" s="5">
        <f t="shared" si="5"/>
        <v>30</v>
      </c>
      <c r="AX18" s="5">
        <f t="shared" si="6"/>
        <v>37</v>
      </c>
      <c r="AY18" s="5" t="s">
        <v>198</v>
      </c>
      <c r="AZ18" s="5">
        <v>5</v>
      </c>
      <c r="BA18" s="5">
        <v>5</v>
      </c>
      <c r="BB18" s="5">
        <v>4</v>
      </c>
      <c r="BC18" s="5">
        <v>5</v>
      </c>
      <c r="BD18" s="5">
        <v>5</v>
      </c>
      <c r="BE18" s="5">
        <v>2</v>
      </c>
      <c r="BF18" s="5">
        <f t="shared" si="7"/>
        <v>1</v>
      </c>
      <c r="BG18" s="5" t="s">
        <v>66</v>
      </c>
      <c r="BH18" s="5">
        <f t="shared" si="8"/>
        <v>0</v>
      </c>
      <c r="BI18" s="5" t="s">
        <v>60</v>
      </c>
      <c r="BJ18" s="5">
        <f t="shared" si="9"/>
        <v>0</v>
      </c>
      <c r="BK18" s="5" t="s">
        <v>60</v>
      </c>
      <c r="BN18" s="5">
        <v>1</v>
      </c>
      <c r="BO18" s="5">
        <v>2</v>
      </c>
      <c r="BP18" s="5">
        <v>2</v>
      </c>
      <c r="BQ18" s="5">
        <v>3</v>
      </c>
      <c r="BR18" s="5">
        <v>3</v>
      </c>
      <c r="BS18" s="5">
        <f t="shared" si="10"/>
        <v>11</v>
      </c>
      <c r="BT18" s="5" t="s">
        <v>71</v>
      </c>
      <c r="BV18" s="5" t="s">
        <v>199</v>
      </c>
    </row>
    <row r="19" spans="1:77" ht="15.75" customHeight="1">
      <c r="A19" s="4"/>
      <c r="B19" s="5" t="s">
        <v>200</v>
      </c>
      <c r="D19" s="5" t="s">
        <v>66</v>
      </c>
      <c r="E19" s="5" t="s">
        <v>60</v>
      </c>
      <c r="G19" s="5" t="s">
        <v>100</v>
      </c>
      <c r="H19" s="5" t="str">
        <f t="shared" si="0"/>
        <v>2-5</v>
      </c>
      <c r="I19" s="5" t="s">
        <v>77</v>
      </c>
      <c r="J19" s="6">
        <f t="shared" si="1"/>
        <v>9</v>
      </c>
      <c r="K19" s="5">
        <v>4</v>
      </c>
      <c r="L19" s="5">
        <v>5</v>
      </c>
      <c r="M19" s="5">
        <v>5</v>
      </c>
      <c r="N19" s="5">
        <v>5</v>
      </c>
      <c r="O19" s="5">
        <v>3</v>
      </c>
      <c r="P19" s="5">
        <v>3</v>
      </c>
      <c r="Q19" s="5">
        <v>3</v>
      </c>
      <c r="R19" s="5">
        <v>4</v>
      </c>
      <c r="S19" s="5">
        <v>5</v>
      </c>
      <c r="T19" s="5">
        <v>5</v>
      </c>
      <c r="V19" s="5">
        <v>5</v>
      </c>
      <c r="W19" s="5">
        <v>4</v>
      </c>
      <c r="X19" s="5">
        <f t="shared" si="2"/>
        <v>42</v>
      </c>
      <c r="Y19" s="5">
        <f t="shared" si="3"/>
        <v>51</v>
      </c>
      <c r="Z19" s="5" t="s">
        <v>102</v>
      </c>
      <c r="AA19" s="5" t="s">
        <v>77</v>
      </c>
      <c r="AB19" s="5" t="s">
        <v>77</v>
      </c>
      <c r="AC19" s="5" t="s">
        <v>77</v>
      </c>
      <c r="AD19" s="5" t="s">
        <v>102</v>
      </c>
      <c r="AE19" s="5" t="s">
        <v>102</v>
      </c>
      <c r="AF19" s="5" t="s">
        <v>60</v>
      </c>
      <c r="AH19" s="5" t="s">
        <v>201</v>
      </c>
      <c r="AI19" s="5" t="s">
        <v>68</v>
      </c>
      <c r="AJ19" s="5">
        <f t="shared" si="4"/>
        <v>7</v>
      </c>
      <c r="AK19" s="5">
        <v>2</v>
      </c>
      <c r="AL19" s="5">
        <v>5</v>
      </c>
      <c r="AM19" s="5">
        <v>4</v>
      </c>
      <c r="AN19" s="5">
        <v>4</v>
      </c>
      <c r="AO19" s="5">
        <v>5</v>
      </c>
      <c r="AP19" s="5">
        <v>5</v>
      </c>
      <c r="AQ19" s="5">
        <v>3</v>
      </c>
      <c r="AR19" s="5">
        <v>4</v>
      </c>
      <c r="AS19" s="5">
        <v>3</v>
      </c>
      <c r="AU19" s="5">
        <v>2</v>
      </c>
      <c r="AV19" s="5">
        <v>2</v>
      </c>
      <c r="AW19" s="5">
        <f t="shared" si="5"/>
        <v>32</v>
      </c>
      <c r="AX19" s="5">
        <f t="shared" si="6"/>
        <v>39</v>
      </c>
      <c r="AY19" s="5" t="s">
        <v>202</v>
      </c>
      <c r="AZ19" s="5">
        <v>3</v>
      </c>
      <c r="BA19" s="5">
        <v>4</v>
      </c>
      <c r="BB19" s="5">
        <v>3</v>
      </c>
      <c r="BC19" s="5">
        <v>2</v>
      </c>
      <c r="BD19" s="5">
        <v>1</v>
      </c>
      <c r="BE19" s="5">
        <v>3</v>
      </c>
      <c r="BF19" s="5">
        <f t="shared" si="7"/>
        <v>1</v>
      </c>
      <c r="BG19" s="5" t="s">
        <v>66</v>
      </c>
      <c r="BH19" s="5">
        <f t="shared" si="8"/>
        <v>0</v>
      </c>
      <c r="BI19" s="5" t="s">
        <v>60</v>
      </c>
      <c r="BJ19" s="5">
        <f t="shared" si="9"/>
        <v>0</v>
      </c>
      <c r="BK19" s="5" t="s">
        <v>60</v>
      </c>
      <c r="BM19" s="5" t="s">
        <v>203</v>
      </c>
      <c r="BN19" s="5">
        <v>3</v>
      </c>
      <c r="BO19" s="5">
        <v>2</v>
      </c>
      <c r="BP19" s="5">
        <v>3</v>
      </c>
      <c r="BQ19" s="5">
        <v>4</v>
      </c>
      <c r="BR19" s="5">
        <v>3</v>
      </c>
      <c r="BS19" s="5">
        <f t="shared" si="10"/>
        <v>15</v>
      </c>
      <c r="BT19" s="5" t="s">
        <v>71</v>
      </c>
      <c r="BU19" s="5" t="s">
        <v>118</v>
      </c>
      <c r="BV19" s="5" t="s">
        <v>89</v>
      </c>
      <c r="BW19" s="5" t="s">
        <v>74</v>
      </c>
      <c r="BY19" s="5" t="s">
        <v>204</v>
      </c>
    </row>
    <row r="20" spans="1:77" ht="15.75" customHeight="1">
      <c r="A20" s="4"/>
      <c r="B20" s="5" t="s">
        <v>205</v>
      </c>
      <c r="D20" s="5" t="s">
        <v>66</v>
      </c>
      <c r="E20" s="5" t="s">
        <v>66</v>
      </c>
      <c r="F20" s="5" t="s">
        <v>206</v>
      </c>
      <c r="G20" s="5" t="s">
        <v>61</v>
      </c>
      <c r="H20" s="5" t="str">
        <f t="shared" si="0"/>
        <v>5+</v>
      </c>
      <c r="I20" s="5" t="s">
        <v>77</v>
      </c>
      <c r="J20" s="6">
        <f t="shared" si="1"/>
        <v>9</v>
      </c>
      <c r="K20" s="5">
        <v>4</v>
      </c>
      <c r="L20" s="5">
        <v>5</v>
      </c>
      <c r="M20" s="5">
        <v>5</v>
      </c>
      <c r="N20" s="5">
        <v>5</v>
      </c>
      <c r="O20" s="5">
        <v>4</v>
      </c>
      <c r="P20" s="5">
        <v>5</v>
      </c>
      <c r="Q20" s="5">
        <v>4</v>
      </c>
      <c r="R20" s="5">
        <v>4</v>
      </c>
      <c r="S20" s="5">
        <v>5</v>
      </c>
      <c r="T20" s="5">
        <v>4</v>
      </c>
      <c r="V20" s="5">
        <v>4</v>
      </c>
      <c r="W20" s="5">
        <v>5</v>
      </c>
      <c r="X20" s="5">
        <f t="shared" si="2"/>
        <v>45</v>
      </c>
      <c r="Y20" s="5">
        <f t="shared" si="3"/>
        <v>54</v>
      </c>
      <c r="Z20" s="5" t="s">
        <v>77</v>
      </c>
      <c r="AA20" s="5" t="s">
        <v>207</v>
      </c>
      <c r="AB20" s="5" t="s">
        <v>77</v>
      </c>
      <c r="AC20" s="5" t="s">
        <v>77</v>
      </c>
      <c r="AD20" s="5" t="s">
        <v>65</v>
      </c>
      <c r="AE20" s="5" t="s">
        <v>77</v>
      </c>
      <c r="AF20" s="5" t="s">
        <v>60</v>
      </c>
      <c r="AH20" s="5" t="s">
        <v>208</v>
      </c>
      <c r="AJ20" s="5">
        <f t="shared" si="4"/>
        <v>6</v>
      </c>
      <c r="AK20" s="5">
        <v>3</v>
      </c>
      <c r="AL20" s="5">
        <v>3</v>
      </c>
      <c r="AM20" s="5">
        <v>5</v>
      </c>
      <c r="AN20" s="5">
        <v>5</v>
      </c>
      <c r="AO20" s="5">
        <v>4</v>
      </c>
      <c r="AP20" s="5">
        <v>5</v>
      </c>
      <c r="AQ20" s="5">
        <v>4</v>
      </c>
      <c r="AR20" s="5">
        <v>4</v>
      </c>
      <c r="AS20" s="5">
        <v>2</v>
      </c>
      <c r="AU20" s="5">
        <v>2</v>
      </c>
      <c r="AV20" s="5">
        <v>2</v>
      </c>
      <c r="AW20" s="5">
        <f t="shared" si="5"/>
        <v>33</v>
      </c>
      <c r="AX20" s="5">
        <f t="shared" si="6"/>
        <v>39</v>
      </c>
      <c r="AY20" s="5" t="s">
        <v>209</v>
      </c>
      <c r="AZ20" s="5">
        <v>3</v>
      </c>
      <c r="BA20" s="5">
        <v>4</v>
      </c>
      <c r="BB20" s="5">
        <v>2</v>
      </c>
      <c r="BC20" s="5">
        <v>5</v>
      </c>
      <c r="BD20" s="5">
        <v>1</v>
      </c>
      <c r="BE20" s="5">
        <v>2</v>
      </c>
      <c r="BF20" s="5">
        <f t="shared" si="7"/>
        <v>1</v>
      </c>
      <c r="BG20" s="5" t="s">
        <v>66</v>
      </c>
      <c r="BH20" s="5">
        <f t="shared" si="8"/>
        <v>0</v>
      </c>
      <c r="BI20" s="5" t="s">
        <v>60</v>
      </c>
      <c r="BJ20" s="5">
        <f t="shared" si="9"/>
        <v>0</v>
      </c>
      <c r="BK20" s="5" t="s">
        <v>60</v>
      </c>
      <c r="BM20" s="5" t="s">
        <v>210</v>
      </c>
      <c r="BN20" s="5">
        <v>3</v>
      </c>
      <c r="BO20" s="5">
        <v>2</v>
      </c>
      <c r="BP20" s="5">
        <v>4</v>
      </c>
      <c r="BQ20" s="5">
        <v>4</v>
      </c>
      <c r="BR20" s="5">
        <v>2</v>
      </c>
      <c r="BS20" s="5">
        <f t="shared" si="10"/>
        <v>15</v>
      </c>
      <c r="BT20" s="5" t="s">
        <v>87</v>
      </c>
      <c r="BU20" s="5" t="s">
        <v>118</v>
      </c>
      <c r="BV20" s="5" t="s">
        <v>73</v>
      </c>
      <c r="BW20" s="5" t="s">
        <v>74</v>
      </c>
      <c r="BX20" s="5" t="s">
        <v>211</v>
      </c>
      <c r="BY20" s="5" t="s">
        <v>212</v>
      </c>
    </row>
    <row r="21" spans="1:77" ht="15.75" customHeight="1">
      <c r="A21" s="4"/>
      <c r="B21" s="5" t="s">
        <v>213</v>
      </c>
      <c r="D21" s="5" t="s">
        <v>66</v>
      </c>
      <c r="E21" s="5" t="s">
        <v>66</v>
      </c>
      <c r="F21" s="5" t="s">
        <v>214</v>
      </c>
      <c r="G21" s="5" t="s">
        <v>61</v>
      </c>
      <c r="H21" s="5" t="str">
        <f t="shared" si="0"/>
        <v>5+</v>
      </c>
      <c r="I21" s="5" t="s">
        <v>77</v>
      </c>
      <c r="J21" s="6">
        <f t="shared" si="1"/>
        <v>10</v>
      </c>
      <c r="K21" s="5">
        <v>5</v>
      </c>
      <c r="L21" s="5">
        <v>5</v>
      </c>
      <c r="M21" s="5">
        <v>5</v>
      </c>
      <c r="N21" s="5">
        <v>5</v>
      </c>
      <c r="O21" s="5">
        <v>5</v>
      </c>
      <c r="P21" s="5">
        <v>5</v>
      </c>
      <c r="Q21" s="5">
        <v>5</v>
      </c>
      <c r="R21" s="5">
        <v>5</v>
      </c>
      <c r="S21" s="5">
        <v>5</v>
      </c>
      <c r="T21" s="5">
        <v>3</v>
      </c>
      <c r="V21" s="5">
        <v>4</v>
      </c>
      <c r="W21" s="5">
        <v>4</v>
      </c>
      <c r="X21" s="5">
        <f t="shared" si="2"/>
        <v>46</v>
      </c>
      <c r="Y21" s="5">
        <f t="shared" si="3"/>
        <v>56</v>
      </c>
      <c r="Z21" s="5" t="s">
        <v>65</v>
      </c>
      <c r="AA21" s="5" t="s">
        <v>102</v>
      </c>
      <c r="AB21" s="5" t="s">
        <v>77</v>
      </c>
      <c r="AC21" s="5" t="s">
        <v>77</v>
      </c>
      <c r="AD21" s="5" t="s">
        <v>102</v>
      </c>
      <c r="AE21" s="5" t="s">
        <v>77</v>
      </c>
      <c r="AF21" s="5" t="s">
        <v>66</v>
      </c>
      <c r="AG21" s="5" t="s">
        <v>215</v>
      </c>
      <c r="AI21" s="5" t="s">
        <v>123</v>
      </c>
      <c r="AJ21" s="5">
        <f t="shared" si="4"/>
        <v>8</v>
      </c>
      <c r="AK21" s="5">
        <v>4</v>
      </c>
      <c r="AL21" s="5">
        <v>4</v>
      </c>
      <c r="AM21" s="5">
        <v>5</v>
      </c>
      <c r="AN21" s="5">
        <v>5</v>
      </c>
      <c r="AO21" s="5">
        <v>4</v>
      </c>
      <c r="AP21" s="5">
        <v>4</v>
      </c>
      <c r="AQ21" s="5">
        <v>5</v>
      </c>
      <c r="AR21" s="5">
        <v>5</v>
      </c>
      <c r="AS21" s="5">
        <v>4</v>
      </c>
      <c r="AU21" s="5">
        <v>4</v>
      </c>
      <c r="AV21" s="5">
        <v>5</v>
      </c>
      <c r="AW21" s="5">
        <f t="shared" si="5"/>
        <v>41</v>
      </c>
      <c r="AX21" s="5">
        <f t="shared" si="6"/>
        <v>49</v>
      </c>
      <c r="AY21" s="5" t="s">
        <v>216</v>
      </c>
      <c r="AZ21" s="5">
        <v>3</v>
      </c>
      <c r="BA21" s="5">
        <v>4</v>
      </c>
      <c r="BB21" s="5">
        <v>4</v>
      </c>
      <c r="BC21" s="5">
        <v>3</v>
      </c>
      <c r="BD21" s="5">
        <v>2</v>
      </c>
      <c r="BE21" s="5">
        <v>4</v>
      </c>
      <c r="BF21" s="5">
        <f t="shared" si="7"/>
        <v>1</v>
      </c>
      <c r="BG21" s="5" t="s">
        <v>66</v>
      </c>
      <c r="BH21" s="5">
        <f t="shared" si="8"/>
        <v>1</v>
      </c>
      <c r="BI21" s="5" t="s">
        <v>66</v>
      </c>
      <c r="BJ21" s="5">
        <f t="shared" si="9"/>
        <v>0</v>
      </c>
      <c r="BK21" s="5" t="s">
        <v>60</v>
      </c>
      <c r="BM21" s="5" t="s">
        <v>217</v>
      </c>
      <c r="BN21" s="5">
        <v>2</v>
      </c>
      <c r="BO21" s="5">
        <v>4</v>
      </c>
      <c r="BP21" s="5">
        <v>2</v>
      </c>
      <c r="BQ21" s="5">
        <v>4</v>
      </c>
      <c r="BR21" s="5">
        <v>4</v>
      </c>
      <c r="BS21" s="5">
        <f t="shared" si="10"/>
        <v>16</v>
      </c>
      <c r="BT21" s="5" t="s">
        <v>87</v>
      </c>
      <c r="BU21" s="5" t="s">
        <v>118</v>
      </c>
      <c r="BV21" s="5" t="s">
        <v>73</v>
      </c>
      <c r="BW21" s="5" t="s">
        <v>74</v>
      </c>
      <c r="BY21" s="5" t="s">
        <v>218</v>
      </c>
    </row>
    <row r="22" spans="1:77" ht="15.75" customHeight="1">
      <c r="A22" s="4"/>
      <c r="B22" s="5" t="s">
        <v>219</v>
      </c>
      <c r="D22" s="5" t="s">
        <v>66</v>
      </c>
      <c r="E22" s="5" t="s">
        <v>60</v>
      </c>
      <c r="G22" s="5" t="s">
        <v>100</v>
      </c>
      <c r="H22" s="5" t="str">
        <f t="shared" si="0"/>
        <v>2-5</v>
      </c>
      <c r="I22" s="5" t="s">
        <v>102</v>
      </c>
      <c r="J22" s="6">
        <f t="shared" si="1"/>
        <v>10</v>
      </c>
      <c r="K22" s="5">
        <v>5</v>
      </c>
      <c r="L22" s="5">
        <v>5</v>
      </c>
      <c r="M22" s="5">
        <v>5</v>
      </c>
      <c r="N22" s="5">
        <v>5</v>
      </c>
      <c r="O22" s="5">
        <v>4</v>
      </c>
      <c r="P22" s="5">
        <v>4</v>
      </c>
      <c r="Q22" s="5">
        <v>5</v>
      </c>
      <c r="R22" s="5">
        <v>5</v>
      </c>
      <c r="S22" s="5">
        <v>4</v>
      </c>
      <c r="T22" s="5">
        <v>4</v>
      </c>
      <c r="V22" s="5">
        <v>5</v>
      </c>
      <c r="W22" s="5">
        <v>5</v>
      </c>
      <c r="X22" s="5">
        <f t="shared" si="2"/>
        <v>46</v>
      </c>
      <c r="Y22" s="5">
        <f t="shared" si="3"/>
        <v>56</v>
      </c>
      <c r="Z22" s="5" t="s">
        <v>102</v>
      </c>
      <c r="AA22" s="5" t="s">
        <v>102</v>
      </c>
      <c r="AB22" s="5" t="s">
        <v>77</v>
      </c>
      <c r="AC22" s="5" t="s">
        <v>190</v>
      </c>
      <c r="AD22" s="5" t="s">
        <v>102</v>
      </c>
      <c r="AE22" s="5" t="s">
        <v>102</v>
      </c>
      <c r="AF22" s="5" t="s">
        <v>66</v>
      </c>
      <c r="AG22" s="5" t="s">
        <v>220</v>
      </c>
      <c r="AI22" s="5" t="s">
        <v>123</v>
      </c>
      <c r="AJ22" s="5">
        <f t="shared" si="4"/>
        <v>10</v>
      </c>
      <c r="AK22" s="5">
        <v>5</v>
      </c>
      <c r="AL22" s="5">
        <v>5</v>
      </c>
      <c r="AM22" s="5">
        <v>5</v>
      </c>
      <c r="AN22" s="5">
        <v>4</v>
      </c>
      <c r="AO22" s="5">
        <v>4</v>
      </c>
      <c r="AP22" s="5">
        <v>5</v>
      </c>
      <c r="AQ22" s="5">
        <v>5</v>
      </c>
      <c r="AR22" s="5">
        <v>5</v>
      </c>
      <c r="AS22" s="5">
        <v>4</v>
      </c>
      <c r="AU22" s="5">
        <v>5</v>
      </c>
      <c r="AV22" s="5">
        <v>5</v>
      </c>
      <c r="AW22" s="5">
        <f t="shared" si="5"/>
        <v>42</v>
      </c>
      <c r="AX22" s="5">
        <f t="shared" si="6"/>
        <v>52</v>
      </c>
      <c r="AY22" s="5" t="s">
        <v>221</v>
      </c>
      <c r="AZ22" s="5">
        <v>1</v>
      </c>
      <c r="BA22" s="5">
        <v>2</v>
      </c>
      <c r="BB22" s="5">
        <v>3</v>
      </c>
      <c r="BC22" s="5">
        <v>4</v>
      </c>
      <c r="BD22" s="5">
        <v>5</v>
      </c>
      <c r="BE22" s="5">
        <v>5</v>
      </c>
      <c r="BF22" s="5">
        <f t="shared" si="7"/>
        <v>1</v>
      </c>
      <c r="BG22" s="5" t="s">
        <v>66</v>
      </c>
      <c r="BH22" s="5">
        <f t="shared" si="8"/>
        <v>1</v>
      </c>
      <c r="BI22" s="5" t="s">
        <v>66</v>
      </c>
      <c r="BJ22" s="5">
        <f t="shared" si="9"/>
        <v>0</v>
      </c>
      <c r="BK22" s="5" t="s">
        <v>60</v>
      </c>
      <c r="BM22" s="5" t="s">
        <v>222</v>
      </c>
      <c r="BN22" s="5">
        <v>2</v>
      </c>
      <c r="BO22" s="5">
        <v>2</v>
      </c>
      <c r="BP22" s="5">
        <v>4</v>
      </c>
      <c r="BQ22" s="5">
        <v>5</v>
      </c>
      <c r="BR22" s="5">
        <v>4</v>
      </c>
      <c r="BS22" s="5">
        <f t="shared" si="10"/>
        <v>17</v>
      </c>
      <c r="BT22" s="5" t="s">
        <v>71</v>
      </c>
      <c r="BU22" s="5" t="s">
        <v>118</v>
      </c>
      <c r="BV22" s="5" t="s">
        <v>73</v>
      </c>
      <c r="BW22" s="5" t="s">
        <v>74</v>
      </c>
      <c r="BY22" s="5" t="s">
        <v>223</v>
      </c>
    </row>
    <row r="23" spans="1:77" ht="15.75" customHeight="1">
      <c r="A23" s="4"/>
      <c r="B23" s="5" t="s">
        <v>224</v>
      </c>
      <c r="D23" s="5" t="s">
        <v>66</v>
      </c>
      <c r="E23" s="5" t="s">
        <v>66</v>
      </c>
      <c r="F23" s="5" t="s">
        <v>225</v>
      </c>
      <c r="G23" s="5" t="s">
        <v>100</v>
      </c>
      <c r="H23" s="5" t="str">
        <f t="shared" si="0"/>
        <v>2-5</v>
      </c>
      <c r="I23" s="5" t="s">
        <v>77</v>
      </c>
      <c r="J23" s="6">
        <f t="shared" si="1"/>
        <v>10</v>
      </c>
      <c r="K23" s="5">
        <v>5</v>
      </c>
      <c r="L23" s="5">
        <v>5</v>
      </c>
      <c r="M23" s="5">
        <v>5</v>
      </c>
      <c r="N23" s="5">
        <v>5</v>
      </c>
      <c r="O23" s="5">
        <v>3</v>
      </c>
      <c r="P23" s="5">
        <v>4</v>
      </c>
      <c r="Q23" s="5">
        <v>5</v>
      </c>
      <c r="R23" s="5">
        <v>5</v>
      </c>
      <c r="S23" s="5">
        <v>5</v>
      </c>
      <c r="T23" s="5">
        <v>2</v>
      </c>
      <c r="V23" s="5">
        <v>1</v>
      </c>
      <c r="W23" s="5">
        <v>4</v>
      </c>
      <c r="X23" s="5">
        <f t="shared" si="2"/>
        <v>39</v>
      </c>
      <c r="Y23" s="5">
        <f t="shared" si="3"/>
        <v>49</v>
      </c>
      <c r="Z23" s="5" t="s">
        <v>226</v>
      </c>
      <c r="AA23" s="5" t="s">
        <v>77</v>
      </c>
      <c r="AB23" s="5" t="s">
        <v>77</v>
      </c>
      <c r="AC23" s="5" t="s">
        <v>227</v>
      </c>
      <c r="AD23" s="5" t="s">
        <v>93</v>
      </c>
      <c r="AE23" s="5" t="s">
        <v>65</v>
      </c>
      <c r="AF23" s="5" t="s">
        <v>66</v>
      </c>
      <c r="AG23" s="5" t="s">
        <v>228</v>
      </c>
      <c r="AI23" s="5" t="s">
        <v>123</v>
      </c>
      <c r="AJ23" s="5">
        <f t="shared" si="4"/>
        <v>10</v>
      </c>
      <c r="AK23" s="5">
        <v>5</v>
      </c>
      <c r="AL23" s="5">
        <v>5</v>
      </c>
      <c r="AM23" s="5">
        <v>4</v>
      </c>
      <c r="AN23" s="5">
        <v>5</v>
      </c>
      <c r="AO23" s="5">
        <v>4</v>
      </c>
      <c r="AP23" s="5">
        <v>5</v>
      </c>
      <c r="AQ23" s="5">
        <v>5</v>
      </c>
      <c r="AR23" s="5">
        <v>5</v>
      </c>
      <c r="AS23" s="5">
        <v>5</v>
      </c>
      <c r="AU23" s="5">
        <v>1</v>
      </c>
      <c r="AV23" s="5">
        <v>5</v>
      </c>
      <c r="AW23" s="5">
        <f t="shared" si="5"/>
        <v>39</v>
      </c>
      <c r="AX23" s="5">
        <f t="shared" si="6"/>
        <v>49</v>
      </c>
      <c r="AY23" s="5" t="s">
        <v>229</v>
      </c>
      <c r="AZ23" s="5">
        <v>3</v>
      </c>
      <c r="BA23" s="5">
        <v>4</v>
      </c>
      <c r="BB23" s="5">
        <v>2</v>
      </c>
      <c r="BC23" s="5">
        <v>1</v>
      </c>
      <c r="BD23" s="5">
        <v>4</v>
      </c>
      <c r="BE23" s="5">
        <v>4</v>
      </c>
      <c r="BF23" s="5">
        <f t="shared" si="7"/>
        <v>0</v>
      </c>
      <c r="BG23" s="5" t="s">
        <v>60</v>
      </c>
      <c r="BH23" s="5">
        <f t="shared" si="8"/>
        <v>0</v>
      </c>
      <c r="BI23" s="5" t="s">
        <v>60</v>
      </c>
      <c r="BJ23" s="5">
        <f t="shared" si="9"/>
        <v>0</v>
      </c>
      <c r="BK23" s="5" t="s">
        <v>60</v>
      </c>
      <c r="BM23" s="5" t="s">
        <v>230</v>
      </c>
      <c r="BN23" s="5">
        <v>1</v>
      </c>
      <c r="BO23" s="5">
        <v>3</v>
      </c>
      <c r="BP23" s="5">
        <v>3</v>
      </c>
      <c r="BQ23" s="5">
        <v>4</v>
      </c>
      <c r="BR23" s="5">
        <v>3</v>
      </c>
      <c r="BS23" s="5">
        <f t="shared" si="10"/>
        <v>14</v>
      </c>
      <c r="BT23" s="5" t="s">
        <v>87</v>
      </c>
      <c r="BU23" s="5" t="s">
        <v>88</v>
      </c>
      <c r="BV23" s="5" t="s">
        <v>89</v>
      </c>
      <c r="BW23" s="5" t="s">
        <v>74</v>
      </c>
      <c r="BY23" s="5" t="s">
        <v>231</v>
      </c>
    </row>
    <row r="24" spans="1:77" ht="15.75" customHeight="1">
      <c r="A24" s="4"/>
      <c r="B24" s="5" t="s">
        <v>232</v>
      </c>
      <c r="D24" s="5" t="s">
        <v>66</v>
      </c>
      <c r="E24" s="5" t="s">
        <v>66</v>
      </c>
      <c r="F24" s="5" t="s">
        <v>233</v>
      </c>
      <c r="G24" s="5" t="s">
        <v>100</v>
      </c>
      <c r="H24" s="5" t="str">
        <f t="shared" si="0"/>
        <v>2-5</v>
      </c>
      <c r="I24" s="5" t="s">
        <v>77</v>
      </c>
      <c r="J24" s="6">
        <f t="shared" si="1"/>
        <v>9</v>
      </c>
      <c r="K24" s="5">
        <v>4</v>
      </c>
      <c r="L24" s="5">
        <v>5</v>
      </c>
      <c r="M24" s="5">
        <v>5</v>
      </c>
      <c r="N24" s="5">
        <v>5</v>
      </c>
      <c r="O24" s="5">
        <v>5</v>
      </c>
      <c r="P24" s="5">
        <v>5</v>
      </c>
      <c r="Q24" s="5">
        <v>4</v>
      </c>
      <c r="R24" s="5">
        <v>5</v>
      </c>
      <c r="S24" s="5">
        <v>5</v>
      </c>
      <c r="T24" s="5">
        <v>4</v>
      </c>
      <c r="V24" s="5">
        <v>4</v>
      </c>
      <c r="W24" s="5">
        <v>4</v>
      </c>
      <c r="X24" s="5">
        <f t="shared" si="2"/>
        <v>46</v>
      </c>
      <c r="Y24" s="5">
        <f t="shared" si="3"/>
        <v>55</v>
      </c>
      <c r="Z24" s="5" t="s">
        <v>77</v>
      </c>
      <c r="AA24" s="5" t="s">
        <v>234</v>
      </c>
      <c r="AB24" s="5" t="s">
        <v>77</v>
      </c>
      <c r="AC24" s="5" t="s">
        <v>102</v>
      </c>
      <c r="AD24" s="5" t="s">
        <v>77</v>
      </c>
      <c r="AE24" s="5" t="s">
        <v>102</v>
      </c>
      <c r="AF24" s="5" t="s">
        <v>60</v>
      </c>
      <c r="AH24" s="5" t="s">
        <v>208</v>
      </c>
      <c r="AI24" s="5" t="s">
        <v>68</v>
      </c>
      <c r="AJ24" s="5">
        <f t="shared" si="4"/>
        <v>8</v>
      </c>
      <c r="AK24" s="5">
        <v>4</v>
      </c>
      <c r="AL24" s="5">
        <v>4</v>
      </c>
      <c r="AM24" s="5">
        <v>5</v>
      </c>
      <c r="AN24" s="5">
        <v>5</v>
      </c>
      <c r="AO24" s="5">
        <v>5</v>
      </c>
      <c r="AP24" s="5">
        <v>5</v>
      </c>
      <c r="AQ24" s="5">
        <v>5</v>
      </c>
      <c r="AR24" s="5">
        <v>5</v>
      </c>
      <c r="AS24" s="5">
        <v>4</v>
      </c>
      <c r="AU24" s="5">
        <v>3</v>
      </c>
      <c r="AV24" s="5">
        <v>4</v>
      </c>
      <c r="AW24" s="5">
        <f t="shared" si="5"/>
        <v>41</v>
      </c>
      <c r="AX24" s="5">
        <f t="shared" si="6"/>
        <v>49</v>
      </c>
      <c r="AY24" s="5" t="s">
        <v>235</v>
      </c>
      <c r="AZ24" s="5">
        <v>4</v>
      </c>
      <c r="BA24" s="5">
        <v>4</v>
      </c>
      <c r="BB24" s="5">
        <v>5</v>
      </c>
      <c r="BC24" s="5">
        <v>5</v>
      </c>
      <c r="BD24" s="5">
        <v>5</v>
      </c>
      <c r="BE24" s="5">
        <v>3</v>
      </c>
      <c r="BF24" s="5">
        <f t="shared" si="7"/>
        <v>1</v>
      </c>
      <c r="BG24" s="5" t="s">
        <v>66</v>
      </c>
      <c r="BH24" s="5">
        <f t="shared" si="8"/>
        <v>1</v>
      </c>
      <c r="BI24" s="5" t="s">
        <v>66</v>
      </c>
      <c r="BJ24" s="5">
        <f t="shared" si="9"/>
        <v>0</v>
      </c>
      <c r="BK24" s="5" t="s">
        <v>60</v>
      </c>
      <c r="BM24" s="5" t="s">
        <v>236</v>
      </c>
      <c r="BN24" s="5">
        <v>3</v>
      </c>
      <c r="BO24" s="5">
        <v>4</v>
      </c>
      <c r="BP24" s="5">
        <v>4</v>
      </c>
      <c r="BQ24" s="5">
        <v>5</v>
      </c>
      <c r="BR24" s="5">
        <v>4</v>
      </c>
      <c r="BS24" s="5">
        <f t="shared" si="10"/>
        <v>20</v>
      </c>
      <c r="BT24" s="5" t="s">
        <v>87</v>
      </c>
      <c r="BU24" s="5" t="s">
        <v>88</v>
      </c>
      <c r="BV24" s="5" t="s">
        <v>237</v>
      </c>
      <c r="BW24" s="5" t="s">
        <v>127</v>
      </c>
      <c r="BY24" s="5" t="s">
        <v>238</v>
      </c>
    </row>
    <row r="25" spans="1:77" ht="15.75" customHeight="1">
      <c r="A25" s="4"/>
      <c r="B25" s="5" t="s">
        <v>239</v>
      </c>
      <c r="D25" s="5" t="s">
        <v>66</v>
      </c>
      <c r="E25" s="5" t="s">
        <v>60</v>
      </c>
      <c r="G25" s="5" t="s">
        <v>61</v>
      </c>
      <c r="H25" s="5" t="str">
        <f t="shared" si="0"/>
        <v>5+</v>
      </c>
      <c r="I25" s="5" t="s">
        <v>65</v>
      </c>
      <c r="J25" s="6">
        <f t="shared" si="1"/>
        <v>8</v>
      </c>
      <c r="K25" s="5">
        <v>4</v>
      </c>
      <c r="L25" s="5">
        <v>4</v>
      </c>
      <c r="M25" s="5">
        <v>2</v>
      </c>
      <c r="N25" s="5">
        <v>3</v>
      </c>
      <c r="O25" s="5">
        <v>4</v>
      </c>
      <c r="P25" s="5">
        <v>4</v>
      </c>
      <c r="Q25" s="5">
        <v>3</v>
      </c>
      <c r="R25" s="5">
        <v>5</v>
      </c>
      <c r="S25" s="5">
        <v>5</v>
      </c>
      <c r="T25" s="5">
        <v>4</v>
      </c>
      <c r="V25" s="5">
        <v>4</v>
      </c>
      <c r="W25" s="5">
        <v>5</v>
      </c>
      <c r="X25" s="5">
        <f t="shared" si="2"/>
        <v>39</v>
      </c>
      <c r="Y25" s="5">
        <f t="shared" si="3"/>
        <v>47</v>
      </c>
      <c r="AA25" s="5" t="s">
        <v>240</v>
      </c>
      <c r="AB25" s="5" t="s">
        <v>241</v>
      </c>
      <c r="AD25" s="5" t="s">
        <v>102</v>
      </c>
      <c r="AE25" s="5" t="s">
        <v>65</v>
      </c>
      <c r="AF25" s="5" t="s">
        <v>66</v>
      </c>
      <c r="AG25" s="5" t="s">
        <v>242</v>
      </c>
      <c r="AI25" s="5" t="s">
        <v>68</v>
      </c>
      <c r="AJ25" s="5">
        <f t="shared" si="4"/>
        <v>8</v>
      </c>
      <c r="AK25" s="5">
        <v>4</v>
      </c>
      <c r="AL25" s="5">
        <v>4</v>
      </c>
      <c r="AM25" s="5">
        <v>4</v>
      </c>
      <c r="AN25" s="5">
        <v>4</v>
      </c>
      <c r="AO25" s="5">
        <v>4</v>
      </c>
      <c r="AP25" s="5">
        <v>4</v>
      </c>
      <c r="AQ25" s="5">
        <v>4</v>
      </c>
      <c r="AR25" s="5">
        <v>4</v>
      </c>
      <c r="AU25" s="5">
        <v>4</v>
      </c>
      <c r="AV25" s="5">
        <v>5</v>
      </c>
      <c r="AW25" s="5">
        <f t="shared" si="5"/>
        <v>33</v>
      </c>
      <c r="AX25" s="5">
        <f t="shared" si="6"/>
        <v>41</v>
      </c>
      <c r="AY25" s="5" t="s">
        <v>243</v>
      </c>
      <c r="AZ25" s="5">
        <v>4</v>
      </c>
      <c r="BA25" s="5">
        <v>4</v>
      </c>
      <c r="BB25" s="5">
        <v>2</v>
      </c>
      <c r="BC25" s="5">
        <v>3</v>
      </c>
      <c r="BD25" s="5">
        <v>4</v>
      </c>
      <c r="BE25" s="5">
        <v>5</v>
      </c>
      <c r="BF25" s="5">
        <f t="shared" si="7"/>
        <v>1</v>
      </c>
      <c r="BG25" s="5" t="s">
        <v>66</v>
      </c>
      <c r="BH25" s="5">
        <f t="shared" si="8"/>
        <v>0</v>
      </c>
      <c r="BI25" s="5" t="s">
        <v>60</v>
      </c>
      <c r="BJ25" s="5">
        <f t="shared" si="9"/>
        <v>0</v>
      </c>
      <c r="BK25" s="5" t="s">
        <v>60</v>
      </c>
      <c r="BM25" s="5" t="s">
        <v>244</v>
      </c>
      <c r="BN25" s="5">
        <v>1</v>
      </c>
      <c r="BO25" s="5">
        <v>2</v>
      </c>
      <c r="BP25" s="5">
        <v>4</v>
      </c>
      <c r="BQ25" s="5">
        <v>4</v>
      </c>
      <c r="BR25" s="5">
        <v>5</v>
      </c>
      <c r="BS25" s="5">
        <f t="shared" si="10"/>
        <v>16</v>
      </c>
      <c r="BT25" s="5" t="s">
        <v>71</v>
      </c>
      <c r="BU25" s="5" t="s">
        <v>88</v>
      </c>
      <c r="BV25" s="5" t="s">
        <v>73</v>
      </c>
      <c r="BW25" s="5" t="s">
        <v>165</v>
      </c>
    </row>
    <row r="26" spans="1:77" ht="15.75" customHeight="1">
      <c r="A26" s="4"/>
      <c r="B26" s="5" t="s">
        <v>245</v>
      </c>
      <c r="D26" s="5" t="s">
        <v>66</v>
      </c>
      <c r="E26" s="5" t="s">
        <v>60</v>
      </c>
      <c r="G26" s="5" t="s">
        <v>110</v>
      </c>
      <c r="H26" s="5" t="str">
        <f t="shared" si="0"/>
        <v>&lt;2</v>
      </c>
      <c r="I26" s="5" t="s">
        <v>77</v>
      </c>
      <c r="J26" s="6">
        <f t="shared" si="1"/>
        <v>10</v>
      </c>
      <c r="K26" s="5">
        <v>5</v>
      </c>
      <c r="L26" s="5">
        <v>5</v>
      </c>
      <c r="M26" s="5">
        <v>5</v>
      </c>
      <c r="N26" s="5">
        <v>4</v>
      </c>
      <c r="O26" s="5">
        <v>4</v>
      </c>
      <c r="P26" s="5">
        <v>4</v>
      </c>
      <c r="Q26" s="5">
        <v>4</v>
      </c>
      <c r="R26" s="5">
        <v>5</v>
      </c>
      <c r="S26" s="5">
        <v>5</v>
      </c>
      <c r="T26" s="5">
        <v>4</v>
      </c>
      <c r="V26" s="5">
        <v>3</v>
      </c>
      <c r="W26" s="5">
        <v>3</v>
      </c>
      <c r="X26" s="5">
        <f t="shared" si="2"/>
        <v>41</v>
      </c>
      <c r="Y26" s="5">
        <f t="shared" si="3"/>
        <v>51</v>
      </c>
      <c r="Z26" s="5" t="s">
        <v>227</v>
      </c>
      <c r="AA26" s="5" t="s">
        <v>65</v>
      </c>
      <c r="AB26" s="5" t="s">
        <v>77</v>
      </c>
      <c r="AC26" s="5" t="s">
        <v>93</v>
      </c>
      <c r="AD26" s="5" t="s">
        <v>65</v>
      </c>
      <c r="AE26" s="5" t="s">
        <v>65</v>
      </c>
      <c r="AF26" s="5" t="s">
        <v>66</v>
      </c>
      <c r="AG26" s="5" t="s">
        <v>246</v>
      </c>
      <c r="AI26" s="5" t="s">
        <v>68</v>
      </c>
      <c r="AJ26" s="5">
        <f t="shared" si="4"/>
        <v>8</v>
      </c>
      <c r="AK26" s="5">
        <v>4</v>
      </c>
      <c r="AL26" s="5">
        <v>4</v>
      </c>
      <c r="AM26" s="5">
        <v>5</v>
      </c>
      <c r="AN26" s="5">
        <v>5</v>
      </c>
      <c r="AO26" s="5">
        <v>5</v>
      </c>
      <c r="AP26" s="5">
        <v>5</v>
      </c>
      <c r="AQ26" s="5">
        <v>5</v>
      </c>
      <c r="AR26" s="5">
        <v>5</v>
      </c>
      <c r="AS26" s="5">
        <v>5</v>
      </c>
      <c r="AU26" s="5">
        <v>3</v>
      </c>
      <c r="AV26" s="5">
        <v>4</v>
      </c>
      <c r="AW26" s="5">
        <f t="shared" si="5"/>
        <v>42</v>
      </c>
      <c r="AX26" s="5">
        <f t="shared" si="6"/>
        <v>50</v>
      </c>
      <c r="AY26" s="5" t="s">
        <v>247</v>
      </c>
      <c r="AZ26" s="5">
        <v>5</v>
      </c>
      <c r="BA26" s="5">
        <v>5</v>
      </c>
      <c r="BB26" s="5">
        <v>5</v>
      </c>
      <c r="BC26" s="5">
        <v>3</v>
      </c>
      <c r="BD26" s="5">
        <v>5</v>
      </c>
      <c r="BE26" s="5">
        <v>4</v>
      </c>
      <c r="BF26" s="5">
        <f t="shared" si="7"/>
        <v>0</v>
      </c>
      <c r="BG26" s="5" t="s">
        <v>60</v>
      </c>
      <c r="BH26" s="5">
        <f t="shared" si="8"/>
        <v>0</v>
      </c>
      <c r="BI26" s="5" t="s">
        <v>60</v>
      </c>
      <c r="BJ26" s="5">
        <f t="shared" si="9"/>
        <v>0</v>
      </c>
      <c r="BK26" s="5" t="s">
        <v>60</v>
      </c>
      <c r="BM26" s="5" t="s">
        <v>248</v>
      </c>
      <c r="BN26" s="5">
        <v>2</v>
      </c>
      <c r="BO26" s="5">
        <v>2</v>
      </c>
      <c r="BP26" s="5">
        <v>2</v>
      </c>
      <c r="BQ26" s="5">
        <v>3</v>
      </c>
      <c r="BR26" s="5">
        <v>1</v>
      </c>
      <c r="BS26" s="5">
        <f t="shared" si="10"/>
        <v>10</v>
      </c>
      <c r="BT26" s="5" t="s">
        <v>71</v>
      </c>
      <c r="BU26" s="5" t="s">
        <v>88</v>
      </c>
      <c r="BV26" s="5" t="s">
        <v>73</v>
      </c>
      <c r="BW26" s="5" t="s">
        <v>74</v>
      </c>
      <c r="BY26" s="5" t="s">
        <v>249</v>
      </c>
    </row>
    <row r="27" spans="1:77" ht="15.75" customHeight="1">
      <c r="A27" s="4"/>
      <c r="B27" s="5" t="s">
        <v>250</v>
      </c>
      <c r="D27" s="5" t="s">
        <v>66</v>
      </c>
      <c r="E27" s="5" t="s">
        <v>60</v>
      </c>
      <c r="G27" s="5" t="s">
        <v>110</v>
      </c>
      <c r="H27" s="5" t="str">
        <f t="shared" si="0"/>
        <v>&lt;2</v>
      </c>
      <c r="I27" s="5" t="s">
        <v>102</v>
      </c>
      <c r="J27" s="6">
        <f t="shared" si="1"/>
        <v>8</v>
      </c>
      <c r="K27" s="5">
        <v>4</v>
      </c>
      <c r="L27" s="5">
        <v>4</v>
      </c>
      <c r="M27" s="5">
        <v>4</v>
      </c>
      <c r="N27" s="5">
        <v>5</v>
      </c>
      <c r="O27" s="5">
        <v>5</v>
      </c>
      <c r="P27" s="5">
        <v>5</v>
      </c>
      <c r="Q27" s="5">
        <v>5</v>
      </c>
      <c r="R27" s="5">
        <v>5</v>
      </c>
      <c r="S27" s="5">
        <v>5</v>
      </c>
      <c r="T27" s="5">
        <v>5</v>
      </c>
      <c r="V27" s="5">
        <v>4</v>
      </c>
      <c r="W27" s="5">
        <v>4</v>
      </c>
      <c r="X27" s="5">
        <f t="shared" si="2"/>
        <v>47</v>
      </c>
      <c r="Y27" s="5">
        <f t="shared" si="3"/>
        <v>55</v>
      </c>
      <c r="Z27" s="5" t="s">
        <v>65</v>
      </c>
      <c r="AA27" s="5" t="s">
        <v>102</v>
      </c>
      <c r="AB27" s="5" t="s">
        <v>77</v>
      </c>
      <c r="AC27" s="5" t="s">
        <v>93</v>
      </c>
      <c r="AD27" s="5" t="s">
        <v>102</v>
      </c>
      <c r="AE27" s="5" t="s">
        <v>102</v>
      </c>
      <c r="AF27" s="5" t="s">
        <v>66</v>
      </c>
      <c r="AG27" s="5" t="s">
        <v>251</v>
      </c>
      <c r="AI27" s="5" t="s">
        <v>68</v>
      </c>
      <c r="AJ27" s="5">
        <f t="shared" si="4"/>
        <v>8</v>
      </c>
      <c r="AK27" s="5">
        <v>4</v>
      </c>
      <c r="AL27" s="5">
        <v>4</v>
      </c>
      <c r="AM27" s="5">
        <v>5</v>
      </c>
      <c r="AN27" s="5">
        <v>5</v>
      </c>
      <c r="AO27" s="5">
        <v>5</v>
      </c>
      <c r="AP27" s="5">
        <v>5</v>
      </c>
      <c r="AQ27" s="5">
        <v>5</v>
      </c>
      <c r="AR27" s="5">
        <v>5</v>
      </c>
      <c r="AS27" s="5">
        <v>5</v>
      </c>
      <c r="AU27" s="5">
        <v>4</v>
      </c>
      <c r="AV27" s="5">
        <v>4</v>
      </c>
      <c r="AW27" s="5">
        <f t="shared" si="5"/>
        <v>43</v>
      </c>
      <c r="AX27" s="5">
        <f t="shared" si="6"/>
        <v>51</v>
      </c>
      <c r="AY27" s="5" t="s">
        <v>252</v>
      </c>
      <c r="AZ27" s="5">
        <v>5</v>
      </c>
      <c r="BA27" s="5">
        <v>5</v>
      </c>
      <c r="BB27" s="5">
        <v>5</v>
      </c>
      <c r="BC27" s="5">
        <v>4</v>
      </c>
      <c r="BD27" s="5">
        <v>5</v>
      </c>
      <c r="BE27" s="5">
        <v>5</v>
      </c>
      <c r="BF27" s="5">
        <f t="shared" si="7"/>
        <v>1</v>
      </c>
      <c r="BG27" s="5" t="s">
        <v>66</v>
      </c>
      <c r="BH27" s="5">
        <f t="shared" si="8"/>
        <v>1</v>
      </c>
      <c r="BI27" s="5" t="s">
        <v>66</v>
      </c>
      <c r="BJ27" s="5">
        <f t="shared" si="9"/>
        <v>0</v>
      </c>
      <c r="BK27" s="5" t="s">
        <v>60</v>
      </c>
      <c r="BM27" s="5" t="s">
        <v>253</v>
      </c>
      <c r="BN27" s="5">
        <v>3</v>
      </c>
      <c r="BO27" s="5">
        <v>3</v>
      </c>
      <c r="BP27" s="5">
        <v>3</v>
      </c>
      <c r="BQ27" s="5">
        <v>3</v>
      </c>
      <c r="BR27" s="5">
        <v>3</v>
      </c>
      <c r="BS27" s="5">
        <f t="shared" si="10"/>
        <v>15</v>
      </c>
      <c r="BT27" s="5" t="s">
        <v>71</v>
      </c>
      <c r="BU27" s="5" t="s">
        <v>88</v>
      </c>
      <c r="BV27" s="5" t="s">
        <v>73</v>
      </c>
      <c r="BW27" s="5" t="s">
        <v>165</v>
      </c>
      <c r="BY27" s="5" t="s">
        <v>254</v>
      </c>
    </row>
    <row r="28" spans="1:77" ht="15.75" customHeight="1">
      <c r="A28" s="4"/>
      <c r="B28" s="5" t="s">
        <v>255</v>
      </c>
      <c r="D28" s="5" t="s">
        <v>66</v>
      </c>
      <c r="E28" s="5" t="s">
        <v>60</v>
      </c>
      <c r="G28" s="5" t="s">
        <v>100</v>
      </c>
      <c r="H28" s="5" t="str">
        <f t="shared" si="0"/>
        <v>2-5</v>
      </c>
      <c r="I28" s="5" t="s">
        <v>102</v>
      </c>
      <c r="J28" s="6">
        <f t="shared" si="1"/>
        <v>9</v>
      </c>
      <c r="K28" s="5">
        <v>4</v>
      </c>
      <c r="L28" s="5">
        <v>5</v>
      </c>
      <c r="M28" s="5">
        <v>5</v>
      </c>
      <c r="N28" s="5">
        <v>3</v>
      </c>
      <c r="O28" s="5">
        <v>3</v>
      </c>
      <c r="P28" s="5">
        <v>2</v>
      </c>
      <c r="Q28" s="5">
        <v>4</v>
      </c>
      <c r="R28" s="5">
        <v>5</v>
      </c>
      <c r="S28" s="5">
        <v>5</v>
      </c>
      <c r="T28" s="5">
        <v>1</v>
      </c>
      <c r="V28" s="5">
        <v>1</v>
      </c>
      <c r="W28" s="5">
        <v>3</v>
      </c>
      <c r="X28" s="5">
        <f t="shared" si="2"/>
        <v>32</v>
      </c>
      <c r="Y28" s="5">
        <f t="shared" si="3"/>
        <v>41</v>
      </c>
      <c r="Z28" s="5" t="s">
        <v>77</v>
      </c>
      <c r="AA28" s="5" t="s">
        <v>256</v>
      </c>
      <c r="AB28" s="5" t="s">
        <v>257</v>
      </c>
      <c r="AC28" s="5" t="s">
        <v>258</v>
      </c>
      <c r="AD28" s="5" t="s">
        <v>102</v>
      </c>
      <c r="AE28" s="5" t="s">
        <v>259</v>
      </c>
      <c r="AF28" s="5" t="s">
        <v>66</v>
      </c>
      <c r="AG28" s="5" t="s">
        <v>260</v>
      </c>
      <c r="AI28" s="5" t="s">
        <v>68</v>
      </c>
      <c r="AJ28" s="5">
        <f t="shared" si="4"/>
        <v>9</v>
      </c>
      <c r="AK28" s="5">
        <v>4</v>
      </c>
      <c r="AL28" s="5">
        <v>5</v>
      </c>
      <c r="AM28" s="5">
        <v>3</v>
      </c>
      <c r="AN28" s="5">
        <v>2</v>
      </c>
      <c r="AO28" s="5">
        <v>3</v>
      </c>
      <c r="AP28" s="5">
        <v>4</v>
      </c>
      <c r="AQ28" s="5">
        <v>4</v>
      </c>
      <c r="AR28" s="5">
        <v>5</v>
      </c>
      <c r="AS28" s="5">
        <v>1</v>
      </c>
      <c r="AU28" s="5">
        <v>4</v>
      </c>
      <c r="AV28" s="5">
        <v>3</v>
      </c>
      <c r="AW28" s="5">
        <f t="shared" si="5"/>
        <v>29</v>
      </c>
      <c r="AX28" s="5">
        <f t="shared" si="6"/>
        <v>38</v>
      </c>
      <c r="AY28" s="5" t="s">
        <v>261</v>
      </c>
      <c r="AZ28" s="5">
        <v>3</v>
      </c>
      <c r="BA28" s="5">
        <v>4</v>
      </c>
      <c r="BB28" s="5">
        <v>4</v>
      </c>
      <c r="BC28" s="5">
        <v>4</v>
      </c>
      <c r="BD28" s="5">
        <v>4</v>
      </c>
      <c r="BE28" s="5">
        <v>5</v>
      </c>
      <c r="BF28" s="5">
        <f t="shared" si="7"/>
        <v>1</v>
      </c>
      <c r="BG28" s="5" t="s">
        <v>66</v>
      </c>
      <c r="BH28" s="5">
        <f t="shared" si="8"/>
        <v>1</v>
      </c>
      <c r="BI28" s="5" t="s">
        <v>66</v>
      </c>
      <c r="BJ28" s="5">
        <f t="shared" si="9"/>
        <v>0</v>
      </c>
      <c r="BK28" s="5" t="s">
        <v>60</v>
      </c>
      <c r="BM28" s="5" t="s">
        <v>262</v>
      </c>
      <c r="BN28" s="5">
        <v>2</v>
      </c>
      <c r="BO28" s="5">
        <v>1</v>
      </c>
      <c r="BP28" s="5">
        <v>1</v>
      </c>
      <c r="BQ28" s="5">
        <v>1</v>
      </c>
      <c r="BR28" s="5">
        <v>1</v>
      </c>
      <c r="BS28" s="5">
        <f t="shared" si="10"/>
        <v>6</v>
      </c>
      <c r="BT28" s="5" t="s">
        <v>71</v>
      </c>
      <c r="BU28" s="5" t="s">
        <v>107</v>
      </c>
      <c r="BV28" s="5" t="s">
        <v>89</v>
      </c>
      <c r="BW28" s="5" t="s">
        <v>74</v>
      </c>
    </row>
    <row r="29" spans="1:77" ht="15.75" customHeight="1">
      <c r="A29" s="4"/>
      <c r="B29" s="5" t="s">
        <v>263</v>
      </c>
      <c r="D29" s="5" t="s">
        <v>66</v>
      </c>
      <c r="E29" s="5" t="s">
        <v>60</v>
      </c>
      <c r="G29" s="5" t="s">
        <v>100</v>
      </c>
      <c r="H29" s="5" t="str">
        <f t="shared" si="0"/>
        <v>2-5</v>
      </c>
      <c r="I29" s="5" t="s">
        <v>77</v>
      </c>
      <c r="J29" s="6">
        <f t="shared" si="1"/>
        <v>8</v>
      </c>
      <c r="K29" s="5">
        <v>4</v>
      </c>
      <c r="L29" s="5">
        <v>4</v>
      </c>
      <c r="M29" s="5">
        <v>4</v>
      </c>
      <c r="N29" s="5">
        <v>4</v>
      </c>
      <c r="O29" s="5">
        <v>4</v>
      </c>
      <c r="P29" s="5">
        <v>2</v>
      </c>
      <c r="Q29" s="5">
        <v>2</v>
      </c>
      <c r="R29" s="5">
        <v>4</v>
      </c>
      <c r="S29" s="5">
        <v>4</v>
      </c>
      <c r="T29" s="5">
        <v>2</v>
      </c>
      <c r="V29" s="5">
        <v>3</v>
      </c>
      <c r="W29" s="5">
        <v>2</v>
      </c>
      <c r="X29" s="5">
        <f t="shared" si="2"/>
        <v>31</v>
      </c>
      <c r="Y29" s="5">
        <f t="shared" si="3"/>
        <v>39</v>
      </c>
      <c r="Z29" s="5" t="s">
        <v>145</v>
      </c>
      <c r="AA29" s="5" t="s">
        <v>77</v>
      </c>
      <c r="AB29" s="5" t="s">
        <v>77</v>
      </c>
      <c r="AC29" s="5" t="s">
        <v>77</v>
      </c>
      <c r="AD29" s="5" t="s">
        <v>264</v>
      </c>
      <c r="AE29" s="5" t="s">
        <v>77</v>
      </c>
      <c r="AF29" s="5" t="s">
        <v>60</v>
      </c>
      <c r="AH29" s="5" t="s">
        <v>265</v>
      </c>
      <c r="AI29" s="5" t="s">
        <v>68</v>
      </c>
      <c r="AJ29" s="5">
        <f t="shared" si="4"/>
        <v>7</v>
      </c>
      <c r="AK29" s="5">
        <v>2</v>
      </c>
      <c r="AL29" s="5">
        <v>5</v>
      </c>
      <c r="AM29" s="5">
        <v>4</v>
      </c>
      <c r="AN29" s="5">
        <v>4</v>
      </c>
      <c r="AO29" s="5">
        <v>2</v>
      </c>
      <c r="AP29" s="5">
        <v>5</v>
      </c>
      <c r="AQ29" s="5">
        <v>4</v>
      </c>
      <c r="AR29" s="5">
        <v>4</v>
      </c>
      <c r="AS29" s="5">
        <v>3</v>
      </c>
      <c r="AU29" s="5">
        <v>1</v>
      </c>
      <c r="AV29" s="5">
        <v>1</v>
      </c>
      <c r="AW29" s="5">
        <f t="shared" si="5"/>
        <v>28</v>
      </c>
      <c r="AX29" s="5">
        <f t="shared" si="6"/>
        <v>35</v>
      </c>
      <c r="AY29" s="5" t="s">
        <v>266</v>
      </c>
      <c r="AZ29" s="5">
        <v>4</v>
      </c>
      <c r="BA29" s="5">
        <v>2</v>
      </c>
      <c r="BB29" s="5">
        <v>4</v>
      </c>
      <c r="BC29" s="5">
        <v>2</v>
      </c>
      <c r="BD29" s="5">
        <v>3</v>
      </c>
      <c r="BE29" s="5">
        <v>3</v>
      </c>
      <c r="BF29" s="5">
        <f t="shared" si="7"/>
        <v>1</v>
      </c>
      <c r="BG29" s="5" t="s">
        <v>66</v>
      </c>
      <c r="BH29" s="5">
        <f t="shared" si="8"/>
        <v>0</v>
      </c>
      <c r="BI29" s="5" t="s">
        <v>60</v>
      </c>
      <c r="BJ29" s="5">
        <f t="shared" si="9"/>
        <v>0</v>
      </c>
      <c r="BK29" s="5" t="s">
        <v>60</v>
      </c>
      <c r="BM29" s="5" t="s">
        <v>208</v>
      </c>
      <c r="BN29" s="5">
        <v>2</v>
      </c>
      <c r="BO29" s="5">
        <v>2</v>
      </c>
      <c r="BP29" s="5">
        <v>2</v>
      </c>
      <c r="BQ29" s="5">
        <v>3</v>
      </c>
      <c r="BR29" s="5">
        <v>2</v>
      </c>
      <c r="BS29" s="5">
        <f t="shared" si="10"/>
        <v>11</v>
      </c>
      <c r="BT29" s="5" t="s">
        <v>71</v>
      </c>
      <c r="BU29" s="5" t="s">
        <v>107</v>
      </c>
      <c r="BV29" s="5" t="s">
        <v>237</v>
      </c>
      <c r="BW29" s="5" t="s">
        <v>165</v>
      </c>
    </row>
    <row r="30" spans="1:77" ht="15.75" customHeight="1">
      <c r="A30" s="4"/>
      <c r="B30" s="5" t="s">
        <v>267</v>
      </c>
      <c r="D30" s="5" t="s">
        <v>66</v>
      </c>
      <c r="E30" s="5" t="s">
        <v>60</v>
      </c>
      <c r="G30" s="5" t="s">
        <v>100</v>
      </c>
      <c r="H30" s="5" t="str">
        <f t="shared" si="0"/>
        <v>2-5</v>
      </c>
      <c r="I30" s="5" t="s">
        <v>268</v>
      </c>
      <c r="J30" s="6">
        <f t="shared" si="1"/>
        <v>8</v>
      </c>
      <c r="K30" s="5">
        <v>4</v>
      </c>
      <c r="L30" s="5">
        <v>4</v>
      </c>
      <c r="M30" s="5">
        <v>4</v>
      </c>
      <c r="N30" s="5">
        <v>3</v>
      </c>
      <c r="O30" s="5">
        <v>3</v>
      </c>
      <c r="P30" s="5">
        <v>3</v>
      </c>
      <c r="Q30" s="5">
        <v>4</v>
      </c>
      <c r="R30" s="5">
        <v>3</v>
      </c>
      <c r="S30" s="5">
        <v>4</v>
      </c>
      <c r="T30" s="5">
        <v>4</v>
      </c>
      <c r="V30" s="5">
        <v>4</v>
      </c>
      <c r="W30" s="5">
        <v>4</v>
      </c>
      <c r="X30" s="5">
        <f t="shared" si="2"/>
        <v>36</v>
      </c>
      <c r="Y30" s="5">
        <f t="shared" si="3"/>
        <v>44</v>
      </c>
      <c r="Z30" s="5" t="s">
        <v>196</v>
      </c>
      <c r="AA30" s="5" t="s">
        <v>77</v>
      </c>
      <c r="AB30" s="5" t="s">
        <v>196</v>
      </c>
      <c r="AC30" s="5" t="s">
        <v>65</v>
      </c>
      <c r="AD30" s="5" t="s">
        <v>65</v>
      </c>
      <c r="AE30" s="5" t="s">
        <v>269</v>
      </c>
      <c r="AF30" s="5" t="s">
        <v>66</v>
      </c>
      <c r="AG30" s="5" t="s">
        <v>192</v>
      </c>
      <c r="AI30" s="5" t="s">
        <v>123</v>
      </c>
      <c r="AJ30" s="5">
        <f t="shared" si="4"/>
        <v>7</v>
      </c>
      <c r="AK30" s="5">
        <v>3</v>
      </c>
      <c r="AL30" s="5">
        <v>4</v>
      </c>
      <c r="AM30" s="5">
        <v>5</v>
      </c>
      <c r="AN30" s="5">
        <v>2</v>
      </c>
      <c r="AO30" s="5">
        <v>2</v>
      </c>
      <c r="AP30" s="5">
        <v>4</v>
      </c>
      <c r="AQ30" s="5">
        <v>3</v>
      </c>
      <c r="AR30" s="5">
        <v>4</v>
      </c>
      <c r="AS30" s="5">
        <v>2</v>
      </c>
      <c r="AU30" s="5">
        <v>2</v>
      </c>
      <c r="AV30" s="5">
        <v>2</v>
      </c>
      <c r="AW30" s="5">
        <f t="shared" si="5"/>
        <v>26</v>
      </c>
      <c r="AX30" s="5">
        <f t="shared" si="6"/>
        <v>33</v>
      </c>
      <c r="AY30" s="5" t="s">
        <v>270</v>
      </c>
      <c r="AZ30" s="5">
        <v>3</v>
      </c>
      <c r="BA30" s="5">
        <v>4</v>
      </c>
      <c r="BB30" s="5">
        <v>5</v>
      </c>
      <c r="BC30" s="5">
        <v>4</v>
      </c>
      <c r="BD30" s="5">
        <v>5</v>
      </c>
      <c r="BE30" s="5">
        <v>3</v>
      </c>
      <c r="BF30" s="5">
        <f t="shared" si="7"/>
        <v>1</v>
      </c>
      <c r="BG30" s="5" t="s">
        <v>66</v>
      </c>
      <c r="BH30" s="5">
        <f t="shared" si="8"/>
        <v>0</v>
      </c>
      <c r="BI30" s="5" t="s">
        <v>60</v>
      </c>
      <c r="BJ30" s="5">
        <f t="shared" si="9"/>
        <v>0</v>
      </c>
      <c r="BK30" s="5" t="s">
        <v>60</v>
      </c>
      <c r="BM30" s="5" t="s">
        <v>271</v>
      </c>
      <c r="BN30" s="5">
        <v>2</v>
      </c>
      <c r="BO30" s="5">
        <v>3</v>
      </c>
      <c r="BP30" s="5">
        <v>2</v>
      </c>
      <c r="BQ30" s="5">
        <v>4</v>
      </c>
      <c r="BR30" s="5">
        <v>4</v>
      </c>
      <c r="BS30" s="5">
        <f t="shared" si="10"/>
        <v>15</v>
      </c>
      <c r="BT30" s="5" t="s">
        <v>71</v>
      </c>
      <c r="BU30" s="5" t="s">
        <v>118</v>
      </c>
      <c r="BV30" s="5" t="s">
        <v>73</v>
      </c>
      <c r="BW30" s="5" t="s">
        <v>74</v>
      </c>
    </row>
    <row r="31" spans="1:77" ht="15.75" customHeight="1">
      <c r="A31" s="4"/>
      <c r="B31" s="5" t="s">
        <v>272</v>
      </c>
      <c r="D31" s="5" t="s">
        <v>66</v>
      </c>
      <c r="E31" s="5" t="s">
        <v>60</v>
      </c>
      <c r="G31" s="5" t="s">
        <v>61</v>
      </c>
      <c r="H31" s="5" t="str">
        <f t="shared" si="0"/>
        <v>5+</v>
      </c>
      <c r="I31" s="5" t="s">
        <v>138</v>
      </c>
      <c r="J31" s="6">
        <f t="shared" si="1"/>
        <v>8</v>
      </c>
      <c r="K31" s="5">
        <v>3</v>
      </c>
      <c r="L31" s="5">
        <v>5</v>
      </c>
      <c r="M31" s="5">
        <v>3</v>
      </c>
      <c r="N31" s="5">
        <v>4</v>
      </c>
      <c r="O31" s="5">
        <v>4</v>
      </c>
      <c r="P31" s="5">
        <v>5</v>
      </c>
      <c r="Q31" s="5">
        <v>4</v>
      </c>
      <c r="R31" s="5">
        <v>4</v>
      </c>
      <c r="S31" s="5">
        <v>5</v>
      </c>
      <c r="T31" s="5">
        <v>4</v>
      </c>
      <c r="V31" s="5">
        <v>5</v>
      </c>
      <c r="W31" s="5">
        <v>5</v>
      </c>
      <c r="X31" s="5">
        <f t="shared" si="2"/>
        <v>43</v>
      </c>
      <c r="Y31" s="5">
        <f t="shared" si="3"/>
        <v>51</v>
      </c>
      <c r="Z31" s="5" t="s">
        <v>102</v>
      </c>
      <c r="AA31" s="5" t="s">
        <v>93</v>
      </c>
      <c r="AB31" s="5" t="s">
        <v>273</v>
      </c>
      <c r="AC31" s="5" t="s">
        <v>147</v>
      </c>
      <c r="AD31" s="5" t="s">
        <v>77</v>
      </c>
      <c r="AE31" s="5" t="s">
        <v>102</v>
      </c>
      <c r="AF31" s="5" t="s">
        <v>66</v>
      </c>
      <c r="AG31" s="5" t="s">
        <v>274</v>
      </c>
      <c r="AI31" s="5" t="s">
        <v>68</v>
      </c>
      <c r="AJ31" s="5">
        <f t="shared" si="4"/>
        <v>9</v>
      </c>
      <c r="AK31" s="5">
        <v>4</v>
      </c>
      <c r="AL31" s="5">
        <v>5</v>
      </c>
      <c r="AM31" s="5">
        <v>5</v>
      </c>
      <c r="AN31" s="5">
        <v>5</v>
      </c>
      <c r="AO31" s="5">
        <v>5</v>
      </c>
      <c r="AP31" s="5">
        <v>5</v>
      </c>
      <c r="AQ31" s="5">
        <v>5</v>
      </c>
      <c r="AR31" s="5">
        <v>5</v>
      </c>
      <c r="AS31" s="5">
        <v>3</v>
      </c>
      <c r="AU31" s="5">
        <v>5</v>
      </c>
      <c r="AV31" s="5">
        <v>5</v>
      </c>
      <c r="AW31" s="5">
        <f t="shared" si="5"/>
        <v>43</v>
      </c>
      <c r="AX31" s="5">
        <f t="shared" si="6"/>
        <v>52</v>
      </c>
      <c r="AY31" s="5" t="s">
        <v>275</v>
      </c>
      <c r="AZ31" s="5">
        <v>4</v>
      </c>
      <c r="BA31" s="5">
        <v>4</v>
      </c>
      <c r="BB31" s="5">
        <v>4</v>
      </c>
      <c r="BC31" s="5">
        <v>4</v>
      </c>
      <c r="BD31" s="5">
        <v>4</v>
      </c>
      <c r="BE31" s="5">
        <v>5</v>
      </c>
      <c r="BF31" s="5">
        <f t="shared" si="7"/>
        <v>0</v>
      </c>
      <c r="BG31" s="5" t="s">
        <v>60</v>
      </c>
      <c r="BH31" s="5">
        <f t="shared" si="8"/>
        <v>0</v>
      </c>
      <c r="BI31" s="5" t="s">
        <v>60</v>
      </c>
      <c r="BJ31" s="5">
        <f t="shared" si="9"/>
        <v>0</v>
      </c>
      <c r="BK31" s="5" t="s">
        <v>60</v>
      </c>
      <c r="BM31" s="5" t="s">
        <v>276</v>
      </c>
      <c r="BN31" s="5">
        <v>5</v>
      </c>
      <c r="BO31" s="5">
        <v>5</v>
      </c>
      <c r="BP31" s="5">
        <v>3</v>
      </c>
      <c r="BQ31" s="5">
        <v>5</v>
      </c>
      <c r="BR31" s="5">
        <v>5</v>
      </c>
      <c r="BS31" s="5">
        <f t="shared" si="10"/>
        <v>23</v>
      </c>
      <c r="BT31" s="5" t="s">
        <v>71</v>
      </c>
      <c r="BU31" s="5" t="s">
        <v>118</v>
      </c>
      <c r="BV31" s="5" t="s">
        <v>73</v>
      </c>
      <c r="BW31" s="5" t="s">
        <v>277</v>
      </c>
    </row>
    <row r="32" spans="1:77" ht="15.75" customHeight="1">
      <c r="A32" s="4"/>
      <c r="B32" s="5" t="s">
        <v>278</v>
      </c>
      <c r="D32" s="5" t="s">
        <v>66</v>
      </c>
      <c r="E32" s="5" t="s">
        <v>60</v>
      </c>
      <c r="G32" s="5" t="s">
        <v>100</v>
      </c>
      <c r="H32" s="5" t="str">
        <f t="shared" si="0"/>
        <v>2-5</v>
      </c>
      <c r="I32" s="5" t="s">
        <v>145</v>
      </c>
      <c r="J32" s="6">
        <f t="shared" si="1"/>
        <v>8</v>
      </c>
      <c r="K32" s="5">
        <v>3</v>
      </c>
      <c r="L32" s="5">
        <v>5</v>
      </c>
      <c r="M32" s="5">
        <v>5</v>
      </c>
      <c r="N32" s="5">
        <v>5</v>
      </c>
      <c r="O32" s="5">
        <v>4</v>
      </c>
      <c r="P32" s="5">
        <v>5</v>
      </c>
      <c r="Q32" s="5">
        <v>5</v>
      </c>
      <c r="R32" s="5">
        <v>5</v>
      </c>
      <c r="S32" s="5">
        <v>5</v>
      </c>
      <c r="T32" s="5">
        <v>4</v>
      </c>
      <c r="V32" s="5">
        <v>4</v>
      </c>
      <c r="W32" s="5">
        <v>5</v>
      </c>
      <c r="X32" s="5">
        <f t="shared" si="2"/>
        <v>47</v>
      </c>
      <c r="Y32" s="5">
        <f t="shared" si="3"/>
        <v>55</v>
      </c>
      <c r="Z32" s="5" t="s">
        <v>145</v>
      </c>
      <c r="AA32" s="5" t="s">
        <v>279</v>
      </c>
      <c r="AB32" s="5" t="s">
        <v>145</v>
      </c>
      <c r="AC32" s="5" t="s">
        <v>93</v>
      </c>
      <c r="AD32" s="5" t="s">
        <v>145</v>
      </c>
      <c r="AE32" s="5" t="s">
        <v>153</v>
      </c>
      <c r="AF32" s="5" t="s">
        <v>66</v>
      </c>
      <c r="AG32" s="5" t="s">
        <v>280</v>
      </c>
      <c r="AI32" s="5" t="s">
        <v>123</v>
      </c>
      <c r="AJ32" s="5">
        <f t="shared" si="4"/>
        <v>10</v>
      </c>
      <c r="AK32" s="5">
        <v>5</v>
      </c>
      <c r="AL32" s="5">
        <v>5</v>
      </c>
      <c r="AM32" s="5">
        <v>5</v>
      </c>
      <c r="AN32" s="5">
        <v>5</v>
      </c>
      <c r="AO32" s="5">
        <v>5</v>
      </c>
      <c r="AP32" s="5">
        <v>5</v>
      </c>
      <c r="AQ32" s="5">
        <v>4</v>
      </c>
      <c r="AR32" s="5">
        <v>5</v>
      </c>
      <c r="AS32" s="5">
        <v>4</v>
      </c>
      <c r="AU32" s="5">
        <v>4</v>
      </c>
      <c r="AV32" s="5">
        <v>5</v>
      </c>
      <c r="AW32" s="5">
        <f t="shared" si="5"/>
        <v>42</v>
      </c>
      <c r="AX32" s="5">
        <f t="shared" si="6"/>
        <v>52</v>
      </c>
      <c r="AY32" s="5" t="s">
        <v>281</v>
      </c>
      <c r="AZ32" s="5">
        <v>4</v>
      </c>
      <c r="BA32" s="5">
        <v>4</v>
      </c>
      <c r="BB32" s="5">
        <v>4</v>
      </c>
      <c r="BC32" s="5">
        <v>4</v>
      </c>
      <c r="BD32" s="5">
        <v>4</v>
      </c>
      <c r="BE32" s="5">
        <v>5</v>
      </c>
      <c r="BF32" s="5">
        <f t="shared" si="7"/>
        <v>1</v>
      </c>
      <c r="BG32" s="5" t="s">
        <v>66</v>
      </c>
      <c r="BH32" s="5">
        <f t="shared" si="8"/>
        <v>1</v>
      </c>
      <c r="BI32" s="5" t="s">
        <v>66</v>
      </c>
      <c r="BJ32" s="5">
        <f t="shared" si="9"/>
        <v>1</v>
      </c>
      <c r="BK32" s="5" t="s">
        <v>66</v>
      </c>
      <c r="BL32" s="5" t="s">
        <v>282</v>
      </c>
      <c r="BN32" s="5">
        <v>5</v>
      </c>
      <c r="BO32" s="5">
        <v>5</v>
      </c>
      <c r="BP32" s="5">
        <v>5</v>
      </c>
      <c r="BQ32" s="5">
        <v>3</v>
      </c>
      <c r="BR32" s="5">
        <v>5</v>
      </c>
      <c r="BS32" s="5">
        <f t="shared" si="10"/>
        <v>23</v>
      </c>
      <c r="BT32" s="5" t="s">
        <v>71</v>
      </c>
      <c r="BU32" s="5" t="s">
        <v>118</v>
      </c>
      <c r="BV32" s="5" t="s">
        <v>89</v>
      </c>
      <c r="BW32" s="5" t="s">
        <v>187</v>
      </c>
      <c r="BX32" s="5" t="s">
        <v>60</v>
      </c>
      <c r="BY32" s="5" t="s">
        <v>283</v>
      </c>
    </row>
    <row r="33" spans="1:75" ht="15.75" customHeight="1">
      <c r="A33" s="4"/>
      <c r="B33" s="5" t="s">
        <v>284</v>
      </c>
      <c r="D33" s="5" t="s">
        <v>66</v>
      </c>
      <c r="E33" s="5" t="s">
        <v>60</v>
      </c>
      <c r="G33" s="5" t="s">
        <v>100</v>
      </c>
      <c r="H33" s="5" t="str">
        <f t="shared" si="0"/>
        <v>2-5</v>
      </c>
      <c r="I33" s="5" t="s">
        <v>77</v>
      </c>
      <c r="J33" s="6">
        <f t="shared" si="1"/>
        <v>10</v>
      </c>
      <c r="K33" s="5">
        <v>5</v>
      </c>
      <c r="L33" s="5">
        <v>5</v>
      </c>
      <c r="M33" s="5">
        <v>5</v>
      </c>
      <c r="N33" s="5">
        <v>5</v>
      </c>
      <c r="O33" s="5">
        <v>5</v>
      </c>
      <c r="P33" s="5">
        <v>5</v>
      </c>
      <c r="Q33" s="5">
        <v>5</v>
      </c>
      <c r="R33" s="5">
        <v>5</v>
      </c>
      <c r="S33" s="5">
        <v>5</v>
      </c>
      <c r="T33" s="5">
        <v>3</v>
      </c>
      <c r="V33" s="5">
        <v>4</v>
      </c>
      <c r="W33" s="5">
        <v>5</v>
      </c>
      <c r="X33" s="5">
        <f t="shared" si="2"/>
        <v>47</v>
      </c>
      <c r="Y33" s="5">
        <f t="shared" si="3"/>
        <v>57</v>
      </c>
      <c r="Z33" s="5" t="s">
        <v>77</v>
      </c>
      <c r="AA33" s="5" t="s">
        <v>227</v>
      </c>
      <c r="AB33" s="5" t="s">
        <v>77</v>
      </c>
      <c r="AC33" s="5" t="s">
        <v>77</v>
      </c>
      <c r="AD33" s="5" t="s">
        <v>65</v>
      </c>
      <c r="AE33" s="5" t="s">
        <v>102</v>
      </c>
      <c r="AF33" s="5" t="s">
        <v>60</v>
      </c>
      <c r="AH33" s="5" t="s">
        <v>285</v>
      </c>
      <c r="AJ33" s="5">
        <f t="shared" si="4"/>
        <v>4</v>
      </c>
      <c r="AK33" s="5">
        <v>2</v>
      </c>
      <c r="AL33" s="5">
        <v>2</v>
      </c>
      <c r="AM33" s="5">
        <v>4</v>
      </c>
      <c r="AN33" s="5">
        <v>5</v>
      </c>
      <c r="AO33" s="5">
        <v>3</v>
      </c>
      <c r="AP33" s="5">
        <v>4</v>
      </c>
      <c r="AQ33" s="5">
        <v>3</v>
      </c>
      <c r="AR33" s="5">
        <v>3</v>
      </c>
      <c r="AS33" s="5">
        <v>2</v>
      </c>
      <c r="AU33" s="5">
        <v>1</v>
      </c>
      <c r="AV33" s="5">
        <v>3</v>
      </c>
      <c r="AW33" s="5">
        <f t="shared" si="5"/>
        <v>28</v>
      </c>
      <c r="AX33" s="5">
        <f t="shared" si="6"/>
        <v>32</v>
      </c>
      <c r="AY33" s="5" t="s">
        <v>286</v>
      </c>
      <c r="AZ33" s="5">
        <v>2</v>
      </c>
      <c r="BA33" s="5">
        <v>2</v>
      </c>
      <c r="BB33" s="5">
        <v>2</v>
      </c>
      <c r="BC33" s="5">
        <v>2</v>
      </c>
      <c r="BD33" s="5">
        <v>1</v>
      </c>
      <c r="BE33" s="5">
        <v>3</v>
      </c>
      <c r="BF33" s="5">
        <f t="shared" si="7"/>
        <v>1</v>
      </c>
      <c r="BG33" s="5" t="s">
        <v>66</v>
      </c>
      <c r="BH33" s="5">
        <f t="shared" si="8"/>
        <v>1</v>
      </c>
      <c r="BI33" s="5" t="s">
        <v>66</v>
      </c>
      <c r="BJ33" s="5">
        <f t="shared" si="9"/>
        <v>0</v>
      </c>
      <c r="BK33" s="5" t="s">
        <v>60</v>
      </c>
      <c r="BM33" s="5" t="s">
        <v>287</v>
      </c>
      <c r="BN33" s="5">
        <v>5</v>
      </c>
      <c r="BO33" s="5">
        <v>2</v>
      </c>
      <c r="BP33" s="5">
        <v>3</v>
      </c>
      <c r="BQ33" s="5">
        <v>4</v>
      </c>
      <c r="BS33" s="5">
        <f t="shared" si="10"/>
        <v>14</v>
      </c>
      <c r="BT33" s="5" t="s">
        <v>87</v>
      </c>
      <c r="BU33" s="5" t="s">
        <v>88</v>
      </c>
      <c r="BV33" s="5" t="s">
        <v>73</v>
      </c>
      <c r="BW33" s="5" t="s">
        <v>127</v>
      </c>
    </row>
    <row r="34" spans="1:75" ht="15.75" customHeight="1">
      <c r="A34" s="4"/>
      <c r="B34" s="5" t="s">
        <v>288</v>
      </c>
      <c r="D34" s="5" t="s">
        <v>66</v>
      </c>
      <c r="E34" s="5" t="s">
        <v>60</v>
      </c>
      <c r="G34" s="5" t="s">
        <v>100</v>
      </c>
      <c r="H34" s="5" t="str">
        <f t="shared" si="0"/>
        <v>2-5</v>
      </c>
      <c r="I34" s="5" t="s">
        <v>77</v>
      </c>
      <c r="J34" s="6">
        <f t="shared" si="1"/>
        <v>9</v>
      </c>
      <c r="K34" s="5">
        <v>4</v>
      </c>
      <c r="L34" s="5">
        <v>5</v>
      </c>
      <c r="M34" s="5">
        <v>4</v>
      </c>
      <c r="N34" s="5">
        <v>4</v>
      </c>
      <c r="O34" s="5">
        <v>3</v>
      </c>
      <c r="P34" s="5">
        <v>4</v>
      </c>
      <c r="Q34" s="5">
        <v>4</v>
      </c>
      <c r="R34" s="5">
        <v>4</v>
      </c>
      <c r="S34" s="5">
        <v>5</v>
      </c>
      <c r="T34" s="5">
        <v>4</v>
      </c>
      <c r="V34" s="5">
        <v>4</v>
      </c>
      <c r="W34" s="5">
        <v>5</v>
      </c>
      <c r="X34" s="5">
        <f t="shared" si="2"/>
        <v>41</v>
      </c>
      <c r="Y34" s="5">
        <f t="shared" si="3"/>
        <v>50</v>
      </c>
      <c r="Z34" s="5" t="s">
        <v>77</v>
      </c>
      <c r="AA34" s="5" t="s">
        <v>102</v>
      </c>
      <c r="AB34" s="5" t="s">
        <v>289</v>
      </c>
      <c r="AC34" s="5" t="s">
        <v>77</v>
      </c>
      <c r="AD34" s="5" t="s">
        <v>102</v>
      </c>
      <c r="AE34" s="5" t="s">
        <v>102</v>
      </c>
      <c r="AF34" s="5" t="s">
        <v>60</v>
      </c>
      <c r="AH34" s="5" t="s">
        <v>290</v>
      </c>
      <c r="AJ34" s="5">
        <f t="shared" si="4"/>
        <v>8</v>
      </c>
      <c r="AK34" s="5">
        <v>5</v>
      </c>
      <c r="AL34" s="5">
        <v>3</v>
      </c>
      <c r="AM34" s="5">
        <v>4</v>
      </c>
      <c r="AN34" s="5">
        <v>4</v>
      </c>
      <c r="AO34" s="5">
        <v>3</v>
      </c>
      <c r="AP34" s="5">
        <v>5</v>
      </c>
      <c r="AQ34" s="5">
        <v>3</v>
      </c>
      <c r="AR34" s="5">
        <v>3</v>
      </c>
      <c r="AS34" s="5">
        <v>4</v>
      </c>
      <c r="AU34" s="5">
        <v>3</v>
      </c>
      <c r="AV34" s="5">
        <v>3</v>
      </c>
      <c r="AW34" s="5">
        <f t="shared" si="5"/>
        <v>32</v>
      </c>
      <c r="AX34" s="5">
        <f t="shared" si="6"/>
        <v>40</v>
      </c>
      <c r="AY34" s="5" t="s">
        <v>291</v>
      </c>
      <c r="AZ34" s="5">
        <v>2</v>
      </c>
      <c r="BA34" s="5">
        <v>1</v>
      </c>
      <c r="BB34" s="5">
        <v>4</v>
      </c>
      <c r="BC34" s="5">
        <v>3</v>
      </c>
      <c r="BD34" s="5">
        <v>5</v>
      </c>
      <c r="BE34" s="5">
        <v>3</v>
      </c>
      <c r="BF34" s="5">
        <f t="shared" si="7"/>
        <v>0</v>
      </c>
      <c r="BG34" s="5" t="s">
        <v>60</v>
      </c>
      <c r="BH34" s="5">
        <f t="shared" si="8"/>
        <v>0</v>
      </c>
      <c r="BI34" s="5" t="s">
        <v>60</v>
      </c>
      <c r="BJ34" s="5">
        <f t="shared" si="9"/>
        <v>0</v>
      </c>
      <c r="BK34" s="5" t="s">
        <v>60</v>
      </c>
      <c r="BM34" s="5" t="s">
        <v>292</v>
      </c>
      <c r="BN34" s="5">
        <v>2</v>
      </c>
      <c r="BO34" s="5">
        <v>2</v>
      </c>
      <c r="BP34" s="5">
        <v>2</v>
      </c>
      <c r="BQ34" s="5">
        <v>2</v>
      </c>
      <c r="BR34" s="5">
        <v>3</v>
      </c>
      <c r="BS34" s="5">
        <f t="shared" si="10"/>
        <v>11</v>
      </c>
      <c r="BT34" s="5" t="s">
        <v>87</v>
      </c>
      <c r="BU34" s="5" t="s">
        <v>118</v>
      </c>
      <c r="BV34" s="5" t="s">
        <v>73</v>
      </c>
      <c r="BW34" s="5" t="s">
        <v>293</v>
      </c>
    </row>
    <row r="35" spans="1:75" ht="15.75" customHeight="1">
      <c r="A35" s="4"/>
      <c r="B35" s="5" t="s">
        <v>294</v>
      </c>
      <c r="D35" s="5" t="s">
        <v>66</v>
      </c>
      <c r="E35" s="5" t="s">
        <v>60</v>
      </c>
      <c r="G35" s="5" t="s">
        <v>61</v>
      </c>
      <c r="H35" s="5" t="str">
        <f t="shared" si="0"/>
        <v>5+</v>
      </c>
      <c r="I35" s="5" t="s">
        <v>93</v>
      </c>
      <c r="J35" s="6">
        <f t="shared" si="1"/>
        <v>9</v>
      </c>
      <c r="K35" s="5">
        <v>4</v>
      </c>
      <c r="L35" s="5">
        <v>5</v>
      </c>
      <c r="M35" s="5">
        <v>4</v>
      </c>
      <c r="N35" s="5">
        <v>4</v>
      </c>
      <c r="O35" s="5">
        <v>5</v>
      </c>
      <c r="P35" s="5">
        <v>4</v>
      </c>
      <c r="Q35" s="5">
        <v>3</v>
      </c>
      <c r="R35" s="5">
        <v>3</v>
      </c>
      <c r="S35" s="5">
        <v>4</v>
      </c>
      <c r="T35" s="5">
        <v>4</v>
      </c>
      <c r="V35" s="5">
        <v>4</v>
      </c>
      <c r="W35" s="5">
        <v>5</v>
      </c>
      <c r="X35" s="5">
        <f t="shared" si="2"/>
        <v>40</v>
      </c>
      <c r="Y35" s="5">
        <f t="shared" si="3"/>
        <v>49</v>
      </c>
      <c r="Z35" s="5" t="s">
        <v>93</v>
      </c>
      <c r="AA35" s="5" t="s">
        <v>77</v>
      </c>
      <c r="AB35" s="5" t="s">
        <v>295</v>
      </c>
      <c r="AC35" s="5" t="s">
        <v>77</v>
      </c>
      <c r="AD35" s="5" t="s">
        <v>102</v>
      </c>
      <c r="AE35" s="5" t="s">
        <v>65</v>
      </c>
      <c r="AF35" s="5" t="s">
        <v>66</v>
      </c>
      <c r="AG35" s="5" t="s">
        <v>296</v>
      </c>
      <c r="AI35" s="5" t="s">
        <v>68</v>
      </c>
      <c r="AJ35" s="5">
        <f t="shared" si="4"/>
        <v>7</v>
      </c>
      <c r="AK35" s="5">
        <v>5</v>
      </c>
      <c r="AL35" s="5">
        <v>2</v>
      </c>
      <c r="AM35" s="5">
        <v>3</v>
      </c>
      <c r="AN35" s="5">
        <v>4</v>
      </c>
      <c r="AO35" s="5">
        <v>4</v>
      </c>
      <c r="AP35" s="5">
        <v>5</v>
      </c>
      <c r="AQ35" s="5">
        <v>5</v>
      </c>
      <c r="AR35" s="5">
        <v>3</v>
      </c>
      <c r="AS35" s="5">
        <v>4</v>
      </c>
      <c r="AU35" s="5">
        <v>2</v>
      </c>
      <c r="AV35" s="5">
        <v>4</v>
      </c>
      <c r="AW35" s="5">
        <f t="shared" si="5"/>
        <v>34</v>
      </c>
      <c r="AX35" s="5">
        <f t="shared" si="6"/>
        <v>41</v>
      </c>
      <c r="AY35" s="5" t="s">
        <v>297</v>
      </c>
      <c r="AZ35" s="5">
        <v>2</v>
      </c>
      <c r="BA35" s="5">
        <v>4</v>
      </c>
      <c r="BB35" s="5">
        <v>1</v>
      </c>
      <c r="BC35" s="5">
        <v>3</v>
      </c>
      <c r="BD35" s="5">
        <v>5</v>
      </c>
      <c r="BE35" s="5">
        <v>4</v>
      </c>
      <c r="BF35" s="5">
        <f t="shared" si="7"/>
        <v>0</v>
      </c>
      <c r="BG35" s="5" t="s">
        <v>60</v>
      </c>
      <c r="BH35" s="5">
        <f t="shared" si="8"/>
        <v>0</v>
      </c>
      <c r="BI35" s="5" t="s">
        <v>60</v>
      </c>
      <c r="BJ35" s="5">
        <f t="shared" si="9"/>
        <v>0</v>
      </c>
      <c r="BK35" s="5" t="s">
        <v>60</v>
      </c>
      <c r="BM35" s="5" t="s">
        <v>298</v>
      </c>
      <c r="BN35" s="5">
        <v>4</v>
      </c>
      <c r="BO35" s="5">
        <v>4</v>
      </c>
      <c r="BP35" s="5">
        <v>3</v>
      </c>
      <c r="BQ35" s="5">
        <v>2</v>
      </c>
      <c r="BR35" s="5">
        <v>2</v>
      </c>
      <c r="BS35" s="5">
        <f t="shared" si="10"/>
        <v>15</v>
      </c>
      <c r="BT35" s="5" t="s">
        <v>87</v>
      </c>
      <c r="BU35" s="5" t="s">
        <v>88</v>
      </c>
      <c r="BV35" s="5" t="s">
        <v>73</v>
      </c>
      <c r="BW35" s="5" t="s">
        <v>108</v>
      </c>
    </row>
    <row r="36" spans="1:75" ht="15.75" customHeight="1">
      <c r="A36" s="4"/>
      <c r="B36" s="5" t="s">
        <v>299</v>
      </c>
      <c r="D36" s="5" t="s">
        <v>66</v>
      </c>
      <c r="E36" s="5" t="s">
        <v>60</v>
      </c>
      <c r="G36" s="5" t="s">
        <v>61</v>
      </c>
      <c r="H36" s="5" t="str">
        <f t="shared" si="0"/>
        <v>5+</v>
      </c>
      <c r="I36" s="5" t="s">
        <v>77</v>
      </c>
      <c r="J36" s="6">
        <f t="shared" si="1"/>
        <v>10</v>
      </c>
      <c r="K36" s="5">
        <v>5</v>
      </c>
      <c r="L36" s="5">
        <v>5</v>
      </c>
      <c r="M36" s="5">
        <v>4</v>
      </c>
      <c r="N36" s="5">
        <v>4</v>
      </c>
      <c r="O36" s="5">
        <v>4</v>
      </c>
      <c r="P36" s="5">
        <v>4</v>
      </c>
      <c r="Q36" s="5">
        <v>4</v>
      </c>
      <c r="R36" s="5">
        <v>5</v>
      </c>
      <c r="S36" s="5">
        <v>5</v>
      </c>
      <c r="T36" s="5">
        <v>3</v>
      </c>
      <c r="V36" s="5">
        <v>4</v>
      </c>
      <c r="W36" s="5">
        <v>5</v>
      </c>
      <c r="X36" s="5">
        <f t="shared" si="2"/>
        <v>42</v>
      </c>
      <c r="Y36" s="5">
        <f t="shared" si="3"/>
        <v>52</v>
      </c>
      <c r="Z36" s="5" t="s">
        <v>77</v>
      </c>
      <c r="AA36" s="5" t="s">
        <v>65</v>
      </c>
      <c r="AB36" s="5" t="s">
        <v>77</v>
      </c>
      <c r="AC36" s="5" t="s">
        <v>258</v>
      </c>
      <c r="AD36" s="5" t="s">
        <v>65</v>
      </c>
      <c r="AE36" s="5" t="s">
        <v>300</v>
      </c>
      <c r="AF36" s="5" t="s">
        <v>60</v>
      </c>
      <c r="AH36" s="5" t="s">
        <v>301</v>
      </c>
      <c r="AJ36" s="5">
        <f t="shared" si="4"/>
        <v>8</v>
      </c>
      <c r="AK36" s="5">
        <v>5</v>
      </c>
      <c r="AL36" s="5">
        <v>3</v>
      </c>
      <c r="AM36" s="5">
        <v>4</v>
      </c>
      <c r="AN36" s="5">
        <v>5</v>
      </c>
      <c r="AO36" s="5">
        <v>3</v>
      </c>
      <c r="AP36" s="5">
        <v>5</v>
      </c>
      <c r="AQ36" s="5">
        <v>4</v>
      </c>
      <c r="AR36" s="5">
        <v>4</v>
      </c>
      <c r="AS36" s="5">
        <v>3</v>
      </c>
      <c r="AU36" s="5">
        <v>4</v>
      </c>
      <c r="AV36" s="5">
        <v>3</v>
      </c>
      <c r="AW36" s="5">
        <f t="shared" si="5"/>
        <v>35</v>
      </c>
      <c r="AX36" s="5">
        <f t="shared" si="6"/>
        <v>43</v>
      </c>
      <c r="AY36" s="5" t="s">
        <v>302</v>
      </c>
      <c r="AZ36" s="5">
        <v>5</v>
      </c>
      <c r="BA36" s="5">
        <v>1</v>
      </c>
      <c r="BB36" s="5">
        <v>2</v>
      </c>
      <c r="BC36" s="5">
        <v>3</v>
      </c>
      <c r="BD36" s="5">
        <v>4</v>
      </c>
      <c r="BF36" s="5">
        <f t="shared" si="7"/>
        <v>0</v>
      </c>
      <c r="BG36" s="5" t="s">
        <v>60</v>
      </c>
      <c r="BH36" s="5">
        <f t="shared" si="8"/>
        <v>0</v>
      </c>
      <c r="BI36" s="5" t="s">
        <v>60</v>
      </c>
      <c r="BJ36" s="5">
        <f t="shared" si="9"/>
        <v>0</v>
      </c>
      <c r="BK36" s="5" t="s">
        <v>60</v>
      </c>
      <c r="BM36" s="5" t="s">
        <v>303</v>
      </c>
      <c r="BN36" s="5">
        <v>1</v>
      </c>
      <c r="BO36" s="5">
        <v>2</v>
      </c>
      <c r="BP36" s="5">
        <v>2</v>
      </c>
      <c r="BQ36" s="5">
        <v>2</v>
      </c>
      <c r="BR36" s="5">
        <v>2</v>
      </c>
      <c r="BS36" s="5">
        <f t="shared" si="10"/>
        <v>9</v>
      </c>
      <c r="BT36" s="5" t="s">
        <v>87</v>
      </c>
      <c r="BU36" s="5" t="s">
        <v>118</v>
      </c>
      <c r="BV36" s="5" t="s">
        <v>73</v>
      </c>
      <c r="BW36" s="5" t="s">
        <v>277</v>
      </c>
    </row>
    <row r="37" spans="1:75" ht="15.75" customHeight="1">
      <c r="A37" s="4"/>
      <c r="B37" s="5" t="s">
        <v>304</v>
      </c>
      <c r="D37" s="5" t="s">
        <v>66</v>
      </c>
      <c r="E37" s="5" t="s">
        <v>66</v>
      </c>
      <c r="F37" s="5" t="s">
        <v>305</v>
      </c>
      <c r="G37" s="5" t="s">
        <v>100</v>
      </c>
      <c r="H37" s="5" t="str">
        <f t="shared" si="0"/>
        <v>2-5</v>
      </c>
      <c r="I37" s="5" t="s">
        <v>93</v>
      </c>
      <c r="J37" s="6">
        <f t="shared" si="1"/>
        <v>9</v>
      </c>
      <c r="K37" s="5">
        <v>4</v>
      </c>
      <c r="L37" s="5">
        <v>5</v>
      </c>
      <c r="M37" s="5">
        <v>5</v>
      </c>
      <c r="N37" s="5">
        <v>5</v>
      </c>
      <c r="O37" s="5">
        <v>4</v>
      </c>
      <c r="P37" s="5">
        <v>4</v>
      </c>
      <c r="Q37" s="5">
        <v>4</v>
      </c>
      <c r="R37" s="5">
        <v>4</v>
      </c>
      <c r="S37" s="5">
        <v>5</v>
      </c>
      <c r="T37" s="5">
        <v>5</v>
      </c>
      <c r="V37" s="5">
        <v>3</v>
      </c>
      <c r="W37" s="5">
        <v>4</v>
      </c>
      <c r="X37" s="5">
        <f t="shared" si="2"/>
        <v>43</v>
      </c>
      <c r="Y37" s="5">
        <f t="shared" si="3"/>
        <v>52</v>
      </c>
      <c r="Z37" s="5" t="s">
        <v>93</v>
      </c>
      <c r="AA37" s="5" t="s">
        <v>77</v>
      </c>
      <c r="AB37" s="5" t="s">
        <v>93</v>
      </c>
      <c r="AC37" s="5" t="s">
        <v>102</v>
      </c>
      <c r="AD37" s="5" t="s">
        <v>102</v>
      </c>
      <c r="AE37" s="5" t="s">
        <v>65</v>
      </c>
      <c r="AF37" s="5" t="s">
        <v>60</v>
      </c>
      <c r="AH37" s="5" t="s">
        <v>306</v>
      </c>
      <c r="AJ37" s="5">
        <f t="shared" si="4"/>
        <v>9</v>
      </c>
      <c r="AK37" s="5">
        <v>4</v>
      </c>
      <c r="AL37" s="5">
        <v>5</v>
      </c>
      <c r="AM37" s="5">
        <v>4</v>
      </c>
      <c r="AN37" s="5">
        <v>5</v>
      </c>
      <c r="AO37" s="5">
        <v>2</v>
      </c>
      <c r="AP37" s="5">
        <v>4</v>
      </c>
      <c r="AQ37" s="5">
        <v>3</v>
      </c>
      <c r="AR37" s="5">
        <v>4</v>
      </c>
      <c r="AS37" s="5">
        <v>3</v>
      </c>
      <c r="AU37" s="5">
        <v>1</v>
      </c>
      <c r="AV37" s="5">
        <v>2</v>
      </c>
      <c r="AW37" s="5">
        <f t="shared" si="5"/>
        <v>28</v>
      </c>
      <c r="AX37" s="5">
        <f t="shared" si="6"/>
        <v>37</v>
      </c>
      <c r="AY37" s="5" t="s">
        <v>307</v>
      </c>
      <c r="AZ37" s="5">
        <v>5</v>
      </c>
      <c r="BA37" s="5">
        <v>4</v>
      </c>
      <c r="BB37" s="5">
        <v>2</v>
      </c>
      <c r="BC37" s="5">
        <v>1</v>
      </c>
      <c r="BD37" s="5">
        <v>3</v>
      </c>
      <c r="BE37" s="5">
        <v>1</v>
      </c>
      <c r="BF37" s="5">
        <f t="shared" si="7"/>
        <v>0</v>
      </c>
      <c r="BG37" s="5" t="s">
        <v>60</v>
      </c>
      <c r="BH37" s="5">
        <f t="shared" si="8"/>
        <v>0</v>
      </c>
      <c r="BI37" s="5" t="s">
        <v>60</v>
      </c>
      <c r="BJ37" s="5">
        <f t="shared" si="9"/>
        <v>0</v>
      </c>
      <c r="BK37" s="5" t="s">
        <v>60</v>
      </c>
      <c r="BM37" s="5" t="s">
        <v>308</v>
      </c>
      <c r="BN37" s="5">
        <v>1</v>
      </c>
      <c r="BO37" s="5">
        <v>2</v>
      </c>
      <c r="BP37" s="5">
        <v>3</v>
      </c>
      <c r="BQ37" s="5">
        <v>4</v>
      </c>
      <c r="BR37" s="5">
        <v>4</v>
      </c>
      <c r="BS37" s="5">
        <f t="shared" si="10"/>
        <v>14</v>
      </c>
      <c r="BT37" s="5" t="s">
        <v>87</v>
      </c>
      <c r="BU37" s="5" t="s">
        <v>118</v>
      </c>
      <c r="BV37" s="5" t="s">
        <v>73</v>
      </c>
      <c r="BW37" s="5" t="s">
        <v>187</v>
      </c>
    </row>
    <row r="38" spans="1:75" ht="15.75" customHeight="1">
      <c r="A38" s="4"/>
      <c r="B38" s="5" t="s">
        <v>309</v>
      </c>
      <c r="D38" s="5" t="s">
        <v>66</v>
      </c>
      <c r="E38" s="5" t="s">
        <v>60</v>
      </c>
      <c r="G38" s="5" t="s">
        <v>100</v>
      </c>
      <c r="H38" s="5" t="str">
        <f t="shared" si="0"/>
        <v>2-5</v>
      </c>
      <c r="I38" s="5" t="s">
        <v>102</v>
      </c>
      <c r="J38" s="6">
        <f t="shared" si="1"/>
        <v>8</v>
      </c>
      <c r="K38" s="5">
        <v>4</v>
      </c>
      <c r="L38" s="5">
        <v>4</v>
      </c>
      <c r="M38" s="5">
        <v>4</v>
      </c>
      <c r="N38" s="5">
        <v>4</v>
      </c>
      <c r="O38" s="5">
        <v>4</v>
      </c>
      <c r="P38" s="5">
        <v>5</v>
      </c>
      <c r="Q38" s="5">
        <v>4</v>
      </c>
      <c r="R38" s="5">
        <v>4</v>
      </c>
      <c r="S38" s="5">
        <v>5</v>
      </c>
      <c r="T38" s="5">
        <v>4</v>
      </c>
      <c r="V38" s="5">
        <v>4</v>
      </c>
      <c r="W38" s="5">
        <v>4</v>
      </c>
      <c r="X38" s="5">
        <f t="shared" si="2"/>
        <v>42</v>
      </c>
      <c r="Y38" s="5">
        <f t="shared" si="3"/>
        <v>50</v>
      </c>
      <c r="Z38" s="5" t="s">
        <v>102</v>
      </c>
      <c r="AA38" s="5" t="s">
        <v>65</v>
      </c>
      <c r="AB38" s="5" t="s">
        <v>77</v>
      </c>
      <c r="AC38" s="5" t="s">
        <v>65</v>
      </c>
      <c r="AD38" s="5" t="s">
        <v>65</v>
      </c>
      <c r="AE38" s="5" t="s">
        <v>65</v>
      </c>
      <c r="AF38" s="5" t="s">
        <v>66</v>
      </c>
      <c r="AG38" s="5" t="s">
        <v>310</v>
      </c>
      <c r="AI38" s="5" t="s">
        <v>68</v>
      </c>
      <c r="AJ38" s="5">
        <f t="shared" si="4"/>
        <v>10</v>
      </c>
      <c r="AK38" s="5">
        <v>5</v>
      </c>
      <c r="AL38" s="5">
        <v>5</v>
      </c>
      <c r="AM38" s="5">
        <v>4</v>
      </c>
      <c r="AN38" s="5">
        <v>4</v>
      </c>
      <c r="AO38" s="5">
        <v>4</v>
      </c>
      <c r="AP38" s="5">
        <v>5</v>
      </c>
      <c r="AQ38" s="5">
        <v>4</v>
      </c>
      <c r="AR38" s="5">
        <v>4</v>
      </c>
      <c r="AS38" s="5">
        <v>4</v>
      </c>
      <c r="AU38" s="5">
        <v>4</v>
      </c>
      <c r="AV38" s="5">
        <v>5</v>
      </c>
      <c r="AW38" s="5">
        <f t="shared" si="5"/>
        <v>38</v>
      </c>
      <c r="AX38" s="5">
        <f t="shared" si="6"/>
        <v>48</v>
      </c>
      <c r="AY38" s="5" t="s">
        <v>311</v>
      </c>
      <c r="AZ38" s="5">
        <v>2</v>
      </c>
      <c r="BA38" s="5">
        <v>1</v>
      </c>
      <c r="BB38" s="5">
        <v>3</v>
      </c>
      <c r="BC38" s="5">
        <v>4</v>
      </c>
      <c r="BD38" s="5">
        <v>5</v>
      </c>
      <c r="BE38" s="5">
        <v>5</v>
      </c>
      <c r="BF38" s="5">
        <f t="shared" si="7"/>
        <v>1</v>
      </c>
      <c r="BG38" s="5" t="s">
        <v>66</v>
      </c>
      <c r="BH38" s="5">
        <f t="shared" si="8"/>
        <v>0</v>
      </c>
      <c r="BI38" s="5" t="s">
        <v>60</v>
      </c>
      <c r="BJ38" s="5">
        <f t="shared" si="9"/>
        <v>1</v>
      </c>
      <c r="BK38" s="5" t="s">
        <v>66</v>
      </c>
      <c r="BL38" s="5" t="s">
        <v>312</v>
      </c>
      <c r="BN38" s="5">
        <v>4</v>
      </c>
      <c r="BO38" s="5">
        <v>4</v>
      </c>
      <c r="BP38" s="5">
        <v>4</v>
      </c>
      <c r="BQ38" s="5">
        <v>5</v>
      </c>
      <c r="BR38" s="5">
        <v>5</v>
      </c>
      <c r="BS38" s="5">
        <f t="shared" si="10"/>
        <v>22</v>
      </c>
      <c r="BT38" s="5" t="s">
        <v>87</v>
      </c>
      <c r="BU38" s="5" t="s">
        <v>118</v>
      </c>
      <c r="BV38" s="5" t="s">
        <v>73</v>
      </c>
      <c r="BW38" s="5" t="s">
        <v>277</v>
      </c>
    </row>
    <row r="39" spans="1:75" ht="15.75" customHeight="1">
      <c r="A39" s="4"/>
      <c r="B39" s="5" t="s">
        <v>313</v>
      </c>
      <c r="D39" s="5" t="s">
        <v>66</v>
      </c>
      <c r="E39" s="5" t="s">
        <v>66</v>
      </c>
      <c r="F39" s="5" t="s">
        <v>314</v>
      </c>
      <c r="G39" s="5" t="s">
        <v>61</v>
      </c>
      <c r="H39" s="5" t="str">
        <f t="shared" si="0"/>
        <v>5+</v>
      </c>
      <c r="I39" s="5" t="s">
        <v>196</v>
      </c>
      <c r="J39" s="6">
        <f t="shared" si="1"/>
        <v>9</v>
      </c>
      <c r="K39" s="5">
        <v>5</v>
      </c>
      <c r="L39" s="5">
        <v>4</v>
      </c>
      <c r="M39" s="5">
        <v>5</v>
      </c>
      <c r="N39" s="5">
        <v>4</v>
      </c>
      <c r="O39" s="5">
        <v>5</v>
      </c>
      <c r="P39" s="5">
        <v>5</v>
      </c>
      <c r="Q39" s="5">
        <v>5</v>
      </c>
      <c r="R39" s="5">
        <v>4</v>
      </c>
      <c r="S39" s="5">
        <v>5</v>
      </c>
      <c r="T39" s="5">
        <v>5</v>
      </c>
      <c r="V39" s="5">
        <v>3</v>
      </c>
      <c r="W39" s="5">
        <v>4</v>
      </c>
      <c r="X39" s="5">
        <f t="shared" si="2"/>
        <v>45</v>
      </c>
      <c r="Y39" s="5">
        <f t="shared" si="3"/>
        <v>54</v>
      </c>
      <c r="Z39" s="5" t="s">
        <v>77</v>
      </c>
      <c r="AA39" s="5" t="s">
        <v>196</v>
      </c>
      <c r="AB39" s="5" t="s">
        <v>77</v>
      </c>
      <c r="AC39" s="5" t="s">
        <v>196</v>
      </c>
      <c r="AD39" s="5" t="s">
        <v>77</v>
      </c>
      <c r="AE39" s="5" t="s">
        <v>65</v>
      </c>
      <c r="AF39" s="5" t="s">
        <v>66</v>
      </c>
      <c r="AG39" s="5" t="s">
        <v>315</v>
      </c>
      <c r="AI39" s="5" t="s">
        <v>315</v>
      </c>
      <c r="AJ39" s="5">
        <f t="shared" si="4"/>
        <v>10</v>
      </c>
      <c r="AK39" s="5">
        <v>5</v>
      </c>
      <c r="AL39" s="5">
        <v>5</v>
      </c>
      <c r="AM39" s="5">
        <v>4</v>
      </c>
      <c r="AN39" s="5">
        <v>5</v>
      </c>
      <c r="AO39" s="5">
        <v>4</v>
      </c>
      <c r="AP39" s="5">
        <v>4</v>
      </c>
      <c r="AQ39" s="5">
        <v>5</v>
      </c>
      <c r="AR39" s="5">
        <v>4</v>
      </c>
      <c r="AS39" s="5">
        <v>5</v>
      </c>
      <c r="AU39" s="5">
        <v>2</v>
      </c>
      <c r="AV39" s="5">
        <v>4</v>
      </c>
      <c r="AW39" s="5">
        <f t="shared" si="5"/>
        <v>37</v>
      </c>
      <c r="AX39" s="5">
        <f t="shared" si="6"/>
        <v>47</v>
      </c>
      <c r="AY39" s="5" t="s">
        <v>316</v>
      </c>
      <c r="AZ39" s="5">
        <v>1</v>
      </c>
      <c r="BA39" s="5">
        <v>2</v>
      </c>
      <c r="BB39" s="5">
        <v>1</v>
      </c>
      <c r="BC39" s="5">
        <v>3</v>
      </c>
      <c r="BD39" s="5">
        <v>1</v>
      </c>
      <c r="BE39" s="5">
        <v>3</v>
      </c>
      <c r="BF39" s="5">
        <f t="shared" si="7"/>
        <v>1</v>
      </c>
      <c r="BG39" s="5" t="s">
        <v>66</v>
      </c>
      <c r="BH39" s="5">
        <f t="shared" si="8"/>
        <v>0</v>
      </c>
      <c r="BI39" s="5" t="s">
        <v>60</v>
      </c>
      <c r="BJ39" s="5">
        <f t="shared" si="9"/>
        <v>1</v>
      </c>
      <c r="BK39" s="5" t="s">
        <v>66</v>
      </c>
      <c r="BL39" s="5" t="s">
        <v>317</v>
      </c>
      <c r="BN39" s="5">
        <v>1</v>
      </c>
      <c r="BO39" s="5">
        <v>1</v>
      </c>
      <c r="BP39" s="5">
        <v>1</v>
      </c>
      <c r="BQ39" s="5">
        <v>1</v>
      </c>
      <c r="BR39" s="5">
        <v>1</v>
      </c>
      <c r="BS39" s="5">
        <f t="shared" si="10"/>
        <v>5</v>
      </c>
      <c r="BT39" s="5" t="s">
        <v>87</v>
      </c>
      <c r="BU39" s="5" t="s">
        <v>107</v>
      </c>
      <c r="BV39" s="5" t="s">
        <v>96</v>
      </c>
      <c r="BW39" s="5" t="s">
        <v>108</v>
      </c>
    </row>
    <row r="40" spans="1:75" ht="15.75" customHeight="1">
      <c r="A40" s="4"/>
      <c r="B40" s="5" t="s">
        <v>318</v>
      </c>
      <c r="D40" s="5" t="s">
        <v>66</v>
      </c>
      <c r="E40" s="5" t="s">
        <v>60</v>
      </c>
      <c r="G40" s="5" t="s">
        <v>110</v>
      </c>
      <c r="H40" s="5" t="str">
        <f t="shared" si="0"/>
        <v>&lt;2</v>
      </c>
      <c r="I40" s="5" t="s">
        <v>131</v>
      </c>
      <c r="J40" s="6">
        <f t="shared" si="1"/>
        <v>9</v>
      </c>
      <c r="K40" s="5">
        <v>5</v>
      </c>
      <c r="L40" s="5">
        <v>4</v>
      </c>
      <c r="M40" s="5">
        <v>2</v>
      </c>
      <c r="N40" s="5">
        <v>2</v>
      </c>
      <c r="O40" s="5">
        <v>4</v>
      </c>
      <c r="P40" s="5">
        <v>1</v>
      </c>
      <c r="Q40" s="5">
        <v>3</v>
      </c>
      <c r="R40" s="5">
        <v>3</v>
      </c>
      <c r="S40" s="5">
        <v>4</v>
      </c>
      <c r="T40" s="5">
        <v>2</v>
      </c>
      <c r="V40" s="5">
        <v>3</v>
      </c>
      <c r="W40" s="5">
        <v>3</v>
      </c>
      <c r="X40" s="5">
        <f t="shared" si="2"/>
        <v>27</v>
      </c>
      <c r="Y40" s="5">
        <f t="shared" si="3"/>
        <v>36</v>
      </c>
      <c r="Z40" s="5" t="s">
        <v>82</v>
      </c>
      <c r="AA40" s="5" t="s">
        <v>319</v>
      </c>
      <c r="AB40" s="5" t="s">
        <v>93</v>
      </c>
      <c r="AC40" s="5" t="s">
        <v>82</v>
      </c>
      <c r="AD40" s="5" t="s">
        <v>77</v>
      </c>
      <c r="AE40" s="5" t="s">
        <v>77</v>
      </c>
      <c r="AF40" s="5" t="s">
        <v>60</v>
      </c>
      <c r="AH40" s="5" t="s">
        <v>320</v>
      </c>
      <c r="AJ40" s="5">
        <f t="shared" si="4"/>
        <v>6</v>
      </c>
      <c r="AK40" s="5">
        <v>3</v>
      </c>
      <c r="AL40" s="5">
        <v>3</v>
      </c>
      <c r="AM40" s="5">
        <v>2</v>
      </c>
      <c r="AN40" s="5">
        <v>4</v>
      </c>
      <c r="AO40" s="5">
        <v>4</v>
      </c>
      <c r="AP40" s="5">
        <v>2</v>
      </c>
      <c r="AQ40" s="5">
        <v>2</v>
      </c>
      <c r="AR40" s="5">
        <v>4</v>
      </c>
      <c r="AS40" s="5">
        <v>4</v>
      </c>
      <c r="AU40" s="5">
        <v>4</v>
      </c>
      <c r="AV40" s="5">
        <v>4</v>
      </c>
      <c r="AW40" s="5">
        <f t="shared" si="5"/>
        <v>30</v>
      </c>
      <c r="AX40" s="5">
        <f t="shared" si="6"/>
        <v>36</v>
      </c>
      <c r="AY40" s="5" t="s">
        <v>321</v>
      </c>
      <c r="AZ40" s="5">
        <v>5</v>
      </c>
      <c r="BA40" s="5">
        <v>4</v>
      </c>
      <c r="BB40" s="5">
        <v>3</v>
      </c>
      <c r="BC40" s="5">
        <v>1</v>
      </c>
      <c r="BD40" s="5">
        <v>2</v>
      </c>
      <c r="BE40" s="5">
        <v>2</v>
      </c>
      <c r="BF40" s="5">
        <f t="shared" si="7"/>
        <v>0</v>
      </c>
      <c r="BG40" s="5" t="s">
        <v>60</v>
      </c>
      <c r="BH40" s="5">
        <f t="shared" si="8"/>
        <v>0</v>
      </c>
      <c r="BI40" s="5" t="s">
        <v>60</v>
      </c>
      <c r="BJ40" s="5">
        <f t="shared" si="9"/>
        <v>0</v>
      </c>
      <c r="BK40" s="5" t="s">
        <v>60</v>
      </c>
      <c r="BM40" s="5" t="s">
        <v>322</v>
      </c>
      <c r="BN40" s="5">
        <v>2</v>
      </c>
      <c r="BO40" s="5">
        <v>2</v>
      </c>
      <c r="BP40" s="5">
        <v>3</v>
      </c>
      <c r="BQ40" s="5">
        <v>2</v>
      </c>
      <c r="BR40" s="5">
        <v>2</v>
      </c>
      <c r="BS40" s="5">
        <f t="shared" si="10"/>
        <v>11</v>
      </c>
      <c r="BT40" s="5" t="s">
        <v>87</v>
      </c>
      <c r="BU40" s="5" t="s">
        <v>118</v>
      </c>
      <c r="BV40" s="5" t="s">
        <v>73</v>
      </c>
      <c r="BW40" s="5" t="s">
        <v>127</v>
      </c>
    </row>
    <row r="41" spans="1:75" ht="15.75" customHeight="1">
      <c r="A41" s="4"/>
      <c r="B41" s="5" t="s">
        <v>323</v>
      </c>
      <c r="D41" s="5" t="s">
        <v>66</v>
      </c>
      <c r="E41" s="5" t="s">
        <v>60</v>
      </c>
      <c r="G41" s="5" t="s">
        <v>110</v>
      </c>
      <c r="H41" s="5" t="str">
        <f t="shared" si="0"/>
        <v>&lt;2</v>
      </c>
      <c r="I41" s="5" t="s">
        <v>324</v>
      </c>
      <c r="J41" s="6">
        <f t="shared" si="1"/>
        <v>4</v>
      </c>
      <c r="K41" s="5">
        <v>3</v>
      </c>
      <c r="L41" s="5">
        <v>1</v>
      </c>
      <c r="M41" s="5">
        <v>2</v>
      </c>
      <c r="N41" s="5">
        <v>4</v>
      </c>
      <c r="O41" s="5">
        <v>3</v>
      </c>
      <c r="P41" s="5">
        <v>2</v>
      </c>
      <c r="Q41" s="5">
        <v>4</v>
      </c>
      <c r="R41" s="5">
        <v>4</v>
      </c>
      <c r="S41" s="5">
        <v>4</v>
      </c>
      <c r="T41" s="5">
        <v>5</v>
      </c>
      <c r="V41" s="5">
        <v>3</v>
      </c>
      <c r="W41" s="5">
        <v>3</v>
      </c>
      <c r="X41" s="5">
        <f t="shared" si="2"/>
        <v>34</v>
      </c>
      <c r="Y41" s="5">
        <f t="shared" si="3"/>
        <v>38</v>
      </c>
      <c r="Z41" s="5" t="s">
        <v>77</v>
      </c>
      <c r="AA41" s="5" t="s">
        <v>227</v>
      </c>
      <c r="AB41" s="5" t="s">
        <v>102</v>
      </c>
      <c r="AC41" s="5" t="s">
        <v>77</v>
      </c>
      <c r="AD41" s="5" t="s">
        <v>93</v>
      </c>
      <c r="AE41" s="5" t="s">
        <v>77</v>
      </c>
      <c r="AF41" s="5" t="s">
        <v>60</v>
      </c>
      <c r="AH41" s="5" t="s">
        <v>94</v>
      </c>
      <c r="AI41" s="5" t="s">
        <v>325</v>
      </c>
      <c r="AJ41" s="5">
        <f t="shared" si="4"/>
        <v>8</v>
      </c>
      <c r="AK41" s="5">
        <v>4</v>
      </c>
      <c r="AL41" s="5">
        <v>4</v>
      </c>
      <c r="AM41" s="5">
        <v>4</v>
      </c>
      <c r="AN41" s="5">
        <v>5</v>
      </c>
      <c r="AO41" s="5">
        <v>3</v>
      </c>
      <c r="AP41" s="5">
        <v>3</v>
      </c>
      <c r="AQ41" s="5">
        <v>4</v>
      </c>
      <c r="AR41" s="5">
        <v>4</v>
      </c>
      <c r="AS41" s="5">
        <v>4</v>
      </c>
      <c r="AU41" s="5">
        <v>3</v>
      </c>
      <c r="AV41" s="5">
        <v>3</v>
      </c>
      <c r="AW41" s="5">
        <f t="shared" si="5"/>
        <v>33</v>
      </c>
      <c r="AX41" s="5">
        <f t="shared" si="6"/>
        <v>41</v>
      </c>
      <c r="AY41" s="5" t="s">
        <v>326</v>
      </c>
      <c r="AZ41" s="5">
        <v>1</v>
      </c>
      <c r="BA41" s="5">
        <v>1</v>
      </c>
      <c r="BB41" s="5">
        <v>1</v>
      </c>
      <c r="BC41" s="5">
        <v>1</v>
      </c>
      <c r="BD41" s="5">
        <v>1</v>
      </c>
      <c r="BE41" s="5">
        <v>3</v>
      </c>
      <c r="BF41" s="5">
        <f t="shared" si="7"/>
        <v>0</v>
      </c>
      <c r="BG41" s="5" t="s">
        <v>60</v>
      </c>
      <c r="BH41" s="5">
        <f t="shared" si="8"/>
        <v>1</v>
      </c>
      <c r="BI41" s="5" t="s">
        <v>66</v>
      </c>
      <c r="BJ41" s="5">
        <f t="shared" si="9"/>
        <v>0</v>
      </c>
      <c r="BK41" s="5" t="s">
        <v>60</v>
      </c>
      <c r="BM41" s="5" t="s">
        <v>327</v>
      </c>
      <c r="BN41" s="5">
        <v>1</v>
      </c>
      <c r="BO41" s="5">
        <v>1</v>
      </c>
      <c r="BP41" s="5">
        <v>2</v>
      </c>
      <c r="BQ41" s="5">
        <v>1</v>
      </c>
      <c r="BR41" s="5">
        <v>1</v>
      </c>
      <c r="BS41" s="5">
        <f t="shared" si="10"/>
        <v>6</v>
      </c>
      <c r="BT41" s="5" t="s">
        <v>87</v>
      </c>
      <c r="BU41" s="5" t="s">
        <v>126</v>
      </c>
      <c r="BV41" s="5" t="s">
        <v>237</v>
      </c>
      <c r="BW41" s="5" t="s">
        <v>293</v>
      </c>
    </row>
    <row r="42" spans="1:75" ht="15.75" customHeight="1">
      <c r="A42" s="4"/>
      <c r="B42" s="5" t="s">
        <v>328</v>
      </c>
      <c r="D42" s="5" t="s">
        <v>66</v>
      </c>
      <c r="E42" s="5" t="s">
        <v>60</v>
      </c>
      <c r="G42" s="5" t="s">
        <v>100</v>
      </c>
      <c r="H42" s="5" t="str">
        <f t="shared" si="0"/>
        <v>2-5</v>
      </c>
      <c r="I42" s="5" t="s">
        <v>300</v>
      </c>
      <c r="J42" s="6">
        <f t="shared" si="1"/>
        <v>7</v>
      </c>
      <c r="K42" s="5">
        <v>4</v>
      </c>
      <c r="L42" s="5">
        <v>3</v>
      </c>
      <c r="M42" s="5">
        <v>4</v>
      </c>
      <c r="N42" s="5">
        <v>4</v>
      </c>
      <c r="O42" s="5">
        <v>4</v>
      </c>
      <c r="P42" s="5">
        <v>5</v>
      </c>
      <c r="Q42" s="5">
        <v>4</v>
      </c>
      <c r="R42" s="5">
        <v>5</v>
      </c>
      <c r="S42" s="5">
        <v>4</v>
      </c>
      <c r="T42" s="5">
        <v>4</v>
      </c>
      <c r="V42" s="5">
        <v>3</v>
      </c>
      <c r="W42" s="5">
        <v>4</v>
      </c>
      <c r="X42" s="5">
        <f t="shared" si="2"/>
        <v>41</v>
      </c>
      <c r="Y42" s="5">
        <f t="shared" si="3"/>
        <v>48</v>
      </c>
      <c r="Z42" s="5" t="s">
        <v>102</v>
      </c>
      <c r="AA42" s="5" t="s">
        <v>300</v>
      </c>
      <c r="AB42" s="5" t="s">
        <v>77</v>
      </c>
      <c r="AC42" s="5" t="s">
        <v>190</v>
      </c>
      <c r="AD42" s="5" t="s">
        <v>77</v>
      </c>
      <c r="AE42" s="5" t="s">
        <v>102</v>
      </c>
      <c r="AF42" s="5" t="s">
        <v>60</v>
      </c>
      <c r="AH42" s="5" t="s">
        <v>329</v>
      </c>
      <c r="AJ42" s="5">
        <f t="shared" si="4"/>
        <v>6</v>
      </c>
      <c r="AK42" s="5">
        <v>4</v>
      </c>
      <c r="AL42" s="5">
        <v>2</v>
      </c>
      <c r="AM42" s="5">
        <v>4</v>
      </c>
      <c r="AN42" s="5">
        <v>3</v>
      </c>
      <c r="AO42" s="5">
        <v>2</v>
      </c>
      <c r="AP42" s="5">
        <v>2</v>
      </c>
      <c r="AQ42" s="5">
        <v>2</v>
      </c>
      <c r="AR42" s="5">
        <v>2</v>
      </c>
      <c r="AS42" s="5">
        <v>3</v>
      </c>
      <c r="AU42" s="5">
        <v>2</v>
      </c>
      <c r="AV42" s="5">
        <v>2</v>
      </c>
      <c r="AW42" s="5">
        <f t="shared" si="5"/>
        <v>22</v>
      </c>
      <c r="AX42" s="5">
        <f t="shared" si="6"/>
        <v>28</v>
      </c>
      <c r="AY42" s="5" t="s">
        <v>330</v>
      </c>
      <c r="AZ42" s="5">
        <v>4</v>
      </c>
      <c r="BA42" s="5">
        <v>3</v>
      </c>
      <c r="BB42" s="5">
        <v>2</v>
      </c>
      <c r="BC42" s="5">
        <v>1</v>
      </c>
      <c r="BE42" s="5">
        <v>2</v>
      </c>
      <c r="BF42" s="5">
        <f t="shared" si="7"/>
        <v>0</v>
      </c>
      <c r="BG42" s="5" t="s">
        <v>60</v>
      </c>
      <c r="BH42" s="5">
        <f t="shared" si="8"/>
        <v>0</v>
      </c>
      <c r="BI42" s="5" t="s">
        <v>60</v>
      </c>
      <c r="BJ42" s="5">
        <f t="shared" si="9"/>
        <v>0</v>
      </c>
      <c r="BK42" s="5" t="s">
        <v>60</v>
      </c>
      <c r="BN42" s="5">
        <v>2</v>
      </c>
      <c r="BO42" s="5">
        <v>2</v>
      </c>
      <c r="BP42" s="5">
        <v>2</v>
      </c>
      <c r="BQ42" s="5">
        <v>3</v>
      </c>
      <c r="BR42" s="5">
        <v>3</v>
      </c>
      <c r="BS42" s="5">
        <f t="shared" si="10"/>
        <v>12</v>
      </c>
      <c r="BT42" s="5" t="s">
        <v>87</v>
      </c>
      <c r="BU42" s="5" t="s">
        <v>118</v>
      </c>
      <c r="BV42" s="5" t="s">
        <v>73</v>
      </c>
      <c r="BW42" s="5" t="s">
        <v>187</v>
      </c>
    </row>
    <row r="43" spans="1:75" ht="15.75" customHeight="1">
      <c r="A43" s="4">
        <v>44893.072740567135</v>
      </c>
      <c r="B43" s="5" t="s">
        <v>331</v>
      </c>
      <c r="C43" s="5" t="s">
        <v>325</v>
      </c>
      <c r="D43" s="5" t="s">
        <v>66</v>
      </c>
      <c r="E43" s="5" t="s">
        <v>60</v>
      </c>
      <c r="G43" s="5" t="s">
        <v>110</v>
      </c>
      <c r="H43" s="5" t="str">
        <f t="shared" si="0"/>
        <v>&lt;2</v>
      </c>
      <c r="I43" s="5" t="s">
        <v>153</v>
      </c>
      <c r="K43" s="5">
        <v>5</v>
      </c>
      <c r="L43" s="5">
        <v>5</v>
      </c>
      <c r="M43" s="5">
        <v>5</v>
      </c>
      <c r="N43" s="5">
        <v>5</v>
      </c>
      <c r="O43" s="5">
        <v>4</v>
      </c>
      <c r="Q43" s="5">
        <v>4</v>
      </c>
      <c r="R43" s="5">
        <v>5</v>
      </c>
      <c r="S43" s="5">
        <v>5</v>
      </c>
      <c r="T43" s="5">
        <v>5</v>
      </c>
      <c r="U43" s="5">
        <v>5</v>
      </c>
      <c r="V43" s="5">
        <v>5</v>
      </c>
      <c r="W43" s="5">
        <v>5</v>
      </c>
      <c r="Z43" s="5" t="s">
        <v>145</v>
      </c>
      <c r="AA43" s="5" t="s">
        <v>153</v>
      </c>
      <c r="AB43" s="5" t="s">
        <v>145</v>
      </c>
      <c r="AC43" s="5" t="s">
        <v>153</v>
      </c>
      <c r="AD43" s="5" t="s">
        <v>145</v>
      </c>
      <c r="AE43" s="5" t="s">
        <v>145</v>
      </c>
      <c r="AF43" s="5" t="s">
        <v>66</v>
      </c>
      <c r="AG43" s="5" t="s">
        <v>332</v>
      </c>
      <c r="AI43" s="5" t="s">
        <v>123</v>
      </c>
      <c r="AK43" s="5">
        <v>4</v>
      </c>
      <c r="AL43" s="5">
        <v>5</v>
      </c>
      <c r="AM43" s="5">
        <v>5</v>
      </c>
      <c r="AN43" s="5">
        <v>5</v>
      </c>
      <c r="AO43" s="5">
        <v>5</v>
      </c>
      <c r="AP43" s="5">
        <v>5</v>
      </c>
      <c r="AQ43" s="5">
        <v>5</v>
      </c>
      <c r="AR43" s="5">
        <v>5</v>
      </c>
      <c r="AS43" s="5">
        <v>5</v>
      </c>
      <c r="AT43" s="5">
        <v>2</v>
      </c>
      <c r="AU43" s="5">
        <v>3</v>
      </c>
      <c r="AV43" s="5">
        <v>5</v>
      </c>
      <c r="AY43" s="5" t="s">
        <v>333</v>
      </c>
      <c r="AZ43" s="5">
        <v>3</v>
      </c>
      <c r="BA43" s="5">
        <v>2</v>
      </c>
      <c r="BB43" s="5">
        <v>4</v>
      </c>
      <c r="BC43" s="5">
        <v>1</v>
      </c>
      <c r="BD43" s="5">
        <v>5</v>
      </c>
      <c r="BE43" s="5">
        <v>4</v>
      </c>
      <c r="BG43" s="5" t="s">
        <v>66</v>
      </c>
      <c r="BI43" s="5" t="s">
        <v>60</v>
      </c>
      <c r="BK43" s="5" t="s">
        <v>60</v>
      </c>
      <c r="BM43" s="5" t="s">
        <v>334</v>
      </c>
      <c r="BN43" s="5">
        <v>2</v>
      </c>
      <c r="BO43" s="5">
        <v>1</v>
      </c>
      <c r="BP43" s="5">
        <v>3</v>
      </c>
      <c r="BQ43" s="5">
        <v>4</v>
      </c>
      <c r="BR43" s="5">
        <v>4</v>
      </c>
      <c r="BT43" s="5" t="s">
        <v>71</v>
      </c>
      <c r="BU43" s="5" t="s">
        <v>107</v>
      </c>
      <c r="BV43" s="5" t="s">
        <v>237</v>
      </c>
      <c r="BW43" s="5" t="s">
        <v>335</v>
      </c>
    </row>
    <row r="44" spans="1:75" ht="15.75" customHeight="1">
      <c r="J44" s="7"/>
      <c r="X44" s="5" t="s">
        <v>336</v>
      </c>
      <c r="Y44" s="5" t="s">
        <v>337</v>
      </c>
      <c r="AJ44" s="5">
        <f>SUM(AK44:AL44)</f>
        <v>0</v>
      </c>
      <c r="AW44" s="5">
        <f>SUM(AM44:AV44)</f>
        <v>0</v>
      </c>
      <c r="AX44" s="5" t="s">
        <v>338</v>
      </c>
      <c r="BF44" s="5">
        <f>IF(BG44="YES",1,0)</f>
        <v>0</v>
      </c>
      <c r="BH44" s="5">
        <f>IF(BI44="Yes",1,0)</f>
        <v>0</v>
      </c>
      <c r="BJ44" s="5">
        <f>IF(BK44="Yes",1,0)</f>
        <v>0</v>
      </c>
    </row>
    <row r="45" spans="1:75" ht="15.75" customHeight="1">
      <c r="J45" s="7"/>
      <c r="BS45" s="8">
        <f>AVERAGE(BS2:BS42)</f>
        <v>13.512195121951219</v>
      </c>
    </row>
    <row r="46" spans="1:75" ht="15.75" customHeight="1">
      <c r="J46" s="7"/>
      <c r="Y46" s="8">
        <f>AVERAGE(Y2:Y42)</f>
        <v>49.853658536585364</v>
      </c>
      <c r="AX46" s="8">
        <f>AVERAGE(AX2:AX42)</f>
        <v>41.756097560975611</v>
      </c>
    </row>
    <row r="47" spans="1:75" ht="13">
      <c r="J47" s="7"/>
      <c r="BS47" s="8">
        <f>BS45/23</f>
        <v>0.58748674443266169</v>
      </c>
    </row>
    <row r="48" spans="1:75" ht="13">
      <c r="J48" s="7"/>
      <c r="Y48" s="8">
        <f>Y46/60</f>
        <v>0.83089430894308935</v>
      </c>
      <c r="AX48" s="8">
        <f>AX46/55</f>
        <v>0.75920177383592025</v>
      </c>
    </row>
    <row r="49" spans="10:10" ht="13">
      <c r="J49" s="7"/>
    </row>
    <row r="50" spans="10:10" ht="13">
      <c r="J50" s="7"/>
    </row>
    <row r="51" spans="10:10" ht="13">
      <c r="J51" s="7"/>
    </row>
    <row r="52" spans="10:10" ht="13">
      <c r="J52" s="7"/>
    </row>
    <row r="53" spans="10:10" ht="13">
      <c r="J53" s="7"/>
    </row>
    <row r="54" spans="10:10" ht="13">
      <c r="J54" s="7"/>
    </row>
    <row r="55" spans="10:10" ht="13">
      <c r="J55" s="7"/>
    </row>
    <row r="56" spans="10:10" ht="13">
      <c r="J56" s="7"/>
    </row>
    <row r="57" spans="10:10" ht="13">
      <c r="J57" s="7"/>
    </row>
    <row r="58" spans="10:10" ht="13">
      <c r="J58" s="7"/>
    </row>
    <row r="59" spans="10:10" ht="13">
      <c r="J59" s="7"/>
    </row>
    <row r="60" spans="10:10" ht="13">
      <c r="J60" s="7"/>
    </row>
    <row r="61" spans="10:10" ht="13">
      <c r="J61" s="7"/>
    </row>
    <row r="62" spans="10:10" ht="13">
      <c r="J62" s="7"/>
    </row>
    <row r="63" spans="10:10" ht="13">
      <c r="J63" s="7"/>
    </row>
    <row r="64" spans="10:10" ht="13">
      <c r="J64" s="7"/>
    </row>
    <row r="65" spans="10:10" ht="13">
      <c r="J65" s="7"/>
    </row>
    <row r="66" spans="10:10" ht="13">
      <c r="J66" s="7"/>
    </row>
    <row r="67" spans="10:10" ht="13">
      <c r="J67" s="7"/>
    </row>
    <row r="68" spans="10:10" ht="13">
      <c r="J68" s="7"/>
    </row>
    <row r="69" spans="10:10" ht="13">
      <c r="J69" s="7"/>
    </row>
    <row r="70" spans="10:10" ht="13">
      <c r="J70" s="7"/>
    </row>
    <row r="71" spans="10:10" ht="13">
      <c r="J71" s="7"/>
    </row>
    <row r="72" spans="10:10" ht="13">
      <c r="J72" s="7"/>
    </row>
    <row r="73" spans="10:10" ht="13">
      <c r="J73" s="7"/>
    </row>
    <row r="74" spans="10:10" ht="13">
      <c r="J74" s="7"/>
    </row>
    <row r="75" spans="10:10" ht="13">
      <c r="J75" s="7"/>
    </row>
    <row r="76" spans="10:10" ht="13">
      <c r="J76" s="7"/>
    </row>
    <row r="77" spans="10:10" ht="13">
      <c r="J77" s="7"/>
    </row>
    <row r="78" spans="10:10" ht="13">
      <c r="J78" s="7"/>
    </row>
    <row r="79" spans="10:10" ht="13">
      <c r="J79" s="7"/>
    </row>
    <row r="80" spans="10:10" ht="13">
      <c r="J80" s="7"/>
    </row>
    <row r="81" spans="10:10" ht="13">
      <c r="J81" s="7"/>
    </row>
    <row r="82" spans="10:10" ht="13">
      <c r="J82" s="7"/>
    </row>
    <row r="83" spans="10:10" ht="13">
      <c r="J83" s="7"/>
    </row>
    <row r="84" spans="10:10" ht="13">
      <c r="J84" s="7"/>
    </row>
    <row r="85" spans="10:10" ht="13">
      <c r="J85" s="7"/>
    </row>
    <row r="86" spans="10:10" ht="13">
      <c r="J86" s="7"/>
    </row>
    <row r="87" spans="10:10" ht="13">
      <c r="J87" s="7"/>
    </row>
    <row r="88" spans="10:10" ht="13">
      <c r="J88" s="7"/>
    </row>
    <row r="89" spans="10:10" ht="13">
      <c r="J89" s="7"/>
    </row>
    <row r="90" spans="10:10" ht="13">
      <c r="J90" s="7"/>
    </row>
    <row r="91" spans="10:10" ht="13">
      <c r="J91" s="7"/>
    </row>
    <row r="92" spans="10:10" ht="13">
      <c r="J92" s="7"/>
    </row>
    <row r="93" spans="10:10" ht="13">
      <c r="J93" s="7"/>
    </row>
    <row r="94" spans="10:10" ht="13">
      <c r="J94" s="7"/>
    </row>
    <row r="95" spans="10:10" ht="13">
      <c r="J95" s="7"/>
    </row>
    <row r="96" spans="10:10" ht="13">
      <c r="J96" s="7"/>
    </row>
    <row r="97" spans="10:10" ht="13">
      <c r="J97" s="7"/>
    </row>
    <row r="98" spans="10:10" ht="13">
      <c r="J98" s="7"/>
    </row>
    <row r="99" spans="10:10" ht="13">
      <c r="J99" s="7"/>
    </row>
    <row r="100" spans="10:10" ht="13">
      <c r="J100" s="7"/>
    </row>
    <row r="101" spans="10:10" ht="13">
      <c r="J101" s="7"/>
    </row>
    <row r="102" spans="10:10" ht="13">
      <c r="J102" s="7"/>
    </row>
    <row r="103" spans="10:10" ht="13">
      <c r="J103" s="7"/>
    </row>
    <row r="104" spans="10:10" ht="13">
      <c r="J104" s="7"/>
    </row>
    <row r="105" spans="10:10" ht="13">
      <c r="J105" s="7"/>
    </row>
    <row r="106" spans="10:10" ht="13">
      <c r="J106" s="7"/>
    </row>
    <row r="107" spans="10:10" ht="13">
      <c r="J107" s="7"/>
    </row>
    <row r="108" spans="10:10" ht="13">
      <c r="J108" s="7"/>
    </row>
    <row r="109" spans="10:10" ht="13">
      <c r="J109" s="7"/>
    </row>
    <row r="110" spans="10:10" ht="13">
      <c r="J110" s="7"/>
    </row>
    <row r="111" spans="10:10" ht="13">
      <c r="J111" s="7"/>
    </row>
    <row r="112" spans="10:10" ht="13">
      <c r="J112" s="7"/>
    </row>
    <row r="113" spans="10:10" ht="13">
      <c r="J113" s="7"/>
    </row>
    <row r="114" spans="10:10" ht="13">
      <c r="J114" s="7"/>
    </row>
    <row r="115" spans="10:10" ht="13">
      <c r="J115" s="7"/>
    </row>
    <row r="116" spans="10:10" ht="13">
      <c r="J116" s="7"/>
    </row>
    <row r="117" spans="10:10" ht="13">
      <c r="J117" s="7"/>
    </row>
    <row r="118" spans="10:10" ht="13">
      <c r="J118" s="7"/>
    </row>
    <row r="119" spans="10:10" ht="13">
      <c r="J119" s="7"/>
    </row>
    <row r="120" spans="10:10" ht="13">
      <c r="J120" s="7"/>
    </row>
    <row r="121" spans="10:10" ht="13">
      <c r="J121" s="7"/>
    </row>
    <row r="122" spans="10:10" ht="13">
      <c r="J122" s="7"/>
    </row>
    <row r="123" spans="10:10" ht="13">
      <c r="J123" s="7"/>
    </row>
    <row r="124" spans="10:10" ht="13">
      <c r="J124" s="7"/>
    </row>
    <row r="125" spans="10:10" ht="13">
      <c r="J125" s="7"/>
    </row>
    <row r="126" spans="10:10" ht="13">
      <c r="J126" s="7"/>
    </row>
    <row r="127" spans="10:10" ht="13">
      <c r="J127" s="7"/>
    </row>
    <row r="128" spans="10:10" ht="13">
      <c r="J128" s="7"/>
    </row>
    <row r="129" spans="10:10" ht="13">
      <c r="J129" s="7"/>
    </row>
    <row r="130" spans="10:10" ht="13">
      <c r="J130" s="7"/>
    </row>
    <row r="131" spans="10:10" ht="13">
      <c r="J131" s="7"/>
    </row>
    <row r="132" spans="10:10" ht="13">
      <c r="J132" s="7"/>
    </row>
    <row r="133" spans="10:10" ht="13">
      <c r="J133" s="7"/>
    </row>
    <row r="134" spans="10:10" ht="13">
      <c r="J134" s="7"/>
    </row>
    <row r="135" spans="10:10" ht="13">
      <c r="J135" s="7"/>
    </row>
    <row r="136" spans="10:10" ht="13">
      <c r="J136" s="7"/>
    </row>
    <row r="137" spans="10:10" ht="13">
      <c r="J137" s="7"/>
    </row>
    <row r="138" spans="10:10" ht="13">
      <c r="J138" s="7"/>
    </row>
    <row r="139" spans="10:10" ht="13">
      <c r="J139" s="7"/>
    </row>
    <row r="140" spans="10:10" ht="13">
      <c r="J140" s="7"/>
    </row>
    <row r="141" spans="10:10" ht="13">
      <c r="J141" s="7"/>
    </row>
    <row r="142" spans="10:10" ht="13">
      <c r="J142" s="7"/>
    </row>
    <row r="143" spans="10:10" ht="13">
      <c r="J143" s="7"/>
    </row>
  </sheetData>
  <autoFilter ref="E1:BY45" xr:uid="{00000000-0009-0000-0000-000000000000}"/>
  <customSheetViews>
    <customSheetView guid="{6DCDACFC-574E-4E35-9047-5316FC1464A6}" filter="1" showAutoFilter="1">
      <pageMargins left="0.7" right="0.7" top="0.75" bottom="0.75" header="0.3" footer="0.3"/>
      <autoFilter ref="E2:E43" xr:uid="{00000000-0000-0000-0000-000000000000}"/>
    </customSheetView>
  </customSheetView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M47"/>
  <sheetViews>
    <sheetView workbookViewId="0"/>
  </sheetViews>
  <sheetFormatPr baseColWidth="10" defaultColWidth="12.6640625" defaultRowHeight="15.75" customHeight="1"/>
  <cols>
    <col min="1" max="2" width="18.83203125" customWidth="1"/>
    <col min="3" max="3" width="18.83203125" hidden="1" customWidth="1"/>
    <col min="4" max="71" width="18.83203125" customWidth="1"/>
  </cols>
  <sheetData>
    <row r="1" spans="1:65" ht="13">
      <c r="A1" s="1"/>
      <c r="B1" s="5" t="s">
        <v>339</v>
      </c>
      <c r="C1" s="1"/>
      <c r="D1" s="5" t="s">
        <v>340</v>
      </c>
      <c r="E1" s="3" t="s">
        <v>341</v>
      </c>
      <c r="F1" s="3" t="s">
        <v>342</v>
      </c>
      <c r="G1" s="3" t="s">
        <v>343</v>
      </c>
      <c r="H1" s="3" t="s">
        <v>344</v>
      </c>
      <c r="I1" s="3" t="s">
        <v>345</v>
      </c>
      <c r="J1" s="3" t="s">
        <v>346</v>
      </c>
      <c r="K1" s="3" t="s">
        <v>347</v>
      </c>
      <c r="L1" s="3" t="s">
        <v>348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 t="s">
        <v>27</v>
      </c>
      <c r="AB1" s="1" t="s">
        <v>28</v>
      </c>
      <c r="AC1" s="1" t="s">
        <v>29</v>
      </c>
      <c r="AD1" s="1" t="s">
        <v>30</v>
      </c>
      <c r="AE1" s="1" t="s">
        <v>7</v>
      </c>
      <c r="AF1" s="1" t="s">
        <v>8</v>
      </c>
      <c r="AG1" s="1" t="s">
        <v>32</v>
      </c>
      <c r="AH1" s="1" t="s">
        <v>10</v>
      </c>
      <c r="AI1" s="1" t="s">
        <v>11</v>
      </c>
      <c r="AJ1" s="1" t="s">
        <v>12</v>
      </c>
      <c r="AK1" s="1" t="s">
        <v>13</v>
      </c>
      <c r="AL1" s="1" t="s">
        <v>14</v>
      </c>
      <c r="AM1" s="1" t="s">
        <v>16</v>
      </c>
      <c r="AN1" s="1" t="s">
        <v>33</v>
      </c>
      <c r="AO1" s="1" t="s">
        <v>18</v>
      </c>
      <c r="AP1" s="1" t="s">
        <v>34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19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</row>
    <row r="2" spans="1:65" ht="13">
      <c r="A2" s="4"/>
      <c r="B2" s="5" t="s">
        <v>59</v>
      </c>
      <c r="D2" s="1">
        <f>'Form Responses 1'!Y2/60</f>
        <v>0.71666666666666667</v>
      </c>
      <c r="E2" s="8">
        <f>'Form Responses 1'!AX2/55</f>
        <v>0.83636363636363631</v>
      </c>
      <c r="F2" s="8">
        <f>'Form Responses 1'!BS2/25</f>
        <v>0.68</v>
      </c>
      <c r="G2" s="8">
        <f>'Form Responses 1'!J2</f>
        <v>8</v>
      </c>
      <c r="H2" s="8">
        <f>'Form Responses 1'!AJ2</f>
        <v>9</v>
      </c>
      <c r="I2" s="8">
        <f>'Form Responses 1'!X2/50</f>
        <v>0.7</v>
      </c>
      <c r="J2" s="9">
        <f>'Form Responses 1'!AW2/45</f>
        <v>0.82222222222222219</v>
      </c>
      <c r="K2" s="8">
        <f>('Form Responses 1'!BF2+'Form Responses 1'!BH2+'Form Responses 1'!BJ2)/3</f>
        <v>0.66666666666666663</v>
      </c>
      <c r="L2" s="8">
        <f t="shared" ref="L2:L43" si="0">F2</f>
        <v>0.68</v>
      </c>
      <c r="AA2" s="5" t="s">
        <v>66</v>
      </c>
      <c r="AB2" s="5" t="s">
        <v>67</v>
      </c>
      <c r="AD2" s="5" t="s">
        <v>68</v>
      </c>
      <c r="AE2" s="5">
        <v>5</v>
      </c>
      <c r="AF2" s="5">
        <v>4</v>
      </c>
      <c r="AG2" s="5">
        <v>5</v>
      </c>
      <c r="AH2" s="5">
        <v>5</v>
      </c>
      <c r="AI2" s="5">
        <v>4</v>
      </c>
      <c r="AJ2" s="5">
        <v>5</v>
      </c>
      <c r="AK2" s="5">
        <v>4</v>
      </c>
      <c r="AL2" s="5">
        <v>4</v>
      </c>
      <c r="AM2" s="5">
        <v>2</v>
      </c>
      <c r="AN2" s="5">
        <v>2</v>
      </c>
      <c r="AO2" s="5">
        <v>3</v>
      </c>
      <c r="AP2" s="5">
        <v>5</v>
      </c>
      <c r="AQ2" s="5" t="s">
        <v>69</v>
      </c>
      <c r="AR2" s="5">
        <v>3</v>
      </c>
      <c r="AS2" s="5">
        <v>3</v>
      </c>
      <c r="AT2" s="5">
        <v>4</v>
      </c>
      <c r="AU2" s="5">
        <v>4</v>
      </c>
      <c r="AV2" s="5">
        <v>4</v>
      </c>
      <c r="AW2" s="5">
        <v>5</v>
      </c>
      <c r="AX2" s="5" t="s">
        <v>66</v>
      </c>
      <c r="AY2" s="5" t="s">
        <v>66</v>
      </c>
      <c r="AZ2" s="5" t="s">
        <v>60</v>
      </c>
      <c r="BB2" s="5" t="s">
        <v>70</v>
      </c>
      <c r="BC2" s="5">
        <v>2</v>
      </c>
      <c r="BD2" s="5">
        <v>3</v>
      </c>
      <c r="BE2" s="5">
        <v>3</v>
      </c>
      <c r="BF2" s="5">
        <v>5</v>
      </c>
      <c r="BG2" s="5">
        <v>4</v>
      </c>
      <c r="BH2" s="5" t="s">
        <v>71</v>
      </c>
      <c r="BI2" s="5" t="s">
        <v>72</v>
      </c>
      <c r="BJ2" s="5" t="s">
        <v>73</v>
      </c>
      <c r="BK2" s="5" t="s">
        <v>349</v>
      </c>
      <c r="BM2" s="5" t="s">
        <v>75</v>
      </c>
    </row>
    <row r="3" spans="1:65" ht="13">
      <c r="A3" s="4"/>
      <c r="B3" s="5" t="s">
        <v>76</v>
      </c>
      <c r="D3" s="1">
        <f>'Form Responses 1'!Y3/60</f>
        <v>0.81666666666666665</v>
      </c>
      <c r="E3" s="8">
        <f>'Form Responses 1'!AX3/55</f>
        <v>0.67272727272727273</v>
      </c>
      <c r="F3" s="8">
        <f>'Form Responses 1'!BS3/25</f>
        <v>0.8</v>
      </c>
      <c r="G3" s="8">
        <f>'Form Responses 1'!J3</f>
        <v>9</v>
      </c>
      <c r="H3" s="8">
        <f>'Form Responses 1'!AJ3</f>
        <v>6</v>
      </c>
      <c r="I3" s="8">
        <f>'Form Responses 1'!X3/50</f>
        <v>0.8</v>
      </c>
      <c r="J3" s="9">
        <f>'Form Responses 1'!AW3/45</f>
        <v>0.68888888888888888</v>
      </c>
      <c r="K3" s="8">
        <f>('Form Responses 1'!BF3+'Form Responses 1'!BH3+'Form Responses 1'!BJ3)/3</f>
        <v>0.33333333333333331</v>
      </c>
      <c r="L3" s="8">
        <f t="shared" si="0"/>
        <v>0.8</v>
      </c>
      <c r="AA3" s="5" t="s">
        <v>66</v>
      </c>
      <c r="AB3" s="5" t="s">
        <v>83</v>
      </c>
      <c r="AD3" s="5" t="s">
        <v>84</v>
      </c>
      <c r="AE3" s="5">
        <v>3</v>
      </c>
      <c r="AF3" s="5">
        <v>3</v>
      </c>
      <c r="AG3" s="5">
        <v>4</v>
      </c>
      <c r="AH3" s="5">
        <v>4</v>
      </c>
      <c r="AI3" s="5">
        <v>4</v>
      </c>
      <c r="AJ3" s="5">
        <v>4</v>
      </c>
      <c r="AK3" s="5">
        <v>4</v>
      </c>
      <c r="AL3" s="5">
        <v>4</v>
      </c>
      <c r="AM3" s="5">
        <v>3</v>
      </c>
      <c r="AO3" s="5">
        <v>1</v>
      </c>
      <c r="AP3" s="5">
        <v>3</v>
      </c>
      <c r="AQ3" s="5" t="s">
        <v>85</v>
      </c>
      <c r="AR3" s="5">
        <v>4</v>
      </c>
      <c r="AS3" s="5">
        <v>4</v>
      </c>
      <c r="AT3" s="5">
        <v>4</v>
      </c>
      <c r="AU3" s="5">
        <v>5</v>
      </c>
      <c r="AV3" s="5">
        <v>5</v>
      </c>
      <c r="AW3" s="5">
        <v>5</v>
      </c>
      <c r="AX3" s="5" t="s">
        <v>66</v>
      </c>
      <c r="AY3" s="5" t="s">
        <v>60</v>
      </c>
      <c r="AZ3" s="5" t="s">
        <v>60</v>
      </c>
      <c r="BB3" s="5" t="s">
        <v>86</v>
      </c>
      <c r="BC3" s="5">
        <v>5</v>
      </c>
      <c r="BD3" s="5">
        <v>3</v>
      </c>
      <c r="BE3" s="5">
        <v>4</v>
      </c>
      <c r="BF3" s="5">
        <v>4</v>
      </c>
      <c r="BG3" s="5">
        <v>4</v>
      </c>
      <c r="BH3" s="5" t="s">
        <v>87</v>
      </c>
      <c r="BI3" s="5" t="s">
        <v>88</v>
      </c>
      <c r="BJ3" s="5" t="s">
        <v>89</v>
      </c>
      <c r="BK3" s="5" t="s">
        <v>349</v>
      </c>
    </row>
    <row r="4" spans="1:65" ht="20.25" customHeight="1">
      <c r="A4" s="4"/>
      <c r="B4" s="5" t="s">
        <v>90</v>
      </c>
      <c r="D4" s="1">
        <f>'Form Responses 1'!Y4/60</f>
        <v>0.93333333333333335</v>
      </c>
      <c r="E4" s="8">
        <f>'Form Responses 1'!AX4/55</f>
        <v>0.69090909090909092</v>
      </c>
      <c r="F4" s="8">
        <f>'Form Responses 1'!BS4/25</f>
        <v>0.4</v>
      </c>
      <c r="G4" s="8">
        <f>'Form Responses 1'!J4</f>
        <v>9</v>
      </c>
      <c r="H4" s="8">
        <f>'Form Responses 1'!AJ4</f>
        <v>7</v>
      </c>
      <c r="I4" s="8">
        <f>'Form Responses 1'!X4/50</f>
        <v>0.94</v>
      </c>
      <c r="J4" s="9">
        <f>'Form Responses 1'!AW4/45</f>
        <v>0.68888888888888888</v>
      </c>
      <c r="K4" s="8">
        <f>('Form Responses 1'!BF4+'Form Responses 1'!BH4+'Form Responses 1'!BJ4)/3</f>
        <v>0.66666666666666663</v>
      </c>
      <c r="L4" s="8">
        <f t="shared" si="0"/>
        <v>0.4</v>
      </c>
      <c r="AA4" s="5" t="s">
        <v>60</v>
      </c>
      <c r="AC4" s="5" t="s">
        <v>94</v>
      </c>
      <c r="AE4" s="5">
        <v>3</v>
      </c>
      <c r="AF4" s="5">
        <v>4</v>
      </c>
      <c r="AG4" s="5">
        <v>5</v>
      </c>
      <c r="AH4" s="5">
        <v>5</v>
      </c>
      <c r="AI4" s="5">
        <v>3</v>
      </c>
      <c r="AJ4" s="5">
        <v>4</v>
      </c>
      <c r="AK4" s="5">
        <v>4</v>
      </c>
      <c r="AL4" s="5">
        <v>4</v>
      </c>
      <c r="AM4" s="5">
        <v>3</v>
      </c>
      <c r="AN4" s="5">
        <v>2</v>
      </c>
      <c r="AO4" s="5">
        <v>1</v>
      </c>
      <c r="AP4" s="5">
        <v>2</v>
      </c>
      <c r="AQ4" s="5" t="s">
        <v>95</v>
      </c>
      <c r="AR4" s="5">
        <v>4</v>
      </c>
      <c r="AS4" s="5">
        <v>4</v>
      </c>
      <c r="AT4" s="5">
        <v>5</v>
      </c>
      <c r="AU4" s="5">
        <v>5</v>
      </c>
      <c r="AV4" s="5">
        <v>3</v>
      </c>
      <c r="AW4" s="5">
        <v>2</v>
      </c>
      <c r="AX4" s="5" t="s">
        <v>66</v>
      </c>
      <c r="AY4" s="5" t="s">
        <v>66</v>
      </c>
      <c r="AZ4" s="5" t="s">
        <v>60</v>
      </c>
      <c r="BB4" s="5" t="s">
        <v>94</v>
      </c>
      <c r="BC4" s="5">
        <v>2</v>
      </c>
      <c r="BD4" s="5">
        <v>2</v>
      </c>
      <c r="BE4" s="5">
        <v>1</v>
      </c>
      <c r="BF4" s="5">
        <v>4</v>
      </c>
      <c r="BG4" s="5">
        <v>1</v>
      </c>
      <c r="BH4" s="5" t="s">
        <v>71</v>
      </c>
      <c r="BI4" s="5" t="s">
        <v>72</v>
      </c>
      <c r="BJ4" s="5" t="s">
        <v>96</v>
      </c>
      <c r="BL4" s="5" t="s">
        <v>97</v>
      </c>
      <c r="BM4" s="5" t="s">
        <v>98</v>
      </c>
    </row>
    <row r="5" spans="1:65" ht="13">
      <c r="A5" s="4"/>
      <c r="B5" s="5" t="s">
        <v>99</v>
      </c>
      <c r="D5" s="1">
        <f>'Form Responses 1'!Y5/60</f>
        <v>0.71666666666666667</v>
      </c>
      <c r="E5" s="8">
        <f>'Form Responses 1'!AX5/55</f>
        <v>0.78181818181818186</v>
      </c>
      <c r="F5" s="8">
        <f>'Form Responses 1'!BS5/25</f>
        <v>0.84</v>
      </c>
      <c r="G5" s="8">
        <f>'Form Responses 1'!J5</f>
        <v>7</v>
      </c>
      <c r="H5" s="8">
        <f>'Form Responses 1'!AJ5</f>
        <v>7</v>
      </c>
      <c r="I5" s="8">
        <f>'Form Responses 1'!X5/50</f>
        <v>0.72</v>
      </c>
      <c r="J5" s="9">
        <f>'Form Responses 1'!AW5/45</f>
        <v>0.8</v>
      </c>
      <c r="K5" s="8">
        <f>('Form Responses 1'!BF5+'Form Responses 1'!BH5+'Form Responses 1'!BJ5)/3</f>
        <v>0.33333333333333331</v>
      </c>
      <c r="L5" s="8">
        <f t="shared" si="0"/>
        <v>0.84</v>
      </c>
      <c r="AA5" s="5" t="s">
        <v>66</v>
      </c>
      <c r="AB5" s="5" t="s">
        <v>103</v>
      </c>
      <c r="AD5" s="5" t="s">
        <v>104</v>
      </c>
      <c r="AE5" s="5">
        <v>2</v>
      </c>
      <c r="AF5" s="5">
        <v>5</v>
      </c>
      <c r="AG5" s="5">
        <v>5</v>
      </c>
      <c r="AH5" s="5">
        <v>4</v>
      </c>
      <c r="AI5" s="5">
        <v>5</v>
      </c>
      <c r="AJ5" s="5">
        <v>4</v>
      </c>
      <c r="AK5" s="5">
        <v>4</v>
      </c>
      <c r="AL5" s="5">
        <v>5</v>
      </c>
      <c r="AM5" s="5">
        <v>3</v>
      </c>
      <c r="AN5" s="5">
        <v>2</v>
      </c>
      <c r="AO5" s="5">
        <v>1</v>
      </c>
      <c r="AP5" s="5">
        <v>5</v>
      </c>
      <c r="AQ5" s="5" t="s">
        <v>105</v>
      </c>
      <c r="AR5" s="5">
        <v>1</v>
      </c>
      <c r="AS5" s="5">
        <v>1</v>
      </c>
      <c r="AT5" s="5">
        <v>1</v>
      </c>
      <c r="AU5" s="5">
        <v>1</v>
      </c>
      <c r="AV5" s="5">
        <v>1</v>
      </c>
      <c r="AW5" s="5">
        <v>4</v>
      </c>
      <c r="AX5" s="5" t="s">
        <v>66</v>
      </c>
      <c r="AY5" s="5" t="s">
        <v>60</v>
      </c>
      <c r="AZ5" s="5" t="s">
        <v>60</v>
      </c>
      <c r="BB5" s="5" t="s">
        <v>106</v>
      </c>
      <c r="BC5" s="5">
        <v>3</v>
      </c>
      <c r="BD5" s="5">
        <v>3</v>
      </c>
      <c r="BE5" s="5">
        <v>5</v>
      </c>
      <c r="BF5" s="5">
        <v>5</v>
      </c>
      <c r="BG5" s="5">
        <v>5</v>
      </c>
      <c r="BH5" s="5" t="s">
        <v>71</v>
      </c>
      <c r="BI5" s="5" t="s">
        <v>107</v>
      </c>
      <c r="BJ5" s="5" t="s">
        <v>73</v>
      </c>
      <c r="BK5" s="5" t="s">
        <v>350</v>
      </c>
    </row>
    <row r="6" spans="1:65" ht="13">
      <c r="A6" s="4"/>
      <c r="B6" s="5" t="s">
        <v>109</v>
      </c>
      <c r="D6" s="1">
        <f>'Form Responses 1'!Y6/60</f>
        <v>0.9</v>
      </c>
      <c r="E6" s="8">
        <f>'Form Responses 1'!AX6/55</f>
        <v>0.94545454545454544</v>
      </c>
      <c r="F6" s="8">
        <f>'Form Responses 1'!BS6/25</f>
        <v>0.64</v>
      </c>
      <c r="G6" s="8">
        <f>'Form Responses 1'!J6</f>
        <v>8</v>
      </c>
      <c r="H6" s="8">
        <f>'Form Responses 1'!AJ6</f>
        <v>9</v>
      </c>
      <c r="I6" s="8">
        <f>'Form Responses 1'!X6/50</f>
        <v>0.92</v>
      </c>
      <c r="J6" s="9">
        <f>'Form Responses 1'!AW6/45</f>
        <v>0.9555555555555556</v>
      </c>
      <c r="K6" s="8">
        <f>('Form Responses 1'!BF6+'Form Responses 1'!BH6+'Form Responses 1'!BJ6)/3</f>
        <v>0.66666666666666663</v>
      </c>
      <c r="L6" s="8">
        <f t="shared" si="0"/>
        <v>0.64</v>
      </c>
      <c r="AA6" s="5" t="s">
        <v>66</v>
      </c>
      <c r="AB6" s="5" t="s">
        <v>115</v>
      </c>
      <c r="AD6" s="5" t="s">
        <v>84</v>
      </c>
      <c r="AE6" s="5">
        <v>4</v>
      </c>
      <c r="AF6" s="5">
        <v>5</v>
      </c>
      <c r="AG6" s="5">
        <v>5</v>
      </c>
      <c r="AH6" s="5">
        <v>5</v>
      </c>
      <c r="AI6" s="5">
        <v>5</v>
      </c>
      <c r="AJ6" s="5">
        <v>5</v>
      </c>
      <c r="AK6" s="5">
        <v>5</v>
      </c>
      <c r="AL6" s="5">
        <v>5</v>
      </c>
      <c r="AM6" s="5">
        <v>3</v>
      </c>
      <c r="AN6" s="5">
        <v>2</v>
      </c>
      <c r="AO6" s="5">
        <v>5</v>
      </c>
      <c r="AP6" s="5">
        <v>5</v>
      </c>
      <c r="AQ6" s="5" t="s">
        <v>116</v>
      </c>
      <c r="AR6" s="5">
        <v>1</v>
      </c>
      <c r="AS6" s="5">
        <v>1</v>
      </c>
      <c r="AT6" s="5">
        <v>1</v>
      </c>
      <c r="AU6" s="5">
        <v>2</v>
      </c>
      <c r="AV6" s="5">
        <v>1</v>
      </c>
      <c r="AW6" s="5">
        <v>5</v>
      </c>
      <c r="AX6" s="5" t="s">
        <v>66</v>
      </c>
      <c r="AY6" s="5" t="s">
        <v>66</v>
      </c>
      <c r="AZ6" s="5" t="s">
        <v>60</v>
      </c>
      <c r="BB6" s="5" t="s">
        <v>117</v>
      </c>
      <c r="BC6" s="5">
        <v>3</v>
      </c>
      <c r="BD6" s="5">
        <v>4</v>
      </c>
      <c r="BE6" s="5">
        <v>3</v>
      </c>
      <c r="BF6" s="5">
        <v>4</v>
      </c>
      <c r="BG6" s="5">
        <v>2</v>
      </c>
      <c r="BH6" s="5" t="s">
        <v>71</v>
      </c>
      <c r="BI6" s="5" t="s">
        <v>118</v>
      </c>
      <c r="BJ6" s="5" t="s">
        <v>89</v>
      </c>
      <c r="BK6" s="5" t="s">
        <v>350</v>
      </c>
      <c r="BM6" s="5" t="s">
        <v>119</v>
      </c>
    </row>
    <row r="7" spans="1:65" ht="13">
      <c r="A7" s="4"/>
      <c r="B7" s="5" t="s">
        <v>120</v>
      </c>
      <c r="D7" s="1">
        <f>'Form Responses 1'!Y7/60</f>
        <v>0.9</v>
      </c>
      <c r="E7" s="8">
        <f>'Form Responses 1'!AX7/55</f>
        <v>0.90909090909090906</v>
      </c>
      <c r="F7" s="8">
        <f>'Form Responses 1'!BS7/25</f>
        <v>0.4</v>
      </c>
      <c r="G7" s="8">
        <f>'Form Responses 1'!J7</f>
        <v>10</v>
      </c>
      <c r="H7" s="8">
        <f>'Form Responses 1'!AJ7</f>
        <v>10</v>
      </c>
      <c r="I7" s="8">
        <f>'Form Responses 1'!X7/50</f>
        <v>0.88</v>
      </c>
      <c r="J7" s="9">
        <f>'Form Responses 1'!AW7/45</f>
        <v>0.88888888888888884</v>
      </c>
      <c r="K7" s="8">
        <f>('Form Responses 1'!BF7+'Form Responses 1'!BH7+'Form Responses 1'!BJ7)/3</f>
        <v>0.66666666666666663</v>
      </c>
      <c r="L7" s="8">
        <f t="shared" si="0"/>
        <v>0.4</v>
      </c>
      <c r="AA7" s="5" t="s">
        <v>66</v>
      </c>
      <c r="AB7" s="5" t="s">
        <v>122</v>
      </c>
      <c r="AD7" s="5" t="s">
        <v>123</v>
      </c>
      <c r="AE7" s="5">
        <v>5</v>
      </c>
      <c r="AF7" s="5">
        <v>5</v>
      </c>
      <c r="AG7" s="5">
        <v>5</v>
      </c>
      <c r="AH7" s="5">
        <v>4</v>
      </c>
      <c r="AI7" s="5">
        <v>4</v>
      </c>
      <c r="AJ7" s="5">
        <v>5</v>
      </c>
      <c r="AK7" s="5">
        <v>4</v>
      </c>
      <c r="AL7" s="5">
        <v>5</v>
      </c>
      <c r="AM7" s="5">
        <v>5</v>
      </c>
      <c r="AN7" s="5">
        <v>2</v>
      </c>
      <c r="AO7" s="5">
        <v>3</v>
      </c>
      <c r="AP7" s="5">
        <v>5</v>
      </c>
      <c r="AQ7" s="5" t="s">
        <v>124</v>
      </c>
      <c r="AR7" s="5">
        <v>5</v>
      </c>
      <c r="AS7" s="5">
        <v>5</v>
      </c>
      <c r="AT7" s="5">
        <v>5</v>
      </c>
      <c r="AU7" s="5">
        <v>4</v>
      </c>
      <c r="AV7" s="5">
        <v>5</v>
      </c>
      <c r="AW7" s="5">
        <v>5</v>
      </c>
      <c r="AX7" s="5" t="s">
        <v>66</v>
      </c>
      <c r="AY7" s="5" t="s">
        <v>66</v>
      </c>
      <c r="AZ7" s="5" t="s">
        <v>60</v>
      </c>
      <c r="BB7" s="5" t="s">
        <v>125</v>
      </c>
      <c r="BC7" s="5">
        <v>2</v>
      </c>
      <c r="BD7" s="5">
        <v>2</v>
      </c>
      <c r="BE7" s="5">
        <v>1</v>
      </c>
      <c r="BF7" s="5">
        <v>3</v>
      </c>
      <c r="BG7" s="5">
        <v>2</v>
      </c>
      <c r="BH7" s="5" t="s">
        <v>71</v>
      </c>
      <c r="BI7" s="5" t="s">
        <v>126</v>
      </c>
      <c r="BJ7" s="5" t="s">
        <v>96</v>
      </c>
      <c r="BK7" s="5" t="s">
        <v>349</v>
      </c>
      <c r="BM7" s="5" t="s">
        <v>128</v>
      </c>
    </row>
    <row r="8" spans="1:65" ht="13">
      <c r="A8" s="4"/>
      <c r="B8" s="5" t="s">
        <v>129</v>
      </c>
      <c r="D8" s="1">
        <f>'Form Responses 1'!Y8/60</f>
        <v>1</v>
      </c>
      <c r="E8" s="8">
        <f>'Form Responses 1'!AX8/55</f>
        <v>0.2</v>
      </c>
      <c r="F8" s="8">
        <f>'Form Responses 1'!BS8/25</f>
        <v>0</v>
      </c>
      <c r="G8" s="8">
        <f>'Form Responses 1'!J8</f>
        <v>10</v>
      </c>
      <c r="H8" s="8">
        <f>'Form Responses 1'!AJ8</f>
        <v>2</v>
      </c>
      <c r="I8" s="8">
        <f>'Form Responses 1'!X8/50</f>
        <v>1</v>
      </c>
      <c r="J8" s="9">
        <f>'Form Responses 1'!AW8/45</f>
        <v>0.2</v>
      </c>
      <c r="K8" s="8">
        <f>('Form Responses 1'!BF8+'Form Responses 1'!BH8+'Form Responses 1'!BJ8)/3</f>
        <v>0</v>
      </c>
      <c r="L8" s="8">
        <f t="shared" si="0"/>
        <v>0</v>
      </c>
      <c r="AA8" s="5" t="s">
        <v>60</v>
      </c>
      <c r="AC8" s="5" t="s">
        <v>131</v>
      </c>
      <c r="AE8" s="5">
        <v>1</v>
      </c>
      <c r="AF8" s="5">
        <v>1</v>
      </c>
      <c r="AG8" s="5">
        <v>1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 t="s">
        <v>132</v>
      </c>
      <c r="AR8" s="5">
        <v>1</v>
      </c>
      <c r="AS8" s="5">
        <v>1</v>
      </c>
      <c r="AT8" s="5">
        <v>1</v>
      </c>
      <c r="AU8" s="5">
        <v>1</v>
      </c>
      <c r="AV8" s="5">
        <v>1</v>
      </c>
      <c r="AX8" s="5" t="s">
        <v>60</v>
      </c>
      <c r="AY8" s="5" t="s">
        <v>60</v>
      </c>
      <c r="AZ8" s="5" t="s">
        <v>60</v>
      </c>
      <c r="BH8" s="5" t="s">
        <v>133</v>
      </c>
      <c r="BI8" s="5" t="s">
        <v>126</v>
      </c>
      <c r="BJ8" s="5" t="s">
        <v>134</v>
      </c>
      <c r="BK8" s="5" t="s">
        <v>351</v>
      </c>
    </row>
    <row r="9" spans="1:65" ht="13">
      <c r="A9" s="4"/>
      <c r="B9" s="5" t="s">
        <v>136</v>
      </c>
      <c r="D9" s="1">
        <f>'Form Responses 1'!Y9/60</f>
        <v>0.78333333333333333</v>
      </c>
      <c r="E9" s="8">
        <f>'Form Responses 1'!AX9/55</f>
        <v>0.76363636363636367</v>
      </c>
      <c r="F9" s="8">
        <f>'Form Responses 1'!BS9/25</f>
        <v>0.6</v>
      </c>
      <c r="G9" s="8">
        <f>'Form Responses 1'!J9</f>
        <v>9</v>
      </c>
      <c r="H9" s="8">
        <f>'Form Responses 1'!AJ9</f>
        <v>7</v>
      </c>
      <c r="I9" s="8">
        <f>'Form Responses 1'!X9/50</f>
        <v>0.76</v>
      </c>
      <c r="J9" s="9">
        <f>'Form Responses 1'!AW9/45</f>
        <v>0.77777777777777779</v>
      </c>
      <c r="K9" s="8">
        <f>('Form Responses 1'!BF9+'Form Responses 1'!BH9+'Form Responses 1'!BJ9)/3</f>
        <v>0.33333333333333331</v>
      </c>
      <c r="L9" s="8">
        <f t="shared" si="0"/>
        <v>0.6</v>
      </c>
      <c r="AA9" s="5" t="s">
        <v>60</v>
      </c>
      <c r="AC9" s="5" t="s">
        <v>140</v>
      </c>
      <c r="AE9" s="5">
        <v>3</v>
      </c>
      <c r="AF9" s="5">
        <v>4</v>
      </c>
      <c r="AG9" s="5">
        <v>5</v>
      </c>
      <c r="AH9" s="5">
        <v>5</v>
      </c>
      <c r="AI9" s="5">
        <v>4</v>
      </c>
      <c r="AJ9" s="5">
        <v>5</v>
      </c>
      <c r="AK9" s="5">
        <v>3</v>
      </c>
      <c r="AL9" s="5">
        <v>5</v>
      </c>
      <c r="AM9" s="5">
        <v>3</v>
      </c>
      <c r="AN9" s="5">
        <v>2</v>
      </c>
      <c r="AO9" s="5">
        <v>1</v>
      </c>
      <c r="AP9" s="5">
        <v>4</v>
      </c>
      <c r="AQ9" s="5" t="s">
        <v>141</v>
      </c>
      <c r="AR9" s="5">
        <v>1</v>
      </c>
      <c r="AS9" s="5">
        <v>2</v>
      </c>
      <c r="AT9" s="5">
        <v>4</v>
      </c>
      <c r="AU9" s="5">
        <v>3</v>
      </c>
      <c r="AV9" s="5">
        <v>5</v>
      </c>
      <c r="AW9" s="5">
        <v>2</v>
      </c>
      <c r="AX9" s="5" t="s">
        <v>66</v>
      </c>
      <c r="AY9" s="5" t="s">
        <v>60</v>
      </c>
      <c r="AZ9" s="5" t="s">
        <v>60</v>
      </c>
      <c r="BB9" s="5" t="s">
        <v>142</v>
      </c>
      <c r="BC9" s="5">
        <v>3</v>
      </c>
      <c r="BD9" s="5">
        <v>2</v>
      </c>
      <c r="BE9" s="5">
        <v>2</v>
      </c>
      <c r="BF9" s="5">
        <v>4</v>
      </c>
      <c r="BG9" s="5">
        <v>4</v>
      </c>
      <c r="BH9" s="5" t="s">
        <v>87</v>
      </c>
      <c r="BI9" s="5" t="s">
        <v>88</v>
      </c>
      <c r="BJ9" s="5" t="s">
        <v>73</v>
      </c>
      <c r="BK9" s="5" t="s">
        <v>349</v>
      </c>
    </row>
    <row r="10" spans="1:65" ht="13">
      <c r="A10" s="4"/>
      <c r="B10" s="5" t="s">
        <v>143</v>
      </c>
      <c r="D10" s="1">
        <f>'Form Responses 1'!Y10/60</f>
        <v>0.96666666666666667</v>
      </c>
      <c r="E10" s="8">
        <f>'Form Responses 1'!AX10/55</f>
        <v>0.96363636363636362</v>
      </c>
      <c r="F10" s="8">
        <f>'Form Responses 1'!BS10/25</f>
        <v>0.68</v>
      </c>
      <c r="G10" s="8">
        <f>'Form Responses 1'!J10</f>
        <v>10</v>
      </c>
      <c r="H10" s="8">
        <f>'Form Responses 1'!AJ10</f>
        <v>10</v>
      </c>
      <c r="I10" s="8">
        <f>'Form Responses 1'!X10/50</f>
        <v>0.96</v>
      </c>
      <c r="J10" s="9">
        <f>'Form Responses 1'!AW10/45</f>
        <v>0.9555555555555556</v>
      </c>
      <c r="K10" s="8">
        <f>('Form Responses 1'!BF10+'Form Responses 1'!BH10+'Form Responses 1'!BJ10)/3</f>
        <v>0.66666666666666663</v>
      </c>
      <c r="L10" s="8">
        <f t="shared" si="0"/>
        <v>0.68</v>
      </c>
      <c r="AA10" s="5" t="s">
        <v>66</v>
      </c>
      <c r="AB10" s="5" t="s">
        <v>148</v>
      </c>
      <c r="AD10" s="5" t="s">
        <v>68</v>
      </c>
      <c r="AE10" s="5">
        <v>5</v>
      </c>
      <c r="AF10" s="5">
        <v>5</v>
      </c>
      <c r="AG10" s="5">
        <v>5</v>
      </c>
      <c r="AH10" s="5">
        <v>5</v>
      </c>
      <c r="AI10" s="5">
        <v>5</v>
      </c>
      <c r="AJ10" s="5">
        <v>5</v>
      </c>
      <c r="AK10" s="5">
        <v>5</v>
      </c>
      <c r="AL10" s="5">
        <v>5</v>
      </c>
      <c r="AM10" s="5">
        <v>5</v>
      </c>
      <c r="AN10" s="5">
        <v>2</v>
      </c>
      <c r="AO10" s="5">
        <v>4</v>
      </c>
      <c r="AP10" s="5">
        <v>4</v>
      </c>
      <c r="AQ10" s="5" t="s">
        <v>149</v>
      </c>
      <c r="AR10" s="5">
        <v>5</v>
      </c>
      <c r="AS10" s="5">
        <v>3</v>
      </c>
      <c r="AT10" s="5">
        <v>5</v>
      </c>
      <c r="AU10" s="5">
        <v>3</v>
      </c>
      <c r="AV10" s="5">
        <v>4</v>
      </c>
      <c r="AW10" s="5">
        <v>5</v>
      </c>
      <c r="AX10" s="5" t="s">
        <v>66</v>
      </c>
      <c r="AY10" s="5" t="s">
        <v>66</v>
      </c>
      <c r="AZ10" s="5" t="s">
        <v>60</v>
      </c>
      <c r="BB10" s="5" t="s">
        <v>150</v>
      </c>
      <c r="BC10" s="5">
        <v>4</v>
      </c>
      <c r="BD10" s="5">
        <v>3</v>
      </c>
      <c r="BE10" s="5">
        <v>3</v>
      </c>
      <c r="BF10" s="5">
        <v>4</v>
      </c>
      <c r="BG10" s="5">
        <v>3</v>
      </c>
      <c r="BH10" s="5" t="s">
        <v>71</v>
      </c>
      <c r="BI10" s="5" t="s">
        <v>88</v>
      </c>
      <c r="BJ10" s="5" t="s">
        <v>89</v>
      </c>
      <c r="BK10" s="5" t="s">
        <v>349</v>
      </c>
      <c r="BM10" s="5" t="s">
        <v>151</v>
      </c>
    </row>
    <row r="11" spans="1:65" ht="13">
      <c r="A11" s="4"/>
      <c r="B11" s="5" t="s">
        <v>152</v>
      </c>
      <c r="D11" s="1">
        <f>'Form Responses 1'!Y11/60</f>
        <v>0.83333333333333337</v>
      </c>
      <c r="E11" s="8">
        <f>'Form Responses 1'!AX11/55</f>
        <v>0.8</v>
      </c>
      <c r="F11" s="8">
        <f>'Form Responses 1'!BS11/25</f>
        <v>0.64</v>
      </c>
      <c r="G11" s="8">
        <f>'Form Responses 1'!J11</f>
        <v>10</v>
      </c>
      <c r="H11" s="8">
        <f>'Form Responses 1'!AJ11</f>
        <v>10</v>
      </c>
      <c r="I11" s="8">
        <f>'Form Responses 1'!X11/50</f>
        <v>0.8</v>
      </c>
      <c r="J11" s="9">
        <f>'Form Responses 1'!AW11/45</f>
        <v>0.75555555555555554</v>
      </c>
      <c r="K11" s="8">
        <f>('Form Responses 1'!BF11+'Form Responses 1'!BH11+'Form Responses 1'!BJ11)/3</f>
        <v>0</v>
      </c>
      <c r="L11" s="8">
        <f t="shared" si="0"/>
        <v>0.64</v>
      </c>
      <c r="AA11" s="5" t="s">
        <v>66</v>
      </c>
      <c r="AB11" s="5" t="s">
        <v>156</v>
      </c>
      <c r="AD11" s="5" t="s">
        <v>68</v>
      </c>
      <c r="AE11" s="5">
        <v>5</v>
      </c>
      <c r="AF11" s="5">
        <v>5</v>
      </c>
      <c r="AG11" s="5">
        <v>4</v>
      </c>
      <c r="AH11" s="5">
        <v>4</v>
      </c>
      <c r="AI11" s="5">
        <v>4</v>
      </c>
      <c r="AJ11" s="5">
        <v>4</v>
      </c>
      <c r="AK11" s="5">
        <v>4</v>
      </c>
      <c r="AL11" s="5">
        <v>4</v>
      </c>
      <c r="AM11" s="5">
        <v>3</v>
      </c>
      <c r="AN11" s="5">
        <v>2</v>
      </c>
      <c r="AO11" s="5">
        <v>3</v>
      </c>
      <c r="AP11" s="5">
        <v>4</v>
      </c>
      <c r="AQ11" s="5" t="s">
        <v>157</v>
      </c>
      <c r="AR11" s="5">
        <v>5</v>
      </c>
      <c r="AS11" s="5">
        <v>5</v>
      </c>
      <c r="AT11" s="5">
        <v>3</v>
      </c>
      <c r="AU11" s="5">
        <v>2</v>
      </c>
      <c r="AV11" s="5">
        <v>5</v>
      </c>
      <c r="AW11" s="5">
        <v>5</v>
      </c>
      <c r="AX11" s="5" t="s">
        <v>60</v>
      </c>
      <c r="AY11" s="5" t="s">
        <v>60</v>
      </c>
      <c r="AZ11" s="5" t="s">
        <v>60</v>
      </c>
      <c r="BB11" s="5" t="s">
        <v>158</v>
      </c>
      <c r="BC11" s="5">
        <v>3</v>
      </c>
      <c r="BD11" s="5">
        <v>3</v>
      </c>
      <c r="BE11" s="5">
        <v>3</v>
      </c>
      <c r="BF11" s="5">
        <v>4</v>
      </c>
      <c r="BG11" s="5">
        <v>3</v>
      </c>
      <c r="BH11" s="5" t="s">
        <v>71</v>
      </c>
      <c r="BI11" s="5" t="s">
        <v>126</v>
      </c>
      <c r="BJ11" s="5" t="s">
        <v>73</v>
      </c>
      <c r="BK11" s="5" t="s">
        <v>349</v>
      </c>
    </row>
    <row r="12" spans="1:65" ht="13">
      <c r="A12" s="4"/>
      <c r="B12" s="5" t="s">
        <v>159</v>
      </c>
      <c r="D12" s="1">
        <f>'Form Responses 1'!Y12/60</f>
        <v>0.71666666666666667</v>
      </c>
      <c r="E12" s="8">
        <f>'Form Responses 1'!AX12/55</f>
        <v>0.74545454545454548</v>
      </c>
      <c r="F12" s="8">
        <f>'Form Responses 1'!BS12/25</f>
        <v>0.2</v>
      </c>
      <c r="G12" s="8">
        <f>'Form Responses 1'!J12</f>
        <v>5</v>
      </c>
      <c r="H12" s="8">
        <f>'Form Responses 1'!AJ12</f>
        <v>5</v>
      </c>
      <c r="I12" s="8">
        <f>'Form Responses 1'!X12/50</f>
        <v>0.76</v>
      </c>
      <c r="J12" s="9">
        <f>'Form Responses 1'!AW12/45</f>
        <v>0.8</v>
      </c>
      <c r="K12" s="8">
        <f>('Form Responses 1'!BF12+'Form Responses 1'!BH12+'Form Responses 1'!BJ12)/3</f>
        <v>0.66666666666666663</v>
      </c>
      <c r="L12" s="8">
        <f t="shared" si="0"/>
        <v>0.2</v>
      </c>
      <c r="AA12" s="5" t="s">
        <v>66</v>
      </c>
      <c r="AB12" s="5" t="s">
        <v>162</v>
      </c>
      <c r="AD12" s="5" t="s">
        <v>123</v>
      </c>
      <c r="AE12" s="5">
        <v>2</v>
      </c>
      <c r="AF12" s="5">
        <v>3</v>
      </c>
      <c r="AG12" s="5">
        <v>3</v>
      </c>
      <c r="AH12" s="5">
        <v>4</v>
      </c>
      <c r="AI12" s="5">
        <v>5</v>
      </c>
      <c r="AJ12" s="5">
        <v>4</v>
      </c>
      <c r="AK12" s="5">
        <v>5</v>
      </c>
      <c r="AL12" s="5">
        <v>5</v>
      </c>
      <c r="AM12" s="5">
        <v>3</v>
      </c>
      <c r="AN12" s="5">
        <v>2</v>
      </c>
      <c r="AO12" s="5">
        <v>3</v>
      </c>
      <c r="AP12" s="5">
        <v>4</v>
      </c>
      <c r="AQ12" s="5" t="s">
        <v>163</v>
      </c>
      <c r="AR12" s="5">
        <v>3</v>
      </c>
      <c r="AS12" s="5">
        <v>3</v>
      </c>
      <c r="AT12" s="5">
        <v>3</v>
      </c>
      <c r="AU12" s="5">
        <v>4</v>
      </c>
      <c r="AV12" s="5">
        <v>4</v>
      </c>
      <c r="AW12" s="5">
        <v>3</v>
      </c>
      <c r="AX12" s="5" t="s">
        <v>66</v>
      </c>
      <c r="AY12" s="5" t="s">
        <v>66</v>
      </c>
      <c r="AZ12" s="5" t="s">
        <v>60</v>
      </c>
      <c r="BB12" s="5" t="s">
        <v>164</v>
      </c>
      <c r="BC12" s="5">
        <v>1</v>
      </c>
      <c r="BD12" s="5">
        <v>1</v>
      </c>
      <c r="BE12" s="5">
        <v>1</v>
      </c>
      <c r="BF12" s="5">
        <v>1</v>
      </c>
      <c r="BG12" s="5">
        <v>1</v>
      </c>
      <c r="BH12" s="5" t="s">
        <v>71</v>
      </c>
      <c r="BI12" s="5" t="s">
        <v>118</v>
      </c>
      <c r="BJ12" s="5" t="s">
        <v>73</v>
      </c>
      <c r="BK12" s="5" t="s">
        <v>352</v>
      </c>
      <c r="BL12" s="5" t="s">
        <v>60</v>
      </c>
      <c r="BM12" s="5" t="s">
        <v>166</v>
      </c>
    </row>
    <row r="13" spans="1:65" ht="13">
      <c r="A13" s="4"/>
      <c r="B13" s="5" t="s">
        <v>167</v>
      </c>
      <c r="D13" s="1">
        <f>'Form Responses 1'!Y13/60</f>
        <v>0.9</v>
      </c>
      <c r="E13" s="8">
        <f>'Form Responses 1'!AX13/55</f>
        <v>0.83636363636363631</v>
      </c>
      <c r="F13" s="8">
        <f>'Form Responses 1'!BS13/25</f>
        <v>0.52</v>
      </c>
      <c r="G13" s="8">
        <f>'Form Responses 1'!J13</f>
        <v>10</v>
      </c>
      <c r="H13" s="8">
        <f>'Form Responses 1'!AJ13</f>
        <v>8</v>
      </c>
      <c r="I13" s="8">
        <f>'Form Responses 1'!X13/50</f>
        <v>0.88</v>
      </c>
      <c r="J13" s="9">
        <f>'Form Responses 1'!AW13/45</f>
        <v>0.84444444444444444</v>
      </c>
      <c r="K13" s="8">
        <f>('Form Responses 1'!BF13+'Form Responses 1'!BH13+'Form Responses 1'!BJ13)/3</f>
        <v>0.66666666666666663</v>
      </c>
      <c r="L13" s="8">
        <f t="shared" si="0"/>
        <v>0.52</v>
      </c>
      <c r="AA13" s="5" t="s">
        <v>66</v>
      </c>
      <c r="AB13" s="5" t="s">
        <v>168</v>
      </c>
      <c r="AD13" s="5" t="s">
        <v>68</v>
      </c>
      <c r="AE13" s="5">
        <v>3</v>
      </c>
      <c r="AF13" s="5">
        <v>5</v>
      </c>
      <c r="AG13" s="5">
        <v>5</v>
      </c>
      <c r="AH13" s="5">
        <v>5</v>
      </c>
      <c r="AI13" s="5">
        <v>3</v>
      </c>
      <c r="AJ13" s="5">
        <v>5</v>
      </c>
      <c r="AK13" s="5">
        <v>5</v>
      </c>
      <c r="AL13" s="5">
        <v>5</v>
      </c>
      <c r="AM13" s="5">
        <v>4</v>
      </c>
      <c r="AN13" s="5">
        <v>2</v>
      </c>
      <c r="AO13" s="5">
        <v>3</v>
      </c>
      <c r="AP13" s="5">
        <v>3</v>
      </c>
      <c r="AQ13" s="5" t="s">
        <v>169</v>
      </c>
      <c r="AR13" s="5">
        <v>3</v>
      </c>
      <c r="AS13" s="5">
        <v>1</v>
      </c>
      <c r="AT13" s="5">
        <v>4</v>
      </c>
      <c r="AU13" s="5">
        <v>5</v>
      </c>
      <c r="AV13" s="5">
        <v>2</v>
      </c>
      <c r="AW13" s="5">
        <v>3</v>
      </c>
      <c r="AX13" s="5" t="s">
        <v>66</v>
      </c>
      <c r="AY13" s="5" t="s">
        <v>66</v>
      </c>
      <c r="AZ13" s="5" t="s">
        <v>60</v>
      </c>
      <c r="BB13" s="5" t="s">
        <v>170</v>
      </c>
      <c r="BC13" s="5">
        <v>2</v>
      </c>
      <c r="BD13" s="5">
        <v>2</v>
      </c>
      <c r="BE13" s="5">
        <v>2</v>
      </c>
      <c r="BF13" s="5">
        <v>3</v>
      </c>
      <c r="BG13" s="5">
        <v>4</v>
      </c>
      <c r="BH13" s="5" t="s">
        <v>71</v>
      </c>
      <c r="BI13" s="5" t="s">
        <v>118</v>
      </c>
      <c r="BJ13" s="5" t="s">
        <v>73</v>
      </c>
      <c r="BK13" s="5" t="s">
        <v>350</v>
      </c>
      <c r="BM13" s="5" t="s">
        <v>171</v>
      </c>
    </row>
    <row r="14" spans="1:65" ht="13">
      <c r="A14" s="4"/>
      <c r="B14" s="5" t="s">
        <v>172</v>
      </c>
      <c r="D14" s="1">
        <f>'Form Responses 1'!Y14/60</f>
        <v>0.93333333333333335</v>
      </c>
      <c r="E14" s="8">
        <f>'Form Responses 1'!AX14/55</f>
        <v>0.76363636363636367</v>
      </c>
      <c r="F14" s="8">
        <f>'Form Responses 1'!BS14/25</f>
        <v>0.24</v>
      </c>
      <c r="G14" s="8">
        <f>'Form Responses 1'!J14</f>
        <v>8</v>
      </c>
      <c r="H14" s="8">
        <f>'Form Responses 1'!AJ14</f>
        <v>8</v>
      </c>
      <c r="I14" s="8">
        <f>'Form Responses 1'!X14/50</f>
        <v>0.96</v>
      </c>
      <c r="J14" s="9">
        <f>'Form Responses 1'!AW14/45</f>
        <v>0.75555555555555554</v>
      </c>
      <c r="K14" s="8">
        <f>('Form Responses 1'!BF14+'Form Responses 1'!BH14+'Form Responses 1'!BJ14)/3</f>
        <v>0.66666666666666663</v>
      </c>
      <c r="L14" s="8">
        <f t="shared" si="0"/>
        <v>0.24</v>
      </c>
      <c r="AA14" s="5" t="s">
        <v>66</v>
      </c>
      <c r="AB14" s="5" t="s">
        <v>173</v>
      </c>
      <c r="AD14" s="5" t="s">
        <v>123</v>
      </c>
      <c r="AE14" s="5">
        <v>4</v>
      </c>
      <c r="AF14" s="5">
        <v>4</v>
      </c>
      <c r="AG14" s="5">
        <v>4</v>
      </c>
      <c r="AH14" s="5">
        <v>3</v>
      </c>
      <c r="AI14" s="5">
        <v>4</v>
      </c>
      <c r="AJ14" s="5">
        <v>4</v>
      </c>
      <c r="AK14" s="5">
        <v>4</v>
      </c>
      <c r="AL14" s="5">
        <v>4</v>
      </c>
      <c r="AM14" s="5">
        <v>4</v>
      </c>
      <c r="AN14" s="5">
        <v>2</v>
      </c>
      <c r="AO14" s="5">
        <v>4</v>
      </c>
      <c r="AP14" s="5">
        <v>3</v>
      </c>
      <c r="AQ14" s="5" t="s">
        <v>102</v>
      </c>
      <c r="AR14" s="5">
        <v>3</v>
      </c>
      <c r="AS14" s="5">
        <v>4</v>
      </c>
      <c r="AT14" s="5">
        <v>3</v>
      </c>
      <c r="AU14" s="5">
        <v>4</v>
      </c>
      <c r="AV14" s="5">
        <v>4</v>
      </c>
      <c r="AW14" s="5">
        <v>3</v>
      </c>
      <c r="AX14" s="5" t="s">
        <v>66</v>
      </c>
      <c r="AY14" s="5" t="s">
        <v>66</v>
      </c>
      <c r="AZ14" s="5" t="s">
        <v>60</v>
      </c>
      <c r="BB14" s="5" t="s">
        <v>174</v>
      </c>
      <c r="BC14" s="5">
        <v>1</v>
      </c>
      <c r="BD14" s="5">
        <v>1</v>
      </c>
      <c r="BE14" s="5">
        <v>2</v>
      </c>
      <c r="BF14" s="5">
        <v>1</v>
      </c>
      <c r="BG14" s="5">
        <v>1</v>
      </c>
      <c r="BH14" s="5" t="s">
        <v>71</v>
      </c>
      <c r="BI14" s="5" t="s">
        <v>118</v>
      </c>
      <c r="BJ14" s="5" t="s">
        <v>73</v>
      </c>
      <c r="BK14" s="5" t="s">
        <v>349</v>
      </c>
    </row>
    <row r="15" spans="1:65" ht="13">
      <c r="A15" s="4"/>
      <c r="B15" s="5" t="s">
        <v>175</v>
      </c>
      <c r="D15" s="1">
        <f>'Form Responses 1'!Y15/60</f>
        <v>0.76666666666666672</v>
      </c>
      <c r="E15" s="8">
        <f>'Form Responses 1'!AX15/55</f>
        <v>0.61818181818181817</v>
      </c>
      <c r="F15" s="8">
        <f>'Form Responses 1'!BS15/25</f>
        <v>0.6</v>
      </c>
      <c r="G15" s="8">
        <f>'Form Responses 1'!J15</f>
        <v>9</v>
      </c>
      <c r="H15" s="8">
        <f>'Form Responses 1'!AJ15</f>
        <v>6</v>
      </c>
      <c r="I15" s="8">
        <f>'Form Responses 1'!X15/50</f>
        <v>0.74</v>
      </c>
      <c r="J15" s="9">
        <f>'Form Responses 1'!AW15/45</f>
        <v>0.62222222222222223</v>
      </c>
      <c r="K15" s="8">
        <f>('Form Responses 1'!BF15+'Form Responses 1'!BH15+'Form Responses 1'!BJ15)/3</f>
        <v>0.33333333333333331</v>
      </c>
      <c r="L15" s="8">
        <f t="shared" si="0"/>
        <v>0.6</v>
      </c>
      <c r="AA15" s="5" t="s">
        <v>60</v>
      </c>
      <c r="AC15" s="5" t="s">
        <v>176</v>
      </c>
      <c r="AD15" s="5" t="s">
        <v>177</v>
      </c>
      <c r="AE15" s="5">
        <v>2</v>
      </c>
      <c r="AF15" s="5">
        <v>4</v>
      </c>
      <c r="AG15" s="5">
        <v>4</v>
      </c>
      <c r="AH15" s="5">
        <v>4</v>
      </c>
      <c r="AI15" s="5">
        <v>4</v>
      </c>
      <c r="AJ15" s="5">
        <v>4</v>
      </c>
      <c r="AK15" s="5">
        <v>4</v>
      </c>
      <c r="AL15" s="5">
        <v>4</v>
      </c>
      <c r="AM15" s="5">
        <v>1</v>
      </c>
      <c r="AN15" s="5">
        <v>2</v>
      </c>
      <c r="AO15" s="5">
        <v>1</v>
      </c>
      <c r="AP15" s="5">
        <v>2</v>
      </c>
      <c r="AQ15" s="5" t="s">
        <v>178</v>
      </c>
      <c r="AR15" s="5">
        <v>4</v>
      </c>
      <c r="AS15" s="5">
        <v>4</v>
      </c>
      <c r="AT15" s="5">
        <v>4</v>
      </c>
      <c r="AU15" s="5">
        <v>5</v>
      </c>
      <c r="AV15" s="5">
        <v>5</v>
      </c>
      <c r="AW15" s="5">
        <v>2</v>
      </c>
      <c r="AX15" s="5" t="s">
        <v>66</v>
      </c>
      <c r="AY15" s="5" t="s">
        <v>60</v>
      </c>
      <c r="AZ15" s="5" t="s">
        <v>60</v>
      </c>
      <c r="BB15" s="5" t="s">
        <v>179</v>
      </c>
      <c r="BC15" s="5">
        <v>3</v>
      </c>
      <c r="BD15" s="5">
        <v>2</v>
      </c>
      <c r="BE15" s="5">
        <v>3</v>
      </c>
      <c r="BF15" s="5">
        <v>4</v>
      </c>
      <c r="BG15" s="5">
        <v>3</v>
      </c>
      <c r="BH15" s="5" t="s">
        <v>71</v>
      </c>
      <c r="BI15" s="5" t="s">
        <v>118</v>
      </c>
      <c r="BJ15" s="5" t="s">
        <v>73</v>
      </c>
      <c r="BK15" s="5" t="s">
        <v>349</v>
      </c>
    </row>
    <row r="16" spans="1:65" ht="13">
      <c r="A16" s="4"/>
      <c r="B16" s="5" t="s">
        <v>180</v>
      </c>
      <c r="D16" s="1">
        <f>'Form Responses 1'!Y16/60</f>
        <v>0.8</v>
      </c>
      <c r="E16" s="8">
        <f>'Form Responses 1'!AX16/55</f>
        <v>0.6</v>
      </c>
      <c r="F16" s="8">
        <f>'Form Responses 1'!BS16/25</f>
        <v>0.4</v>
      </c>
      <c r="G16" s="8">
        <f>'Form Responses 1'!J16</f>
        <v>8</v>
      </c>
      <c r="H16" s="8">
        <f>'Form Responses 1'!AJ16</f>
        <v>5</v>
      </c>
      <c r="I16" s="8">
        <f>'Form Responses 1'!X16/50</f>
        <v>0.8</v>
      </c>
      <c r="J16" s="9">
        <f>'Form Responses 1'!AW16/45</f>
        <v>0.62222222222222223</v>
      </c>
      <c r="K16" s="8">
        <f>('Form Responses 1'!BF16+'Form Responses 1'!BH16+'Form Responses 1'!BJ16)/3</f>
        <v>0.33333333333333331</v>
      </c>
      <c r="L16" s="8">
        <f t="shared" si="0"/>
        <v>0.4</v>
      </c>
      <c r="AA16" s="5" t="s">
        <v>60</v>
      </c>
      <c r="AC16" s="5" t="s">
        <v>184</v>
      </c>
      <c r="AD16" s="5" t="s">
        <v>68</v>
      </c>
      <c r="AE16" s="5">
        <v>3</v>
      </c>
      <c r="AF16" s="5">
        <v>2</v>
      </c>
      <c r="AG16" s="5">
        <v>3</v>
      </c>
      <c r="AH16" s="5">
        <v>3</v>
      </c>
      <c r="AI16" s="5">
        <v>3</v>
      </c>
      <c r="AJ16" s="5">
        <v>4</v>
      </c>
      <c r="AK16" s="5">
        <v>3</v>
      </c>
      <c r="AL16" s="5">
        <v>3</v>
      </c>
      <c r="AM16" s="5">
        <v>3</v>
      </c>
      <c r="AN16" s="5">
        <v>2</v>
      </c>
      <c r="AO16" s="5">
        <v>3</v>
      </c>
      <c r="AP16" s="5">
        <v>3</v>
      </c>
      <c r="AQ16" s="5" t="s">
        <v>185</v>
      </c>
      <c r="AR16" s="5">
        <v>3</v>
      </c>
      <c r="AS16" s="5">
        <v>3</v>
      </c>
      <c r="AT16" s="5">
        <v>3</v>
      </c>
      <c r="AU16" s="5">
        <v>3</v>
      </c>
      <c r="AV16" s="5">
        <v>4</v>
      </c>
      <c r="AW16" s="5">
        <v>3</v>
      </c>
      <c r="AX16" s="5" t="s">
        <v>66</v>
      </c>
      <c r="AY16" s="5" t="s">
        <v>60</v>
      </c>
      <c r="AZ16" s="5" t="s">
        <v>60</v>
      </c>
      <c r="BB16" s="5" t="s">
        <v>186</v>
      </c>
      <c r="BC16" s="5">
        <v>2</v>
      </c>
      <c r="BD16" s="5">
        <v>2</v>
      </c>
      <c r="BE16" s="5">
        <v>2</v>
      </c>
      <c r="BF16" s="5">
        <v>2</v>
      </c>
      <c r="BG16" s="5">
        <v>2</v>
      </c>
      <c r="BH16" s="5" t="s">
        <v>71</v>
      </c>
      <c r="BI16" s="5" t="s">
        <v>118</v>
      </c>
      <c r="BJ16" s="5" t="s">
        <v>73</v>
      </c>
      <c r="BK16" s="5" t="s">
        <v>350</v>
      </c>
      <c r="BM16" s="5" t="s">
        <v>188</v>
      </c>
    </row>
    <row r="17" spans="1:65" ht="13">
      <c r="A17" s="4"/>
      <c r="B17" s="5" t="s">
        <v>189</v>
      </c>
      <c r="D17" s="1">
        <f>'Form Responses 1'!Y17/60</f>
        <v>0.75</v>
      </c>
      <c r="E17" s="8">
        <f>'Form Responses 1'!AX17/55</f>
        <v>0.74545454545454548</v>
      </c>
      <c r="F17" s="8">
        <f>'Form Responses 1'!BS17/25</f>
        <v>0.68</v>
      </c>
      <c r="G17" s="8">
        <f>'Form Responses 1'!J17</f>
        <v>8</v>
      </c>
      <c r="H17" s="8">
        <f>'Form Responses 1'!AJ17</f>
        <v>6</v>
      </c>
      <c r="I17" s="8">
        <f>'Form Responses 1'!X17/50</f>
        <v>0.74</v>
      </c>
      <c r="J17" s="9">
        <f>'Form Responses 1'!AW17/45</f>
        <v>0.77777777777777779</v>
      </c>
      <c r="K17" s="8">
        <f>('Form Responses 1'!BF17+'Form Responses 1'!BH17+'Form Responses 1'!BJ17)/3</f>
        <v>0.66666666666666663</v>
      </c>
      <c r="L17" s="8">
        <f t="shared" si="0"/>
        <v>0.68</v>
      </c>
      <c r="AA17" s="5" t="s">
        <v>66</v>
      </c>
      <c r="AB17" s="5" t="s">
        <v>192</v>
      </c>
      <c r="AD17" s="5" t="s">
        <v>68</v>
      </c>
      <c r="AE17" s="5">
        <v>3</v>
      </c>
      <c r="AF17" s="5">
        <v>3</v>
      </c>
      <c r="AG17" s="5">
        <v>4</v>
      </c>
      <c r="AH17" s="5">
        <v>5</v>
      </c>
      <c r="AI17" s="5">
        <v>5</v>
      </c>
      <c r="AJ17" s="5">
        <v>4</v>
      </c>
      <c r="AK17" s="5">
        <v>4</v>
      </c>
      <c r="AL17" s="5">
        <v>3</v>
      </c>
      <c r="AM17" s="5">
        <v>3</v>
      </c>
      <c r="AN17" s="5">
        <v>2</v>
      </c>
      <c r="AO17" s="5">
        <v>3</v>
      </c>
      <c r="AP17" s="5">
        <v>4</v>
      </c>
      <c r="AQ17" s="5" t="s">
        <v>102</v>
      </c>
      <c r="AR17" s="5">
        <v>4</v>
      </c>
      <c r="AS17" s="5">
        <v>3</v>
      </c>
      <c r="AT17" s="5">
        <v>5</v>
      </c>
      <c r="AU17" s="5">
        <v>4</v>
      </c>
      <c r="AV17" s="5">
        <v>5</v>
      </c>
      <c r="AW17" s="5">
        <v>4</v>
      </c>
      <c r="AX17" s="5" t="s">
        <v>66</v>
      </c>
      <c r="AY17" s="5" t="s">
        <v>66</v>
      </c>
      <c r="AZ17" s="5" t="s">
        <v>60</v>
      </c>
      <c r="BB17" s="5" t="s">
        <v>193</v>
      </c>
      <c r="BC17" s="5">
        <v>3</v>
      </c>
      <c r="BD17" s="5">
        <v>3</v>
      </c>
      <c r="BE17" s="5">
        <v>3</v>
      </c>
      <c r="BF17" s="5">
        <v>4</v>
      </c>
      <c r="BG17" s="5">
        <v>4</v>
      </c>
      <c r="BH17" s="5" t="s">
        <v>71</v>
      </c>
      <c r="BI17" s="5" t="s">
        <v>118</v>
      </c>
      <c r="BJ17" s="5" t="s">
        <v>73</v>
      </c>
      <c r="BK17" s="5" t="s">
        <v>352</v>
      </c>
      <c r="BM17" s="5" t="s">
        <v>194</v>
      </c>
    </row>
    <row r="18" spans="1:65" ht="13">
      <c r="A18" s="4"/>
      <c r="B18" s="5" t="s">
        <v>195</v>
      </c>
      <c r="D18" s="1">
        <f>'Form Responses 1'!Y18/60</f>
        <v>0.8</v>
      </c>
      <c r="E18" s="8">
        <f>'Form Responses 1'!AX18/55</f>
        <v>0.67272727272727273</v>
      </c>
      <c r="F18" s="8">
        <f>'Form Responses 1'!BS18/25</f>
        <v>0.44</v>
      </c>
      <c r="G18" s="8">
        <f>'Form Responses 1'!J18</f>
        <v>9</v>
      </c>
      <c r="H18" s="8">
        <f>'Form Responses 1'!AJ18</f>
        <v>7</v>
      </c>
      <c r="I18" s="8">
        <f>'Form Responses 1'!X18/50</f>
        <v>0.78</v>
      </c>
      <c r="J18" s="9">
        <f>'Form Responses 1'!AW18/45</f>
        <v>0.66666666666666663</v>
      </c>
      <c r="K18" s="8">
        <f>('Form Responses 1'!BF18+'Form Responses 1'!BH18+'Form Responses 1'!BJ18)/3</f>
        <v>0.33333333333333331</v>
      </c>
      <c r="L18" s="8">
        <f t="shared" si="0"/>
        <v>0.44</v>
      </c>
      <c r="AA18" s="5" t="s">
        <v>60</v>
      </c>
      <c r="AC18" s="5" t="s">
        <v>197</v>
      </c>
      <c r="AD18" s="5" t="s">
        <v>68</v>
      </c>
      <c r="AE18" s="5">
        <v>2</v>
      </c>
      <c r="AF18" s="5">
        <v>5</v>
      </c>
      <c r="AG18" s="5">
        <v>3</v>
      </c>
      <c r="AH18" s="5">
        <v>4</v>
      </c>
      <c r="AI18" s="5">
        <v>4</v>
      </c>
      <c r="AJ18" s="5">
        <v>5</v>
      </c>
      <c r="AK18" s="5">
        <v>4</v>
      </c>
      <c r="AL18" s="5">
        <v>5</v>
      </c>
      <c r="AM18" s="5">
        <v>1</v>
      </c>
      <c r="AO18" s="5">
        <v>1</v>
      </c>
      <c r="AP18" s="5">
        <v>3</v>
      </c>
      <c r="AQ18" s="5" t="s">
        <v>198</v>
      </c>
      <c r="AR18" s="5">
        <v>5</v>
      </c>
      <c r="AS18" s="5">
        <v>5</v>
      </c>
      <c r="AT18" s="5">
        <v>4</v>
      </c>
      <c r="AU18" s="5">
        <v>5</v>
      </c>
      <c r="AV18" s="5">
        <v>5</v>
      </c>
      <c r="AW18" s="5">
        <v>2</v>
      </c>
      <c r="AX18" s="5" t="s">
        <v>66</v>
      </c>
      <c r="AY18" s="5" t="s">
        <v>60</v>
      </c>
      <c r="AZ18" s="5" t="s">
        <v>60</v>
      </c>
      <c r="BC18" s="5">
        <v>1</v>
      </c>
      <c r="BD18" s="5">
        <v>2</v>
      </c>
      <c r="BE18" s="5">
        <v>2</v>
      </c>
      <c r="BF18" s="5">
        <v>3</v>
      </c>
      <c r="BG18" s="5">
        <v>3</v>
      </c>
      <c r="BH18" s="5" t="s">
        <v>71</v>
      </c>
      <c r="BJ18" s="5" t="s">
        <v>199</v>
      </c>
    </row>
    <row r="19" spans="1:65" ht="13">
      <c r="A19" s="4"/>
      <c r="B19" s="5" t="s">
        <v>200</v>
      </c>
      <c r="D19" s="1">
        <f>'Form Responses 1'!Y19/60</f>
        <v>0.85</v>
      </c>
      <c r="E19" s="8">
        <f>'Form Responses 1'!AX19/55</f>
        <v>0.70909090909090911</v>
      </c>
      <c r="F19" s="8">
        <f>'Form Responses 1'!BS19/25</f>
        <v>0.6</v>
      </c>
      <c r="G19" s="8">
        <f>'Form Responses 1'!J19</f>
        <v>9</v>
      </c>
      <c r="H19" s="8">
        <f>'Form Responses 1'!AJ19</f>
        <v>7</v>
      </c>
      <c r="I19" s="8">
        <f>'Form Responses 1'!X19/50</f>
        <v>0.84</v>
      </c>
      <c r="J19" s="9">
        <f>'Form Responses 1'!AW19/45</f>
        <v>0.71111111111111114</v>
      </c>
      <c r="K19" s="8">
        <f>('Form Responses 1'!BF19+'Form Responses 1'!BH19+'Form Responses 1'!BJ19)/3</f>
        <v>0.33333333333333331</v>
      </c>
      <c r="L19" s="8">
        <f t="shared" si="0"/>
        <v>0.6</v>
      </c>
      <c r="AA19" s="5" t="s">
        <v>60</v>
      </c>
      <c r="AC19" s="5" t="s">
        <v>201</v>
      </c>
      <c r="AD19" s="5" t="s">
        <v>68</v>
      </c>
      <c r="AE19" s="5">
        <v>2</v>
      </c>
      <c r="AF19" s="5">
        <v>5</v>
      </c>
      <c r="AG19" s="5">
        <v>4</v>
      </c>
      <c r="AH19" s="5">
        <v>4</v>
      </c>
      <c r="AI19" s="5">
        <v>5</v>
      </c>
      <c r="AJ19" s="5">
        <v>5</v>
      </c>
      <c r="AK19" s="5">
        <v>3</v>
      </c>
      <c r="AL19" s="5">
        <v>4</v>
      </c>
      <c r="AM19" s="5">
        <v>3</v>
      </c>
      <c r="AN19" s="5">
        <v>2</v>
      </c>
      <c r="AO19" s="5">
        <v>2</v>
      </c>
      <c r="AP19" s="5">
        <v>2</v>
      </c>
      <c r="AQ19" s="5" t="s">
        <v>202</v>
      </c>
      <c r="AR19" s="5">
        <v>3</v>
      </c>
      <c r="AS19" s="5">
        <v>4</v>
      </c>
      <c r="AT19" s="5">
        <v>3</v>
      </c>
      <c r="AU19" s="5">
        <v>2</v>
      </c>
      <c r="AV19" s="5">
        <v>1</v>
      </c>
      <c r="AW19" s="5">
        <v>3</v>
      </c>
      <c r="AX19" s="5" t="s">
        <v>66</v>
      </c>
      <c r="AY19" s="5" t="s">
        <v>60</v>
      </c>
      <c r="AZ19" s="5" t="s">
        <v>60</v>
      </c>
      <c r="BB19" s="5" t="s">
        <v>203</v>
      </c>
      <c r="BC19" s="5">
        <v>3</v>
      </c>
      <c r="BD19" s="5">
        <v>2</v>
      </c>
      <c r="BE19" s="5">
        <v>3</v>
      </c>
      <c r="BF19" s="5">
        <v>4</v>
      </c>
      <c r="BG19" s="5">
        <v>3</v>
      </c>
      <c r="BH19" s="5" t="s">
        <v>71</v>
      </c>
      <c r="BI19" s="5" t="s">
        <v>118</v>
      </c>
      <c r="BJ19" s="5" t="s">
        <v>89</v>
      </c>
      <c r="BK19" s="5" t="s">
        <v>349</v>
      </c>
      <c r="BM19" s="5" t="s">
        <v>204</v>
      </c>
    </row>
    <row r="20" spans="1:65" ht="19.5" customHeight="1">
      <c r="A20" s="4"/>
      <c r="B20" s="5" t="s">
        <v>205</v>
      </c>
      <c r="D20" s="1">
        <f>'Form Responses 1'!Y20/60</f>
        <v>0.9</v>
      </c>
      <c r="E20" s="8">
        <f>'Form Responses 1'!AX20/55</f>
        <v>0.70909090909090911</v>
      </c>
      <c r="F20" s="8">
        <f>'Form Responses 1'!BS20/25</f>
        <v>0.6</v>
      </c>
      <c r="G20" s="8">
        <f>'Form Responses 1'!J20</f>
        <v>9</v>
      </c>
      <c r="H20" s="8">
        <f>'Form Responses 1'!AJ20</f>
        <v>6</v>
      </c>
      <c r="I20" s="8">
        <f>'Form Responses 1'!X20/50</f>
        <v>0.9</v>
      </c>
      <c r="J20" s="9">
        <f>'Form Responses 1'!AW20/45</f>
        <v>0.73333333333333328</v>
      </c>
      <c r="K20" s="8">
        <f>('Form Responses 1'!BF20+'Form Responses 1'!BH20+'Form Responses 1'!BJ20)/3</f>
        <v>0.33333333333333331</v>
      </c>
      <c r="L20" s="8">
        <f t="shared" si="0"/>
        <v>0.6</v>
      </c>
      <c r="AA20" s="5" t="s">
        <v>60</v>
      </c>
      <c r="AC20" s="5" t="s">
        <v>208</v>
      </c>
      <c r="AE20" s="5">
        <v>3</v>
      </c>
      <c r="AF20" s="5">
        <v>3</v>
      </c>
      <c r="AG20" s="5">
        <v>5</v>
      </c>
      <c r="AH20" s="5">
        <v>5</v>
      </c>
      <c r="AI20" s="5">
        <v>4</v>
      </c>
      <c r="AJ20" s="5">
        <v>5</v>
      </c>
      <c r="AK20" s="5">
        <v>4</v>
      </c>
      <c r="AL20" s="5">
        <v>4</v>
      </c>
      <c r="AM20" s="5">
        <v>2</v>
      </c>
      <c r="AN20" s="5">
        <v>2</v>
      </c>
      <c r="AO20" s="5">
        <v>2</v>
      </c>
      <c r="AP20" s="5">
        <v>2</v>
      </c>
      <c r="AQ20" s="5" t="s">
        <v>209</v>
      </c>
      <c r="AR20" s="5">
        <v>3</v>
      </c>
      <c r="AS20" s="5">
        <v>4</v>
      </c>
      <c r="AT20" s="5">
        <v>2</v>
      </c>
      <c r="AU20" s="5">
        <v>5</v>
      </c>
      <c r="AV20" s="5">
        <v>1</v>
      </c>
      <c r="AW20" s="5">
        <v>2</v>
      </c>
      <c r="AX20" s="5" t="s">
        <v>66</v>
      </c>
      <c r="AY20" s="5" t="s">
        <v>60</v>
      </c>
      <c r="AZ20" s="5" t="s">
        <v>60</v>
      </c>
      <c r="BB20" s="5" t="s">
        <v>210</v>
      </c>
      <c r="BC20" s="5">
        <v>3</v>
      </c>
      <c r="BD20" s="5">
        <v>2</v>
      </c>
      <c r="BE20" s="5">
        <v>4</v>
      </c>
      <c r="BF20" s="5">
        <v>4</v>
      </c>
      <c r="BG20" s="5">
        <v>2</v>
      </c>
      <c r="BH20" s="5" t="s">
        <v>87</v>
      </c>
      <c r="BI20" s="5" t="s">
        <v>118</v>
      </c>
      <c r="BJ20" s="5" t="s">
        <v>73</v>
      </c>
      <c r="BK20" s="5" t="s">
        <v>349</v>
      </c>
      <c r="BL20" s="5" t="s">
        <v>211</v>
      </c>
      <c r="BM20" s="5" t="s">
        <v>212</v>
      </c>
    </row>
    <row r="21" spans="1:65" ht="13">
      <c r="A21" s="4"/>
      <c r="B21" s="5" t="s">
        <v>213</v>
      </c>
      <c r="D21" s="1">
        <f>'Form Responses 1'!Y21/60</f>
        <v>0.93333333333333335</v>
      </c>
      <c r="E21" s="8">
        <f>'Form Responses 1'!AX21/55</f>
        <v>0.89090909090909087</v>
      </c>
      <c r="F21" s="8">
        <f>'Form Responses 1'!BS21/25</f>
        <v>0.64</v>
      </c>
      <c r="G21" s="8">
        <f>'Form Responses 1'!J21</f>
        <v>10</v>
      </c>
      <c r="H21" s="8">
        <f>'Form Responses 1'!AJ21</f>
        <v>8</v>
      </c>
      <c r="I21" s="8">
        <f>'Form Responses 1'!X21/50</f>
        <v>0.92</v>
      </c>
      <c r="J21" s="9">
        <f>'Form Responses 1'!AW21/45</f>
        <v>0.91111111111111109</v>
      </c>
      <c r="K21" s="8">
        <f>('Form Responses 1'!BF21+'Form Responses 1'!BH21+'Form Responses 1'!BJ21)/3</f>
        <v>0.66666666666666663</v>
      </c>
      <c r="L21" s="8">
        <f t="shared" si="0"/>
        <v>0.64</v>
      </c>
      <c r="AA21" s="5" t="s">
        <v>66</v>
      </c>
      <c r="AB21" s="5" t="s">
        <v>215</v>
      </c>
      <c r="AD21" s="5" t="s">
        <v>123</v>
      </c>
      <c r="AE21" s="5">
        <v>4</v>
      </c>
      <c r="AF21" s="5">
        <v>4</v>
      </c>
      <c r="AG21" s="5">
        <v>5</v>
      </c>
      <c r="AH21" s="5">
        <v>5</v>
      </c>
      <c r="AI21" s="5">
        <v>4</v>
      </c>
      <c r="AJ21" s="5">
        <v>4</v>
      </c>
      <c r="AK21" s="5">
        <v>5</v>
      </c>
      <c r="AL21" s="5">
        <v>5</v>
      </c>
      <c r="AM21" s="5">
        <v>4</v>
      </c>
      <c r="AN21" s="5">
        <v>2</v>
      </c>
      <c r="AO21" s="5">
        <v>4</v>
      </c>
      <c r="AP21" s="5">
        <v>5</v>
      </c>
      <c r="AQ21" s="5" t="s">
        <v>216</v>
      </c>
      <c r="AR21" s="5">
        <v>3</v>
      </c>
      <c r="AS21" s="5">
        <v>4</v>
      </c>
      <c r="AT21" s="5">
        <v>4</v>
      </c>
      <c r="AU21" s="5">
        <v>3</v>
      </c>
      <c r="AV21" s="5">
        <v>2</v>
      </c>
      <c r="AW21" s="5">
        <v>4</v>
      </c>
      <c r="AX21" s="5" t="s">
        <v>66</v>
      </c>
      <c r="AY21" s="5" t="s">
        <v>66</v>
      </c>
      <c r="AZ21" s="5" t="s">
        <v>60</v>
      </c>
      <c r="BB21" s="5" t="s">
        <v>217</v>
      </c>
      <c r="BC21" s="5">
        <v>2</v>
      </c>
      <c r="BD21" s="5">
        <v>4</v>
      </c>
      <c r="BE21" s="5">
        <v>2</v>
      </c>
      <c r="BF21" s="5">
        <v>4</v>
      </c>
      <c r="BG21" s="5">
        <v>4</v>
      </c>
      <c r="BH21" s="5" t="s">
        <v>87</v>
      </c>
      <c r="BI21" s="5" t="s">
        <v>118</v>
      </c>
      <c r="BJ21" s="5" t="s">
        <v>73</v>
      </c>
      <c r="BK21" s="5" t="s">
        <v>349</v>
      </c>
      <c r="BM21" s="5" t="s">
        <v>218</v>
      </c>
    </row>
    <row r="22" spans="1:65" ht="13">
      <c r="A22" s="4"/>
      <c r="B22" s="5" t="s">
        <v>219</v>
      </c>
      <c r="D22" s="1">
        <f>'Form Responses 1'!Y22/60</f>
        <v>0.93333333333333335</v>
      </c>
      <c r="E22" s="8">
        <f>'Form Responses 1'!AX22/55</f>
        <v>0.94545454545454544</v>
      </c>
      <c r="F22" s="8">
        <f>'Form Responses 1'!BS22/25</f>
        <v>0.68</v>
      </c>
      <c r="G22" s="8">
        <f>'Form Responses 1'!J22</f>
        <v>10</v>
      </c>
      <c r="H22" s="8">
        <f>'Form Responses 1'!AJ22</f>
        <v>10</v>
      </c>
      <c r="I22" s="8">
        <f>'Form Responses 1'!X22/50</f>
        <v>0.92</v>
      </c>
      <c r="J22" s="9">
        <f>'Form Responses 1'!AW22/45</f>
        <v>0.93333333333333335</v>
      </c>
      <c r="K22" s="8">
        <f>('Form Responses 1'!BF22+'Form Responses 1'!BH22+'Form Responses 1'!BJ22)/3</f>
        <v>0.66666666666666663</v>
      </c>
      <c r="L22" s="8">
        <f t="shared" si="0"/>
        <v>0.68</v>
      </c>
      <c r="AA22" s="5" t="s">
        <v>66</v>
      </c>
      <c r="AB22" s="5" t="s">
        <v>220</v>
      </c>
      <c r="AD22" s="5" t="s">
        <v>123</v>
      </c>
      <c r="AE22" s="5">
        <v>5</v>
      </c>
      <c r="AF22" s="5">
        <v>5</v>
      </c>
      <c r="AG22" s="5">
        <v>5</v>
      </c>
      <c r="AH22" s="5">
        <v>4</v>
      </c>
      <c r="AI22" s="5">
        <v>4</v>
      </c>
      <c r="AJ22" s="5">
        <v>5</v>
      </c>
      <c r="AK22" s="5">
        <v>5</v>
      </c>
      <c r="AL22" s="5">
        <v>5</v>
      </c>
      <c r="AM22" s="5">
        <v>4</v>
      </c>
      <c r="AN22" s="5">
        <v>2</v>
      </c>
      <c r="AO22" s="5">
        <v>5</v>
      </c>
      <c r="AP22" s="5">
        <v>5</v>
      </c>
      <c r="AQ22" s="5" t="s">
        <v>221</v>
      </c>
      <c r="AR22" s="5">
        <v>1</v>
      </c>
      <c r="AS22" s="5">
        <v>2</v>
      </c>
      <c r="AT22" s="5">
        <v>3</v>
      </c>
      <c r="AU22" s="5">
        <v>4</v>
      </c>
      <c r="AV22" s="5">
        <v>5</v>
      </c>
      <c r="AW22" s="5">
        <v>5</v>
      </c>
      <c r="AX22" s="5" t="s">
        <v>66</v>
      </c>
      <c r="AY22" s="5" t="s">
        <v>66</v>
      </c>
      <c r="AZ22" s="5" t="s">
        <v>60</v>
      </c>
      <c r="BB22" s="5" t="s">
        <v>222</v>
      </c>
      <c r="BC22" s="5">
        <v>2</v>
      </c>
      <c r="BD22" s="5">
        <v>2</v>
      </c>
      <c r="BE22" s="5">
        <v>4</v>
      </c>
      <c r="BF22" s="5">
        <v>5</v>
      </c>
      <c r="BG22" s="5">
        <v>4</v>
      </c>
      <c r="BH22" s="5" t="s">
        <v>71</v>
      </c>
      <c r="BI22" s="5" t="s">
        <v>118</v>
      </c>
      <c r="BJ22" s="5" t="s">
        <v>73</v>
      </c>
      <c r="BK22" s="5" t="s">
        <v>349</v>
      </c>
      <c r="BM22" s="5" t="s">
        <v>223</v>
      </c>
    </row>
    <row r="23" spans="1:65" ht="13">
      <c r="A23" s="4"/>
      <c r="B23" s="5" t="s">
        <v>224</v>
      </c>
      <c r="D23" s="1">
        <f>'Form Responses 1'!Y23/60</f>
        <v>0.81666666666666665</v>
      </c>
      <c r="E23" s="8">
        <f>'Form Responses 1'!AX23/55</f>
        <v>0.89090909090909087</v>
      </c>
      <c r="F23" s="8">
        <f>'Form Responses 1'!BS23/25</f>
        <v>0.56000000000000005</v>
      </c>
      <c r="G23" s="8">
        <f>'Form Responses 1'!J23</f>
        <v>10</v>
      </c>
      <c r="H23" s="8">
        <f>'Form Responses 1'!AJ23</f>
        <v>10</v>
      </c>
      <c r="I23" s="8">
        <f>'Form Responses 1'!X23/50</f>
        <v>0.78</v>
      </c>
      <c r="J23" s="9">
        <f>'Form Responses 1'!AW23/45</f>
        <v>0.8666666666666667</v>
      </c>
      <c r="K23" s="8">
        <f>('Form Responses 1'!BF23+'Form Responses 1'!BH23+'Form Responses 1'!BJ23)/3</f>
        <v>0</v>
      </c>
      <c r="L23" s="8">
        <f t="shared" si="0"/>
        <v>0.56000000000000005</v>
      </c>
      <c r="AA23" s="5" t="s">
        <v>66</v>
      </c>
      <c r="AB23" s="5" t="s">
        <v>228</v>
      </c>
      <c r="AD23" s="5" t="s">
        <v>123</v>
      </c>
      <c r="AE23" s="5">
        <v>5</v>
      </c>
      <c r="AF23" s="5">
        <v>5</v>
      </c>
      <c r="AG23" s="5">
        <v>4</v>
      </c>
      <c r="AH23" s="5">
        <v>5</v>
      </c>
      <c r="AI23" s="5">
        <v>4</v>
      </c>
      <c r="AJ23" s="5">
        <v>5</v>
      </c>
      <c r="AK23" s="5">
        <v>5</v>
      </c>
      <c r="AL23" s="5">
        <v>5</v>
      </c>
      <c r="AM23" s="5">
        <v>5</v>
      </c>
      <c r="AN23" s="5">
        <v>2</v>
      </c>
      <c r="AO23" s="5">
        <v>1</v>
      </c>
      <c r="AP23" s="5">
        <v>5</v>
      </c>
      <c r="AQ23" s="5" t="s">
        <v>229</v>
      </c>
      <c r="AR23" s="5">
        <v>3</v>
      </c>
      <c r="AS23" s="5">
        <v>4</v>
      </c>
      <c r="AT23" s="5">
        <v>2</v>
      </c>
      <c r="AU23" s="5">
        <v>1</v>
      </c>
      <c r="AV23" s="5">
        <v>4</v>
      </c>
      <c r="AW23" s="5">
        <v>4</v>
      </c>
      <c r="AX23" s="5" t="s">
        <v>60</v>
      </c>
      <c r="AY23" s="5" t="s">
        <v>60</v>
      </c>
      <c r="AZ23" s="5" t="s">
        <v>60</v>
      </c>
      <c r="BB23" s="5" t="s">
        <v>230</v>
      </c>
      <c r="BC23" s="5">
        <v>1</v>
      </c>
      <c r="BD23" s="5">
        <v>3</v>
      </c>
      <c r="BE23" s="5">
        <v>3</v>
      </c>
      <c r="BF23" s="5">
        <v>4</v>
      </c>
      <c r="BG23" s="5">
        <v>3</v>
      </c>
      <c r="BH23" s="5" t="s">
        <v>87</v>
      </c>
      <c r="BI23" s="5" t="s">
        <v>88</v>
      </c>
      <c r="BJ23" s="5" t="s">
        <v>89</v>
      </c>
      <c r="BK23" s="5" t="s">
        <v>349</v>
      </c>
      <c r="BM23" s="5" t="s">
        <v>231</v>
      </c>
    </row>
    <row r="24" spans="1:65" ht="13">
      <c r="A24" s="4"/>
      <c r="B24" s="5" t="s">
        <v>232</v>
      </c>
      <c r="D24" s="1">
        <f>'Form Responses 1'!Y24/60</f>
        <v>0.91666666666666663</v>
      </c>
      <c r="E24" s="8">
        <f>'Form Responses 1'!AX24/55</f>
        <v>0.89090909090909087</v>
      </c>
      <c r="F24" s="8">
        <f>'Form Responses 1'!BS24/25</f>
        <v>0.8</v>
      </c>
      <c r="G24" s="8">
        <f>'Form Responses 1'!J24</f>
        <v>9</v>
      </c>
      <c r="H24" s="8">
        <f>'Form Responses 1'!AJ24</f>
        <v>8</v>
      </c>
      <c r="I24" s="8">
        <f>'Form Responses 1'!X24/50</f>
        <v>0.92</v>
      </c>
      <c r="J24" s="9">
        <f>'Form Responses 1'!AW24/45</f>
        <v>0.91111111111111109</v>
      </c>
      <c r="K24" s="8">
        <f>('Form Responses 1'!BF24+'Form Responses 1'!BH24+'Form Responses 1'!BJ24)/3</f>
        <v>0.66666666666666663</v>
      </c>
      <c r="L24" s="8">
        <f t="shared" si="0"/>
        <v>0.8</v>
      </c>
      <c r="AA24" s="5" t="s">
        <v>60</v>
      </c>
      <c r="AC24" s="5" t="s">
        <v>208</v>
      </c>
      <c r="AD24" s="5" t="s">
        <v>68</v>
      </c>
      <c r="AE24" s="5">
        <v>4</v>
      </c>
      <c r="AF24" s="5">
        <v>4</v>
      </c>
      <c r="AG24" s="5">
        <v>5</v>
      </c>
      <c r="AH24" s="5">
        <v>5</v>
      </c>
      <c r="AI24" s="5">
        <v>5</v>
      </c>
      <c r="AJ24" s="5">
        <v>5</v>
      </c>
      <c r="AK24" s="5">
        <v>5</v>
      </c>
      <c r="AL24" s="5">
        <v>5</v>
      </c>
      <c r="AM24" s="5">
        <v>4</v>
      </c>
      <c r="AN24" s="5">
        <v>2</v>
      </c>
      <c r="AO24" s="5">
        <v>3</v>
      </c>
      <c r="AP24" s="5">
        <v>4</v>
      </c>
      <c r="AQ24" s="5" t="s">
        <v>235</v>
      </c>
      <c r="AR24" s="5">
        <v>4</v>
      </c>
      <c r="AS24" s="5">
        <v>4</v>
      </c>
      <c r="AT24" s="5">
        <v>5</v>
      </c>
      <c r="AU24" s="5">
        <v>5</v>
      </c>
      <c r="AV24" s="5">
        <v>5</v>
      </c>
      <c r="AW24" s="5">
        <v>3</v>
      </c>
      <c r="AX24" s="5" t="s">
        <v>66</v>
      </c>
      <c r="AY24" s="5" t="s">
        <v>66</v>
      </c>
      <c r="AZ24" s="5" t="s">
        <v>60</v>
      </c>
      <c r="BB24" s="5" t="s">
        <v>236</v>
      </c>
      <c r="BC24" s="5">
        <v>3</v>
      </c>
      <c r="BD24" s="5">
        <v>4</v>
      </c>
      <c r="BE24" s="5">
        <v>4</v>
      </c>
      <c r="BF24" s="5">
        <v>5</v>
      </c>
      <c r="BG24" s="5">
        <v>4</v>
      </c>
      <c r="BH24" s="5" t="s">
        <v>87</v>
      </c>
      <c r="BI24" s="5" t="s">
        <v>88</v>
      </c>
      <c r="BJ24" s="5" t="s">
        <v>237</v>
      </c>
      <c r="BK24" s="5" t="s">
        <v>349</v>
      </c>
      <c r="BM24" s="5" t="s">
        <v>238</v>
      </c>
    </row>
    <row r="25" spans="1:65" ht="13">
      <c r="A25" s="4"/>
      <c r="B25" s="5" t="s">
        <v>239</v>
      </c>
      <c r="D25" s="1">
        <f>'Form Responses 1'!Y25/60</f>
        <v>0.78333333333333333</v>
      </c>
      <c r="E25" s="8">
        <f>'Form Responses 1'!AX25/55</f>
        <v>0.74545454545454548</v>
      </c>
      <c r="F25" s="8">
        <f>'Form Responses 1'!BS25/25</f>
        <v>0.64</v>
      </c>
      <c r="G25" s="8">
        <f>'Form Responses 1'!J25</f>
        <v>8</v>
      </c>
      <c r="H25" s="8">
        <f>'Form Responses 1'!AJ25</f>
        <v>8</v>
      </c>
      <c r="I25" s="8">
        <f>'Form Responses 1'!X25/50</f>
        <v>0.78</v>
      </c>
      <c r="J25" s="9">
        <f>'Form Responses 1'!AW25/45</f>
        <v>0.73333333333333328</v>
      </c>
      <c r="K25" s="8">
        <f>('Form Responses 1'!BF25+'Form Responses 1'!BH25+'Form Responses 1'!BJ25)/3</f>
        <v>0.33333333333333331</v>
      </c>
      <c r="L25" s="8">
        <f t="shared" si="0"/>
        <v>0.64</v>
      </c>
      <c r="AA25" s="5" t="s">
        <v>66</v>
      </c>
      <c r="AB25" s="5" t="s">
        <v>242</v>
      </c>
      <c r="AD25" s="5" t="s">
        <v>68</v>
      </c>
      <c r="AE25" s="5">
        <v>4</v>
      </c>
      <c r="AF25" s="5">
        <v>4</v>
      </c>
      <c r="AG25" s="5">
        <v>4</v>
      </c>
      <c r="AH25" s="5">
        <v>4</v>
      </c>
      <c r="AI25" s="5">
        <v>4</v>
      </c>
      <c r="AJ25" s="5">
        <v>4</v>
      </c>
      <c r="AK25" s="5">
        <v>4</v>
      </c>
      <c r="AL25" s="5">
        <v>4</v>
      </c>
      <c r="AN25" s="5">
        <v>2</v>
      </c>
      <c r="AO25" s="5">
        <v>4</v>
      </c>
      <c r="AP25" s="5">
        <v>5</v>
      </c>
      <c r="AQ25" s="5" t="s">
        <v>243</v>
      </c>
      <c r="AR25" s="5">
        <v>4</v>
      </c>
      <c r="AS25" s="5">
        <v>4</v>
      </c>
      <c r="AT25" s="5">
        <v>2</v>
      </c>
      <c r="AU25" s="5">
        <v>3</v>
      </c>
      <c r="AV25" s="5">
        <v>4</v>
      </c>
      <c r="AW25" s="5">
        <v>5</v>
      </c>
      <c r="AX25" s="5" t="s">
        <v>66</v>
      </c>
      <c r="AY25" s="5" t="s">
        <v>60</v>
      </c>
      <c r="AZ25" s="5" t="s">
        <v>60</v>
      </c>
      <c r="BB25" s="5" t="s">
        <v>244</v>
      </c>
      <c r="BC25" s="5">
        <v>1</v>
      </c>
      <c r="BD25" s="5">
        <v>2</v>
      </c>
      <c r="BE25" s="5">
        <v>4</v>
      </c>
      <c r="BF25" s="5">
        <v>4</v>
      </c>
      <c r="BG25" s="5">
        <v>5</v>
      </c>
      <c r="BH25" s="5" t="s">
        <v>71</v>
      </c>
      <c r="BI25" s="5" t="s">
        <v>88</v>
      </c>
      <c r="BJ25" s="5" t="s">
        <v>73</v>
      </c>
      <c r="BK25" s="5" t="s">
        <v>352</v>
      </c>
    </row>
    <row r="26" spans="1:65" ht="13">
      <c r="A26" s="4"/>
      <c r="B26" s="5" t="s">
        <v>245</v>
      </c>
      <c r="D26" s="1">
        <f>'Form Responses 1'!Y26/60</f>
        <v>0.85</v>
      </c>
      <c r="E26" s="8">
        <f>'Form Responses 1'!AX26/55</f>
        <v>0.90909090909090906</v>
      </c>
      <c r="F26" s="8">
        <f>'Form Responses 1'!BS26/25</f>
        <v>0.4</v>
      </c>
      <c r="G26" s="8">
        <f>'Form Responses 1'!J26</f>
        <v>10</v>
      </c>
      <c r="H26" s="8">
        <f>'Form Responses 1'!AJ26</f>
        <v>8</v>
      </c>
      <c r="I26" s="8">
        <f>'Form Responses 1'!X26/50</f>
        <v>0.82</v>
      </c>
      <c r="J26" s="9">
        <f>'Form Responses 1'!AW26/45</f>
        <v>0.93333333333333335</v>
      </c>
      <c r="K26" s="8">
        <f>('Form Responses 1'!BF26+'Form Responses 1'!BH26+'Form Responses 1'!BJ26)/3</f>
        <v>0</v>
      </c>
      <c r="L26" s="8">
        <f t="shared" si="0"/>
        <v>0.4</v>
      </c>
      <c r="AA26" s="5" t="s">
        <v>66</v>
      </c>
      <c r="AB26" s="5" t="s">
        <v>246</v>
      </c>
      <c r="AD26" s="5" t="s">
        <v>68</v>
      </c>
      <c r="AE26" s="5">
        <v>4</v>
      </c>
      <c r="AF26" s="5">
        <v>4</v>
      </c>
      <c r="AG26" s="5">
        <v>5</v>
      </c>
      <c r="AH26" s="5">
        <v>5</v>
      </c>
      <c r="AI26" s="5">
        <v>5</v>
      </c>
      <c r="AJ26" s="5">
        <v>5</v>
      </c>
      <c r="AK26" s="5">
        <v>5</v>
      </c>
      <c r="AL26" s="5">
        <v>5</v>
      </c>
      <c r="AM26" s="5">
        <v>5</v>
      </c>
      <c r="AN26" s="5">
        <v>2</v>
      </c>
      <c r="AO26" s="5">
        <v>3</v>
      </c>
      <c r="AP26" s="5">
        <v>4</v>
      </c>
      <c r="AQ26" s="5" t="s">
        <v>247</v>
      </c>
      <c r="AR26" s="5">
        <v>5</v>
      </c>
      <c r="AS26" s="5">
        <v>5</v>
      </c>
      <c r="AT26" s="5">
        <v>5</v>
      </c>
      <c r="AU26" s="5">
        <v>3</v>
      </c>
      <c r="AV26" s="5">
        <v>5</v>
      </c>
      <c r="AW26" s="5">
        <v>4</v>
      </c>
      <c r="AX26" s="5" t="s">
        <v>60</v>
      </c>
      <c r="AY26" s="5" t="s">
        <v>60</v>
      </c>
      <c r="AZ26" s="5" t="s">
        <v>60</v>
      </c>
      <c r="BB26" s="5" t="s">
        <v>248</v>
      </c>
      <c r="BC26" s="5">
        <v>2</v>
      </c>
      <c r="BD26" s="5">
        <v>2</v>
      </c>
      <c r="BE26" s="5">
        <v>2</v>
      </c>
      <c r="BF26" s="5">
        <v>3</v>
      </c>
      <c r="BG26" s="5">
        <v>1</v>
      </c>
      <c r="BH26" s="5" t="s">
        <v>71</v>
      </c>
      <c r="BI26" s="5" t="s">
        <v>88</v>
      </c>
      <c r="BJ26" s="5" t="s">
        <v>73</v>
      </c>
      <c r="BK26" s="5" t="s">
        <v>349</v>
      </c>
      <c r="BM26" s="5" t="s">
        <v>249</v>
      </c>
    </row>
    <row r="27" spans="1:65" ht="13">
      <c r="A27" s="4"/>
      <c r="B27" s="5" t="s">
        <v>250</v>
      </c>
      <c r="D27" s="1">
        <f>'Form Responses 1'!Y27/60</f>
        <v>0.91666666666666663</v>
      </c>
      <c r="E27" s="8">
        <f>'Form Responses 1'!AX27/55</f>
        <v>0.92727272727272725</v>
      </c>
      <c r="F27" s="8">
        <f>'Form Responses 1'!BS27/25</f>
        <v>0.6</v>
      </c>
      <c r="G27" s="8">
        <f>'Form Responses 1'!J27</f>
        <v>8</v>
      </c>
      <c r="H27" s="8">
        <f>'Form Responses 1'!AJ27</f>
        <v>8</v>
      </c>
      <c r="I27" s="8">
        <f>'Form Responses 1'!X27/50</f>
        <v>0.94</v>
      </c>
      <c r="J27" s="9">
        <f>'Form Responses 1'!AW27/45</f>
        <v>0.9555555555555556</v>
      </c>
      <c r="K27" s="8">
        <f>('Form Responses 1'!BF27+'Form Responses 1'!BH27+'Form Responses 1'!BJ27)/3</f>
        <v>0.66666666666666663</v>
      </c>
      <c r="L27" s="8">
        <f t="shared" si="0"/>
        <v>0.6</v>
      </c>
      <c r="AA27" s="5" t="s">
        <v>66</v>
      </c>
      <c r="AB27" s="5" t="s">
        <v>251</v>
      </c>
      <c r="AD27" s="5" t="s">
        <v>68</v>
      </c>
      <c r="AE27" s="5">
        <v>4</v>
      </c>
      <c r="AF27" s="5">
        <v>4</v>
      </c>
      <c r="AG27" s="5">
        <v>5</v>
      </c>
      <c r="AH27" s="5">
        <v>5</v>
      </c>
      <c r="AI27" s="5">
        <v>5</v>
      </c>
      <c r="AJ27" s="5">
        <v>5</v>
      </c>
      <c r="AK27" s="5">
        <v>5</v>
      </c>
      <c r="AL27" s="5">
        <v>5</v>
      </c>
      <c r="AM27" s="5">
        <v>5</v>
      </c>
      <c r="AN27" s="5">
        <v>2</v>
      </c>
      <c r="AO27" s="5">
        <v>4</v>
      </c>
      <c r="AP27" s="5">
        <v>4</v>
      </c>
      <c r="AQ27" s="5" t="s">
        <v>252</v>
      </c>
      <c r="AR27" s="5">
        <v>5</v>
      </c>
      <c r="AS27" s="5">
        <v>5</v>
      </c>
      <c r="AT27" s="5">
        <v>5</v>
      </c>
      <c r="AU27" s="5">
        <v>4</v>
      </c>
      <c r="AV27" s="5">
        <v>5</v>
      </c>
      <c r="AW27" s="5">
        <v>5</v>
      </c>
      <c r="AX27" s="5" t="s">
        <v>66</v>
      </c>
      <c r="AY27" s="5" t="s">
        <v>66</v>
      </c>
      <c r="AZ27" s="5" t="s">
        <v>60</v>
      </c>
      <c r="BB27" s="5" t="s">
        <v>253</v>
      </c>
      <c r="BC27" s="5">
        <v>3</v>
      </c>
      <c r="BD27" s="5">
        <v>3</v>
      </c>
      <c r="BE27" s="5">
        <v>3</v>
      </c>
      <c r="BF27" s="5">
        <v>3</v>
      </c>
      <c r="BG27" s="5">
        <v>3</v>
      </c>
      <c r="BH27" s="5" t="s">
        <v>71</v>
      </c>
      <c r="BI27" s="5" t="s">
        <v>88</v>
      </c>
      <c r="BJ27" s="5" t="s">
        <v>73</v>
      </c>
      <c r="BK27" s="5" t="s">
        <v>352</v>
      </c>
      <c r="BM27" s="5" t="s">
        <v>254</v>
      </c>
    </row>
    <row r="28" spans="1:65" ht="13">
      <c r="A28" s="4"/>
      <c r="B28" s="5" t="s">
        <v>255</v>
      </c>
      <c r="D28" s="1">
        <f>'Form Responses 1'!Y28/60</f>
        <v>0.68333333333333335</v>
      </c>
      <c r="E28" s="8">
        <f>'Form Responses 1'!AX28/55</f>
        <v>0.69090909090909092</v>
      </c>
      <c r="F28" s="8">
        <f>'Form Responses 1'!BS28/25</f>
        <v>0.24</v>
      </c>
      <c r="G28" s="8">
        <f>'Form Responses 1'!J28</f>
        <v>9</v>
      </c>
      <c r="H28" s="8">
        <f>'Form Responses 1'!AJ28</f>
        <v>9</v>
      </c>
      <c r="I28" s="8">
        <f>'Form Responses 1'!X28/50</f>
        <v>0.64</v>
      </c>
      <c r="J28" s="9">
        <f>'Form Responses 1'!AW28/45</f>
        <v>0.64444444444444449</v>
      </c>
      <c r="K28" s="8">
        <f>('Form Responses 1'!BF28+'Form Responses 1'!BH28+'Form Responses 1'!BJ28)/3</f>
        <v>0.66666666666666663</v>
      </c>
      <c r="L28" s="8">
        <f t="shared" si="0"/>
        <v>0.24</v>
      </c>
      <c r="AA28" s="5" t="s">
        <v>66</v>
      </c>
      <c r="AB28" s="5" t="s">
        <v>260</v>
      </c>
      <c r="AD28" s="5" t="s">
        <v>68</v>
      </c>
      <c r="AE28" s="5">
        <v>4</v>
      </c>
      <c r="AF28" s="5">
        <v>5</v>
      </c>
      <c r="AG28" s="5">
        <v>3</v>
      </c>
      <c r="AH28" s="5">
        <v>2</v>
      </c>
      <c r="AI28" s="5">
        <v>3</v>
      </c>
      <c r="AJ28" s="5">
        <v>4</v>
      </c>
      <c r="AK28" s="5">
        <v>4</v>
      </c>
      <c r="AL28" s="5">
        <v>5</v>
      </c>
      <c r="AM28" s="5">
        <v>1</v>
      </c>
      <c r="AO28" s="5">
        <v>4</v>
      </c>
      <c r="AP28" s="5">
        <v>3</v>
      </c>
      <c r="AQ28" s="5" t="s">
        <v>261</v>
      </c>
      <c r="AR28" s="5">
        <v>3</v>
      </c>
      <c r="AS28" s="5">
        <v>4</v>
      </c>
      <c r="AT28" s="5">
        <v>4</v>
      </c>
      <c r="AU28" s="5">
        <v>4</v>
      </c>
      <c r="AV28" s="5">
        <v>4</v>
      </c>
      <c r="AW28" s="5">
        <v>5</v>
      </c>
      <c r="AX28" s="5" t="s">
        <v>66</v>
      </c>
      <c r="AY28" s="5" t="s">
        <v>66</v>
      </c>
      <c r="AZ28" s="5" t="s">
        <v>60</v>
      </c>
      <c r="BB28" s="5" t="s">
        <v>262</v>
      </c>
      <c r="BC28" s="5">
        <v>2</v>
      </c>
      <c r="BD28" s="5">
        <v>1</v>
      </c>
      <c r="BE28" s="5">
        <v>1</v>
      </c>
      <c r="BF28" s="5">
        <v>1</v>
      </c>
      <c r="BG28" s="5">
        <v>1</v>
      </c>
      <c r="BH28" s="5" t="s">
        <v>71</v>
      </c>
      <c r="BI28" s="5" t="s">
        <v>107</v>
      </c>
      <c r="BJ28" s="5" t="s">
        <v>89</v>
      </c>
      <c r="BK28" s="5" t="s">
        <v>349</v>
      </c>
    </row>
    <row r="29" spans="1:65" ht="13">
      <c r="A29" s="4"/>
      <c r="B29" s="5" t="s">
        <v>263</v>
      </c>
      <c r="D29" s="1">
        <f>'Form Responses 1'!Y29/60</f>
        <v>0.65</v>
      </c>
      <c r="E29" s="8">
        <f>'Form Responses 1'!AX29/55</f>
        <v>0.63636363636363635</v>
      </c>
      <c r="F29" s="8">
        <f>'Form Responses 1'!BS29/25</f>
        <v>0.44</v>
      </c>
      <c r="G29" s="8">
        <f>'Form Responses 1'!J29</f>
        <v>8</v>
      </c>
      <c r="H29" s="8">
        <f>'Form Responses 1'!AJ29</f>
        <v>7</v>
      </c>
      <c r="I29" s="8">
        <f>'Form Responses 1'!X29/50</f>
        <v>0.62</v>
      </c>
      <c r="J29" s="9">
        <f>'Form Responses 1'!AW29/45</f>
        <v>0.62222222222222223</v>
      </c>
      <c r="K29" s="8">
        <f>('Form Responses 1'!BF29+'Form Responses 1'!BH29+'Form Responses 1'!BJ29)/3</f>
        <v>0.33333333333333331</v>
      </c>
      <c r="L29" s="8">
        <f t="shared" si="0"/>
        <v>0.44</v>
      </c>
      <c r="AA29" s="5" t="s">
        <v>60</v>
      </c>
      <c r="AC29" s="5" t="s">
        <v>265</v>
      </c>
      <c r="AD29" s="5" t="s">
        <v>68</v>
      </c>
      <c r="AE29" s="5">
        <v>2</v>
      </c>
      <c r="AF29" s="5">
        <v>5</v>
      </c>
      <c r="AG29" s="5">
        <v>4</v>
      </c>
      <c r="AH29" s="5">
        <v>4</v>
      </c>
      <c r="AI29" s="5">
        <v>2</v>
      </c>
      <c r="AJ29" s="5">
        <v>5</v>
      </c>
      <c r="AK29" s="5">
        <v>4</v>
      </c>
      <c r="AL29" s="5">
        <v>4</v>
      </c>
      <c r="AM29" s="5">
        <v>3</v>
      </c>
      <c r="AN29" s="5">
        <v>2</v>
      </c>
      <c r="AO29" s="5">
        <v>1</v>
      </c>
      <c r="AP29" s="5">
        <v>1</v>
      </c>
      <c r="AQ29" s="5" t="s">
        <v>266</v>
      </c>
      <c r="AR29" s="5">
        <v>4</v>
      </c>
      <c r="AS29" s="5">
        <v>2</v>
      </c>
      <c r="AT29" s="5">
        <v>4</v>
      </c>
      <c r="AU29" s="5">
        <v>2</v>
      </c>
      <c r="AV29" s="5">
        <v>3</v>
      </c>
      <c r="AW29" s="5">
        <v>3</v>
      </c>
      <c r="AX29" s="5" t="s">
        <v>66</v>
      </c>
      <c r="AY29" s="5" t="s">
        <v>60</v>
      </c>
      <c r="AZ29" s="5" t="s">
        <v>60</v>
      </c>
      <c r="BB29" s="5" t="s">
        <v>208</v>
      </c>
      <c r="BC29" s="5">
        <v>2</v>
      </c>
      <c r="BD29" s="5">
        <v>2</v>
      </c>
      <c r="BE29" s="5">
        <v>2</v>
      </c>
      <c r="BF29" s="5">
        <v>3</v>
      </c>
      <c r="BG29" s="5">
        <v>2</v>
      </c>
      <c r="BH29" s="5" t="s">
        <v>71</v>
      </c>
      <c r="BI29" s="5" t="s">
        <v>107</v>
      </c>
      <c r="BJ29" s="5" t="s">
        <v>237</v>
      </c>
      <c r="BK29" s="5" t="s">
        <v>352</v>
      </c>
    </row>
    <row r="30" spans="1:65" ht="13">
      <c r="A30" s="4"/>
      <c r="B30" s="5" t="s">
        <v>267</v>
      </c>
      <c r="D30" s="1">
        <f>'Form Responses 1'!Y30/60</f>
        <v>0.73333333333333328</v>
      </c>
      <c r="E30" s="8">
        <f>'Form Responses 1'!AX30/55</f>
        <v>0.6</v>
      </c>
      <c r="F30" s="8">
        <f>'Form Responses 1'!BS30/25</f>
        <v>0.6</v>
      </c>
      <c r="G30" s="8">
        <f>'Form Responses 1'!J30</f>
        <v>8</v>
      </c>
      <c r="H30" s="8">
        <f>'Form Responses 1'!AJ30</f>
        <v>7</v>
      </c>
      <c r="I30" s="8">
        <f>'Form Responses 1'!X30/50</f>
        <v>0.72</v>
      </c>
      <c r="J30" s="9">
        <f>'Form Responses 1'!AW30/45</f>
        <v>0.57777777777777772</v>
      </c>
      <c r="K30" s="8">
        <f>('Form Responses 1'!BF30+'Form Responses 1'!BH30+'Form Responses 1'!BJ30)/3</f>
        <v>0.33333333333333331</v>
      </c>
      <c r="L30" s="8">
        <f t="shared" si="0"/>
        <v>0.6</v>
      </c>
      <c r="AA30" s="5" t="s">
        <v>66</v>
      </c>
      <c r="AB30" s="5" t="s">
        <v>192</v>
      </c>
      <c r="AD30" s="5" t="s">
        <v>123</v>
      </c>
      <c r="AE30" s="5">
        <v>3</v>
      </c>
      <c r="AF30" s="5">
        <v>4</v>
      </c>
      <c r="AG30" s="5">
        <v>5</v>
      </c>
      <c r="AH30" s="5">
        <v>2</v>
      </c>
      <c r="AI30" s="5">
        <v>2</v>
      </c>
      <c r="AJ30" s="5">
        <v>4</v>
      </c>
      <c r="AK30" s="5">
        <v>3</v>
      </c>
      <c r="AL30" s="5">
        <v>4</v>
      </c>
      <c r="AM30" s="5">
        <v>2</v>
      </c>
      <c r="AN30" s="5">
        <v>2</v>
      </c>
      <c r="AO30" s="5">
        <v>2</v>
      </c>
      <c r="AP30" s="5">
        <v>2</v>
      </c>
      <c r="AQ30" s="5" t="s">
        <v>270</v>
      </c>
      <c r="AR30" s="5">
        <v>3</v>
      </c>
      <c r="AS30" s="5">
        <v>4</v>
      </c>
      <c r="AT30" s="5">
        <v>5</v>
      </c>
      <c r="AU30" s="5">
        <v>4</v>
      </c>
      <c r="AV30" s="5">
        <v>5</v>
      </c>
      <c r="AW30" s="5">
        <v>3</v>
      </c>
      <c r="AX30" s="5" t="s">
        <v>66</v>
      </c>
      <c r="AY30" s="5" t="s">
        <v>60</v>
      </c>
      <c r="AZ30" s="5" t="s">
        <v>60</v>
      </c>
      <c r="BB30" s="5" t="s">
        <v>271</v>
      </c>
      <c r="BC30" s="5">
        <v>2</v>
      </c>
      <c r="BD30" s="5">
        <v>3</v>
      </c>
      <c r="BE30" s="5">
        <v>2</v>
      </c>
      <c r="BF30" s="5">
        <v>4</v>
      </c>
      <c r="BG30" s="5">
        <v>4</v>
      </c>
      <c r="BH30" s="5" t="s">
        <v>71</v>
      </c>
      <c r="BI30" s="5" t="s">
        <v>118</v>
      </c>
      <c r="BJ30" s="5" t="s">
        <v>73</v>
      </c>
      <c r="BK30" s="5" t="s">
        <v>349</v>
      </c>
    </row>
    <row r="31" spans="1:65" ht="13">
      <c r="A31" s="4"/>
      <c r="B31" s="5" t="s">
        <v>272</v>
      </c>
      <c r="D31" s="1">
        <f>'Form Responses 1'!Y31/60</f>
        <v>0.85</v>
      </c>
      <c r="E31" s="8">
        <f>'Form Responses 1'!AX31/55</f>
        <v>0.94545454545454544</v>
      </c>
      <c r="F31" s="8">
        <f>'Form Responses 1'!BS31/25</f>
        <v>0.92</v>
      </c>
      <c r="G31" s="8">
        <f>'Form Responses 1'!J31</f>
        <v>8</v>
      </c>
      <c r="H31" s="8">
        <f>'Form Responses 1'!AJ31</f>
        <v>9</v>
      </c>
      <c r="I31" s="8">
        <f>'Form Responses 1'!X31/50</f>
        <v>0.86</v>
      </c>
      <c r="J31" s="9">
        <f>'Form Responses 1'!AW31/45</f>
        <v>0.9555555555555556</v>
      </c>
      <c r="K31" s="8">
        <f>('Form Responses 1'!BF31+'Form Responses 1'!BH31+'Form Responses 1'!BJ31)/3</f>
        <v>0</v>
      </c>
      <c r="L31" s="8">
        <f t="shared" si="0"/>
        <v>0.92</v>
      </c>
      <c r="AA31" s="5" t="s">
        <v>66</v>
      </c>
      <c r="AB31" s="5" t="s">
        <v>274</v>
      </c>
      <c r="AD31" s="5" t="s">
        <v>68</v>
      </c>
      <c r="AE31" s="5">
        <v>4</v>
      </c>
      <c r="AF31" s="5">
        <v>5</v>
      </c>
      <c r="AG31" s="5">
        <v>5</v>
      </c>
      <c r="AH31" s="5">
        <v>5</v>
      </c>
      <c r="AI31" s="5">
        <v>5</v>
      </c>
      <c r="AJ31" s="5">
        <v>5</v>
      </c>
      <c r="AK31" s="5">
        <v>5</v>
      </c>
      <c r="AL31" s="5">
        <v>5</v>
      </c>
      <c r="AM31" s="5">
        <v>3</v>
      </c>
      <c r="AN31" s="5">
        <v>2</v>
      </c>
      <c r="AO31" s="5">
        <v>5</v>
      </c>
      <c r="AP31" s="5">
        <v>5</v>
      </c>
      <c r="AQ31" s="5" t="s">
        <v>275</v>
      </c>
      <c r="AR31" s="5">
        <v>4</v>
      </c>
      <c r="AS31" s="5">
        <v>4</v>
      </c>
      <c r="AT31" s="5">
        <v>4</v>
      </c>
      <c r="AU31" s="5">
        <v>4</v>
      </c>
      <c r="AV31" s="5">
        <v>4</v>
      </c>
      <c r="AW31" s="5">
        <v>5</v>
      </c>
      <c r="AX31" s="5" t="s">
        <v>60</v>
      </c>
      <c r="AY31" s="5" t="s">
        <v>60</v>
      </c>
      <c r="AZ31" s="5" t="s">
        <v>60</v>
      </c>
      <c r="BB31" s="5" t="s">
        <v>276</v>
      </c>
      <c r="BC31" s="5">
        <v>5</v>
      </c>
      <c r="BD31" s="5">
        <v>5</v>
      </c>
      <c r="BE31" s="5">
        <v>3</v>
      </c>
      <c r="BF31" s="5">
        <v>5</v>
      </c>
      <c r="BG31" s="5">
        <v>5</v>
      </c>
      <c r="BH31" s="5" t="s">
        <v>71</v>
      </c>
      <c r="BI31" s="5" t="s">
        <v>118</v>
      </c>
      <c r="BJ31" s="5" t="s">
        <v>73</v>
      </c>
      <c r="BK31" s="5" t="s">
        <v>351</v>
      </c>
    </row>
    <row r="32" spans="1:65" ht="13">
      <c r="A32" s="4"/>
      <c r="B32" s="5" t="s">
        <v>278</v>
      </c>
      <c r="D32" s="1">
        <f>'Form Responses 1'!Y32/60</f>
        <v>0.91666666666666663</v>
      </c>
      <c r="E32" s="8">
        <f>'Form Responses 1'!AX32/55</f>
        <v>0.94545454545454544</v>
      </c>
      <c r="F32" s="8">
        <f>'Form Responses 1'!BS32/25</f>
        <v>0.92</v>
      </c>
      <c r="G32" s="8">
        <f>'Form Responses 1'!J32</f>
        <v>8</v>
      </c>
      <c r="H32" s="8">
        <f>'Form Responses 1'!AJ32</f>
        <v>10</v>
      </c>
      <c r="I32" s="8">
        <f>'Form Responses 1'!X32/50</f>
        <v>0.94</v>
      </c>
      <c r="J32" s="9">
        <f>'Form Responses 1'!AW32/45</f>
        <v>0.93333333333333335</v>
      </c>
      <c r="K32" s="8">
        <f>('Form Responses 1'!BF32+'Form Responses 1'!BH32+'Form Responses 1'!BJ32)/3</f>
        <v>1</v>
      </c>
      <c r="L32" s="8">
        <f t="shared" si="0"/>
        <v>0.92</v>
      </c>
      <c r="AA32" s="5" t="s">
        <v>66</v>
      </c>
      <c r="AB32" s="5" t="s">
        <v>280</v>
      </c>
      <c r="AD32" s="5" t="s">
        <v>123</v>
      </c>
      <c r="AE32" s="5">
        <v>5</v>
      </c>
      <c r="AF32" s="5">
        <v>5</v>
      </c>
      <c r="AG32" s="5">
        <v>5</v>
      </c>
      <c r="AH32" s="5">
        <v>5</v>
      </c>
      <c r="AI32" s="5">
        <v>5</v>
      </c>
      <c r="AJ32" s="5">
        <v>5</v>
      </c>
      <c r="AK32" s="5">
        <v>4</v>
      </c>
      <c r="AL32" s="5">
        <v>5</v>
      </c>
      <c r="AM32" s="5">
        <v>4</v>
      </c>
      <c r="AN32" s="5">
        <v>2</v>
      </c>
      <c r="AO32" s="5">
        <v>4</v>
      </c>
      <c r="AP32" s="5">
        <v>5</v>
      </c>
      <c r="AQ32" s="5" t="s">
        <v>281</v>
      </c>
      <c r="AR32" s="5">
        <v>4</v>
      </c>
      <c r="AS32" s="5">
        <v>4</v>
      </c>
      <c r="AT32" s="5">
        <v>4</v>
      </c>
      <c r="AU32" s="5">
        <v>4</v>
      </c>
      <c r="AV32" s="5">
        <v>4</v>
      </c>
      <c r="AW32" s="5">
        <v>5</v>
      </c>
      <c r="AX32" s="5" t="s">
        <v>66</v>
      </c>
      <c r="AY32" s="5" t="s">
        <v>66</v>
      </c>
      <c r="AZ32" s="5" t="s">
        <v>66</v>
      </c>
      <c r="BA32" s="5" t="s">
        <v>282</v>
      </c>
      <c r="BC32" s="5">
        <v>5</v>
      </c>
      <c r="BD32" s="5">
        <v>5</v>
      </c>
      <c r="BE32" s="5">
        <v>5</v>
      </c>
      <c r="BF32" s="5">
        <v>3</v>
      </c>
      <c r="BG32" s="5">
        <v>5</v>
      </c>
      <c r="BH32" s="5" t="s">
        <v>71</v>
      </c>
      <c r="BI32" s="5" t="s">
        <v>118</v>
      </c>
      <c r="BJ32" s="5" t="s">
        <v>89</v>
      </c>
      <c r="BK32" s="5" t="s">
        <v>350</v>
      </c>
      <c r="BL32" s="5" t="s">
        <v>60</v>
      </c>
      <c r="BM32" s="5" t="s">
        <v>283</v>
      </c>
    </row>
    <row r="33" spans="1:63" ht="13">
      <c r="A33" s="4"/>
      <c r="B33" s="5" t="s">
        <v>284</v>
      </c>
      <c r="D33" s="1">
        <f>'Form Responses 1'!Y33/60</f>
        <v>0.95</v>
      </c>
      <c r="E33" s="8">
        <f>'Form Responses 1'!AX33/55</f>
        <v>0.58181818181818179</v>
      </c>
      <c r="F33" s="8">
        <f>'Form Responses 1'!BS33/25</f>
        <v>0.56000000000000005</v>
      </c>
      <c r="G33" s="8">
        <f>'Form Responses 1'!J33</f>
        <v>10</v>
      </c>
      <c r="H33" s="8">
        <f>'Form Responses 1'!AJ33</f>
        <v>4</v>
      </c>
      <c r="I33" s="8">
        <f>'Form Responses 1'!X33/50</f>
        <v>0.94</v>
      </c>
      <c r="J33" s="9">
        <f>'Form Responses 1'!AW33/45</f>
        <v>0.62222222222222223</v>
      </c>
      <c r="K33" s="8">
        <f>('Form Responses 1'!BF33+'Form Responses 1'!BH33+'Form Responses 1'!BJ33)/3</f>
        <v>0.66666666666666663</v>
      </c>
      <c r="L33" s="8">
        <f t="shared" si="0"/>
        <v>0.56000000000000005</v>
      </c>
      <c r="AA33" s="5" t="s">
        <v>60</v>
      </c>
      <c r="AC33" s="5" t="s">
        <v>285</v>
      </c>
      <c r="AE33" s="5">
        <v>2</v>
      </c>
      <c r="AF33" s="5">
        <v>2</v>
      </c>
      <c r="AG33" s="5">
        <v>4</v>
      </c>
      <c r="AH33" s="5">
        <v>5</v>
      </c>
      <c r="AI33" s="5">
        <v>3</v>
      </c>
      <c r="AJ33" s="5">
        <v>4</v>
      </c>
      <c r="AK33" s="5">
        <v>3</v>
      </c>
      <c r="AL33" s="5">
        <v>3</v>
      </c>
      <c r="AM33" s="5">
        <v>2</v>
      </c>
      <c r="AN33" s="5">
        <v>2</v>
      </c>
      <c r="AO33" s="5">
        <v>1</v>
      </c>
      <c r="AP33" s="5">
        <v>3</v>
      </c>
      <c r="AQ33" s="5" t="s">
        <v>286</v>
      </c>
      <c r="AR33" s="5">
        <v>2</v>
      </c>
      <c r="AS33" s="5">
        <v>2</v>
      </c>
      <c r="AT33" s="5">
        <v>2</v>
      </c>
      <c r="AU33" s="5">
        <v>2</v>
      </c>
      <c r="AV33" s="5">
        <v>1</v>
      </c>
      <c r="AW33" s="5">
        <v>3</v>
      </c>
      <c r="AX33" s="5" t="s">
        <v>66</v>
      </c>
      <c r="AY33" s="5" t="s">
        <v>66</v>
      </c>
      <c r="AZ33" s="5" t="s">
        <v>60</v>
      </c>
      <c r="BB33" s="5" t="s">
        <v>287</v>
      </c>
      <c r="BC33" s="5">
        <v>5</v>
      </c>
      <c r="BD33" s="5">
        <v>2</v>
      </c>
      <c r="BE33" s="5">
        <v>3</v>
      </c>
      <c r="BF33" s="5">
        <v>4</v>
      </c>
      <c r="BH33" s="5" t="s">
        <v>87</v>
      </c>
      <c r="BI33" s="5" t="s">
        <v>88</v>
      </c>
      <c r="BJ33" s="5" t="s">
        <v>73</v>
      </c>
      <c r="BK33" s="5" t="s">
        <v>349</v>
      </c>
    </row>
    <row r="34" spans="1:63" ht="13">
      <c r="A34" s="4"/>
      <c r="B34" s="5" t="s">
        <v>288</v>
      </c>
      <c r="D34" s="1">
        <f>'Form Responses 1'!Y34/60</f>
        <v>0.83333333333333337</v>
      </c>
      <c r="E34" s="8">
        <f>'Form Responses 1'!AX34/55</f>
        <v>0.72727272727272729</v>
      </c>
      <c r="F34" s="8">
        <f>'Form Responses 1'!BS34/25</f>
        <v>0.44</v>
      </c>
      <c r="G34" s="8">
        <f>'Form Responses 1'!J34</f>
        <v>9</v>
      </c>
      <c r="H34" s="8">
        <f>'Form Responses 1'!AJ34</f>
        <v>8</v>
      </c>
      <c r="I34" s="8">
        <f>'Form Responses 1'!X34/50</f>
        <v>0.82</v>
      </c>
      <c r="J34" s="9">
        <f>'Form Responses 1'!AW34/45</f>
        <v>0.71111111111111114</v>
      </c>
      <c r="K34" s="8">
        <f>('Form Responses 1'!BF34+'Form Responses 1'!BH34+'Form Responses 1'!BJ34)/3</f>
        <v>0</v>
      </c>
      <c r="L34" s="8">
        <f t="shared" si="0"/>
        <v>0.44</v>
      </c>
      <c r="AA34" s="5" t="s">
        <v>60</v>
      </c>
      <c r="AC34" s="5" t="s">
        <v>290</v>
      </c>
      <c r="AE34" s="5">
        <v>5</v>
      </c>
      <c r="AF34" s="5">
        <v>3</v>
      </c>
      <c r="AG34" s="5">
        <v>4</v>
      </c>
      <c r="AH34" s="5">
        <v>4</v>
      </c>
      <c r="AI34" s="5">
        <v>3</v>
      </c>
      <c r="AJ34" s="5">
        <v>5</v>
      </c>
      <c r="AK34" s="5">
        <v>3</v>
      </c>
      <c r="AL34" s="5">
        <v>3</v>
      </c>
      <c r="AM34" s="5">
        <v>4</v>
      </c>
      <c r="AN34" s="5">
        <v>2</v>
      </c>
      <c r="AO34" s="5">
        <v>3</v>
      </c>
      <c r="AP34" s="5">
        <v>3</v>
      </c>
      <c r="AQ34" s="5" t="s">
        <v>291</v>
      </c>
      <c r="AR34" s="5">
        <v>2</v>
      </c>
      <c r="AS34" s="5">
        <v>1</v>
      </c>
      <c r="AT34" s="5">
        <v>4</v>
      </c>
      <c r="AU34" s="5">
        <v>3</v>
      </c>
      <c r="AV34" s="5">
        <v>5</v>
      </c>
      <c r="AW34" s="5">
        <v>3</v>
      </c>
      <c r="AX34" s="5" t="s">
        <v>60</v>
      </c>
      <c r="AY34" s="5" t="s">
        <v>60</v>
      </c>
      <c r="AZ34" s="5" t="s">
        <v>60</v>
      </c>
      <c r="BB34" s="5" t="s">
        <v>292</v>
      </c>
      <c r="BC34" s="5">
        <v>2</v>
      </c>
      <c r="BD34" s="5">
        <v>2</v>
      </c>
      <c r="BE34" s="5">
        <v>2</v>
      </c>
      <c r="BF34" s="5">
        <v>2</v>
      </c>
      <c r="BG34" s="5">
        <v>3</v>
      </c>
      <c r="BH34" s="5" t="s">
        <v>87</v>
      </c>
      <c r="BI34" s="5" t="s">
        <v>118</v>
      </c>
      <c r="BJ34" s="5" t="s">
        <v>73</v>
      </c>
      <c r="BK34" s="5" t="s">
        <v>352</v>
      </c>
    </row>
    <row r="35" spans="1:63" ht="13">
      <c r="A35" s="4"/>
      <c r="B35" s="5" t="s">
        <v>294</v>
      </c>
      <c r="D35" s="1">
        <f>'Form Responses 1'!Y35/60</f>
        <v>0.81666666666666665</v>
      </c>
      <c r="E35" s="8">
        <f>'Form Responses 1'!AX35/55</f>
        <v>0.74545454545454548</v>
      </c>
      <c r="F35" s="8">
        <f>'Form Responses 1'!BS35/25</f>
        <v>0.6</v>
      </c>
      <c r="G35" s="8">
        <f>'Form Responses 1'!J35</f>
        <v>9</v>
      </c>
      <c r="H35" s="8">
        <f>'Form Responses 1'!AJ35</f>
        <v>7</v>
      </c>
      <c r="I35" s="8">
        <f>'Form Responses 1'!X35/50</f>
        <v>0.8</v>
      </c>
      <c r="J35" s="9">
        <f>'Form Responses 1'!AW35/45</f>
        <v>0.75555555555555554</v>
      </c>
      <c r="K35" s="8">
        <f>('Form Responses 1'!BF35+'Form Responses 1'!BH35+'Form Responses 1'!BJ35)/3</f>
        <v>0</v>
      </c>
      <c r="L35" s="8">
        <f t="shared" si="0"/>
        <v>0.6</v>
      </c>
      <c r="AA35" s="5" t="s">
        <v>66</v>
      </c>
      <c r="AB35" s="5" t="s">
        <v>296</v>
      </c>
      <c r="AD35" s="5" t="s">
        <v>68</v>
      </c>
      <c r="AE35" s="5">
        <v>5</v>
      </c>
      <c r="AF35" s="5">
        <v>2</v>
      </c>
      <c r="AG35" s="5">
        <v>3</v>
      </c>
      <c r="AH35" s="5">
        <v>4</v>
      </c>
      <c r="AI35" s="5">
        <v>4</v>
      </c>
      <c r="AJ35" s="5">
        <v>5</v>
      </c>
      <c r="AK35" s="5">
        <v>5</v>
      </c>
      <c r="AL35" s="5">
        <v>3</v>
      </c>
      <c r="AM35" s="5">
        <v>4</v>
      </c>
      <c r="AN35" s="5">
        <v>2</v>
      </c>
      <c r="AO35" s="5">
        <v>2</v>
      </c>
      <c r="AP35" s="5">
        <v>4</v>
      </c>
      <c r="AQ35" s="5" t="s">
        <v>297</v>
      </c>
      <c r="AR35" s="5">
        <v>2</v>
      </c>
      <c r="AS35" s="5">
        <v>4</v>
      </c>
      <c r="AT35" s="5">
        <v>1</v>
      </c>
      <c r="AU35" s="5">
        <v>3</v>
      </c>
      <c r="AV35" s="5">
        <v>5</v>
      </c>
      <c r="AW35" s="5">
        <v>4</v>
      </c>
      <c r="AX35" s="5" t="s">
        <v>60</v>
      </c>
      <c r="AY35" s="5" t="s">
        <v>60</v>
      </c>
      <c r="AZ35" s="5" t="s">
        <v>60</v>
      </c>
      <c r="BB35" s="5" t="s">
        <v>298</v>
      </c>
      <c r="BC35" s="5">
        <v>4</v>
      </c>
      <c r="BD35" s="5">
        <v>4</v>
      </c>
      <c r="BE35" s="5">
        <v>3</v>
      </c>
      <c r="BF35" s="5">
        <v>2</v>
      </c>
      <c r="BG35" s="5">
        <v>2</v>
      </c>
      <c r="BH35" s="5" t="s">
        <v>87</v>
      </c>
      <c r="BI35" s="5" t="s">
        <v>88</v>
      </c>
      <c r="BJ35" s="5" t="s">
        <v>73</v>
      </c>
      <c r="BK35" s="5" t="s">
        <v>350</v>
      </c>
    </row>
    <row r="36" spans="1:63" ht="13">
      <c r="A36" s="4"/>
      <c r="B36" s="5" t="s">
        <v>299</v>
      </c>
      <c r="D36" s="1">
        <f>'Form Responses 1'!Y36/60</f>
        <v>0.8666666666666667</v>
      </c>
      <c r="E36" s="8">
        <f>'Form Responses 1'!AX36/55</f>
        <v>0.78181818181818186</v>
      </c>
      <c r="F36" s="8">
        <f>'Form Responses 1'!BS36/25</f>
        <v>0.36</v>
      </c>
      <c r="G36" s="8">
        <f>'Form Responses 1'!J36</f>
        <v>10</v>
      </c>
      <c r="H36" s="8">
        <f>'Form Responses 1'!AJ36</f>
        <v>8</v>
      </c>
      <c r="I36" s="8">
        <f>'Form Responses 1'!X36/50</f>
        <v>0.84</v>
      </c>
      <c r="J36" s="9">
        <f>'Form Responses 1'!AW36/45</f>
        <v>0.77777777777777779</v>
      </c>
      <c r="K36" s="8">
        <f>('Form Responses 1'!BF36+'Form Responses 1'!BH36+'Form Responses 1'!BJ36)/3</f>
        <v>0</v>
      </c>
      <c r="L36" s="8">
        <f t="shared" si="0"/>
        <v>0.36</v>
      </c>
      <c r="AA36" s="5" t="s">
        <v>60</v>
      </c>
      <c r="AC36" s="5" t="s">
        <v>301</v>
      </c>
      <c r="AE36" s="5">
        <v>5</v>
      </c>
      <c r="AF36" s="5">
        <v>3</v>
      </c>
      <c r="AG36" s="5">
        <v>4</v>
      </c>
      <c r="AH36" s="5">
        <v>5</v>
      </c>
      <c r="AI36" s="5">
        <v>3</v>
      </c>
      <c r="AJ36" s="5">
        <v>5</v>
      </c>
      <c r="AK36" s="5">
        <v>4</v>
      </c>
      <c r="AL36" s="5">
        <v>4</v>
      </c>
      <c r="AM36" s="5">
        <v>3</v>
      </c>
      <c r="AN36" s="5">
        <v>2</v>
      </c>
      <c r="AO36" s="5">
        <v>4</v>
      </c>
      <c r="AP36" s="5">
        <v>3</v>
      </c>
      <c r="AQ36" s="5" t="s">
        <v>302</v>
      </c>
      <c r="AR36" s="5">
        <v>5</v>
      </c>
      <c r="AS36" s="5">
        <v>1</v>
      </c>
      <c r="AT36" s="5">
        <v>2</v>
      </c>
      <c r="AU36" s="5">
        <v>3</v>
      </c>
      <c r="AV36" s="5">
        <v>4</v>
      </c>
      <c r="AX36" s="5" t="s">
        <v>60</v>
      </c>
      <c r="AY36" s="5" t="s">
        <v>60</v>
      </c>
      <c r="AZ36" s="5" t="s">
        <v>60</v>
      </c>
      <c r="BB36" s="5" t="s">
        <v>303</v>
      </c>
      <c r="BC36" s="5">
        <v>1</v>
      </c>
      <c r="BD36" s="5">
        <v>2</v>
      </c>
      <c r="BE36" s="5">
        <v>2</v>
      </c>
      <c r="BF36" s="5">
        <v>2</v>
      </c>
      <c r="BG36" s="5">
        <v>2</v>
      </c>
      <c r="BH36" s="5" t="s">
        <v>87</v>
      </c>
      <c r="BI36" s="5" t="s">
        <v>118</v>
      </c>
      <c r="BJ36" s="5" t="s">
        <v>73</v>
      </c>
      <c r="BK36" s="5" t="s">
        <v>351</v>
      </c>
    </row>
    <row r="37" spans="1:63" ht="13">
      <c r="A37" s="4"/>
      <c r="B37" s="5" t="s">
        <v>304</v>
      </c>
      <c r="D37" s="1">
        <f>'Form Responses 1'!Y37/60</f>
        <v>0.8666666666666667</v>
      </c>
      <c r="E37" s="8">
        <f>'Form Responses 1'!AX37/55</f>
        <v>0.67272727272727273</v>
      </c>
      <c r="F37" s="8">
        <f>'Form Responses 1'!BS37/25</f>
        <v>0.56000000000000005</v>
      </c>
      <c r="G37" s="8">
        <f>'Form Responses 1'!J37</f>
        <v>9</v>
      </c>
      <c r="H37" s="8">
        <f>'Form Responses 1'!AJ37</f>
        <v>9</v>
      </c>
      <c r="I37" s="8">
        <f>'Form Responses 1'!X37/50</f>
        <v>0.86</v>
      </c>
      <c r="J37" s="9">
        <f>'Form Responses 1'!AW37/45</f>
        <v>0.62222222222222223</v>
      </c>
      <c r="K37" s="8">
        <f>('Form Responses 1'!BF37+'Form Responses 1'!BH37+'Form Responses 1'!BJ37)/3</f>
        <v>0</v>
      </c>
      <c r="L37" s="8">
        <f t="shared" si="0"/>
        <v>0.56000000000000005</v>
      </c>
      <c r="AA37" s="5" t="s">
        <v>60</v>
      </c>
      <c r="AC37" s="5" t="s">
        <v>306</v>
      </c>
      <c r="AE37" s="5">
        <v>4</v>
      </c>
      <c r="AF37" s="5">
        <v>5</v>
      </c>
      <c r="AG37" s="5">
        <v>4</v>
      </c>
      <c r="AH37" s="5">
        <v>5</v>
      </c>
      <c r="AI37" s="5">
        <v>2</v>
      </c>
      <c r="AJ37" s="5">
        <v>4</v>
      </c>
      <c r="AK37" s="5">
        <v>3</v>
      </c>
      <c r="AL37" s="5">
        <v>4</v>
      </c>
      <c r="AM37" s="5">
        <v>3</v>
      </c>
      <c r="AN37" s="5">
        <v>2</v>
      </c>
      <c r="AO37" s="5">
        <v>1</v>
      </c>
      <c r="AP37" s="5">
        <v>2</v>
      </c>
      <c r="AQ37" s="5" t="s">
        <v>307</v>
      </c>
      <c r="AR37" s="5">
        <v>5</v>
      </c>
      <c r="AS37" s="5">
        <v>4</v>
      </c>
      <c r="AT37" s="5">
        <v>2</v>
      </c>
      <c r="AU37" s="5">
        <v>1</v>
      </c>
      <c r="AV37" s="5">
        <v>3</v>
      </c>
      <c r="AW37" s="5">
        <v>1</v>
      </c>
      <c r="AX37" s="5" t="s">
        <v>60</v>
      </c>
      <c r="AY37" s="5" t="s">
        <v>60</v>
      </c>
      <c r="AZ37" s="5" t="s">
        <v>60</v>
      </c>
      <c r="BB37" s="5" t="s">
        <v>308</v>
      </c>
      <c r="BC37" s="5">
        <v>1</v>
      </c>
      <c r="BD37" s="5">
        <v>2</v>
      </c>
      <c r="BE37" s="5">
        <v>3</v>
      </c>
      <c r="BF37" s="5">
        <v>4</v>
      </c>
      <c r="BG37" s="5">
        <v>4</v>
      </c>
      <c r="BH37" s="5" t="s">
        <v>87</v>
      </c>
      <c r="BI37" s="5" t="s">
        <v>118</v>
      </c>
      <c r="BJ37" s="5" t="s">
        <v>73</v>
      </c>
      <c r="BK37" s="5" t="s">
        <v>350</v>
      </c>
    </row>
    <row r="38" spans="1:63" ht="13">
      <c r="A38" s="4"/>
      <c r="B38" s="5" t="s">
        <v>309</v>
      </c>
      <c r="D38" s="1">
        <f>'Form Responses 1'!Y38/60</f>
        <v>0.83333333333333337</v>
      </c>
      <c r="E38" s="8">
        <f>'Form Responses 1'!AX38/55</f>
        <v>0.87272727272727268</v>
      </c>
      <c r="F38" s="8">
        <f>'Form Responses 1'!BS38/25</f>
        <v>0.88</v>
      </c>
      <c r="G38" s="8">
        <f>'Form Responses 1'!J38</f>
        <v>8</v>
      </c>
      <c r="H38" s="8">
        <f>'Form Responses 1'!AJ38</f>
        <v>10</v>
      </c>
      <c r="I38" s="8">
        <f>'Form Responses 1'!X38/50</f>
        <v>0.84</v>
      </c>
      <c r="J38" s="9">
        <f>'Form Responses 1'!AW38/45</f>
        <v>0.84444444444444444</v>
      </c>
      <c r="K38" s="8">
        <f>('Form Responses 1'!BF38+'Form Responses 1'!BH38+'Form Responses 1'!BJ38)/3</f>
        <v>0.66666666666666663</v>
      </c>
      <c r="L38" s="8">
        <f t="shared" si="0"/>
        <v>0.88</v>
      </c>
      <c r="AA38" s="5" t="s">
        <v>66</v>
      </c>
      <c r="AB38" s="5" t="s">
        <v>310</v>
      </c>
      <c r="AD38" s="5" t="s">
        <v>68</v>
      </c>
      <c r="AE38" s="5">
        <v>5</v>
      </c>
      <c r="AF38" s="5">
        <v>5</v>
      </c>
      <c r="AG38" s="5">
        <v>4</v>
      </c>
      <c r="AH38" s="5">
        <v>4</v>
      </c>
      <c r="AI38" s="5">
        <v>4</v>
      </c>
      <c r="AJ38" s="5">
        <v>5</v>
      </c>
      <c r="AK38" s="5">
        <v>4</v>
      </c>
      <c r="AL38" s="5">
        <v>4</v>
      </c>
      <c r="AM38" s="5">
        <v>4</v>
      </c>
      <c r="AN38" s="5">
        <v>2</v>
      </c>
      <c r="AO38" s="5">
        <v>4</v>
      </c>
      <c r="AP38" s="5">
        <v>5</v>
      </c>
      <c r="AQ38" s="5" t="s">
        <v>311</v>
      </c>
      <c r="AR38" s="5">
        <v>2</v>
      </c>
      <c r="AS38" s="5">
        <v>1</v>
      </c>
      <c r="AT38" s="5">
        <v>3</v>
      </c>
      <c r="AU38" s="5">
        <v>4</v>
      </c>
      <c r="AV38" s="5">
        <v>5</v>
      </c>
      <c r="AW38" s="5">
        <v>5</v>
      </c>
      <c r="AX38" s="5" t="s">
        <v>66</v>
      </c>
      <c r="AY38" s="5" t="s">
        <v>60</v>
      </c>
      <c r="AZ38" s="5" t="s">
        <v>66</v>
      </c>
      <c r="BA38" s="5" t="s">
        <v>312</v>
      </c>
      <c r="BC38" s="5">
        <v>4</v>
      </c>
      <c r="BD38" s="5">
        <v>4</v>
      </c>
      <c r="BE38" s="5">
        <v>4</v>
      </c>
      <c r="BF38" s="5">
        <v>5</v>
      </c>
      <c r="BG38" s="5">
        <v>5</v>
      </c>
      <c r="BH38" s="5" t="s">
        <v>87</v>
      </c>
      <c r="BI38" s="5" t="s">
        <v>118</v>
      </c>
      <c r="BJ38" s="5" t="s">
        <v>73</v>
      </c>
      <c r="BK38" s="5" t="s">
        <v>351</v>
      </c>
    </row>
    <row r="39" spans="1:63" ht="13">
      <c r="A39" s="4"/>
      <c r="B39" s="5" t="s">
        <v>313</v>
      </c>
      <c r="D39" s="1">
        <f>'Form Responses 1'!Y39/60</f>
        <v>0.9</v>
      </c>
      <c r="E39" s="8">
        <f>'Form Responses 1'!AX39/55</f>
        <v>0.8545454545454545</v>
      </c>
      <c r="F39" s="8">
        <f>'Form Responses 1'!BS39/25</f>
        <v>0.2</v>
      </c>
      <c r="G39" s="8">
        <f>'Form Responses 1'!J39</f>
        <v>9</v>
      </c>
      <c r="H39" s="8">
        <f>'Form Responses 1'!AJ39</f>
        <v>10</v>
      </c>
      <c r="I39" s="8">
        <f>'Form Responses 1'!X39/50</f>
        <v>0.9</v>
      </c>
      <c r="J39" s="9">
        <f>'Form Responses 1'!AW39/45</f>
        <v>0.82222222222222219</v>
      </c>
      <c r="K39" s="8">
        <f>('Form Responses 1'!BF39+'Form Responses 1'!BH39+'Form Responses 1'!BJ39)/3</f>
        <v>0.66666666666666663</v>
      </c>
      <c r="L39" s="8">
        <f t="shared" si="0"/>
        <v>0.2</v>
      </c>
      <c r="AA39" s="5" t="s">
        <v>66</v>
      </c>
      <c r="AB39" s="5" t="s">
        <v>315</v>
      </c>
      <c r="AD39" s="5" t="s">
        <v>315</v>
      </c>
      <c r="AE39" s="5">
        <v>5</v>
      </c>
      <c r="AF39" s="5">
        <v>5</v>
      </c>
      <c r="AG39" s="5">
        <v>4</v>
      </c>
      <c r="AH39" s="5">
        <v>5</v>
      </c>
      <c r="AI39" s="5">
        <v>4</v>
      </c>
      <c r="AJ39" s="5">
        <v>4</v>
      </c>
      <c r="AK39" s="5">
        <v>5</v>
      </c>
      <c r="AL39" s="5">
        <v>4</v>
      </c>
      <c r="AM39" s="5">
        <v>5</v>
      </c>
      <c r="AN39" s="5">
        <v>2</v>
      </c>
      <c r="AO39" s="5">
        <v>2</v>
      </c>
      <c r="AP39" s="5">
        <v>4</v>
      </c>
      <c r="AQ39" s="5" t="s">
        <v>316</v>
      </c>
      <c r="AR39" s="5">
        <v>1</v>
      </c>
      <c r="AS39" s="5">
        <v>2</v>
      </c>
      <c r="AT39" s="5">
        <v>1</v>
      </c>
      <c r="AU39" s="5">
        <v>3</v>
      </c>
      <c r="AV39" s="5">
        <v>1</v>
      </c>
      <c r="AW39" s="5">
        <v>3</v>
      </c>
      <c r="AX39" s="5" t="s">
        <v>66</v>
      </c>
      <c r="AY39" s="5" t="s">
        <v>60</v>
      </c>
      <c r="AZ39" s="5" t="s">
        <v>66</v>
      </c>
      <c r="BA39" s="5" t="s">
        <v>317</v>
      </c>
      <c r="BC39" s="5">
        <v>1</v>
      </c>
      <c r="BD39" s="5">
        <v>1</v>
      </c>
      <c r="BE39" s="5">
        <v>1</v>
      </c>
      <c r="BF39" s="5">
        <v>1</v>
      </c>
      <c r="BG39" s="5">
        <v>1</v>
      </c>
      <c r="BH39" s="5" t="s">
        <v>87</v>
      </c>
      <c r="BI39" s="5" t="s">
        <v>107</v>
      </c>
      <c r="BJ39" s="5" t="s">
        <v>96</v>
      </c>
      <c r="BK39" s="5" t="s">
        <v>350</v>
      </c>
    </row>
    <row r="40" spans="1:63" ht="13">
      <c r="A40" s="4"/>
      <c r="B40" s="5" t="s">
        <v>318</v>
      </c>
      <c r="D40" s="1">
        <f>'Form Responses 1'!Y40/60</f>
        <v>0.6</v>
      </c>
      <c r="E40" s="8">
        <f>'Form Responses 1'!AX40/55</f>
        <v>0.65454545454545454</v>
      </c>
      <c r="F40" s="8">
        <f>'Form Responses 1'!BS40/25</f>
        <v>0.44</v>
      </c>
      <c r="G40" s="8">
        <f>'Form Responses 1'!J40</f>
        <v>9</v>
      </c>
      <c r="H40" s="8">
        <f>'Form Responses 1'!AJ40</f>
        <v>6</v>
      </c>
      <c r="I40" s="8">
        <f>'Form Responses 1'!X40/50</f>
        <v>0.54</v>
      </c>
      <c r="J40" s="9">
        <f>'Form Responses 1'!AW40/45</f>
        <v>0.66666666666666663</v>
      </c>
      <c r="K40" s="8">
        <f>('Form Responses 1'!BF40+'Form Responses 1'!BH40+'Form Responses 1'!BJ40)/3</f>
        <v>0</v>
      </c>
      <c r="L40" s="8">
        <f t="shared" si="0"/>
        <v>0.44</v>
      </c>
      <c r="AA40" s="5" t="s">
        <v>60</v>
      </c>
      <c r="AC40" s="5" t="s">
        <v>320</v>
      </c>
      <c r="AE40" s="5">
        <v>3</v>
      </c>
      <c r="AF40" s="5">
        <v>3</v>
      </c>
      <c r="AG40" s="5">
        <v>2</v>
      </c>
      <c r="AH40" s="5">
        <v>4</v>
      </c>
      <c r="AI40" s="5">
        <v>4</v>
      </c>
      <c r="AJ40" s="5">
        <v>2</v>
      </c>
      <c r="AK40" s="5">
        <v>2</v>
      </c>
      <c r="AL40" s="5">
        <v>4</v>
      </c>
      <c r="AM40" s="5">
        <v>4</v>
      </c>
      <c r="AN40" s="5">
        <v>2</v>
      </c>
      <c r="AO40" s="5">
        <v>4</v>
      </c>
      <c r="AP40" s="5">
        <v>4</v>
      </c>
      <c r="AQ40" s="5" t="s">
        <v>321</v>
      </c>
      <c r="AR40" s="5">
        <v>5</v>
      </c>
      <c r="AS40" s="5">
        <v>4</v>
      </c>
      <c r="AT40" s="5">
        <v>3</v>
      </c>
      <c r="AU40" s="5">
        <v>1</v>
      </c>
      <c r="AV40" s="5">
        <v>2</v>
      </c>
      <c r="AW40" s="5">
        <v>2</v>
      </c>
      <c r="AX40" s="5" t="s">
        <v>60</v>
      </c>
      <c r="AY40" s="5" t="s">
        <v>60</v>
      </c>
      <c r="AZ40" s="5" t="s">
        <v>60</v>
      </c>
      <c r="BB40" s="5" t="s">
        <v>322</v>
      </c>
      <c r="BC40" s="5">
        <v>2</v>
      </c>
      <c r="BD40" s="5">
        <v>2</v>
      </c>
      <c r="BE40" s="5">
        <v>3</v>
      </c>
      <c r="BF40" s="5">
        <v>2</v>
      </c>
      <c r="BG40" s="5">
        <v>2</v>
      </c>
      <c r="BH40" s="5" t="s">
        <v>87</v>
      </c>
      <c r="BI40" s="5" t="s">
        <v>118</v>
      </c>
      <c r="BJ40" s="5" t="s">
        <v>73</v>
      </c>
      <c r="BK40" s="5" t="s">
        <v>349</v>
      </c>
    </row>
    <row r="41" spans="1:63" ht="13">
      <c r="A41" s="4"/>
      <c r="B41" s="5" t="s">
        <v>323</v>
      </c>
      <c r="D41" s="1">
        <f>'Form Responses 1'!Y41/60</f>
        <v>0.6333333333333333</v>
      </c>
      <c r="E41" s="8">
        <f>'Form Responses 1'!AX41/55</f>
        <v>0.74545454545454548</v>
      </c>
      <c r="F41" s="8">
        <f>'Form Responses 1'!BS41/25</f>
        <v>0.24</v>
      </c>
      <c r="G41" s="8">
        <f>'Form Responses 1'!J41</f>
        <v>4</v>
      </c>
      <c r="H41" s="8">
        <f>'Form Responses 1'!AJ41</f>
        <v>8</v>
      </c>
      <c r="I41" s="8">
        <f>'Form Responses 1'!X41/50</f>
        <v>0.68</v>
      </c>
      <c r="J41" s="9">
        <f>'Form Responses 1'!AW41/45</f>
        <v>0.73333333333333328</v>
      </c>
      <c r="K41" s="8">
        <f>('Form Responses 1'!BF41+'Form Responses 1'!BH41+'Form Responses 1'!BJ41)/3</f>
        <v>0.33333333333333331</v>
      </c>
      <c r="L41" s="8">
        <f t="shared" si="0"/>
        <v>0.24</v>
      </c>
      <c r="AA41" s="5" t="s">
        <v>60</v>
      </c>
      <c r="AC41" s="5" t="s">
        <v>94</v>
      </c>
      <c r="AD41" s="5" t="s">
        <v>325</v>
      </c>
      <c r="AE41" s="5">
        <v>4</v>
      </c>
      <c r="AF41" s="5">
        <v>4</v>
      </c>
      <c r="AG41" s="5">
        <v>4</v>
      </c>
      <c r="AH41" s="5">
        <v>5</v>
      </c>
      <c r="AI41" s="5">
        <v>3</v>
      </c>
      <c r="AJ41" s="5">
        <v>3</v>
      </c>
      <c r="AK41" s="5">
        <v>4</v>
      </c>
      <c r="AL41" s="5">
        <v>4</v>
      </c>
      <c r="AM41" s="5">
        <v>4</v>
      </c>
      <c r="AN41" s="5">
        <v>2</v>
      </c>
      <c r="AO41" s="5">
        <v>3</v>
      </c>
      <c r="AP41" s="5">
        <v>3</v>
      </c>
      <c r="AQ41" s="5" t="s">
        <v>326</v>
      </c>
      <c r="AR41" s="5">
        <v>1</v>
      </c>
      <c r="AS41" s="5">
        <v>1</v>
      </c>
      <c r="AT41" s="5">
        <v>1</v>
      </c>
      <c r="AU41" s="5">
        <v>1</v>
      </c>
      <c r="AV41" s="5">
        <v>1</v>
      </c>
      <c r="AW41" s="5">
        <v>3</v>
      </c>
      <c r="AX41" s="5" t="s">
        <v>60</v>
      </c>
      <c r="AY41" s="5" t="s">
        <v>66</v>
      </c>
      <c r="AZ41" s="5" t="s">
        <v>60</v>
      </c>
      <c r="BB41" s="5" t="s">
        <v>327</v>
      </c>
      <c r="BC41" s="5">
        <v>1</v>
      </c>
      <c r="BD41" s="5">
        <v>1</v>
      </c>
      <c r="BE41" s="5">
        <v>2</v>
      </c>
      <c r="BF41" s="5">
        <v>1</v>
      </c>
      <c r="BG41" s="5">
        <v>1</v>
      </c>
      <c r="BH41" s="5" t="s">
        <v>87</v>
      </c>
      <c r="BI41" s="5" t="s">
        <v>126</v>
      </c>
      <c r="BJ41" s="5" t="s">
        <v>237</v>
      </c>
      <c r="BK41" s="5" t="s">
        <v>352</v>
      </c>
    </row>
    <row r="42" spans="1:63" ht="13">
      <c r="A42" s="4"/>
      <c r="B42" s="5" t="s">
        <v>328</v>
      </c>
      <c r="D42" s="1">
        <f>'Form Responses 1'!Y42/60</f>
        <v>0.8</v>
      </c>
      <c r="E42" s="8">
        <f>'Form Responses 1'!AX42/55</f>
        <v>0.50909090909090904</v>
      </c>
      <c r="F42" s="8">
        <f>'Form Responses 1'!BS42/25</f>
        <v>0.48</v>
      </c>
      <c r="G42" s="8">
        <f>'Form Responses 1'!J42</f>
        <v>7</v>
      </c>
      <c r="H42" s="8">
        <f>'Form Responses 1'!AJ42</f>
        <v>6</v>
      </c>
      <c r="I42" s="8">
        <f>'Form Responses 1'!X42/50</f>
        <v>0.82</v>
      </c>
      <c r="J42" s="9">
        <f>'Form Responses 1'!AW42/45</f>
        <v>0.48888888888888887</v>
      </c>
      <c r="K42" s="8">
        <f>('Form Responses 1'!BF42+'Form Responses 1'!BH42+'Form Responses 1'!BJ42)/3</f>
        <v>0</v>
      </c>
      <c r="L42" s="8">
        <f t="shared" si="0"/>
        <v>0.48</v>
      </c>
      <c r="AA42" s="5" t="s">
        <v>60</v>
      </c>
      <c r="AC42" s="5" t="s">
        <v>329</v>
      </c>
      <c r="AE42" s="5">
        <v>4</v>
      </c>
      <c r="AF42" s="5">
        <v>2</v>
      </c>
      <c r="AG42" s="5">
        <v>4</v>
      </c>
      <c r="AH42" s="5">
        <v>3</v>
      </c>
      <c r="AI42" s="5">
        <v>2</v>
      </c>
      <c r="AJ42" s="5">
        <v>2</v>
      </c>
      <c r="AK42" s="5">
        <v>2</v>
      </c>
      <c r="AL42" s="5">
        <v>2</v>
      </c>
      <c r="AM42" s="5">
        <v>3</v>
      </c>
      <c r="AN42" s="5">
        <v>2</v>
      </c>
      <c r="AO42" s="5">
        <v>2</v>
      </c>
      <c r="AP42" s="5">
        <v>2</v>
      </c>
      <c r="AQ42" s="5" t="s">
        <v>330</v>
      </c>
      <c r="AR42" s="5">
        <v>4</v>
      </c>
      <c r="AS42" s="5">
        <v>3</v>
      </c>
      <c r="AT42" s="5">
        <v>2</v>
      </c>
      <c r="AU42" s="5">
        <v>1</v>
      </c>
      <c r="AW42" s="5">
        <v>2</v>
      </c>
      <c r="AX42" s="5" t="s">
        <v>60</v>
      </c>
      <c r="AY42" s="5" t="s">
        <v>60</v>
      </c>
      <c r="AZ42" s="5" t="s">
        <v>60</v>
      </c>
      <c r="BC42" s="5">
        <v>2</v>
      </c>
      <c r="BD42" s="5">
        <v>2</v>
      </c>
      <c r="BE42" s="5">
        <v>2</v>
      </c>
      <c r="BF42" s="5">
        <v>3</v>
      </c>
      <c r="BG42" s="5">
        <v>3</v>
      </c>
      <c r="BH42" s="5" t="s">
        <v>87</v>
      </c>
      <c r="BI42" s="5" t="s">
        <v>118</v>
      </c>
      <c r="BJ42" s="5" t="s">
        <v>73</v>
      </c>
      <c r="BK42" s="5" t="s">
        <v>350</v>
      </c>
    </row>
    <row r="43" spans="1:63" ht="13">
      <c r="D43" s="1"/>
      <c r="G43" s="8">
        <f>'Form Responses 1'!J44</f>
        <v>0</v>
      </c>
      <c r="L43" s="8">
        <f t="shared" si="0"/>
        <v>0</v>
      </c>
    </row>
    <row r="44" spans="1:63" ht="13">
      <c r="D44" s="1"/>
      <c r="G44" s="8">
        <f>'Form Responses 1'!J45</f>
        <v>0</v>
      </c>
    </row>
    <row r="45" spans="1:63" ht="13">
      <c r="D45" s="1"/>
      <c r="G45" s="8">
        <f>'Form Responses 1'!J46</f>
        <v>0</v>
      </c>
    </row>
    <row r="46" spans="1:63" ht="13">
      <c r="D46" s="1"/>
      <c r="G46" s="8">
        <f>'Form Responses 1'!J47</f>
        <v>0</v>
      </c>
    </row>
    <row r="47" spans="1:63" ht="13">
      <c r="G47" s="8">
        <f>'Form Responses 1'!J48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2023-03-15T23:28:16Z</dcterms:created>
  <dcterms:modified xsi:type="dcterms:W3CDTF">2023-03-15T23:28:16Z</dcterms:modified>
</cp:coreProperties>
</file>