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14158\Downloads\"/>
    </mc:Choice>
  </mc:AlternateContent>
  <xr:revisionPtr revIDLastSave="0" documentId="13_ncr:1_{7E765FA6-ADAC-49D4-B3E3-BAC42408C239}" xr6:coauthVersionLast="47" xr6:coauthVersionMax="47" xr10:uidLastSave="{00000000-0000-0000-0000-000000000000}"/>
  <bookViews>
    <workbookView xWindow="-120" yWindow="-120" windowWidth="29040" windowHeight="15720" firstSheet="1" activeTab="2" xr2:uid="{00000000-000D-0000-FFFF-FFFF00000000}"/>
  </bookViews>
  <sheets>
    <sheet name="PVT" sheetId="10" state="hidden" r:id="rId1"/>
    <sheet name="Summary" sheetId="9" r:id="rId2"/>
    <sheet name="Active Log" sheetId="8" r:id="rId3"/>
    <sheet name="# of closed request" sheetId="15" r:id="rId4"/>
    <sheet name="Months" sheetId="14" r:id="rId5"/>
    <sheet name="Request+bar graph data" sheetId="11" state="hidden" r:id="rId6"/>
    <sheet name="Pie data" sheetId="12" state="hidden" r:id="rId7"/>
    <sheet name="Department data" sheetId="13" state="hidden" r:id="rId8"/>
  </sheets>
  <definedNames>
    <definedName name="_xlnm._FilterDatabase" localSheetId="2" hidden="1">'Active Log'!$A$3:$X$2499</definedName>
    <definedName name="_xlcn.WorksheetConnection_ActiveLogA3X10485761" hidden="1">'Active Log'!$A$3:$X$1048576</definedName>
    <definedName name="_xlcn.WorksheetConnection_Sheet1AF1" hidden="1">Months!$A:$F</definedName>
    <definedName name="_xlnm.Print_Area" localSheetId="1">Summary!$A$1:$M$27</definedName>
  </definedNames>
  <calcPr calcId="191028"/>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 cacheId="18" r:id="rId27"/>
    <pivotCache cacheId="19" r:id="rId28"/>
    <pivotCache cacheId="20" r:id="rId29"/>
    <pivotCache cacheId="21" r:id="rId30"/>
    <pivotCache cacheId="22" r:id="rId31"/>
    <pivotCache cacheId="23" r:id="rId32"/>
    <pivotCache cacheId="24" r:id="rId33"/>
    <pivotCache cacheId="25" r:id="rId34"/>
    <pivotCache cacheId="26" r:id="rId35"/>
    <pivotCache cacheId="27" r:id="rId36"/>
    <pivotCache cacheId="28" r:id="rId37"/>
    <pivotCache cacheId="29" r:id="rId38"/>
    <pivotCache cacheId="30" r:id="rId39"/>
    <pivotCache cacheId="31" r:id="rId40"/>
    <pivotCache cacheId="32" r:id="rId41"/>
    <pivotCache cacheId="33" r:id="rId42"/>
    <pivotCache cacheId="34" r:id="rId43"/>
    <pivotCache cacheId="35" r:id="rId44"/>
    <pivotCache cacheId="36" r:id="rId45"/>
    <pivotCache cacheId="37" r:id="rId46"/>
    <pivotCache cacheId="38" r:id="rId47"/>
    <pivotCache cacheId="39" r:id="rId4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eet1!$A:$F"/>
          <x15:modelTable id="Range" name="Range" connection="WorksheetConnection_Active Log!$A$3:$X$1048576"/>
        </x15:modelTables>
        <x15:extLst>
          <ext xmlns:x16="http://schemas.microsoft.com/office/spreadsheetml/2014/11/main" uri="{9835A34E-60A6-4A7C-AAB8-D5F71C897F49}">
            <x16:modelTimeGroupings>
              <x16:modelTimeGrouping tableName="Range" columnName="DATE REQUESTED" columnId="DATE REQUESTED">
                <x16:calculatedTimeColumn columnName="DATE REQUESTED (Year)" columnId="DATE REQUESTED (Year)" contentType="years" isSelected="1"/>
                <x16:calculatedTimeColumn columnName="DATE REQUESTED (Quarter)" columnId="DATE REQUESTED (Quarter)" contentType="quarters" isSelected="1"/>
                <x16:calculatedTimeColumn columnName="DATE REQUESTED (Month Index)" columnId="DATE REQUESTED (Month Index)" contentType="monthsindex" isSelected="1"/>
                <x16:calculatedTimeColumn columnName="DATE REQUESTED (Month)" columnId="DATE REQUEST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4" l="1"/>
  <c r="H23" i="14" s="1"/>
  <c r="H24" i="14" s="1"/>
  <c r="H25" i="14" s="1"/>
  <c r="H26" i="14" s="1"/>
  <c r="H27" i="14" s="1"/>
  <c r="H28" i="14" s="1"/>
  <c r="H29" i="14" s="1"/>
  <c r="H30" i="14" s="1"/>
  <c r="H31" i="14" s="1"/>
  <c r="H32" i="14" s="1"/>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662" i="14"/>
  <c r="C663" i="14"/>
  <c r="C664" i="14"/>
  <c r="C665" i="14"/>
  <c r="C666" i="14"/>
  <c r="C667" i="14"/>
  <c r="C668" i="14"/>
  <c r="C669" i="14"/>
  <c r="C670" i="14"/>
  <c r="C671" i="14"/>
  <c r="C672" i="14"/>
  <c r="C673" i="14"/>
  <c r="C674" i="14"/>
  <c r="C675" i="14"/>
  <c r="C676" i="14"/>
  <c r="C677" i="14"/>
  <c r="C678" i="14"/>
  <c r="C679" i="14"/>
  <c r="C680" i="14"/>
  <c r="C681" i="14"/>
  <c r="C682" i="14"/>
  <c r="C683" i="14"/>
  <c r="C684" i="14"/>
  <c r="C685" i="14"/>
  <c r="C686" i="14"/>
  <c r="C687" i="14"/>
  <c r="C688" i="14"/>
  <c r="C689" i="14"/>
  <c r="C690" i="14"/>
  <c r="C691" i="14"/>
  <c r="C692" i="14"/>
  <c r="C693" i="14"/>
  <c r="C694" i="14"/>
  <c r="C695" i="14"/>
  <c r="C696" i="14"/>
  <c r="C697" i="14"/>
  <c r="C698" i="14"/>
  <c r="C699" i="14"/>
  <c r="C700" i="14"/>
  <c r="C701" i="14"/>
  <c r="C702" i="14"/>
  <c r="C703" i="14"/>
  <c r="C704" i="14"/>
  <c r="C705" i="14"/>
  <c r="C706" i="14"/>
  <c r="C707" i="14"/>
  <c r="C708" i="14"/>
  <c r="C709" i="14"/>
  <c r="C710" i="14"/>
  <c r="C711" i="14"/>
  <c r="C712" i="14"/>
  <c r="C713" i="14"/>
  <c r="C714" i="14"/>
  <c r="C715" i="14"/>
  <c r="C716" i="14"/>
  <c r="C717" i="14"/>
  <c r="C718" i="14"/>
  <c r="C719" i="14"/>
  <c r="C720" i="14"/>
  <c r="C721" i="14"/>
  <c r="C722" i="14"/>
  <c r="C723" i="14"/>
  <c r="C724" i="14"/>
  <c r="C725" i="14"/>
  <c r="C726" i="14"/>
  <c r="C727" i="14"/>
  <c r="C728" i="14"/>
  <c r="C729" i="14"/>
  <c r="C730" i="14"/>
  <c r="C731" i="14"/>
  <c r="C732" i="14"/>
  <c r="C733" i="14"/>
  <c r="C734" i="14"/>
  <c r="C735" i="14"/>
  <c r="C736" i="14"/>
  <c r="C737" i="14"/>
  <c r="C738" i="14"/>
  <c r="C739" i="14"/>
  <c r="C740" i="14"/>
  <c r="C741" i="14"/>
  <c r="C742" i="14"/>
  <c r="C743" i="14"/>
  <c r="C744" i="14"/>
  <c r="C745" i="14"/>
  <c r="C746" i="14"/>
  <c r="C747" i="14"/>
  <c r="C748" i="14"/>
  <c r="C749" i="14"/>
  <c r="C750" i="14"/>
  <c r="C751" i="14"/>
  <c r="C752" i="14"/>
  <c r="C753" i="14"/>
  <c r="C754" i="14"/>
  <c r="C755" i="14"/>
  <c r="C756" i="14"/>
  <c r="C757" i="14"/>
  <c r="C758" i="14"/>
  <c r="C759" i="14"/>
  <c r="C760" i="14"/>
  <c r="C761" i="14"/>
  <c r="C762" i="14"/>
  <c r="C763" i="14"/>
  <c r="C764" i="14"/>
  <c r="C765" i="14"/>
  <c r="C766" i="14"/>
  <c r="C767" i="14"/>
  <c r="C768" i="14"/>
  <c r="C769" i="14"/>
  <c r="C770" i="14"/>
  <c r="C771" i="14"/>
  <c r="C772" i="14"/>
  <c r="C773" i="14"/>
  <c r="C774" i="14"/>
  <c r="C775" i="14"/>
  <c r="C776" i="14"/>
  <c r="C777" i="14"/>
  <c r="C778" i="14"/>
  <c r="C779" i="14"/>
  <c r="C780" i="14"/>
  <c r="C781" i="14"/>
  <c r="C782" i="14"/>
  <c r="C783" i="14"/>
  <c r="C784" i="14"/>
  <c r="C785" i="14"/>
  <c r="C786" i="14"/>
  <c r="C787" i="14"/>
  <c r="C788" i="14"/>
  <c r="C789" i="14"/>
  <c r="C790" i="14"/>
  <c r="C791" i="14"/>
  <c r="C792" i="14"/>
  <c r="C793" i="14"/>
  <c r="C794" i="14"/>
  <c r="C795" i="14"/>
  <c r="C796" i="14"/>
  <c r="C797" i="14"/>
  <c r="C798" i="14"/>
  <c r="C799" i="14"/>
  <c r="C800" i="14"/>
  <c r="C801" i="14"/>
  <c r="C802" i="14"/>
  <c r="C803" i="14"/>
  <c r="C804" i="14"/>
  <c r="C805" i="14"/>
  <c r="C806" i="14"/>
  <c r="C807" i="14"/>
  <c r="C808" i="14"/>
  <c r="C809" i="14"/>
  <c r="C810" i="14"/>
  <c r="C811" i="14"/>
  <c r="C812" i="14"/>
  <c r="C813" i="14"/>
  <c r="C814" i="14"/>
  <c r="C815" i="14"/>
  <c r="C816" i="14"/>
  <c r="C817" i="14"/>
  <c r="C818" i="14"/>
  <c r="C819" i="14"/>
  <c r="C820" i="14"/>
  <c r="C821" i="14"/>
  <c r="C822" i="14"/>
  <c r="C823" i="14"/>
  <c r="C824" i="14"/>
  <c r="C825" i="14"/>
  <c r="C826" i="14"/>
  <c r="C827" i="14"/>
  <c r="C828" i="14"/>
  <c r="C829" i="14"/>
  <c r="C830" i="14"/>
  <c r="C831" i="14"/>
  <c r="C832" i="14"/>
  <c r="C833" i="14"/>
  <c r="C834" i="14"/>
  <c r="C835" i="14"/>
  <c r="C836" i="14"/>
  <c r="C837" i="14"/>
  <c r="C838" i="14"/>
  <c r="C839" i="14"/>
  <c r="C840" i="14"/>
  <c r="C841" i="14"/>
  <c r="C842" i="14"/>
  <c r="C843" i="14"/>
  <c r="C844" i="14"/>
  <c r="C845" i="14"/>
  <c r="C846" i="14"/>
  <c r="C847" i="14"/>
  <c r="C848" i="14"/>
  <c r="C849" i="14"/>
  <c r="C850" i="14"/>
  <c r="C851" i="14"/>
  <c r="C852" i="14"/>
  <c r="C853" i="14"/>
  <c r="C854" i="14"/>
  <c r="C855" i="14"/>
  <c r="C856" i="14"/>
  <c r="C857" i="14"/>
  <c r="C858" i="14"/>
  <c r="C859" i="14"/>
  <c r="C860" i="14"/>
  <c r="C861" i="14"/>
  <c r="C862" i="14"/>
  <c r="C863" i="14"/>
  <c r="C864" i="14"/>
  <c r="C865" i="14"/>
  <c r="C866" i="14"/>
  <c r="C867" i="14"/>
  <c r="C868" i="14"/>
  <c r="C869" i="14"/>
  <c r="C870" i="14"/>
  <c r="C871" i="14"/>
  <c r="C872" i="14"/>
  <c r="C873" i="14"/>
  <c r="C874" i="14"/>
  <c r="C875" i="14"/>
  <c r="C876" i="14"/>
  <c r="C877" i="14"/>
  <c r="C878" i="14"/>
  <c r="C879" i="14"/>
  <c r="C880" i="14"/>
  <c r="C881" i="14"/>
  <c r="C882" i="14"/>
  <c r="C883" i="14"/>
  <c r="C884" i="14"/>
  <c r="C885" i="14"/>
  <c r="C886" i="14"/>
  <c r="C887" i="14"/>
  <c r="C888" i="14"/>
  <c r="C889" i="14"/>
  <c r="C890" i="14"/>
  <c r="C891" i="14"/>
  <c r="C892" i="14"/>
  <c r="C893" i="14"/>
  <c r="C894" i="14"/>
  <c r="C895" i="14"/>
  <c r="C896" i="14"/>
  <c r="C897" i="14"/>
  <c r="C898" i="14"/>
  <c r="C899" i="14"/>
  <c r="C900" i="14"/>
  <c r="C901" i="14"/>
  <c r="C902" i="14"/>
  <c r="C903" i="14"/>
  <c r="C904" i="14"/>
  <c r="C905" i="14"/>
  <c r="C906" i="14"/>
  <c r="C907" i="14"/>
  <c r="C908" i="14"/>
  <c r="C909" i="14"/>
  <c r="C910" i="14"/>
  <c r="C911" i="14"/>
  <c r="C912" i="14"/>
  <c r="C913" i="14"/>
  <c r="C914" i="14"/>
  <c r="C915" i="14"/>
  <c r="C916" i="14"/>
  <c r="C917" i="14"/>
  <c r="C918" i="14"/>
  <c r="C919" i="14"/>
  <c r="C920" i="14"/>
  <c r="C921" i="14"/>
  <c r="C922" i="14"/>
  <c r="C923" i="14"/>
  <c r="C924" i="14"/>
  <c r="C925" i="14"/>
  <c r="C926" i="14"/>
  <c r="C927" i="14"/>
  <c r="C928" i="14"/>
  <c r="C929" i="14"/>
  <c r="C930" i="14"/>
  <c r="C931" i="14"/>
  <c r="C932" i="14"/>
  <c r="C933" i="14"/>
  <c r="C934" i="14"/>
  <c r="C935" i="14"/>
  <c r="C936" i="14"/>
  <c r="C937" i="14"/>
  <c r="C938" i="14"/>
  <c r="C939" i="14"/>
  <c r="C940" i="14"/>
  <c r="C941" i="14"/>
  <c r="C942" i="14"/>
  <c r="C943" i="14"/>
  <c r="C944" i="14"/>
  <c r="C945" i="14"/>
  <c r="C946" i="14"/>
  <c r="C947" i="14"/>
  <c r="C948" i="14"/>
  <c r="C949" i="14"/>
  <c r="C950" i="14"/>
  <c r="C951" i="14"/>
  <c r="C952" i="14"/>
  <c r="C953" i="14"/>
  <c r="C954" i="14"/>
  <c r="C955" i="14"/>
  <c r="C956" i="14"/>
  <c r="C957" i="14"/>
  <c r="C958" i="14"/>
  <c r="C959" i="14"/>
  <c r="C960" i="14"/>
  <c r="C961" i="14"/>
  <c r="C962" i="14"/>
  <c r="C963" i="14"/>
  <c r="C964" i="14"/>
  <c r="C965" i="14"/>
  <c r="C966" i="14"/>
  <c r="C967" i="14"/>
  <c r="C968" i="14"/>
  <c r="C969" i="14"/>
  <c r="C970" i="14"/>
  <c r="C971" i="14"/>
  <c r="C972" i="14"/>
  <c r="C973" i="14"/>
  <c r="C974" i="14"/>
  <c r="C975" i="14"/>
  <c r="C976" i="14"/>
  <c r="C977" i="14"/>
  <c r="C978" i="14"/>
  <c r="C979" i="14"/>
  <c r="C980" i="14"/>
  <c r="C981" i="14"/>
  <c r="C982" i="14"/>
  <c r="C983" i="14"/>
  <c r="C984" i="14"/>
  <c r="C985" i="14"/>
  <c r="C986" i="14"/>
  <c r="C987" i="14"/>
  <c r="C988" i="14"/>
  <c r="C989" i="14"/>
  <c r="C990" i="14"/>
  <c r="C991" i="14"/>
  <c r="C992" i="14"/>
  <c r="C993" i="14"/>
  <c r="C994" i="14"/>
  <c r="C995" i="14"/>
  <c r="C996" i="14"/>
  <c r="C997" i="14"/>
  <c r="C998" i="14"/>
  <c r="C999" i="14"/>
  <c r="C1000" i="14"/>
  <c r="C1001" i="14"/>
  <c r="C1002" i="14"/>
  <c r="C1003" i="14"/>
  <c r="C1004" i="14"/>
  <c r="C1005" i="14"/>
  <c r="C1006" i="14"/>
  <c r="C1007" i="14"/>
  <c r="C1008" i="14"/>
  <c r="C1009" i="14"/>
  <c r="C1010" i="14"/>
  <c r="C1011" i="14"/>
  <c r="C1012" i="14"/>
  <c r="C1013" i="14"/>
  <c r="C1014" i="14"/>
  <c r="C1015" i="14"/>
  <c r="C1016" i="14"/>
  <c r="C1017" i="14"/>
  <c r="C1018" i="14"/>
  <c r="C1019" i="14"/>
  <c r="C1020" i="14"/>
  <c r="C1021" i="14"/>
  <c r="C1022" i="14"/>
  <c r="C1023" i="14"/>
  <c r="C1024" i="14"/>
  <c r="C1025" i="14"/>
  <c r="C1026" i="14"/>
  <c r="C1027" i="14"/>
  <c r="C1028" i="14"/>
  <c r="C1029" i="14"/>
  <c r="C1030" i="14"/>
  <c r="C1031" i="14"/>
  <c r="C1032" i="14"/>
  <c r="C1033" i="14"/>
  <c r="C1034" i="14"/>
  <c r="C1035" i="14"/>
  <c r="C1036" i="14"/>
  <c r="C1037" i="14"/>
  <c r="C1038" i="14"/>
  <c r="C1039" i="14"/>
  <c r="C1040" i="14"/>
  <c r="C1041" i="14"/>
  <c r="C1042" i="14"/>
  <c r="C1043" i="14"/>
  <c r="C1044" i="14"/>
  <c r="C1045" i="14"/>
  <c r="C1046" i="14"/>
  <c r="C1047" i="14"/>
  <c r="C1048" i="14"/>
  <c r="C1049" i="14"/>
  <c r="C1050" i="14"/>
  <c r="C1051" i="14"/>
  <c r="C1052" i="14"/>
  <c r="C1053" i="14"/>
  <c r="C1054" i="14"/>
  <c r="C1055" i="14"/>
  <c r="C1056" i="14"/>
  <c r="C1057" i="14"/>
  <c r="C1058" i="14"/>
  <c r="C1059" i="14"/>
  <c r="C1060" i="14"/>
  <c r="C1061" i="14"/>
  <c r="C1062" i="14"/>
  <c r="C1063" i="14"/>
  <c r="C1064" i="14"/>
  <c r="C1065" i="14"/>
  <c r="C1066" i="14"/>
  <c r="C1067" i="14"/>
  <c r="C1068" i="14"/>
  <c r="C1069" i="14"/>
  <c r="C1070" i="14"/>
  <c r="C1071" i="14"/>
  <c r="C1072" i="14"/>
  <c r="C1073" i="14"/>
  <c r="C1074" i="14"/>
  <c r="C1075" i="14"/>
  <c r="C1076" i="14"/>
  <c r="C1077" i="14"/>
  <c r="C1078" i="14"/>
  <c r="C1079" i="14"/>
  <c r="C1080" i="14"/>
  <c r="C1081" i="14"/>
  <c r="C1082" i="14"/>
  <c r="C1083" i="14"/>
  <c r="C1084" i="14"/>
  <c r="C1085" i="14"/>
  <c r="C1086" i="14"/>
  <c r="C1087" i="14"/>
  <c r="C1088" i="14"/>
  <c r="C1089" i="14"/>
  <c r="C1090" i="14"/>
  <c r="C1091" i="14"/>
  <c r="C1092" i="14"/>
  <c r="C1093" i="14"/>
  <c r="C1094" i="14"/>
  <c r="C1095" i="14"/>
  <c r="C1096" i="14"/>
  <c r="C1097" i="14"/>
  <c r="C1098" i="14"/>
  <c r="C1099" i="14"/>
  <c r="C1100" i="14"/>
  <c r="C1101" i="14"/>
  <c r="C1102" i="14"/>
  <c r="C1103" i="14"/>
  <c r="C1104" i="14"/>
  <c r="C1105" i="14"/>
  <c r="C1106" i="14"/>
  <c r="C1107" i="14"/>
  <c r="C1108" i="14"/>
  <c r="C1109" i="14"/>
  <c r="C1110" i="14"/>
  <c r="C1111" i="14"/>
  <c r="C1112" i="14"/>
  <c r="C1113" i="14"/>
  <c r="C1114" i="14"/>
  <c r="C1115" i="14"/>
  <c r="C1116" i="14"/>
  <c r="C1117" i="14"/>
  <c r="C1118" i="14"/>
  <c r="C1119" i="14"/>
  <c r="C1120" i="14"/>
  <c r="C1121" i="14"/>
  <c r="C1122" i="14"/>
  <c r="C1123" i="14"/>
  <c r="C1124" i="14"/>
  <c r="C1125" i="14"/>
  <c r="C1126" i="14"/>
  <c r="C1127" i="14"/>
  <c r="C1128" i="14"/>
  <c r="C1129" i="14"/>
  <c r="C1130" i="14"/>
  <c r="C1131" i="14"/>
  <c r="C1132" i="14"/>
  <c r="C1133" i="14"/>
  <c r="C1134" i="14"/>
  <c r="C1135" i="14"/>
  <c r="C1136" i="14"/>
  <c r="C1137" i="14"/>
  <c r="C1138" i="14"/>
  <c r="C1139" i="14"/>
  <c r="C1140" i="14"/>
  <c r="C1141" i="14"/>
  <c r="C1142" i="14"/>
  <c r="C1143" i="14"/>
  <c r="C1144" i="14"/>
  <c r="C1145" i="14"/>
  <c r="C1146" i="14"/>
  <c r="C1147" i="14"/>
  <c r="C1148" i="14"/>
  <c r="C1149" i="14"/>
  <c r="C1150" i="14"/>
  <c r="C1151" i="14"/>
  <c r="C1152" i="14"/>
  <c r="C1153" i="14"/>
  <c r="C1154" i="14"/>
  <c r="C1155" i="14"/>
  <c r="C1156" i="14"/>
  <c r="C1157" i="14"/>
  <c r="C1158" i="14"/>
  <c r="C1159" i="14"/>
  <c r="C1160" i="14"/>
  <c r="C1161" i="14"/>
  <c r="C1162" i="14"/>
  <c r="C1163" i="14"/>
  <c r="C1164" i="14"/>
  <c r="C1165" i="14"/>
  <c r="C1166" i="14"/>
  <c r="C1167" i="14"/>
  <c r="C1168" i="14"/>
  <c r="C1169" i="14"/>
  <c r="C1170" i="14"/>
  <c r="C1171" i="14"/>
  <c r="C1172" i="14"/>
  <c r="C1173" i="14"/>
  <c r="C1174" i="14"/>
  <c r="C1175" i="14"/>
  <c r="C1176" i="14"/>
  <c r="C1177" i="14"/>
  <c r="C1178" i="14"/>
  <c r="C1179" i="14"/>
  <c r="C1180" i="14"/>
  <c r="C1181" i="14"/>
  <c r="C1182" i="14"/>
  <c r="C1183" i="14"/>
  <c r="C1184" i="14"/>
  <c r="C1185" i="14"/>
  <c r="C1186" i="14"/>
  <c r="C1187" i="14"/>
  <c r="C1188" i="14"/>
  <c r="C1189" i="14"/>
  <c r="C1190" i="14"/>
  <c r="C1191" i="14"/>
  <c r="C1192" i="14"/>
  <c r="C1193" i="14"/>
  <c r="C1194" i="14"/>
  <c r="C1195" i="14"/>
  <c r="C1196" i="14"/>
  <c r="C1197" i="14"/>
  <c r="C1198" i="14"/>
  <c r="C1199" i="14"/>
  <c r="C1200" i="14"/>
  <c r="C1201" i="14"/>
  <c r="C1202" i="14"/>
  <c r="C1203" i="14"/>
  <c r="C1204" i="14"/>
  <c r="C1205" i="14"/>
  <c r="C1206" i="14"/>
  <c r="C1207" i="14"/>
  <c r="C1208" i="14"/>
  <c r="C1209" i="14"/>
  <c r="C1210" i="14"/>
  <c r="C1211" i="14"/>
  <c r="C1212" i="14"/>
  <c r="C1213" i="14"/>
  <c r="C1214" i="14"/>
  <c r="C1215" i="14"/>
  <c r="C1216" i="14"/>
  <c r="C1217" i="14"/>
  <c r="C1218" i="14"/>
  <c r="C1219" i="14"/>
  <c r="C1220" i="14"/>
  <c r="C1221" i="14"/>
  <c r="C1222" i="14"/>
  <c r="C1223" i="14"/>
  <c r="C1224" i="14"/>
  <c r="C1225" i="14"/>
  <c r="C1226" i="14"/>
  <c r="C1227" i="14"/>
  <c r="C1228" i="14"/>
  <c r="C1229" i="14"/>
  <c r="C1230" i="14"/>
  <c r="C1231" i="14"/>
  <c r="C1232" i="14"/>
  <c r="C1233" i="14"/>
  <c r="C1234" i="14"/>
  <c r="C1235" i="14"/>
  <c r="C1236" i="14"/>
  <c r="C1237" i="14"/>
  <c r="C1238" i="14"/>
  <c r="C1239" i="14"/>
  <c r="C1240" i="14"/>
  <c r="C1241" i="14"/>
  <c r="C1242" i="14"/>
  <c r="C1243" i="14"/>
  <c r="C1244" i="14"/>
  <c r="C1245" i="14"/>
  <c r="C1246" i="14"/>
  <c r="C1247" i="14"/>
  <c r="C1248" i="14"/>
  <c r="C1249" i="14"/>
  <c r="C1250" i="14"/>
  <c r="C1251" i="14"/>
  <c r="C1252" i="14"/>
  <c r="C1253" i="14"/>
  <c r="C1254" i="14"/>
  <c r="C1255" i="14"/>
  <c r="C1256" i="14"/>
  <c r="C1257" i="14"/>
  <c r="C1258" i="14"/>
  <c r="C1259" i="14"/>
  <c r="C1260" i="14"/>
  <c r="C1261" i="14"/>
  <c r="C1262" i="14"/>
  <c r="C1263" i="14"/>
  <c r="C1264" i="14"/>
  <c r="C1265" i="14"/>
  <c r="C1266" i="14"/>
  <c r="C1267" i="14"/>
  <c r="C1268" i="14"/>
  <c r="C1269" i="14"/>
  <c r="C1270" i="14"/>
  <c r="C1271" i="14"/>
  <c r="C1272" i="14"/>
  <c r="C1273" i="14"/>
  <c r="C1274" i="14"/>
  <c r="C1275" i="14"/>
  <c r="C1276" i="14"/>
  <c r="C1277" i="14"/>
  <c r="C1278" i="14"/>
  <c r="C1279" i="14"/>
  <c r="C1280" i="14"/>
  <c r="C1281" i="14"/>
  <c r="C1282" i="14"/>
  <c r="C1283" i="14"/>
  <c r="C1284" i="14"/>
  <c r="C1285" i="14"/>
  <c r="C1286" i="14"/>
  <c r="C1287" i="14"/>
  <c r="C1288" i="14"/>
  <c r="C1289" i="14"/>
  <c r="C1290" i="14"/>
  <c r="C1291" i="14"/>
  <c r="C1292" i="14"/>
  <c r="C1293" i="14"/>
  <c r="C1294" i="14"/>
  <c r="C1295" i="14"/>
  <c r="C1296" i="14"/>
  <c r="C1297" i="14"/>
  <c r="C1298" i="14"/>
  <c r="C1299" i="14"/>
  <c r="C1300" i="14"/>
  <c r="C1301" i="14"/>
  <c r="C1302" i="14"/>
  <c r="C1303" i="14"/>
  <c r="C1304" i="14"/>
  <c r="C1305" i="14"/>
  <c r="C1306" i="14"/>
  <c r="C1307" i="14"/>
  <c r="C1308" i="14"/>
  <c r="C1309" i="14"/>
  <c r="C1310" i="14"/>
  <c r="C1311" i="14"/>
  <c r="C1312" i="14"/>
  <c r="C1313" i="14"/>
  <c r="C1314" i="14"/>
  <c r="C1315" i="14"/>
  <c r="C1316" i="14"/>
  <c r="C1317" i="14"/>
  <c r="C1318" i="14"/>
  <c r="C1319" i="14"/>
  <c r="C1320" i="14"/>
  <c r="C1321" i="14"/>
  <c r="C1322" i="14"/>
  <c r="C1323" i="14"/>
  <c r="C1324" i="14"/>
  <c r="C1325" i="14"/>
  <c r="C1326" i="14"/>
  <c r="C1327" i="14"/>
  <c r="C1328" i="14"/>
  <c r="C1329" i="14"/>
  <c r="C1330" i="14"/>
  <c r="C1331" i="14"/>
  <c r="C1332" i="14"/>
  <c r="C1333" i="14"/>
  <c r="C1334" i="14"/>
  <c r="C1335" i="14"/>
  <c r="C1336" i="14"/>
  <c r="C1337" i="14"/>
  <c r="C1338" i="14"/>
  <c r="C1339" i="14"/>
  <c r="C1340" i="14"/>
  <c r="C1341" i="14"/>
  <c r="C1342" i="14"/>
  <c r="C1343" i="14"/>
  <c r="C1344" i="14"/>
  <c r="C1345" i="14"/>
  <c r="C1346" i="14"/>
  <c r="C1347" i="14"/>
  <c r="C1348" i="14"/>
  <c r="C1349" i="14"/>
  <c r="C1350" i="14"/>
  <c r="C1351" i="14"/>
  <c r="C1352" i="14"/>
  <c r="C1353" i="14"/>
  <c r="C1354" i="14"/>
  <c r="C1355" i="14"/>
  <c r="C1356" i="14"/>
  <c r="C1357" i="14"/>
  <c r="C1358" i="14"/>
  <c r="C1359" i="14"/>
  <c r="C1360" i="14"/>
  <c r="C1361" i="14"/>
  <c r="C1362" i="14"/>
  <c r="C1363" i="14"/>
  <c r="C1364" i="14"/>
  <c r="C1365" i="14"/>
  <c r="C1366" i="14"/>
  <c r="C1367" i="14"/>
  <c r="C1368" i="14"/>
  <c r="C1369" i="14"/>
  <c r="C1370" i="14"/>
  <c r="C1371" i="14"/>
  <c r="C1372" i="14"/>
  <c r="C1373" i="14"/>
  <c r="C1374" i="14"/>
  <c r="C1375" i="14"/>
  <c r="C1376" i="14"/>
  <c r="C1377" i="14"/>
  <c r="C1378" i="14"/>
  <c r="C1379" i="14"/>
  <c r="C1380" i="14"/>
  <c r="C1381" i="14"/>
  <c r="C1382" i="14"/>
  <c r="C1383" i="14"/>
  <c r="C1384" i="14"/>
  <c r="C1385" i="14"/>
  <c r="C1386" i="14"/>
  <c r="C1387" i="14"/>
  <c r="C1388" i="14"/>
  <c r="C1389" i="14"/>
  <c r="C1390" i="14"/>
  <c r="C1391" i="14"/>
  <c r="C1392" i="14"/>
  <c r="C1393" i="14"/>
  <c r="C1394" i="14"/>
  <c r="C1395" i="14"/>
  <c r="C1396" i="14"/>
  <c r="C1397" i="14"/>
  <c r="C1398" i="14"/>
  <c r="C1399" i="14"/>
  <c r="C1400" i="14"/>
  <c r="C1401" i="14"/>
  <c r="C1402" i="14"/>
  <c r="C1403" i="14"/>
  <c r="C1404" i="14"/>
  <c r="C1405" i="14"/>
  <c r="C1406" i="14"/>
  <c r="C1407" i="14"/>
  <c r="C1408" i="14"/>
  <c r="C1409" i="14"/>
  <c r="C1410" i="14"/>
  <c r="C1411" i="14"/>
  <c r="C1412" i="14"/>
  <c r="C1413" i="14"/>
  <c r="C1414" i="14"/>
  <c r="C1415" i="14"/>
  <c r="C1416" i="14"/>
  <c r="C1417" i="14"/>
  <c r="C1418" i="14"/>
  <c r="C1419" i="14"/>
  <c r="C1420" i="14"/>
  <c r="C1421" i="14"/>
  <c r="C1422" i="14"/>
  <c r="C1423" i="14"/>
  <c r="C1424" i="14"/>
  <c r="C1425" i="14"/>
  <c r="C1426" i="14"/>
  <c r="C1427" i="14"/>
  <c r="C1428" i="14"/>
  <c r="C1429" i="14"/>
  <c r="C1430" i="14"/>
  <c r="C1431" i="14"/>
  <c r="C1432" i="14"/>
  <c r="C1433" i="14"/>
  <c r="C1434" i="14"/>
  <c r="C1435" i="14"/>
  <c r="C1436" i="14"/>
  <c r="C1437" i="14"/>
  <c r="C1438" i="14"/>
  <c r="C1439" i="14"/>
  <c r="C1440" i="14"/>
  <c r="C1441" i="14"/>
  <c r="C1442" i="14"/>
  <c r="C1443" i="14"/>
  <c r="C1444" i="14"/>
  <c r="C1445" i="14"/>
  <c r="C1446" i="14"/>
  <c r="C1447" i="14"/>
  <c r="C1448" i="14"/>
  <c r="C1449" i="14"/>
  <c r="C1450" i="14"/>
  <c r="C1451" i="14"/>
  <c r="C1452" i="14"/>
  <c r="C1453" i="14"/>
  <c r="C1454" i="14"/>
  <c r="C1455" i="14"/>
  <c r="C1456" i="14"/>
  <c r="C1457" i="14"/>
  <c r="C1458" i="14"/>
  <c r="C1459" i="14"/>
  <c r="C1460" i="14"/>
  <c r="C1461" i="14"/>
  <c r="C1462" i="14"/>
  <c r="C1463" i="14"/>
  <c r="C1464" i="14"/>
  <c r="C1465" i="14"/>
  <c r="C1466" i="14"/>
  <c r="C1467" i="14"/>
  <c r="C1468" i="14"/>
  <c r="C1469" i="14"/>
  <c r="C1470" i="14"/>
  <c r="C1471" i="14"/>
  <c r="C1472" i="14"/>
  <c r="C1473" i="14"/>
  <c r="C1474" i="14"/>
  <c r="C1475" i="14"/>
  <c r="C1476" i="14"/>
  <c r="C1477" i="14"/>
  <c r="C1478" i="14"/>
  <c r="C1479" i="14"/>
  <c r="C1480" i="14"/>
  <c r="C1481" i="14"/>
  <c r="C1482" i="14"/>
  <c r="C1483" i="14"/>
  <c r="C1484" i="14"/>
  <c r="C1485" i="14"/>
  <c r="C1486" i="14"/>
  <c r="C1487" i="14"/>
  <c r="C1488" i="14"/>
  <c r="C1489" i="14"/>
  <c r="C1490" i="14"/>
  <c r="C1491" i="14"/>
  <c r="C1492" i="14"/>
  <c r="C1493" i="14"/>
  <c r="C1494" i="14"/>
  <c r="C1495" i="14"/>
  <c r="C1496" i="14"/>
  <c r="C1497" i="14"/>
  <c r="C1498" i="14"/>
  <c r="C1499" i="14"/>
  <c r="C1500" i="14"/>
  <c r="C1501" i="14"/>
  <c r="C1502" i="14"/>
  <c r="C1503" i="14"/>
  <c r="C1504" i="14"/>
  <c r="C1505" i="14"/>
  <c r="C1506" i="14"/>
  <c r="C1507" i="14"/>
  <c r="C1508" i="14"/>
  <c r="C1509" i="14"/>
  <c r="C1510" i="14"/>
  <c r="C1511" i="14"/>
  <c r="C1512" i="14"/>
  <c r="C1513" i="14"/>
  <c r="C1514" i="14"/>
  <c r="C1515" i="14"/>
  <c r="C1516" i="14"/>
  <c r="C1517" i="14"/>
  <c r="C1518" i="14"/>
  <c r="C1519" i="14"/>
  <c r="C1520" i="14"/>
  <c r="C1521" i="14"/>
  <c r="C1522" i="14"/>
  <c r="C1523" i="14"/>
  <c r="C1524" i="14"/>
  <c r="C1525" i="14"/>
  <c r="C1526" i="14"/>
  <c r="C1527" i="14"/>
  <c r="C1528" i="14"/>
  <c r="C1529" i="14"/>
  <c r="C1530" i="14"/>
  <c r="C1531" i="14"/>
  <c r="C1532" i="14"/>
  <c r="C1533" i="14"/>
  <c r="C1534" i="14"/>
  <c r="C1535" i="14"/>
  <c r="C1536" i="14"/>
  <c r="C1537" i="14"/>
  <c r="C1538" i="14"/>
  <c r="C1539" i="14"/>
  <c r="C1540" i="14"/>
  <c r="C1541" i="14"/>
  <c r="C1542" i="14"/>
  <c r="C1543" i="14"/>
  <c r="C1544" i="14"/>
  <c r="C1545" i="14"/>
  <c r="C1546" i="14"/>
  <c r="C1547" i="14"/>
  <c r="C1548" i="14"/>
  <c r="C1549" i="14"/>
  <c r="C1550" i="14"/>
  <c r="C1551" i="14"/>
  <c r="C1552" i="14"/>
  <c r="C1553" i="14"/>
  <c r="C1554" i="14"/>
  <c r="C1555" i="14"/>
  <c r="C1556" i="14"/>
  <c r="C1557" i="14"/>
  <c r="C1558" i="14"/>
  <c r="C1559" i="14"/>
  <c r="C1560" i="14"/>
  <c r="C1561" i="14"/>
  <c r="C1562" i="14"/>
  <c r="C1563" i="14"/>
  <c r="C1564" i="14"/>
  <c r="C1565" i="14"/>
  <c r="C1566" i="14"/>
  <c r="C1567" i="14"/>
  <c r="C1568" i="14"/>
  <c r="C1569" i="14"/>
  <c r="C1570" i="14"/>
  <c r="C1571" i="14"/>
  <c r="C1572" i="14"/>
  <c r="C1573" i="14"/>
  <c r="C1574" i="14"/>
  <c r="C1575" i="14"/>
  <c r="C1576" i="14"/>
  <c r="C1577" i="14"/>
  <c r="C1578" i="14"/>
  <c r="C1579" i="14"/>
  <c r="C1580" i="14"/>
  <c r="C1581" i="14"/>
  <c r="C1582" i="14"/>
  <c r="C1583" i="14"/>
  <c r="C1584" i="14"/>
  <c r="C1585" i="14"/>
  <c r="C1586" i="14"/>
  <c r="C1587" i="14"/>
  <c r="C1588" i="14"/>
  <c r="C1589" i="14"/>
  <c r="C1590" i="14"/>
  <c r="C1591" i="14"/>
  <c r="C1592" i="14"/>
  <c r="C1593" i="14"/>
  <c r="C1594" i="14"/>
  <c r="C1595" i="14"/>
  <c r="C1596" i="14"/>
  <c r="C1597" i="14"/>
  <c r="C1598" i="14"/>
  <c r="C1599" i="14"/>
  <c r="C1600" i="14"/>
  <c r="C1601" i="14"/>
  <c r="C1602" i="14"/>
  <c r="C1603" i="14"/>
  <c r="C1604" i="14"/>
  <c r="C1605" i="14"/>
  <c r="C1606" i="14"/>
  <c r="C1607" i="14"/>
  <c r="C1608" i="14"/>
  <c r="C1609" i="14"/>
  <c r="C1610" i="14"/>
  <c r="C1611" i="14"/>
  <c r="C1612" i="14"/>
  <c r="C1613" i="14"/>
  <c r="C1614" i="14"/>
  <c r="C1615" i="14"/>
  <c r="C1616" i="14"/>
  <c r="C1617" i="14"/>
  <c r="C1618" i="14"/>
  <c r="C1619" i="14"/>
  <c r="C1620" i="14"/>
  <c r="C1621" i="14"/>
  <c r="C1622" i="14"/>
  <c r="C1623" i="14"/>
  <c r="C1624" i="14"/>
  <c r="C1625" i="14"/>
  <c r="C1626" i="14"/>
  <c r="C1627" i="14"/>
  <c r="C1628" i="14"/>
  <c r="C1629" i="14"/>
  <c r="C1630" i="14"/>
  <c r="C1631" i="14"/>
  <c r="C1632" i="14"/>
  <c r="C1633" i="14"/>
  <c r="C1634" i="14"/>
  <c r="C1635" i="14"/>
  <c r="C1636" i="14"/>
  <c r="C1637" i="14"/>
  <c r="C1638" i="14"/>
  <c r="C1639" i="14"/>
  <c r="C1640" i="14"/>
  <c r="C1641" i="14"/>
  <c r="C1642" i="14"/>
  <c r="C1643" i="14"/>
  <c r="C1644" i="14"/>
  <c r="C1645" i="14"/>
  <c r="C1646" i="14"/>
  <c r="C1647" i="14"/>
  <c r="C1648" i="14"/>
  <c r="C1649" i="14"/>
  <c r="C1650" i="14"/>
  <c r="C1651" i="14"/>
  <c r="C1652" i="14"/>
  <c r="C1653" i="14"/>
  <c r="C1654" i="14"/>
  <c r="C1655" i="14"/>
  <c r="C1656" i="14"/>
  <c r="C1657" i="14"/>
  <c r="C1658" i="14"/>
  <c r="C1659" i="14"/>
  <c r="C1660" i="14"/>
  <c r="C1661" i="14"/>
  <c r="C1662" i="14"/>
  <c r="C1663" i="14"/>
  <c r="C1664" i="14"/>
  <c r="C1665" i="14"/>
  <c r="C1666" i="14"/>
  <c r="C1667" i="14"/>
  <c r="C1668" i="14"/>
  <c r="C1669" i="14"/>
  <c r="C1670" i="14"/>
  <c r="C1671" i="14"/>
  <c r="C1672" i="14"/>
  <c r="C1673" i="14"/>
  <c r="C1674" i="14"/>
  <c r="C1675" i="14"/>
  <c r="C1676" i="14"/>
  <c r="C1677" i="14"/>
  <c r="C1678" i="14"/>
  <c r="C1679" i="14"/>
  <c r="C1680" i="14"/>
  <c r="C1681" i="14"/>
  <c r="C1682" i="14"/>
  <c r="C1683" i="14"/>
  <c r="C1684" i="14"/>
  <c r="C1685" i="14"/>
  <c r="C1686" i="14"/>
  <c r="C1687" i="14"/>
  <c r="C1688" i="14"/>
  <c r="C1689" i="14"/>
  <c r="C1690" i="14"/>
  <c r="C1691" i="14"/>
  <c r="C1692" i="14"/>
  <c r="C1693" i="14"/>
  <c r="C1694" i="14"/>
  <c r="C1695" i="14"/>
  <c r="C1696" i="14"/>
  <c r="C1697" i="14"/>
  <c r="C1698" i="14"/>
  <c r="C1699" i="14"/>
  <c r="C1700" i="14"/>
  <c r="C1701" i="14"/>
  <c r="C1702" i="14"/>
  <c r="C1703" i="14"/>
  <c r="C1704" i="14"/>
  <c r="C1705" i="14"/>
  <c r="C1706" i="14"/>
  <c r="C1707" i="14"/>
  <c r="C1708" i="14"/>
  <c r="C1709" i="14"/>
  <c r="C1710" i="14"/>
  <c r="C1711" i="14"/>
  <c r="C1712" i="14"/>
  <c r="C1713" i="14"/>
  <c r="C1714" i="14"/>
  <c r="C1715" i="14"/>
  <c r="C1716" i="14"/>
  <c r="C1717" i="14"/>
  <c r="C1718" i="14"/>
  <c r="C1719" i="14"/>
  <c r="C1720" i="14"/>
  <c r="C1721" i="14"/>
  <c r="C1722" i="14"/>
  <c r="C1723" i="14"/>
  <c r="C1724" i="14"/>
  <c r="C1725" i="14"/>
  <c r="C1726" i="14"/>
  <c r="C1727" i="14"/>
  <c r="C1728" i="14"/>
  <c r="C1729" i="14"/>
  <c r="C1730" i="14"/>
  <c r="C1731" i="14"/>
  <c r="C1732" i="14"/>
  <c r="C1733" i="14"/>
  <c r="C1734" i="14"/>
  <c r="C1735" i="14"/>
  <c r="C1736" i="14"/>
  <c r="C1737" i="14"/>
  <c r="C1738" i="14"/>
  <c r="C1739" i="14"/>
  <c r="C1740" i="14"/>
  <c r="C1741" i="14"/>
  <c r="C1742" i="14"/>
  <c r="C1743" i="14"/>
  <c r="C1744" i="14"/>
  <c r="C1745" i="14"/>
  <c r="C1746" i="14"/>
  <c r="C1747" i="14"/>
  <c r="C1748" i="14"/>
  <c r="C1749" i="14"/>
  <c r="C1750" i="14"/>
  <c r="C1751" i="14"/>
  <c r="C1752" i="14"/>
  <c r="C1753" i="14"/>
  <c r="C1754" i="14"/>
  <c r="C1755" i="14"/>
  <c r="C1756" i="14"/>
  <c r="C1757" i="14"/>
  <c r="C1758" i="14"/>
  <c r="C1759" i="14"/>
  <c r="C1760" i="14"/>
  <c r="C1761" i="14"/>
  <c r="C1762" i="14"/>
  <c r="C1763" i="14"/>
  <c r="C1764" i="14"/>
  <c r="C1765" i="14"/>
  <c r="C1766" i="14"/>
  <c r="C1767" i="14"/>
  <c r="C1768" i="14"/>
  <c r="C1769" i="14"/>
  <c r="C1770" i="14"/>
  <c r="C1771" i="14"/>
  <c r="C1772" i="14"/>
  <c r="C1773" i="14"/>
  <c r="C1774" i="14"/>
  <c r="C1775" i="14"/>
  <c r="C1776" i="14"/>
  <c r="C1777" i="14"/>
  <c r="C1778" i="14"/>
  <c r="C1779" i="14"/>
  <c r="C1780" i="14"/>
  <c r="C1781" i="14"/>
  <c r="C1782" i="14"/>
  <c r="C1783" i="14"/>
  <c r="C1784" i="14"/>
  <c r="C1785" i="14"/>
  <c r="C1786" i="14"/>
  <c r="C1787" i="14"/>
  <c r="C1788" i="14"/>
  <c r="C1789" i="14"/>
  <c r="C1790" i="14"/>
  <c r="C1791" i="14"/>
  <c r="C1792" i="14"/>
  <c r="C1793" i="14"/>
  <c r="C1794" i="14"/>
  <c r="C1795" i="14"/>
  <c r="C1796" i="14"/>
  <c r="C1797" i="14"/>
  <c r="C1798" i="14"/>
  <c r="C1799" i="14"/>
  <c r="C1800" i="14"/>
  <c r="C1801" i="14"/>
  <c r="C1802" i="14"/>
  <c r="C1803" i="14"/>
  <c r="C1804" i="14"/>
  <c r="C1805" i="14"/>
  <c r="C1806" i="14"/>
  <c r="C1807" i="14"/>
  <c r="C1808" i="14"/>
  <c r="C1809" i="14"/>
  <c r="C1810" i="14"/>
  <c r="C1811" i="14"/>
  <c r="C1812" i="14"/>
  <c r="C1813" i="14"/>
  <c r="C1814" i="14"/>
  <c r="C1815" i="14"/>
  <c r="C1816" i="14"/>
  <c r="C1817" i="14"/>
  <c r="C1818" i="14"/>
  <c r="C1819" i="14"/>
  <c r="C1820" i="14"/>
  <c r="C1821" i="14"/>
  <c r="C1822" i="14"/>
  <c r="C1823" i="14"/>
  <c r="C1824" i="14"/>
  <c r="C1825" i="14"/>
  <c r="C1826" i="14"/>
  <c r="C1827" i="14"/>
  <c r="C1828" i="14"/>
  <c r="C1829" i="14"/>
  <c r="C1830" i="14"/>
  <c r="C1831" i="14"/>
  <c r="C1832" i="14"/>
  <c r="C1833" i="14"/>
  <c r="C1834" i="14"/>
  <c r="C1835" i="14"/>
  <c r="C1836" i="14"/>
  <c r="C1837" i="14"/>
  <c r="C1838" i="14"/>
  <c r="C1839" i="14"/>
  <c r="C1840" i="14"/>
  <c r="C1841" i="14"/>
  <c r="C1842" i="14"/>
  <c r="C1843" i="14"/>
  <c r="C1844" i="14"/>
  <c r="C1845" i="14"/>
  <c r="C1846" i="14"/>
  <c r="C1847" i="14"/>
  <c r="C1848" i="14"/>
  <c r="C1849" i="14"/>
  <c r="C1850" i="14"/>
  <c r="C1851" i="14"/>
  <c r="C1852" i="14"/>
  <c r="C1853" i="14"/>
  <c r="C1854" i="14"/>
  <c r="C1855" i="14"/>
  <c r="C1856" i="14"/>
  <c r="C1857" i="14"/>
  <c r="C1858" i="14"/>
  <c r="C1859" i="14"/>
  <c r="C1860" i="14"/>
  <c r="C1861" i="14"/>
  <c r="C1862" i="14"/>
  <c r="C1863" i="14"/>
  <c r="C1864" i="14"/>
  <c r="C1865" i="14"/>
  <c r="C1866" i="14"/>
  <c r="C1867" i="14"/>
  <c r="C1868" i="14"/>
  <c r="C1869" i="14"/>
  <c r="C1870" i="14"/>
  <c r="C1871" i="14"/>
  <c r="C1872" i="14"/>
  <c r="C1873" i="14"/>
  <c r="C1874" i="14"/>
  <c r="C1875" i="14"/>
  <c r="C1876" i="14"/>
  <c r="C1877" i="14"/>
  <c r="C1878" i="14"/>
  <c r="C1879" i="14"/>
  <c r="C1880" i="14"/>
  <c r="C1881" i="14"/>
  <c r="C1882" i="14"/>
  <c r="C1883" i="14"/>
  <c r="C1884" i="14"/>
  <c r="C1885" i="14"/>
  <c r="C1886" i="14"/>
  <c r="C1887" i="14"/>
  <c r="C1888" i="14"/>
  <c r="C1889" i="14"/>
  <c r="C1890" i="14"/>
  <c r="C1891" i="14"/>
  <c r="C1892" i="14"/>
  <c r="C1893" i="14"/>
  <c r="C1894" i="14"/>
  <c r="C1895" i="14"/>
  <c r="C1896" i="14"/>
  <c r="C1897" i="14"/>
  <c r="C1898" i="14"/>
  <c r="C1899" i="14"/>
  <c r="C1900" i="14"/>
  <c r="C1901" i="14"/>
  <c r="C1902" i="14"/>
  <c r="C1903" i="14"/>
  <c r="C1904" i="14"/>
  <c r="C1905" i="14"/>
  <c r="C1906" i="14"/>
  <c r="C1907" i="14"/>
  <c r="C1908" i="14"/>
  <c r="C1909" i="14"/>
  <c r="C1910" i="14"/>
  <c r="C1911" i="14"/>
  <c r="C1912" i="14"/>
  <c r="C1913" i="14"/>
  <c r="C1914" i="14"/>
  <c r="C1915" i="14"/>
  <c r="C1916" i="14"/>
  <c r="C1917" i="14"/>
  <c r="C1918" i="14"/>
  <c r="C1919" i="14"/>
  <c r="C1920" i="14"/>
  <c r="C1921" i="14"/>
  <c r="C1922" i="14"/>
  <c r="C1923" i="14"/>
  <c r="C1924" i="14"/>
  <c r="C1925" i="14"/>
  <c r="C1926" i="14"/>
  <c r="C1927" i="14"/>
  <c r="C1928" i="14"/>
  <c r="C1929" i="14"/>
  <c r="C1930" i="14"/>
  <c r="C1931" i="14"/>
  <c r="C1932" i="14"/>
  <c r="C1933" i="14"/>
  <c r="C1934" i="14"/>
  <c r="C1935" i="14"/>
  <c r="C1936" i="14"/>
  <c r="C1937" i="14"/>
  <c r="C1938" i="14"/>
  <c r="C1939" i="14"/>
  <c r="C1940" i="14"/>
  <c r="C1941" i="14"/>
  <c r="C1942" i="14"/>
  <c r="C1943" i="14"/>
  <c r="C1944" i="14"/>
  <c r="C1945" i="14"/>
  <c r="C1946" i="14"/>
  <c r="C1947" i="14"/>
  <c r="C1948" i="14"/>
  <c r="C1949" i="14"/>
  <c r="C1950" i="14"/>
  <c r="C1951" i="14"/>
  <c r="C1952" i="14"/>
  <c r="C1953" i="14"/>
  <c r="C1954" i="14"/>
  <c r="C1955" i="14"/>
  <c r="C1956" i="14"/>
  <c r="C1957" i="14"/>
  <c r="C1958" i="14"/>
  <c r="C1959" i="14"/>
  <c r="C1960" i="14"/>
  <c r="C1961" i="14"/>
  <c r="C1962" i="14"/>
  <c r="C1963" i="14"/>
  <c r="C1964" i="14"/>
  <c r="C1965" i="14"/>
  <c r="C1966" i="14"/>
  <c r="C1967" i="14"/>
  <c r="C1968" i="14"/>
  <c r="C1969" i="14"/>
  <c r="C1970" i="14"/>
  <c r="C1971" i="14"/>
  <c r="C1972" i="14"/>
  <c r="C1973" i="14"/>
  <c r="C1974" i="14"/>
  <c r="C1975" i="14"/>
  <c r="C1976" i="14"/>
  <c r="C1977" i="14"/>
  <c r="C1978" i="14"/>
  <c r="C1979" i="14"/>
  <c r="C1980" i="14"/>
  <c r="C1981" i="14"/>
  <c r="C1982" i="14"/>
  <c r="C1983" i="14"/>
  <c r="C1984" i="14"/>
  <c r="C1985" i="14"/>
  <c r="C1986" i="14"/>
  <c r="C1987" i="14"/>
  <c r="C1988" i="14"/>
  <c r="C1989" i="14"/>
  <c r="C1990" i="14"/>
  <c r="C1991" i="14"/>
  <c r="C1992" i="14"/>
  <c r="C1993" i="14"/>
  <c r="C1994" i="14"/>
  <c r="C1995" i="14"/>
  <c r="C1996" i="14"/>
  <c r="C1997" i="14"/>
  <c r="C1998" i="14"/>
  <c r="C1999" i="14"/>
  <c r="C2000" i="14"/>
  <c r="C2001" i="14"/>
  <c r="C2002" i="14"/>
  <c r="C2003" i="14"/>
  <c r="C2004" i="14"/>
  <c r="C2005" i="14"/>
  <c r="C2006" i="14"/>
  <c r="C2007" i="14"/>
  <c r="C2008" i="14"/>
  <c r="C2009" i="14"/>
  <c r="C2010" i="14"/>
  <c r="C2011" i="14"/>
  <c r="C2012" i="14"/>
  <c r="C2013" i="14"/>
  <c r="C2014" i="14"/>
  <c r="C2015" i="14"/>
  <c r="C2016" i="14"/>
  <c r="C2017" i="14"/>
  <c r="C2018" i="14"/>
  <c r="C2019" i="14"/>
  <c r="C2020" i="14"/>
  <c r="C2021" i="14"/>
  <c r="C2022" i="14"/>
  <c r="C2023" i="14"/>
  <c r="C2024" i="14"/>
  <c r="C2025" i="14"/>
  <c r="C2026" i="14"/>
  <c r="C2027" i="14"/>
  <c r="C2028" i="14"/>
  <c r="C2029" i="14"/>
  <c r="C2030" i="14"/>
  <c r="C2031" i="14"/>
  <c r="C2032" i="14"/>
  <c r="C2033" i="14"/>
  <c r="C2034" i="14"/>
  <c r="C2035" i="14"/>
  <c r="C2036" i="14"/>
  <c r="C2037" i="14"/>
  <c r="C2038" i="14"/>
  <c r="C2039" i="14"/>
  <c r="C2040" i="14"/>
  <c r="C2041" i="14"/>
  <c r="C2042" i="14"/>
  <c r="C2043" i="14"/>
  <c r="C2044" i="14"/>
  <c r="C2"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62" i="14"/>
  <c r="B663" i="14"/>
  <c r="B664" i="14"/>
  <c r="B665" i="14"/>
  <c r="B666" i="14"/>
  <c r="B667" i="14"/>
  <c r="B668" i="14"/>
  <c r="B669" i="14"/>
  <c r="B670" i="14"/>
  <c r="B671" i="14"/>
  <c r="B672" i="14"/>
  <c r="B673" i="14"/>
  <c r="B674" i="14"/>
  <c r="B675" i="14"/>
  <c r="B676" i="14"/>
  <c r="B677" i="14"/>
  <c r="B678" i="14"/>
  <c r="B679" i="14"/>
  <c r="B680" i="14"/>
  <c r="B681" i="14"/>
  <c r="B682" i="14"/>
  <c r="B683" i="14"/>
  <c r="B684" i="14"/>
  <c r="B685" i="14"/>
  <c r="B686" i="14"/>
  <c r="B687" i="14"/>
  <c r="B688" i="14"/>
  <c r="B689" i="14"/>
  <c r="B690" i="14"/>
  <c r="B691" i="14"/>
  <c r="B692" i="14"/>
  <c r="B693" i="14"/>
  <c r="B694" i="14"/>
  <c r="B695" i="14"/>
  <c r="B696" i="14"/>
  <c r="B697" i="14"/>
  <c r="B698" i="14"/>
  <c r="B699" i="14"/>
  <c r="B700" i="14"/>
  <c r="B701" i="14"/>
  <c r="B702" i="14"/>
  <c r="B703" i="14"/>
  <c r="B704" i="14"/>
  <c r="B705" i="14"/>
  <c r="B706" i="14"/>
  <c r="B707" i="14"/>
  <c r="B708" i="14"/>
  <c r="B709" i="14"/>
  <c r="B710" i="14"/>
  <c r="B711" i="14"/>
  <c r="B712" i="14"/>
  <c r="B713" i="14"/>
  <c r="B714" i="14"/>
  <c r="B715" i="14"/>
  <c r="B716" i="14"/>
  <c r="B717" i="14"/>
  <c r="B718" i="14"/>
  <c r="B719" i="14"/>
  <c r="B720" i="14"/>
  <c r="B721" i="14"/>
  <c r="B722" i="14"/>
  <c r="B723" i="14"/>
  <c r="B724" i="14"/>
  <c r="B725" i="14"/>
  <c r="B726" i="14"/>
  <c r="B727" i="14"/>
  <c r="B728" i="14"/>
  <c r="B729" i="14"/>
  <c r="B730" i="14"/>
  <c r="B731" i="14"/>
  <c r="B732" i="14"/>
  <c r="B733" i="14"/>
  <c r="B734" i="14"/>
  <c r="B735" i="14"/>
  <c r="B736" i="14"/>
  <c r="B737" i="14"/>
  <c r="B738" i="14"/>
  <c r="B739" i="14"/>
  <c r="B740" i="14"/>
  <c r="B741" i="14"/>
  <c r="B742" i="14"/>
  <c r="B743" i="14"/>
  <c r="B744" i="14"/>
  <c r="B745" i="14"/>
  <c r="B746" i="14"/>
  <c r="B747" i="14"/>
  <c r="B748" i="14"/>
  <c r="B749" i="14"/>
  <c r="B750" i="14"/>
  <c r="B751" i="14"/>
  <c r="B752" i="14"/>
  <c r="B753" i="14"/>
  <c r="B754" i="14"/>
  <c r="B755" i="14"/>
  <c r="B756" i="14"/>
  <c r="B757" i="14"/>
  <c r="B758" i="14"/>
  <c r="B759" i="14"/>
  <c r="B760" i="14"/>
  <c r="B761" i="14"/>
  <c r="B762" i="14"/>
  <c r="B763" i="14"/>
  <c r="B764" i="14"/>
  <c r="B766" i="14"/>
  <c r="B767" i="14"/>
  <c r="B768" i="14"/>
  <c r="B769" i="14"/>
  <c r="B770" i="14"/>
  <c r="B771" i="14"/>
  <c r="B772" i="14"/>
  <c r="B773" i="14"/>
  <c r="B774" i="14"/>
  <c r="B775" i="14"/>
  <c r="B776" i="14"/>
  <c r="B777" i="14"/>
  <c r="B778" i="14"/>
  <c r="B779" i="14"/>
  <c r="B780" i="14"/>
  <c r="B781" i="14"/>
  <c r="B782" i="14"/>
  <c r="B783" i="14"/>
  <c r="B784" i="14"/>
  <c r="B785" i="14"/>
  <c r="B786" i="14"/>
  <c r="B787" i="14"/>
  <c r="B788" i="14"/>
  <c r="B789" i="14"/>
  <c r="B790" i="14"/>
  <c r="B791" i="14"/>
  <c r="B793" i="14"/>
  <c r="B794" i="14"/>
  <c r="B795" i="14"/>
  <c r="B796" i="14"/>
  <c r="B797" i="14"/>
  <c r="B798" i="14"/>
  <c r="B799" i="14"/>
  <c r="B800" i="14"/>
  <c r="B801" i="14"/>
  <c r="B802" i="14"/>
  <c r="B803" i="14"/>
  <c r="B804" i="14"/>
  <c r="B805" i="14"/>
  <c r="B806" i="14"/>
  <c r="B807" i="14"/>
  <c r="B808" i="14"/>
  <c r="B809" i="14"/>
  <c r="B810" i="14"/>
  <c r="B811" i="14"/>
  <c r="B812" i="14"/>
  <c r="B813" i="14"/>
  <c r="B814" i="14"/>
  <c r="B815" i="14"/>
  <c r="B816" i="14"/>
  <c r="B817" i="14"/>
  <c r="B818" i="14"/>
  <c r="B819" i="14"/>
  <c r="B820" i="14"/>
  <c r="B821" i="14"/>
  <c r="B822" i="14"/>
  <c r="B823" i="14"/>
  <c r="B824" i="14"/>
  <c r="B825" i="14"/>
  <c r="B826" i="14"/>
  <c r="B827" i="14"/>
  <c r="B828" i="14"/>
  <c r="B829" i="14"/>
  <c r="B830" i="14"/>
  <c r="B831" i="14"/>
  <c r="B832" i="14"/>
  <c r="B833" i="14"/>
  <c r="B834" i="14"/>
  <c r="B835" i="14"/>
  <c r="B836" i="14"/>
  <c r="B837" i="14"/>
  <c r="B838" i="14"/>
  <c r="B839" i="14"/>
  <c r="B840" i="14"/>
  <c r="B841" i="14"/>
  <c r="B842" i="14"/>
  <c r="B843" i="14"/>
  <c r="B844" i="14"/>
  <c r="B845" i="14"/>
  <c r="B846" i="14"/>
  <c r="B847" i="14"/>
  <c r="B848" i="14"/>
  <c r="B849" i="14"/>
  <c r="B850" i="14"/>
  <c r="B851" i="14"/>
  <c r="B852" i="14"/>
  <c r="B853" i="14"/>
  <c r="B854" i="14"/>
  <c r="B855" i="14"/>
  <c r="B856" i="14"/>
  <c r="B857" i="14"/>
  <c r="B858" i="14"/>
  <c r="B859" i="14"/>
  <c r="B860" i="14"/>
  <c r="B861" i="14"/>
  <c r="B862" i="14"/>
  <c r="B863" i="14"/>
  <c r="B864" i="14"/>
  <c r="B865" i="14"/>
  <c r="B866" i="14"/>
  <c r="B867" i="14"/>
  <c r="B868" i="14"/>
  <c r="B869" i="14"/>
  <c r="B870" i="14"/>
  <c r="B871" i="14"/>
  <c r="B872" i="14"/>
  <c r="B873" i="14"/>
  <c r="B874" i="14"/>
  <c r="B875" i="14"/>
  <c r="B876" i="14"/>
  <c r="B877" i="14"/>
  <c r="B878" i="14"/>
  <c r="B879" i="14"/>
  <c r="B880" i="14"/>
  <c r="B881" i="14"/>
  <c r="B882" i="14"/>
  <c r="B883" i="14"/>
  <c r="B884" i="14"/>
  <c r="B885" i="14"/>
  <c r="B886" i="14"/>
  <c r="B887" i="14"/>
  <c r="B888" i="14"/>
  <c r="B889" i="14"/>
  <c r="B890" i="14"/>
  <c r="B891" i="14"/>
  <c r="B892" i="14"/>
  <c r="B893" i="14"/>
  <c r="B894" i="14"/>
  <c r="B895" i="14"/>
  <c r="B896" i="14"/>
  <c r="B897" i="14"/>
  <c r="B898" i="14"/>
  <c r="B899" i="14"/>
  <c r="B900" i="14"/>
  <c r="B901" i="14"/>
  <c r="B902" i="14"/>
  <c r="B903" i="14"/>
  <c r="B904" i="14"/>
  <c r="B905" i="14"/>
  <c r="B920" i="14"/>
  <c r="B921" i="14"/>
  <c r="B922" i="14"/>
  <c r="B923" i="14"/>
  <c r="B924" i="14"/>
  <c r="B925" i="14"/>
  <c r="B926" i="14"/>
  <c r="B927" i="14"/>
  <c r="B928" i="14"/>
  <c r="B929" i="14"/>
  <c r="B930" i="14"/>
  <c r="B931" i="14"/>
  <c r="B932" i="14"/>
  <c r="B933" i="14"/>
  <c r="B934" i="14"/>
  <c r="B935" i="14"/>
  <c r="B936" i="14"/>
  <c r="B937" i="14"/>
  <c r="B938" i="14"/>
  <c r="B939" i="14"/>
  <c r="B940" i="14"/>
  <c r="B941" i="14"/>
  <c r="B942" i="14"/>
  <c r="B943" i="14"/>
  <c r="B944" i="14"/>
  <c r="B945" i="14"/>
  <c r="B946" i="14"/>
  <c r="B947" i="14"/>
  <c r="B948" i="14"/>
  <c r="B949" i="14"/>
  <c r="B950" i="14"/>
  <c r="B951" i="14"/>
  <c r="B952" i="14"/>
  <c r="B953" i="14"/>
  <c r="B954" i="14"/>
  <c r="B955" i="14"/>
  <c r="B956" i="14"/>
  <c r="B957" i="14"/>
  <c r="B958" i="14"/>
  <c r="B959" i="14"/>
  <c r="B960" i="14"/>
  <c r="B961" i="14"/>
  <c r="B962" i="14"/>
  <c r="B963" i="14"/>
  <c r="B964" i="14"/>
  <c r="B965" i="14"/>
  <c r="B966" i="14"/>
  <c r="B967" i="14"/>
  <c r="B968" i="14"/>
  <c r="B969" i="14"/>
  <c r="B970" i="14"/>
  <c r="B971" i="14"/>
  <c r="B972" i="14"/>
  <c r="B973" i="14"/>
  <c r="B974" i="14"/>
  <c r="B975" i="14"/>
  <c r="B976" i="14"/>
  <c r="B977" i="14"/>
  <c r="B978" i="14"/>
  <c r="B979" i="14"/>
  <c r="B980" i="14"/>
  <c r="B981" i="14"/>
  <c r="B982" i="14"/>
  <c r="B983" i="14"/>
  <c r="B984" i="14"/>
  <c r="B985" i="14"/>
  <c r="B986" i="14"/>
  <c r="B987" i="14"/>
  <c r="B988" i="14"/>
  <c r="B989" i="14"/>
  <c r="B990" i="14"/>
  <c r="B991" i="14"/>
  <c r="B992" i="14"/>
  <c r="B993" i="14"/>
  <c r="B994" i="14"/>
  <c r="B995" i="14"/>
  <c r="B996" i="14"/>
  <c r="B997" i="14"/>
  <c r="B998" i="14"/>
  <c r="B999" i="14"/>
  <c r="B1000" i="14"/>
  <c r="B1001" i="14"/>
  <c r="B1002" i="14"/>
  <c r="B1003" i="14"/>
  <c r="B1004" i="14"/>
  <c r="B1005" i="14"/>
  <c r="B1006" i="14"/>
  <c r="B1007" i="14"/>
  <c r="B1008" i="14"/>
  <c r="B1009" i="14"/>
  <c r="B1010" i="14"/>
  <c r="B1011" i="14"/>
  <c r="B1012" i="14"/>
  <c r="B1013" i="14"/>
  <c r="B1014" i="14"/>
  <c r="B1015" i="14"/>
  <c r="B1016" i="14"/>
  <c r="B1017" i="14"/>
  <c r="B1018" i="14"/>
  <c r="B1019" i="14"/>
  <c r="B1020" i="14"/>
  <c r="B1021" i="14"/>
  <c r="B1022" i="14"/>
  <c r="B1023" i="14"/>
  <c r="B1024" i="14"/>
  <c r="B1025" i="14"/>
  <c r="B1026" i="14"/>
  <c r="B1027" i="14"/>
  <c r="B1028" i="14"/>
  <c r="B1029" i="14"/>
  <c r="B1030" i="14"/>
  <c r="B1031" i="14"/>
  <c r="B1032" i="14"/>
  <c r="B1033" i="14"/>
  <c r="B1034" i="14"/>
  <c r="B1035" i="14"/>
  <c r="B1036" i="14"/>
  <c r="B1037" i="14"/>
  <c r="B1038" i="14"/>
  <c r="B1039" i="14"/>
  <c r="B1040" i="14"/>
  <c r="B1041" i="14"/>
  <c r="B1042" i="14"/>
  <c r="B1043" i="14"/>
  <c r="B1044" i="14"/>
  <c r="B1045" i="14"/>
  <c r="B1046" i="14"/>
  <c r="B1047" i="14"/>
  <c r="B1048" i="14"/>
  <c r="B1049" i="14"/>
  <c r="B1050" i="14"/>
  <c r="B1051" i="14"/>
  <c r="B1052" i="14"/>
  <c r="B1053" i="14"/>
  <c r="B1054" i="14"/>
  <c r="B1055" i="14"/>
  <c r="B1056" i="14"/>
  <c r="B1057" i="14"/>
  <c r="B1058" i="14"/>
  <c r="B1059" i="14"/>
  <c r="B1060" i="14"/>
  <c r="B1061" i="14"/>
  <c r="B1062" i="14"/>
  <c r="B1063" i="14"/>
  <c r="B1064" i="14"/>
  <c r="B1065" i="14"/>
  <c r="B1066" i="14"/>
  <c r="B1067" i="14"/>
  <c r="B1068" i="14"/>
  <c r="B1069" i="14"/>
  <c r="B1070" i="14"/>
  <c r="B1071" i="14"/>
  <c r="B1072" i="14"/>
  <c r="B1073" i="14"/>
  <c r="B1074" i="14"/>
  <c r="B1075" i="14"/>
  <c r="B1076" i="14"/>
  <c r="B1077" i="14"/>
  <c r="B1078" i="14"/>
  <c r="B1079" i="14"/>
  <c r="B1080" i="14"/>
  <c r="B1081" i="14"/>
  <c r="B1082" i="14"/>
  <c r="B1083" i="14"/>
  <c r="B1084" i="14"/>
  <c r="B1085" i="14"/>
  <c r="B1086" i="14"/>
  <c r="B1087" i="14"/>
  <c r="B1088" i="14"/>
  <c r="B1089" i="14"/>
  <c r="B1090" i="14"/>
  <c r="B1091" i="14"/>
  <c r="B1092" i="14"/>
  <c r="B1093" i="14"/>
  <c r="B1094" i="14"/>
  <c r="B1095" i="14"/>
  <c r="B1096" i="14"/>
  <c r="B1097" i="14"/>
  <c r="B1098" i="14"/>
  <c r="B1099" i="14"/>
  <c r="B1100" i="14"/>
  <c r="B1101" i="14"/>
  <c r="B1102" i="14"/>
  <c r="B1103" i="14"/>
  <c r="B1104" i="14"/>
  <c r="B1105" i="14"/>
  <c r="B1106" i="14"/>
  <c r="B1107" i="14"/>
  <c r="B1108" i="14"/>
  <c r="B1109" i="14"/>
  <c r="B1110" i="14"/>
  <c r="B1111" i="14"/>
  <c r="B1112" i="14"/>
  <c r="B1113" i="14"/>
  <c r="B1114" i="14"/>
  <c r="B1115" i="14"/>
  <c r="B1116" i="14"/>
  <c r="B1117" i="14"/>
  <c r="B1118" i="14"/>
  <c r="B1119" i="14"/>
  <c r="B1120" i="14"/>
  <c r="B1121" i="14"/>
  <c r="B1122" i="14"/>
  <c r="B1123" i="14"/>
  <c r="B1124" i="14"/>
  <c r="B1125" i="14"/>
  <c r="B1126" i="14"/>
  <c r="B1127" i="14"/>
  <c r="B1128" i="14"/>
  <c r="B1129" i="14"/>
  <c r="B1130" i="14"/>
  <c r="B1131" i="14"/>
  <c r="B1132" i="14"/>
  <c r="B1133" i="14"/>
  <c r="B1134" i="14"/>
  <c r="B1135" i="14"/>
  <c r="B1136" i="14"/>
  <c r="B1137" i="14"/>
  <c r="B1138" i="14"/>
  <c r="B1139" i="14"/>
  <c r="B1140" i="14"/>
  <c r="B1141" i="14"/>
  <c r="B1142" i="14"/>
  <c r="B1143" i="14"/>
  <c r="B1144" i="14"/>
  <c r="B1145" i="14"/>
  <c r="B1146" i="14"/>
  <c r="B1147" i="14"/>
  <c r="B1148" i="14"/>
  <c r="B1149" i="14"/>
  <c r="B1150" i="14"/>
  <c r="B1151" i="14"/>
  <c r="B1152" i="14"/>
  <c r="B1153" i="14"/>
  <c r="B1154" i="14"/>
  <c r="B1155" i="14"/>
  <c r="B1156" i="14"/>
  <c r="B1157" i="14"/>
  <c r="B1158" i="14"/>
  <c r="B1159" i="14"/>
  <c r="B1160" i="14"/>
  <c r="B1161" i="14"/>
  <c r="B1162" i="14"/>
  <c r="B1163" i="14"/>
  <c r="B1164" i="14"/>
  <c r="B1165" i="14"/>
  <c r="B1166" i="14"/>
  <c r="B1167" i="14"/>
  <c r="B1168" i="14"/>
  <c r="B1169" i="14"/>
  <c r="B1170" i="14"/>
  <c r="B1171" i="14"/>
  <c r="B1172" i="14"/>
  <c r="B1173" i="14"/>
  <c r="B1174" i="14"/>
  <c r="B1175" i="14"/>
  <c r="B1176" i="14"/>
  <c r="B1177" i="14"/>
  <c r="B1178" i="14"/>
  <c r="B1179" i="14"/>
  <c r="B1180" i="14"/>
  <c r="B1181" i="14"/>
  <c r="B1182" i="14"/>
  <c r="B1183" i="14"/>
  <c r="B1184" i="14"/>
  <c r="B1185" i="14"/>
  <c r="B1186" i="14"/>
  <c r="B1187" i="14"/>
  <c r="B1188" i="14"/>
  <c r="B1189" i="14"/>
  <c r="B1190" i="14"/>
  <c r="B1191" i="14"/>
  <c r="B1192" i="14"/>
  <c r="B1193" i="14"/>
  <c r="B1194" i="14"/>
  <c r="B1195" i="14"/>
  <c r="B1196" i="14"/>
  <c r="B1197" i="14"/>
  <c r="B1198" i="14"/>
  <c r="B1199" i="14"/>
  <c r="B1200" i="14"/>
  <c r="B1201" i="14"/>
  <c r="B1202" i="14"/>
  <c r="B1203" i="14"/>
  <c r="B1204" i="14"/>
  <c r="B1205" i="14"/>
  <c r="B1206" i="14"/>
  <c r="B1207" i="14"/>
  <c r="B1208" i="14"/>
  <c r="B1209" i="14"/>
  <c r="B1210" i="14"/>
  <c r="B1211" i="14"/>
  <c r="B1212" i="14"/>
  <c r="B1213" i="14"/>
  <c r="B1214" i="14"/>
  <c r="B1215" i="14"/>
  <c r="B1216" i="14"/>
  <c r="B1217" i="14"/>
  <c r="B1218" i="14"/>
  <c r="B1219" i="14"/>
  <c r="B1220" i="14"/>
  <c r="B1221" i="14"/>
  <c r="B1222" i="14"/>
  <c r="B1223" i="14"/>
  <c r="B1224" i="14"/>
  <c r="B1225" i="14"/>
  <c r="B1226" i="14"/>
  <c r="B1227" i="14"/>
  <c r="B1228" i="14"/>
  <c r="B1229" i="14"/>
  <c r="B1230" i="14"/>
  <c r="B1231" i="14"/>
  <c r="B1232" i="14"/>
  <c r="B1233" i="14"/>
  <c r="B1234" i="14"/>
  <c r="B1235" i="14"/>
  <c r="B1236" i="14"/>
  <c r="B1237" i="14"/>
  <c r="B1238" i="14"/>
  <c r="B1239" i="14"/>
  <c r="B1240" i="14"/>
  <c r="B1241" i="14"/>
  <c r="B1242" i="14"/>
  <c r="B1243" i="14"/>
  <c r="B1244" i="14"/>
  <c r="B1245" i="14"/>
  <c r="B1246" i="14"/>
  <c r="B1247" i="14"/>
  <c r="B1248" i="14"/>
  <c r="B1249" i="14"/>
  <c r="B1250" i="14"/>
  <c r="B1251" i="14"/>
  <c r="B1252" i="14"/>
  <c r="B1253" i="14"/>
  <c r="B1254" i="14"/>
  <c r="B1255" i="14"/>
  <c r="B1256" i="14"/>
  <c r="B1257" i="14"/>
  <c r="B1258" i="14"/>
  <c r="B1259" i="14"/>
  <c r="B1260" i="14"/>
  <c r="B1261" i="14"/>
  <c r="B1262" i="14"/>
  <c r="B1263" i="14"/>
  <c r="B1264" i="14"/>
  <c r="B1265" i="14"/>
  <c r="B1266" i="14"/>
  <c r="B1267" i="14"/>
  <c r="B1268" i="14"/>
  <c r="B1269" i="14"/>
  <c r="B1270" i="14"/>
  <c r="B1271" i="14"/>
  <c r="B1272" i="14"/>
  <c r="B1273" i="14"/>
  <c r="B1274" i="14"/>
  <c r="B1275" i="14"/>
  <c r="B1276" i="14"/>
  <c r="B1277" i="14"/>
  <c r="B1278" i="14"/>
  <c r="B1279" i="14"/>
  <c r="B1280" i="14"/>
  <c r="B1281" i="14"/>
  <c r="B1282" i="14"/>
  <c r="B1283" i="14"/>
  <c r="B1284" i="14"/>
  <c r="B1285" i="14"/>
  <c r="B1286" i="14"/>
  <c r="B1287" i="14"/>
  <c r="B1288" i="14"/>
  <c r="B1289" i="14"/>
  <c r="B1290" i="14"/>
  <c r="B1291" i="14"/>
  <c r="B1292" i="14"/>
  <c r="B1293" i="14"/>
  <c r="B1294" i="14"/>
  <c r="B1295" i="14"/>
  <c r="B1296" i="14"/>
  <c r="B1297" i="14"/>
  <c r="B1298" i="14"/>
  <c r="B1299" i="14"/>
  <c r="B1300" i="14"/>
  <c r="B1301" i="14"/>
  <c r="B1302" i="14"/>
  <c r="B1303" i="14"/>
  <c r="B1304" i="14"/>
  <c r="B1305" i="14"/>
  <c r="B1306" i="14"/>
  <c r="B1307" i="14"/>
  <c r="B1308" i="14"/>
  <c r="B1309" i="14"/>
  <c r="B1310" i="14"/>
  <c r="B1311" i="14"/>
  <c r="B1312" i="14"/>
  <c r="B1313" i="14"/>
  <c r="B1314" i="14"/>
  <c r="B1315" i="14"/>
  <c r="B1316" i="14"/>
  <c r="B1317" i="14"/>
  <c r="B1318" i="14"/>
  <c r="B1319" i="14"/>
  <c r="B1320" i="14"/>
  <c r="B1321" i="14"/>
  <c r="B1322" i="14"/>
  <c r="B1323" i="14"/>
  <c r="B1324" i="14"/>
  <c r="B1325" i="14"/>
  <c r="B1326" i="14"/>
  <c r="B1327" i="14"/>
  <c r="B1328" i="14"/>
  <c r="B1329" i="14"/>
  <c r="B1330" i="14"/>
  <c r="B1331" i="14"/>
  <c r="B1332" i="14"/>
  <c r="B1333" i="14"/>
  <c r="B1334" i="14"/>
  <c r="B1335" i="14"/>
  <c r="B1336" i="14"/>
  <c r="B1337" i="14"/>
  <c r="B1338" i="14"/>
  <c r="B1339" i="14"/>
  <c r="B1340" i="14"/>
  <c r="B1341" i="14"/>
  <c r="B1342" i="14"/>
  <c r="B1343" i="14"/>
  <c r="B1344" i="14"/>
  <c r="B1345" i="14"/>
  <c r="B1346" i="14"/>
  <c r="B1347" i="14"/>
  <c r="B1348" i="14"/>
  <c r="B1349" i="14"/>
  <c r="B1350" i="14"/>
  <c r="B1351" i="14"/>
  <c r="B1352" i="14"/>
  <c r="B1353" i="14"/>
  <c r="B1354" i="14"/>
  <c r="B1355" i="14"/>
  <c r="B1356" i="14"/>
  <c r="B1357" i="14"/>
  <c r="B1358" i="14"/>
  <c r="B1359" i="14"/>
  <c r="B1360" i="14"/>
  <c r="B1361" i="14"/>
  <c r="B1362" i="14"/>
  <c r="B1363" i="14"/>
  <c r="B1364" i="14"/>
  <c r="B1365" i="14"/>
  <c r="B1366" i="14"/>
  <c r="B1367" i="14"/>
  <c r="B1368" i="14"/>
  <c r="B1369" i="14"/>
  <c r="B1370" i="14"/>
  <c r="B1371" i="14"/>
  <c r="B1372" i="14"/>
  <c r="B1373" i="14"/>
  <c r="B1374" i="14"/>
  <c r="B1375" i="14"/>
  <c r="B1376" i="14"/>
  <c r="B1377" i="14"/>
  <c r="B1378" i="14"/>
  <c r="B1379" i="14"/>
  <c r="B1380" i="14"/>
  <c r="B1381" i="14"/>
  <c r="B1382" i="14"/>
  <c r="B1383" i="14"/>
  <c r="B1384" i="14"/>
  <c r="B1385" i="14"/>
  <c r="B1386" i="14"/>
  <c r="B1387" i="14"/>
  <c r="B1388" i="14"/>
  <c r="B1389" i="14"/>
  <c r="B1390" i="14"/>
  <c r="B1391" i="14"/>
  <c r="B1392" i="14"/>
  <c r="B1393" i="14"/>
  <c r="B1394" i="14"/>
  <c r="B1395" i="14"/>
  <c r="B1396" i="14"/>
  <c r="B1397" i="14"/>
  <c r="B1398" i="14"/>
  <c r="B1399" i="14"/>
  <c r="B1400" i="14"/>
  <c r="B1401" i="14"/>
  <c r="B1402" i="14"/>
  <c r="B1403" i="14"/>
  <c r="B1404" i="14"/>
  <c r="B1405" i="14"/>
  <c r="B1406" i="14"/>
  <c r="B1407" i="14"/>
  <c r="B1408" i="14"/>
  <c r="B1409" i="14"/>
  <c r="B1410" i="14"/>
  <c r="B1411" i="14"/>
  <c r="B1412" i="14"/>
  <c r="B1413" i="14"/>
  <c r="B1414" i="14"/>
  <c r="B1415" i="14"/>
  <c r="B1416" i="14"/>
  <c r="B1417" i="14"/>
  <c r="B1418" i="14"/>
  <c r="B1419" i="14"/>
  <c r="B1420" i="14"/>
  <c r="B1421" i="14"/>
  <c r="B1422" i="14"/>
  <c r="B1423" i="14"/>
  <c r="B1424" i="14"/>
  <c r="B1425" i="14"/>
  <c r="B1426" i="14"/>
  <c r="B1427" i="14"/>
  <c r="B1428" i="14"/>
  <c r="B1429" i="14"/>
  <c r="B1430" i="14"/>
  <c r="B1431" i="14"/>
  <c r="B1432" i="14"/>
  <c r="B1433" i="14"/>
  <c r="B1434" i="14"/>
  <c r="B1435" i="14"/>
  <c r="B1436" i="14"/>
  <c r="B1437" i="14"/>
  <c r="B1438" i="14"/>
  <c r="B1439" i="14"/>
  <c r="B1440" i="14"/>
  <c r="B1441" i="14"/>
  <c r="B1442" i="14"/>
  <c r="B1443" i="14"/>
  <c r="B1444" i="14"/>
  <c r="B1445" i="14"/>
  <c r="B1446" i="14"/>
  <c r="B1447" i="14"/>
  <c r="B1448" i="14"/>
  <c r="B1449" i="14"/>
  <c r="B1450" i="14"/>
  <c r="B1451" i="14"/>
  <c r="B1452" i="14"/>
  <c r="B1453" i="14"/>
  <c r="B1454" i="14"/>
  <c r="B1455" i="14"/>
  <c r="B1456" i="14"/>
  <c r="B1457" i="14"/>
  <c r="B1458" i="14"/>
  <c r="B1459" i="14"/>
  <c r="B1460" i="14"/>
  <c r="B1461" i="14"/>
  <c r="B1462" i="14"/>
  <c r="B1463" i="14"/>
  <c r="B1464" i="14"/>
  <c r="B1465" i="14"/>
  <c r="B1466" i="14"/>
  <c r="B1467" i="14"/>
  <c r="B1468" i="14"/>
  <c r="B1469" i="14"/>
  <c r="B1470" i="14"/>
  <c r="B1471" i="14"/>
  <c r="B1472" i="14"/>
  <c r="B1473" i="14"/>
  <c r="B1474" i="14"/>
  <c r="B1475" i="14"/>
  <c r="B1476" i="14"/>
  <c r="B1477" i="14"/>
  <c r="B1478" i="14"/>
  <c r="B1479" i="14"/>
  <c r="B1480" i="14"/>
  <c r="B1481" i="14"/>
  <c r="B1482" i="14"/>
  <c r="B1483" i="14"/>
  <c r="B1484" i="14"/>
  <c r="B1485" i="14"/>
  <c r="B1486" i="14"/>
  <c r="B1487" i="14"/>
  <c r="B1488" i="14"/>
  <c r="B1489" i="14"/>
  <c r="B1490" i="14"/>
  <c r="B1491" i="14"/>
  <c r="B1492" i="14"/>
  <c r="B1493" i="14"/>
  <c r="B1494" i="14"/>
  <c r="B1495" i="14"/>
  <c r="B1496" i="14"/>
  <c r="B1497" i="14"/>
  <c r="B1498" i="14"/>
  <c r="B1499" i="14"/>
  <c r="B1500" i="14"/>
  <c r="B1501" i="14"/>
  <c r="B1502" i="14"/>
  <c r="B24" i="14"/>
  <c r="B25" i="14"/>
  <c r="B26" i="14"/>
  <c r="B27" i="14"/>
  <c r="B28" i="14"/>
  <c r="B29" i="14"/>
  <c r="B30" i="14"/>
  <c r="B31" i="14"/>
  <c r="B32" i="14"/>
  <c r="B33" i="14"/>
  <c r="B34" i="14"/>
  <c r="B35" i="14"/>
  <c r="B36" i="14"/>
  <c r="B37" i="14"/>
  <c r="B38" i="14"/>
  <c r="B39" i="14"/>
  <c r="B40" i="14"/>
  <c r="B41" i="14"/>
  <c r="B42" i="14"/>
  <c r="B43" i="14"/>
  <c r="B44" i="14"/>
  <c r="B45" i="14"/>
  <c r="B46" i="14"/>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61" i="8"/>
  <c r="I62"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62" i="8"/>
  <c r="I163" i="8"/>
  <c r="I164" i="8"/>
  <c r="I165" i="8"/>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605" i="14"/>
  <c r="A606" i="14"/>
  <c r="A607" i="14"/>
  <c r="A608" i="14"/>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706" i="14"/>
  <c r="A707" i="14"/>
  <c r="A708" i="14"/>
  <c r="A709" i="14"/>
  <c r="A710" i="14"/>
  <c r="A711" i="14"/>
  <c r="A712" i="14"/>
  <c r="A713" i="14"/>
  <c r="A714" i="14"/>
  <c r="A715" i="14"/>
  <c r="A716" i="14"/>
  <c r="A717" i="14"/>
  <c r="A718" i="14"/>
  <c r="A719" i="14"/>
  <c r="A720" i="14"/>
  <c r="A721" i="14"/>
  <c r="A722" i="14"/>
  <c r="A723" i="14"/>
  <c r="A724" i="14"/>
  <c r="A725" i="14"/>
  <c r="A726" i="14"/>
  <c r="A727" i="14"/>
  <c r="A728" i="14"/>
  <c r="A729" i="14"/>
  <c r="A730" i="14"/>
  <c r="A731" i="14"/>
  <c r="A732" i="14"/>
  <c r="A733" i="14"/>
  <c r="A734" i="14"/>
  <c r="A735" i="14"/>
  <c r="A736" i="14"/>
  <c r="A737" i="14"/>
  <c r="A738" i="14"/>
  <c r="A739" i="14"/>
  <c r="A740" i="14"/>
  <c r="A741" i="14"/>
  <c r="A742" i="14"/>
  <c r="A743" i="14"/>
  <c r="A744" i="14"/>
  <c r="A745" i="14"/>
  <c r="A746" i="14"/>
  <c r="A747" i="14"/>
  <c r="A748" i="14"/>
  <c r="A749" i="14"/>
  <c r="A750" i="14"/>
  <c r="A751" i="14"/>
  <c r="A752" i="14"/>
  <c r="A753" i="14"/>
  <c r="A754" i="14"/>
  <c r="A755" i="14"/>
  <c r="A756" i="14"/>
  <c r="A757" i="14"/>
  <c r="A758" i="14"/>
  <c r="A759" i="14"/>
  <c r="A760" i="14"/>
  <c r="A761" i="14"/>
  <c r="A762" i="14"/>
  <c r="A763" i="14"/>
  <c r="A764" i="14"/>
  <c r="A765" i="14"/>
  <c r="A766" i="14"/>
  <c r="A767" i="14"/>
  <c r="A768" i="14"/>
  <c r="A769" i="14"/>
  <c r="A770" i="14"/>
  <c r="A771" i="14"/>
  <c r="A772" i="14"/>
  <c r="A773" i="14"/>
  <c r="A774" i="14"/>
  <c r="A775" i="14"/>
  <c r="A776" i="14"/>
  <c r="A777" i="14"/>
  <c r="A778" i="14"/>
  <c r="A779" i="14"/>
  <c r="A780" i="14"/>
  <c r="A781" i="14"/>
  <c r="A782" i="14"/>
  <c r="A783" i="14"/>
  <c r="A784" i="14"/>
  <c r="A785" i="14"/>
  <c r="A786" i="14"/>
  <c r="A787" i="14"/>
  <c r="A788" i="14"/>
  <c r="A789" i="14"/>
  <c r="A790" i="14"/>
  <c r="A791" i="14"/>
  <c r="A792" i="14"/>
  <c r="A793" i="14"/>
  <c r="A794" i="14"/>
  <c r="A795" i="14"/>
  <c r="A796" i="14"/>
  <c r="A797" i="14"/>
  <c r="A798" i="14"/>
  <c r="A799" i="14"/>
  <c r="A800" i="14"/>
  <c r="A801" i="14"/>
  <c r="A802" i="14"/>
  <c r="A803" i="14"/>
  <c r="A804" i="14"/>
  <c r="A805" i="14"/>
  <c r="A806" i="14"/>
  <c r="A807" i="14"/>
  <c r="A808" i="14"/>
  <c r="A809" i="14"/>
  <c r="A810" i="14"/>
  <c r="A811" i="14"/>
  <c r="A812" i="14"/>
  <c r="A813" i="14"/>
  <c r="A814" i="14"/>
  <c r="A815" i="14"/>
  <c r="A816" i="14"/>
  <c r="A817" i="14"/>
  <c r="A818" i="14"/>
  <c r="A819" i="14"/>
  <c r="A820" i="14"/>
  <c r="A821" i="14"/>
  <c r="A822" i="14"/>
  <c r="A823" i="14"/>
  <c r="A824" i="14"/>
  <c r="A825" i="14"/>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908" i="14"/>
  <c r="A909" i="14"/>
  <c r="A910" i="14"/>
  <c r="A911" i="14"/>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35" i="14"/>
  <c r="A936" i="14"/>
  <c r="A937" i="14"/>
  <c r="A938" i="14"/>
  <c r="A939" i="14"/>
  <c r="A940" i="14"/>
  <c r="A941" i="14"/>
  <c r="A942" i="14"/>
  <c r="A943" i="14"/>
  <c r="A944" i="14"/>
  <c r="A945" i="14"/>
  <c r="A946" i="14"/>
  <c r="A947" i="14"/>
  <c r="A948" i="14"/>
  <c r="A949" i="14"/>
  <c r="A950" i="14"/>
  <c r="A951" i="14"/>
  <c r="A952" i="14"/>
  <c r="A953" i="14"/>
  <c r="A954" i="14"/>
  <c r="A955" i="14"/>
  <c r="A956" i="14"/>
  <c r="A957" i="14"/>
  <c r="A958" i="14"/>
  <c r="A959" i="14"/>
  <c r="A960" i="14"/>
  <c r="A961" i="14"/>
  <c r="A962" i="14"/>
  <c r="A963" i="14"/>
  <c r="A964" i="14"/>
  <c r="A965" i="14"/>
  <c r="A966" i="14"/>
  <c r="A967" i="14"/>
  <c r="A968" i="14"/>
  <c r="A969" i="14"/>
  <c r="A970" i="14"/>
  <c r="A971" i="14"/>
  <c r="A972" i="14"/>
  <c r="A973" i="14"/>
  <c r="A974" i="14"/>
  <c r="A975" i="14"/>
  <c r="A976" i="14"/>
  <c r="A977" i="14"/>
  <c r="A978" i="14"/>
  <c r="A979" i="14"/>
  <c r="A980" i="14"/>
  <c r="A981" i="14"/>
  <c r="A982" i="14"/>
  <c r="A983" i="14"/>
  <c r="A984" i="14"/>
  <c r="A985" i="14"/>
  <c r="A986" i="14"/>
  <c r="A987" i="14"/>
  <c r="A988" i="14"/>
  <c r="A989" i="14"/>
  <c r="A990" i="14"/>
  <c r="A991" i="14"/>
  <c r="A992" i="14"/>
  <c r="A993" i="14"/>
  <c r="A994" i="14"/>
  <c r="A995" i="14"/>
  <c r="A996" i="14"/>
  <c r="A997" i="14"/>
  <c r="A998" i="14"/>
  <c r="A999" i="14"/>
  <c r="A1000" i="14"/>
  <c r="A1001" i="14"/>
  <c r="A1002" i="14"/>
  <c r="A1003" i="14"/>
  <c r="A1004" i="14"/>
  <c r="A1005" i="14"/>
  <c r="A1006" i="14"/>
  <c r="A1007" i="14"/>
  <c r="A1008" i="14"/>
  <c r="A1009" i="14"/>
  <c r="A1010" i="14"/>
  <c r="A1011" i="14"/>
  <c r="A1012" i="14"/>
  <c r="A1013" i="14"/>
  <c r="A1014" i="14"/>
  <c r="A1015" i="14"/>
  <c r="A1016" i="14"/>
  <c r="A1017" i="14"/>
  <c r="A1018" i="14"/>
  <c r="A1019" i="14"/>
  <c r="A1020" i="14"/>
  <c r="A1021" i="14"/>
  <c r="A1022" i="14"/>
  <c r="A1023" i="14"/>
  <c r="A1024" i="14"/>
  <c r="A1025" i="14"/>
  <c r="A1026" i="14"/>
  <c r="A1027" i="14"/>
  <c r="A1028" i="14"/>
  <c r="A1029" i="14"/>
  <c r="A1030" i="14"/>
  <c r="A1031" i="14"/>
  <c r="A1032" i="14"/>
  <c r="A1033" i="14"/>
  <c r="A1034" i="14"/>
  <c r="A1035" i="14"/>
  <c r="A1036" i="14"/>
  <c r="A1037" i="14"/>
  <c r="A1038" i="14"/>
  <c r="A1039" i="14"/>
  <c r="A1040" i="14"/>
  <c r="A1041" i="14"/>
  <c r="A1042" i="14"/>
  <c r="A1043" i="14"/>
  <c r="A1044" i="14"/>
  <c r="A1045" i="14"/>
  <c r="A1046" i="14"/>
  <c r="A1047" i="14"/>
  <c r="A1048" i="14"/>
  <c r="A1049" i="14"/>
  <c r="A1050" i="14"/>
  <c r="A1051" i="14"/>
  <c r="A1052" i="14"/>
  <c r="A1053" i="14"/>
  <c r="A1054" i="14"/>
  <c r="A1055" i="14"/>
  <c r="A1056" i="14"/>
  <c r="A1057" i="14"/>
  <c r="A1058" i="14"/>
  <c r="A1059" i="14"/>
  <c r="A1060" i="14"/>
  <c r="A1061" i="14"/>
  <c r="A1062" i="14"/>
  <c r="A1063" i="14"/>
  <c r="A1064" i="14"/>
  <c r="A1065" i="14"/>
  <c r="A1066" i="14"/>
  <c r="A1067" i="14"/>
  <c r="A1068" i="14"/>
  <c r="A1069" i="14"/>
  <c r="A1070" i="14"/>
  <c r="A1071" i="14"/>
  <c r="A1072" i="14"/>
  <c r="A1073" i="14"/>
  <c r="A1074" i="14"/>
  <c r="A1075" i="14"/>
  <c r="A1076" i="14"/>
  <c r="A1077" i="14"/>
  <c r="A1078" i="14"/>
  <c r="A1079" i="14"/>
  <c r="A1080" i="14"/>
  <c r="A1081" i="14"/>
  <c r="A1082" i="14"/>
  <c r="A1083" i="14"/>
  <c r="A1084" i="14"/>
  <c r="A1085" i="14"/>
  <c r="A1086" i="14"/>
  <c r="A1087" i="14"/>
  <c r="A1088" i="14"/>
  <c r="A1089" i="14"/>
  <c r="A1090" i="14"/>
  <c r="A1091" i="14"/>
  <c r="A1092" i="14"/>
  <c r="A1093" i="14"/>
  <c r="A1094" i="14"/>
  <c r="A1095" i="14"/>
  <c r="A1096" i="14"/>
  <c r="A1097" i="14"/>
  <c r="A1098" i="14"/>
  <c r="A1099" i="14"/>
  <c r="A1100" i="14"/>
  <c r="A1101" i="14"/>
  <c r="A1102" i="14"/>
  <c r="A1103" i="14"/>
  <c r="A1104" i="14"/>
  <c r="A1105" i="14"/>
  <c r="A1106" i="14"/>
  <c r="A1107" i="14"/>
  <c r="A1108" i="14"/>
  <c r="A1109" i="14"/>
  <c r="A1110" i="14"/>
  <c r="A1111" i="14"/>
  <c r="A1112" i="14"/>
  <c r="A1113" i="14"/>
  <c r="A1114" i="14"/>
  <c r="A1115" i="14"/>
  <c r="A1116" i="14"/>
  <c r="A1117" i="14"/>
  <c r="A1118" i="14"/>
  <c r="A1119" i="14"/>
  <c r="A1120" i="14"/>
  <c r="A1121" i="14"/>
  <c r="A1122" i="14"/>
  <c r="A1123" i="14"/>
  <c r="A1124" i="14"/>
  <c r="A1125" i="14"/>
  <c r="A1126" i="14"/>
  <c r="A1127" i="14"/>
  <c r="A1128" i="14"/>
  <c r="A1129" i="14"/>
  <c r="A1130" i="14"/>
  <c r="A1131" i="14"/>
  <c r="A1132" i="14"/>
  <c r="A1133" i="14"/>
  <c r="A1134" i="14"/>
  <c r="A1135" i="14"/>
  <c r="A1136" i="14"/>
  <c r="A1137" i="14"/>
  <c r="A1138" i="14"/>
  <c r="A1139" i="14"/>
  <c r="A1140" i="14"/>
  <c r="A1141" i="14"/>
  <c r="A1142" i="14"/>
  <c r="A1143" i="14"/>
  <c r="A1144" i="14"/>
  <c r="A1145" i="14"/>
  <c r="A1146" i="14"/>
  <c r="A1147" i="14"/>
  <c r="A1148" i="14"/>
  <c r="A1149" i="14"/>
  <c r="A1150" i="14"/>
  <c r="A1151" i="14"/>
  <c r="A1152" i="14"/>
  <c r="A1153" i="14"/>
  <c r="A1154" i="14"/>
  <c r="A1155" i="14"/>
  <c r="A1156" i="14"/>
  <c r="A1157" i="14"/>
  <c r="A1158" i="14"/>
  <c r="A1159" i="14"/>
  <c r="A1160" i="14"/>
  <c r="A1161" i="14"/>
  <c r="A1162" i="14"/>
  <c r="A1163" i="14"/>
  <c r="A1164" i="14"/>
  <c r="A1165" i="14"/>
  <c r="A1166" i="14"/>
  <c r="A1167" i="14"/>
  <c r="A1168" i="14"/>
  <c r="A1169" i="14"/>
  <c r="A1170" i="14"/>
  <c r="A1171" i="14"/>
  <c r="A1172" i="14"/>
  <c r="A1173" i="14"/>
  <c r="A1174" i="14"/>
  <c r="A1175" i="14"/>
  <c r="A1176" i="14"/>
  <c r="A1177" i="14"/>
  <c r="A1178" i="14"/>
  <c r="A1179" i="14"/>
  <c r="A1180" i="14"/>
  <c r="A1181" i="14"/>
  <c r="A1182" i="14"/>
  <c r="A1183" i="14"/>
  <c r="A1184" i="14"/>
  <c r="A1185" i="14"/>
  <c r="A1186" i="14"/>
  <c r="A1187" i="14"/>
  <c r="A1188" i="14"/>
  <c r="A1189" i="14"/>
  <c r="A1190" i="14"/>
  <c r="A1191" i="14"/>
  <c r="A1192" i="14"/>
  <c r="A1193" i="14"/>
  <c r="A1194" i="14"/>
  <c r="A1195" i="14"/>
  <c r="A1196" i="14"/>
  <c r="A1197" i="14"/>
  <c r="A1198" i="14"/>
  <c r="A1199" i="14"/>
  <c r="A1200" i="14"/>
  <c r="A1201" i="14"/>
  <c r="A1202" i="14"/>
  <c r="A1203" i="14"/>
  <c r="A1204" i="14"/>
  <c r="A1205" i="14"/>
  <c r="A1206" i="14"/>
  <c r="A1207" i="14"/>
  <c r="A1208" i="14"/>
  <c r="A1209" i="14"/>
  <c r="A1210" i="14"/>
  <c r="A1211" i="14"/>
  <c r="A1212" i="14"/>
  <c r="A1213" i="14"/>
  <c r="A1214" i="14"/>
  <c r="A1215" i="14"/>
  <c r="A1216" i="14"/>
  <c r="A1217" i="14"/>
  <c r="A1218" i="14"/>
  <c r="A1219" i="14"/>
  <c r="A1220" i="14"/>
  <c r="A1221" i="14"/>
  <c r="A1222" i="14"/>
  <c r="A1223" i="14"/>
  <c r="A1224" i="14"/>
  <c r="A1225" i="14"/>
  <c r="A1226" i="14"/>
  <c r="A1227" i="14"/>
  <c r="A1228" i="14"/>
  <c r="A1229" i="14"/>
  <c r="A1230" i="14"/>
  <c r="A1231" i="14"/>
  <c r="A1232" i="14"/>
  <c r="A1233" i="14"/>
  <c r="A1234" i="14"/>
  <c r="A1235" i="14"/>
  <c r="A1236" i="14"/>
  <c r="A1237" i="14"/>
  <c r="A1238" i="14"/>
  <c r="A1239" i="14"/>
  <c r="A1240" i="14"/>
  <c r="A1241" i="14"/>
  <c r="A1242" i="14"/>
  <c r="A1243" i="14"/>
  <c r="A1244" i="14"/>
  <c r="A1245" i="14"/>
  <c r="A1246" i="14"/>
  <c r="A1247" i="14"/>
  <c r="A1248" i="14"/>
  <c r="A1249" i="14"/>
  <c r="A1250" i="14"/>
  <c r="A1251" i="14"/>
  <c r="A1252" i="14"/>
  <c r="A1253" i="14"/>
  <c r="A1254" i="14"/>
  <c r="A1255" i="14"/>
  <c r="A1256" i="14"/>
  <c r="A1257" i="14"/>
  <c r="A1258" i="14"/>
  <c r="A1259" i="14"/>
  <c r="A1260" i="14"/>
  <c r="A1261" i="14"/>
  <c r="A1262" i="14"/>
  <c r="A1263" i="14"/>
  <c r="A1264" i="14"/>
  <c r="A1265" i="14"/>
  <c r="A1266" i="14"/>
  <c r="A1267" i="14"/>
  <c r="A1268" i="14"/>
  <c r="A1269" i="14"/>
  <c r="A1270" i="14"/>
  <c r="A1271" i="14"/>
  <c r="A1272" i="14"/>
  <c r="A1273" i="14"/>
  <c r="A1274" i="14"/>
  <c r="A1275" i="14"/>
  <c r="A1276" i="14"/>
  <c r="A1277" i="14"/>
  <c r="A1278" i="14"/>
  <c r="A1279" i="14"/>
  <c r="A1280" i="14"/>
  <c r="A1281" i="14"/>
  <c r="A1282" i="14"/>
  <c r="A1283" i="14"/>
  <c r="A1284" i="14"/>
  <c r="A1285" i="14"/>
  <c r="A1286" i="14"/>
  <c r="A1287" i="14"/>
  <c r="A1288" i="14"/>
  <c r="A1289" i="14"/>
  <c r="A1290" i="14"/>
  <c r="A1291" i="14"/>
  <c r="A1292" i="14"/>
  <c r="A1293" i="14"/>
  <c r="A1294" i="14"/>
  <c r="A1295" i="14"/>
  <c r="A1296" i="14"/>
  <c r="A1297" i="14"/>
  <c r="A1298" i="14"/>
  <c r="A1299" i="14"/>
  <c r="A1300" i="14"/>
  <c r="A1301" i="14"/>
  <c r="A1302" i="14"/>
  <c r="A1303" i="14"/>
  <c r="A1304" i="14"/>
  <c r="A1305" i="14"/>
  <c r="A1306" i="14"/>
  <c r="A1307" i="14"/>
  <c r="A1308" i="14"/>
  <c r="A1309" i="14"/>
  <c r="A1310" i="14"/>
  <c r="A1311" i="14"/>
  <c r="A1312" i="14"/>
  <c r="A1313" i="14"/>
  <c r="A1314" i="14"/>
  <c r="A1315" i="14"/>
  <c r="A1316" i="14"/>
  <c r="A1317" i="14"/>
  <c r="A1318" i="14"/>
  <c r="A1319" i="14"/>
  <c r="A1320" i="14"/>
  <c r="A1321" i="14"/>
  <c r="A1322" i="14"/>
  <c r="A1323" i="14"/>
  <c r="A1324" i="14"/>
  <c r="A1325" i="14"/>
  <c r="A1326" i="14"/>
  <c r="A1327" i="14"/>
  <c r="A1328" i="14"/>
  <c r="A1329" i="14"/>
  <c r="A1330" i="14"/>
  <c r="A1331" i="14"/>
  <c r="A1332" i="14"/>
  <c r="A1333" i="14"/>
  <c r="A1334" i="14"/>
  <c r="A1335" i="14"/>
  <c r="A1336" i="14"/>
  <c r="A1337" i="14"/>
  <c r="A1338" i="14"/>
  <c r="A1339" i="14"/>
  <c r="A1340" i="14"/>
  <c r="A1341" i="14"/>
  <c r="A1342" i="14"/>
  <c r="A1343" i="14"/>
  <c r="A1344" i="14"/>
  <c r="A1345" i="14"/>
  <c r="A1346" i="14"/>
  <c r="A1347" i="14"/>
  <c r="A1348" i="14"/>
  <c r="A1349" i="14"/>
  <c r="A1350" i="14"/>
  <c r="A1351" i="14"/>
  <c r="A1352" i="14"/>
  <c r="A1353" i="14"/>
  <c r="A1354" i="14"/>
  <c r="A1355" i="14"/>
  <c r="A1356" i="14"/>
  <c r="A1357" i="14"/>
  <c r="A1358" i="14"/>
  <c r="A1359" i="14"/>
  <c r="A1360" i="14"/>
  <c r="A1361" i="14"/>
  <c r="A1362" i="14"/>
  <c r="A1363" i="14"/>
  <c r="A1364" i="14"/>
  <c r="A1365" i="14"/>
  <c r="A1366" i="14"/>
  <c r="A1367" i="14"/>
  <c r="A1368" i="14"/>
  <c r="A1369" i="14"/>
  <c r="A1370" i="14"/>
  <c r="A1371" i="14"/>
  <c r="A1372" i="14"/>
  <c r="A1373" i="14"/>
  <c r="A1374" i="14"/>
  <c r="A1375" i="14"/>
  <c r="A1376" i="14"/>
  <c r="A1377" i="14"/>
  <c r="A1378" i="14"/>
  <c r="A1379" i="14"/>
  <c r="A1380" i="14"/>
  <c r="A1381" i="14"/>
  <c r="A1382" i="14"/>
  <c r="A1383" i="14"/>
  <c r="A1384" i="14"/>
  <c r="A1385" i="14"/>
  <c r="A1386" i="14"/>
  <c r="A1387" i="14"/>
  <c r="A1388" i="14"/>
  <c r="A1389" i="14"/>
  <c r="A1390" i="14"/>
  <c r="A1391" i="14"/>
  <c r="A1392" i="14"/>
  <c r="A1393" i="14"/>
  <c r="A1394" i="14"/>
  <c r="A1395" i="14"/>
  <c r="A1396" i="14"/>
  <c r="A1397" i="14"/>
  <c r="A1398" i="14"/>
  <c r="A1399" i="14"/>
  <c r="A1400" i="14"/>
  <c r="A1401" i="14"/>
  <c r="A1402" i="14"/>
  <c r="A1403" i="14"/>
  <c r="A1404" i="14"/>
  <c r="A1405" i="14"/>
  <c r="A1406" i="14"/>
  <c r="A1407" i="14"/>
  <c r="A1408" i="14"/>
  <c r="A1409" i="14"/>
  <c r="A1410" i="14"/>
  <c r="A1411" i="14"/>
  <c r="A1412" i="14"/>
  <c r="A1413" i="14"/>
  <c r="A1414" i="14"/>
  <c r="A1415" i="14"/>
  <c r="A1416" i="14"/>
  <c r="A1417" i="14"/>
  <c r="A1418" i="14"/>
  <c r="A1419" i="14"/>
  <c r="A1420" i="14"/>
  <c r="A1421" i="14"/>
  <c r="A1422" i="14"/>
  <c r="A1423" i="14"/>
  <c r="A1424" i="14"/>
  <c r="A1425" i="14"/>
  <c r="A1426" i="14"/>
  <c r="A1427" i="14"/>
  <c r="A1428" i="14"/>
  <c r="A1429" i="14"/>
  <c r="A1430" i="14"/>
  <c r="A1431" i="14"/>
  <c r="A1432" i="14"/>
  <c r="A1433" i="14"/>
  <c r="A1434" i="14"/>
  <c r="A1435" i="14"/>
  <c r="A1436" i="14"/>
  <c r="A1437" i="14"/>
  <c r="A1438" i="14"/>
  <c r="A1439" i="14"/>
  <c r="A1440" i="14"/>
  <c r="A1441" i="14"/>
  <c r="A1442" i="14"/>
  <c r="A1443" i="14"/>
  <c r="A1444" i="14"/>
  <c r="A1445" i="14"/>
  <c r="A1446" i="14"/>
  <c r="A1447" i="14"/>
  <c r="A1448" i="14"/>
  <c r="A1449" i="14"/>
  <c r="A1450" i="14"/>
  <c r="A1451" i="14"/>
  <c r="A1452" i="14"/>
  <c r="A1453" i="14"/>
  <c r="A1454" i="14"/>
  <c r="A1455" i="14"/>
  <c r="A1456" i="14"/>
  <c r="A1457" i="14"/>
  <c r="A1458" i="14"/>
  <c r="A1459" i="14"/>
  <c r="A1460" i="14"/>
  <c r="A1461" i="14"/>
  <c r="A1462" i="14"/>
  <c r="A1463" i="14"/>
  <c r="A1464" i="14"/>
  <c r="A1465" i="14"/>
  <c r="A1466" i="14"/>
  <c r="A1467" i="14"/>
  <c r="A1468" i="14"/>
  <c r="A1469" i="14"/>
  <c r="A1470" i="14"/>
  <c r="A1471" i="14"/>
  <c r="A1472" i="14"/>
  <c r="A1473" i="14"/>
  <c r="A1474" i="14"/>
  <c r="A1475" i="14"/>
  <c r="A1476" i="14"/>
  <c r="A1477" i="14"/>
  <c r="A1478" i="14"/>
  <c r="A1479" i="14"/>
  <c r="A1480" i="14"/>
  <c r="A1481" i="14"/>
  <c r="A1482" i="14"/>
  <c r="A1483" i="14"/>
  <c r="A1484" i="14"/>
  <c r="A1485" i="14"/>
  <c r="A1486" i="14"/>
  <c r="A1487" i="14"/>
  <c r="A1488" i="14"/>
  <c r="A1489" i="14"/>
  <c r="A1490" i="14"/>
  <c r="A1491" i="14"/>
  <c r="A1492" i="14"/>
  <c r="A1493" i="14"/>
  <c r="A1494" i="14"/>
  <c r="A1495" i="14"/>
  <c r="A1496" i="14"/>
  <c r="A1497" i="14"/>
  <c r="A1498" i="14"/>
  <c r="A1499" i="14"/>
  <c r="A1500" i="14"/>
  <c r="A1501" i="14"/>
  <c r="A1502" i="14"/>
  <c r="A1503" i="14"/>
  <c r="A1504" i="14"/>
  <c r="A1505" i="14"/>
  <c r="A1506" i="14"/>
  <c r="A1507" i="14"/>
  <c r="A1508" i="14"/>
  <c r="A1509" i="14"/>
  <c r="A1510" i="14"/>
  <c r="A1511" i="14"/>
  <c r="A1512" i="14"/>
  <c r="A1513" i="14"/>
  <c r="A1514" i="14"/>
  <c r="A1515" i="14"/>
  <c r="A1516" i="14"/>
  <c r="A1517" i="14"/>
  <c r="A1518" i="14"/>
  <c r="A1519" i="14"/>
  <c r="A1520" i="14"/>
  <c r="A1521" i="14"/>
  <c r="A1522" i="14"/>
  <c r="A1523" i="14"/>
  <c r="A1524" i="14"/>
  <c r="A1525" i="14"/>
  <c r="A1526" i="14"/>
  <c r="A1527" i="14"/>
  <c r="A1528" i="14"/>
  <c r="A1529" i="14"/>
  <c r="A1530" i="14"/>
  <c r="A1531" i="14"/>
  <c r="A1532" i="14"/>
  <c r="A1533" i="14"/>
  <c r="A1534" i="14"/>
  <c r="A1535" i="14"/>
  <c r="A1536" i="14"/>
  <c r="A1537" i="14"/>
  <c r="A1538" i="14"/>
  <c r="A1539" i="14"/>
  <c r="A1540" i="14"/>
  <c r="A1541" i="14"/>
  <c r="A1542" i="14"/>
  <c r="A1543" i="14"/>
  <c r="A1544" i="14"/>
  <c r="A1545" i="14"/>
  <c r="A1546" i="14"/>
  <c r="A1547" i="14"/>
  <c r="A1548" i="14"/>
  <c r="A1549" i="14"/>
  <c r="A1550" i="14"/>
  <c r="A1551" i="14"/>
  <c r="A1552" i="14"/>
  <c r="A1553" i="14"/>
  <c r="A1554" i="14"/>
  <c r="A1555" i="14"/>
  <c r="A1556" i="14"/>
  <c r="A1557" i="14"/>
  <c r="A1558" i="14"/>
  <c r="A1559" i="14"/>
  <c r="A1560" i="14"/>
  <c r="A1561" i="14"/>
  <c r="A1562" i="14"/>
  <c r="A1563" i="14"/>
  <c r="A1564" i="14"/>
  <c r="A1565" i="14"/>
  <c r="A1566" i="14"/>
  <c r="A1567" i="14"/>
  <c r="A1568" i="14"/>
  <c r="A1569" i="14"/>
  <c r="A1570" i="14"/>
  <c r="A1571" i="14"/>
  <c r="A1572" i="14"/>
  <c r="A1573" i="14"/>
  <c r="A1574" i="14"/>
  <c r="A1575" i="14"/>
  <c r="A1576" i="14"/>
  <c r="A1577" i="14"/>
  <c r="A1578" i="14"/>
  <c r="A1579" i="14"/>
  <c r="A1580" i="14"/>
  <c r="A1581" i="14"/>
  <c r="A1582" i="14"/>
  <c r="A1583" i="14"/>
  <c r="A1584" i="14"/>
  <c r="A1585" i="14"/>
  <c r="A1586" i="14"/>
  <c r="A1587" i="14"/>
  <c r="A1588" i="14"/>
  <c r="A1589" i="14"/>
  <c r="A1590" i="14"/>
  <c r="A1591" i="14"/>
  <c r="A1592" i="14"/>
  <c r="A1593" i="14"/>
  <c r="A1594" i="14"/>
  <c r="A1595" i="14"/>
  <c r="A1596" i="14"/>
  <c r="A1597" i="14"/>
  <c r="A1598" i="14"/>
  <c r="A1599" i="14"/>
  <c r="A1600" i="14"/>
  <c r="A1601" i="14"/>
  <c r="A1602" i="14"/>
  <c r="A1603" i="14"/>
  <c r="A1604" i="14"/>
  <c r="A1605" i="14"/>
  <c r="A1606" i="14"/>
  <c r="A1607" i="14"/>
  <c r="A1608" i="14"/>
  <c r="A1609" i="14"/>
  <c r="A1610" i="14"/>
  <c r="A1611" i="14"/>
  <c r="A1612" i="14"/>
  <c r="A1613" i="14"/>
  <c r="A1614" i="14"/>
  <c r="A1615" i="14"/>
  <c r="A1616" i="14"/>
  <c r="A1617" i="14"/>
  <c r="A1618" i="14"/>
  <c r="A1619" i="14"/>
  <c r="A1620" i="14"/>
  <c r="A1621" i="14"/>
  <c r="A1622" i="14"/>
  <c r="A1623" i="14"/>
  <c r="A1624" i="14"/>
  <c r="A1625" i="14"/>
  <c r="A1626" i="14"/>
  <c r="A1627" i="14"/>
  <c r="A1628" i="14"/>
  <c r="A1629" i="14"/>
  <c r="A1630" i="14"/>
  <c r="A1631" i="14"/>
  <c r="A1632" i="14"/>
  <c r="A1633" i="14"/>
  <c r="A1634" i="14"/>
  <c r="A1635" i="14"/>
  <c r="A1636" i="14"/>
  <c r="A1637" i="14"/>
  <c r="A1638" i="14"/>
  <c r="A1639" i="14"/>
  <c r="A1640" i="14"/>
  <c r="A1641" i="14"/>
  <c r="A1642" i="14"/>
  <c r="A1643" i="14"/>
  <c r="A1644" i="14"/>
  <c r="A1645" i="14"/>
  <c r="A1646" i="14"/>
  <c r="A1647" i="14"/>
  <c r="A1648" i="14"/>
  <c r="A1649" i="14"/>
  <c r="A1650" i="14"/>
  <c r="A1651" i="14"/>
  <c r="A1652" i="14"/>
  <c r="A1653" i="14"/>
  <c r="A1654" i="14"/>
  <c r="A1655" i="14"/>
  <c r="A1656" i="14"/>
  <c r="A1657" i="14"/>
  <c r="A1658" i="14"/>
  <c r="A1659" i="14"/>
  <c r="A1660" i="14"/>
  <c r="A1661" i="14"/>
  <c r="A1662" i="14"/>
  <c r="A1663" i="14"/>
  <c r="A1664" i="14"/>
  <c r="A1665" i="14"/>
  <c r="A1666" i="14"/>
  <c r="A1667" i="14"/>
  <c r="A1668" i="14"/>
  <c r="A1669" i="14"/>
  <c r="A1670" i="14"/>
  <c r="A1671" i="14"/>
  <c r="A1672" i="14"/>
  <c r="A1673" i="14"/>
  <c r="A1674" i="14"/>
  <c r="A1675" i="14"/>
  <c r="A1676" i="14"/>
  <c r="A1677" i="14"/>
  <c r="A1678" i="14"/>
  <c r="A1679" i="14"/>
  <c r="A1680" i="14"/>
  <c r="A1681" i="14"/>
  <c r="A1682" i="14"/>
  <c r="A1683" i="14"/>
  <c r="A1684" i="14"/>
  <c r="A1685" i="14"/>
  <c r="A1686" i="14"/>
  <c r="A1687" i="14"/>
  <c r="A1688" i="14"/>
  <c r="A1689" i="14"/>
  <c r="A1690" i="14"/>
  <c r="A1691" i="14"/>
  <c r="A1692" i="14"/>
  <c r="A1693" i="14"/>
  <c r="A1694" i="14"/>
  <c r="A1695" i="14"/>
  <c r="A1696" i="14"/>
  <c r="A1697" i="14"/>
  <c r="A1698" i="14"/>
  <c r="A1699" i="14"/>
  <c r="A1700" i="14"/>
  <c r="A1701" i="14"/>
  <c r="A1702" i="14"/>
  <c r="A1703" i="14"/>
  <c r="A1704" i="14"/>
  <c r="A1705" i="14"/>
  <c r="A1706" i="14"/>
  <c r="A1707" i="14"/>
  <c r="A1708" i="14"/>
  <c r="A1709" i="14"/>
  <c r="A1710" i="14"/>
  <c r="A1711" i="14"/>
  <c r="A1712" i="14"/>
  <c r="A1713" i="14"/>
  <c r="A1714" i="14"/>
  <c r="A1715" i="14"/>
  <c r="A1716" i="14"/>
  <c r="A1717" i="14"/>
  <c r="A1718" i="14"/>
  <c r="A1719" i="14"/>
  <c r="A1720" i="14"/>
  <c r="A1721" i="14"/>
  <c r="A1722" i="14"/>
  <c r="A1723" i="14"/>
  <c r="A1724" i="14"/>
  <c r="A1725" i="14"/>
  <c r="A1726" i="14"/>
  <c r="A1727" i="14"/>
  <c r="A1728" i="14"/>
  <c r="A1729" i="14"/>
  <c r="A1730" i="14"/>
  <c r="A1731" i="14"/>
  <c r="A1732" i="14"/>
  <c r="A1733" i="14"/>
  <c r="A1734" i="14"/>
  <c r="A1735" i="14"/>
  <c r="A1736" i="14"/>
  <c r="A1737" i="14"/>
  <c r="A1738" i="14"/>
  <c r="A1739" i="14"/>
  <c r="A1740" i="14"/>
  <c r="A1741" i="14"/>
  <c r="A1742" i="14"/>
  <c r="A1743" i="14"/>
  <c r="A1744" i="14"/>
  <c r="A1745" i="14"/>
  <c r="A1746" i="14"/>
  <c r="A1747" i="14"/>
  <c r="A1748" i="14"/>
  <c r="A1749" i="14"/>
  <c r="A1750" i="14"/>
  <c r="A1751" i="14"/>
  <c r="A1752" i="14"/>
  <c r="A1753" i="14"/>
  <c r="A1754" i="14"/>
  <c r="A1755" i="14"/>
  <c r="A1756" i="14"/>
  <c r="A1757" i="14"/>
  <c r="A1758" i="14"/>
  <c r="A1759" i="14"/>
  <c r="A1760" i="14"/>
  <c r="A1761" i="14"/>
  <c r="A1762" i="14"/>
  <c r="A1763" i="14"/>
  <c r="A1764" i="14"/>
  <c r="A1765" i="14"/>
  <c r="A1766" i="14"/>
  <c r="A1767" i="14"/>
  <c r="A1768" i="14"/>
  <c r="A1769" i="14"/>
  <c r="A1770" i="14"/>
  <c r="A1771" i="14"/>
  <c r="A1772" i="14"/>
  <c r="A1773" i="14"/>
  <c r="A1774" i="14"/>
  <c r="A1775" i="14"/>
  <c r="A1776" i="14"/>
  <c r="A1777" i="14"/>
  <c r="A1778" i="14"/>
  <c r="A1779" i="14"/>
  <c r="A1780" i="14"/>
  <c r="A1781" i="14"/>
  <c r="A1782" i="14"/>
  <c r="A1783" i="14"/>
  <c r="A1784" i="14"/>
  <c r="A1785" i="14"/>
  <c r="A1786" i="14"/>
  <c r="A1787" i="14"/>
  <c r="A1788" i="14"/>
  <c r="A1789" i="14"/>
  <c r="A1790" i="14"/>
  <c r="A1791" i="14"/>
  <c r="A1792" i="14"/>
  <c r="A1793" i="14"/>
  <c r="A1794" i="14"/>
  <c r="A1795" i="14"/>
  <c r="A1796" i="14"/>
  <c r="A1797" i="14"/>
  <c r="A1798" i="14"/>
  <c r="A1799" i="14"/>
  <c r="A1800" i="14"/>
  <c r="A1801" i="14"/>
  <c r="A1802" i="14"/>
  <c r="A1803" i="14"/>
  <c r="A1804" i="14"/>
  <c r="A1805" i="14"/>
  <c r="A1806" i="14"/>
  <c r="A1807" i="14"/>
  <c r="A1808" i="14"/>
  <c r="A1809" i="14"/>
  <c r="A1810" i="14"/>
  <c r="A1811" i="14"/>
  <c r="A1812" i="14"/>
  <c r="A1813" i="14"/>
  <c r="A1814" i="14"/>
  <c r="A1815" i="14"/>
  <c r="A1816" i="14"/>
  <c r="A1817" i="14"/>
  <c r="A1818" i="14"/>
  <c r="A1819" i="14"/>
  <c r="A1820" i="14"/>
  <c r="A1821" i="14"/>
  <c r="A1822" i="14"/>
  <c r="A1823" i="14"/>
  <c r="A1824" i="14"/>
  <c r="A1825" i="14"/>
  <c r="A1826" i="14"/>
  <c r="A1827" i="14"/>
  <c r="A1828" i="14"/>
  <c r="A1829" i="14"/>
  <c r="A1830" i="14"/>
  <c r="A1831" i="14"/>
  <c r="A1832" i="14"/>
  <c r="A1833" i="14"/>
  <c r="A1834" i="14"/>
  <c r="A1835" i="14"/>
  <c r="A1836" i="14"/>
  <c r="A1837" i="14"/>
  <c r="A1838" i="14"/>
  <c r="A1839" i="14"/>
  <c r="A1840" i="14"/>
  <c r="A1841" i="14"/>
  <c r="A1842" i="14"/>
  <c r="A1843" i="14"/>
  <c r="A1844" i="14"/>
  <c r="A1845" i="14"/>
  <c r="A1846" i="14"/>
  <c r="A1847" i="14"/>
  <c r="A1848" i="14"/>
  <c r="A1849" i="14"/>
  <c r="A1850" i="14"/>
  <c r="A1851" i="14"/>
  <c r="A1852" i="14"/>
  <c r="A1853" i="14"/>
  <c r="A1854" i="14"/>
  <c r="A1855" i="14"/>
  <c r="A1856" i="14"/>
  <c r="A1857" i="14"/>
  <c r="A1858" i="14"/>
  <c r="A1859" i="14"/>
  <c r="A1860" i="14"/>
  <c r="A1861" i="14"/>
  <c r="A1862" i="14"/>
  <c r="A1863" i="14"/>
  <c r="A1864" i="14"/>
  <c r="A1865" i="14"/>
  <c r="A1866" i="14"/>
  <c r="A1867" i="14"/>
  <c r="A1868" i="14"/>
  <c r="A1869" i="14"/>
  <c r="A1870" i="14"/>
  <c r="A1871" i="14"/>
  <c r="A1872" i="14"/>
  <c r="A1873" i="14"/>
  <c r="A1874" i="14"/>
  <c r="A1875" i="14"/>
  <c r="A1876" i="14"/>
  <c r="A1877" i="14"/>
  <c r="A1878" i="14"/>
  <c r="A1879" i="14"/>
  <c r="A1880" i="14"/>
  <c r="A1881" i="14"/>
  <c r="A1882" i="14"/>
  <c r="A1883" i="14"/>
  <c r="A1884" i="14"/>
  <c r="A1885" i="14"/>
  <c r="A1886" i="14"/>
  <c r="A1887" i="14"/>
  <c r="A1888" i="14"/>
  <c r="A1889" i="14"/>
  <c r="A1890" i="14"/>
  <c r="A1891" i="14"/>
  <c r="A1892" i="14"/>
  <c r="A1893" i="14"/>
  <c r="A1894" i="14"/>
  <c r="A1895" i="14"/>
  <c r="A1896" i="14"/>
  <c r="A1897" i="14"/>
  <c r="A1898" i="14"/>
  <c r="A1899" i="14"/>
  <c r="A1900" i="14"/>
  <c r="A1901" i="14"/>
  <c r="A1902" i="14"/>
  <c r="A1903" i="14"/>
  <c r="A1904" i="14"/>
  <c r="A1905" i="14"/>
  <c r="A1906" i="14"/>
  <c r="A1907" i="14"/>
  <c r="A1908" i="14"/>
  <c r="A1909" i="14"/>
  <c r="A1910" i="14"/>
  <c r="A1911" i="14"/>
  <c r="A1912" i="14"/>
  <c r="A1913" i="14"/>
  <c r="A1914" i="14"/>
  <c r="A1915" i="14"/>
  <c r="A1916" i="14"/>
  <c r="A1917" i="14"/>
  <c r="A1918" i="14"/>
  <c r="A1919" i="14"/>
  <c r="A1920" i="14"/>
  <c r="A1921" i="14"/>
  <c r="A1922" i="14"/>
  <c r="A1923" i="14"/>
  <c r="A1924" i="14"/>
  <c r="A1925" i="14"/>
  <c r="A1926" i="14"/>
  <c r="A1927" i="14"/>
  <c r="A1928" i="14"/>
  <c r="A1929" i="14"/>
  <c r="A1930" i="14"/>
  <c r="A1931" i="14"/>
  <c r="A1932" i="14"/>
  <c r="A1933" i="14"/>
  <c r="A1934" i="14"/>
  <c r="A1935" i="14"/>
  <c r="A1936" i="14"/>
  <c r="A1937" i="14"/>
  <c r="A1938" i="14"/>
  <c r="A1939" i="14"/>
  <c r="A1940" i="14"/>
  <c r="A1941" i="14"/>
  <c r="A1942" i="14"/>
  <c r="A1943" i="14"/>
  <c r="A1944" i="14"/>
  <c r="A1945" i="14"/>
  <c r="A1946" i="14"/>
  <c r="A1947" i="14"/>
  <c r="A1948" i="14"/>
  <c r="A1949" i="14"/>
  <c r="A1950" i="14"/>
  <c r="A1951" i="14"/>
  <c r="A1952" i="14"/>
  <c r="A1953" i="14"/>
  <c r="A1954" i="14"/>
  <c r="A1955" i="14"/>
  <c r="A1956" i="14"/>
  <c r="A1957" i="14"/>
  <c r="A1958" i="14"/>
  <c r="A1959" i="14"/>
  <c r="A1960" i="14"/>
  <c r="A1961" i="14"/>
  <c r="A1962" i="14"/>
  <c r="A1963" i="14"/>
  <c r="A1964" i="14"/>
  <c r="A1965" i="14"/>
  <c r="A1966" i="14"/>
  <c r="A1967" i="14"/>
  <c r="A1968" i="14"/>
  <c r="A1969" i="14"/>
  <c r="A1970" i="14"/>
  <c r="A1971" i="14"/>
  <c r="A1972" i="14"/>
  <c r="A1973" i="14"/>
  <c r="A1974" i="14"/>
  <c r="A1975" i="14"/>
  <c r="A1976" i="14"/>
  <c r="A1977" i="14"/>
  <c r="A1978" i="14"/>
  <c r="A1979" i="14"/>
  <c r="A1980" i="14"/>
  <c r="A1981" i="14"/>
  <c r="A1982" i="14"/>
  <c r="A1983" i="14"/>
  <c r="A1984" i="14"/>
  <c r="A1985" i="14"/>
  <c r="A1986" i="14"/>
  <c r="A1987" i="14"/>
  <c r="A1988" i="14"/>
  <c r="A1989" i="14"/>
  <c r="A1990" i="14"/>
  <c r="A1991" i="14"/>
  <c r="A1992" i="14"/>
  <c r="A1993" i="14"/>
  <c r="A1994" i="14"/>
  <c r="A1995" i="14"/>
  <c r="A1996" i="14"/>
  <c r="A1997" i="14"/>
  <c r="A1998" i="14"/>
  <c r="A1999" i="14"/>
  <c r="A2000" i="14"/>
  <c r="A2001" i="14"/>
  <c r="A2002" i="14"/>
  <c r="A2003" i="14"/>
  <c r="A2004" i="14"/>
  <c r="A2005" i="14"/>
  <c r="A2006" i="14"/>
  <c r="A2007" i="14"/>
  <c r="A2008" i="14"/>
  <c r="A2009" i="14"/>
  <c r="A2010" i="14"/>
  <c r="A2011" i="14"/>
  <c r="A2012" i="14"/>
  <c r="A2013" i="14"/>
  <c r="A2014" i="14"/>
  <c r="A2015" i="14"/>
  <c r="A2016" i="14"/>
  <c r="A2017" i="14"/>
  <c r="A2018" i="14"/>
  <c r="A2019" i="14"/>
  <c r="A2020" i="14"/>
  <c r="A2021" i="14"/>
  <c r="A2022" i="14"/>
  <c r="A2023" i="14"/>
  <c r="A2024" i="14"/>
  <c r="A2025" i="14"/>
  <c r="A2026" i="14"/>
  <c r="A2027" i="14"/>
  <c r="A2028" i="14"/>
  <c r="A2029" i="14"/>
  <c r="A2030" i="14"/>
  <c r="A2031" i="14"/>
  <c r="A2032" i="14"/>
  <c r="A2033" i="14"/>
  <c r="A2034" i="14"/>
  <c r="A2035" i="14"/>
  <c r="A2036" i="14"/>
  <c r="A2037" i="14"/>
  <c r="A2038" i="14"/>
  <c r="A2039" i="14"/>
  <c r="A2040" i="14"/>
  <c r="A2041" i="14"/>
  <c r="A2042" i="14"/>
  <c r="A2043" i="14"/>
  <c r="A2044" i="14"/>
  <c r="A2045" i="14"/>
  <c r="A2046" i="14"/>
  <c r="A2047" i="14"/>
  <c r="A2048" i="14"/>
  <c r="A2049" i="14"/>
  <c r="A2050" i="14"/>
  <c r="A2051" i="14"/>
  <c r="A2052" i="14"/>
  <c r="A2053" i="14"/>
  <c r="A2054" i="14"/>
  <c r="A2055" i="14"/>
  <c r="A2056" i="14"/>
  <c r="A2057" i="14"/>
  <c r="A2058" i="14"/>
  <c r="A2059" i="14"/>
  <c r="A2060" i="14"/>
  <c r="A2061" i="14"/>
  <c r="A2062" i="14"/>
  <c r="A2063" i="14"/>
  <c r="A2064" i="14"/>
  <c r="A2065" i="14"/>
  <c r="A2066" i="14"/>
  <c r="A2067" i="14"/>
  <c r="A2068" i="14"/>
  <c r="A2069" i="14"/>
  <c r="A2070" i="14"/>
  <c r="A2071" i="14"/>
  <c r="A2072" i="14"/>
  <c r="A2073" i="14"/>
  <c r="A2074" i="14"/>
  <c r="A2075" i="14"/>
  <c r="A2076" i="14"/>
  <c r="A2077" i="14"/>
  <c r="A2078" i="14"/>
  <c r="A2079" i="14"/>
  <c r="A2080" i="14"/>
  <c r="A2081" i="14"/>
  <c r="A2082" i="14"/>
  <c r="A2083" i="14"/>
  <c r="A2084" i="14"/>
  <c r="A2085" i="14"/>
  <c r="A2086" i="14"/>
  <c r="A2087" i="14"/>
  <c r="A2088" i="14"/>
  <c r="A2089" i="14"/>
  <c r="A2090" i="14"/>
  <c r="A2091" i="14"/>
  <c r="A2092" i="14"/>
  <c r="A2093" i="14"/>
  <c r="A2094" i="14"/>
  <c r="A2095" i="14"/>
  <c r="A2096" i="14"/>
  <c r="A2097" i="14"/>
  <c r="A2098" i="14"/>
  <c r="A2099" i="14"/>
  <c r="A2100" i="14"/>
  <c r="A2101" i="14"/>
  <c r="A2102" i="14"/>
  <c r="A2103" i="14"/>
  <c r="A2104" i="14"/>
  <c r="A2105" i="14"/>
  <c r="A2106" i="14"/>
  <c r="A2107" i="14"/>
  <c r="A2108" i="14"/>
  <c r="A2109" i="14"/>
  <c r="A2110" i="14"/>
  <c r="A2111" i="14"/>
  <c r="A2112" i="14"/>
  <c r="A2113" i="14"/>
  <c r="A2114" i="14"/>
  <c r="A2115" i="14"/>
  <c r="A2116" i="14"/>
  <c r="A2117" i="14"/>
  <c r="A2118" i="14"/>
  <c r="A2119" i="14"/>
  <c r="A2120" i="14"/>
  <c r="A2121" i="14"/>
  <c r="A2122" i="14"/>
  <c r="A2123" i="14"/>
  <c r="A2124" i="14"/>
  <c r="A2125" i="14"/>
  <c r="A2126" i="14"/>
  <c r="A2127" i="14"/>
  <c r="A2128" i="14"/>
  <c r="A2129" i="14"/>
  <c r="A2130" i="14"/>
  <c r="A2131" i="14"/>
  <c r="A2132" i="14"/>
  <c r="A2133" i="14"/>
  <c r="A2134" i="14"/>
  <c r="A2135" i="14"/>
  <c r="A2136" i="14"/>
  <c r="A2137" i="14"/>
  <c r="A2138" i="14"/>
  <c r="A2139" i="14"/>
  <c r="A2140" i="14"/>
  <c r="A2141" i="14"/>
  <c r="A2142" i="14"/>
  <c r="A2143" i="14"/>
  <c r="A2144" i="14"/>
  <c r="A2145" i="14"/>
  <c r="A2146" i="14"/>
  <c r="A2147" i="14"/>
  <c r="A2148" i="14"/>
  <c r="A2149" i="14"/>
  <c r="A2150" i="14"/>
  <c r="A2151" i="14"/>
  <c r="A2152" i="14"/>
  <c r="A2153" i="14"/>
  <c r="A2154" i="14"/>
  <c r="A2155" i="14"/>
  <c r="A2156" i="14"/>
  <c r="A2157" i="14"/>
  <c r="A2158" i="14"/>
  <c r="A2159" i="14"/>
  <c r="A2160" i="14"/>
  <c r="A2161" i="14"/>
  <c r="A2162" i="14"/>
  <c r="A2163" i="14"/>
  <c r="A2164" i="14"/>
  <c r="A2165" i="14"/>
  <c r="A2166" i="14"/>
  <c r="A2167" i="14"/>
  <c r="A2168" i="14"/>
  <c r="A2169" i="14"/>
  <c r="A2170" i="14"/>
  <c r="A2171" i="14"/>
  <c r="A2172" i="14"/>
  <c r="A2173" i="14"/>
  <c r="A2174" i="14"/>
  <c r="A2175" i="14"/>
  <c r="A2176" i="14"/>
  <c r="A2177" i="14"/>
  <c r="A2178" i="14"/>
  <c r="A2179" i="14"/>
  <c r="A2180" i="14"/>
  <c r="A2181" i="14"/>
  <c r="A2182" i="14"/>
  <c r="A2183" i="14"/>
  <c r="A2184" i="14"/>
  <c r="A2185" i="14"/>
  <c r="A2186" i="14"/>
  <c r="A2187" i="14"/>
  <c r="A2188" i="14"/>
  <c r="A2189" i="14"/>
  <c r="A2190" i="14"/>
  <c r="A2191" i="14"/>
  <c r="A2192" i="14"/>
  <c r="A2193" i="14"/>
  <c r="A2194" i="14"/>
  <c r="A2195" i="14"/>
  <c r="A2196" i="14"/>
  <c r="A2197" i="14"/>
  <c r="A2198" i="14"/>
  <c r="A2199" i="14"/>
  <c r="A2200" i="14"/>
  <c r="A2201" i="14"/>
  <c r="A2202" i="14"/>
  <c r="A2203" i="14"/>
  <c r="A2204" i="14"/>
  <c r="A2205" i="14"/>
  <c r="A2206" i="14"/>
  <c r="A2207" i="14"/>
  <c r="A2208" i="14"/>
  <c r="A2209" i="14"/>
  <c r="A2210" i="14"/>
  <c r="A2211" i="14"/>
  <c r="A2212" i="14"/>
  <c r="A2213" i="14"/>
  <c r="A2214" i="14"/>
  <c r="A2215" i="14"/>
  <c r="A2216" i="14"/>
  <c r="A2217" i="14"/>
  <c r="A2218" i="14"/>
  <c r="A2219" i="14"/>
  <c r="A2220" i="14"/>
  <c r="A2221" i="14"/>
  <c r="A2222" i="14"/>
  <c r="A2223" i="14"/>
  <c r="A2224" i="14"/>
  <c r="A2225" i="14"/>
  <c r="A2226" i="14"/>
  <c r="A2227" i="14"/>
  <c r="A2228" i="14"/>
  <c r="A2229" i="14"/>
  <c r="A2230" i="14"/>
  <c r="A2231" i="14"/>
  <c r="A2232" i="14"/>
  <c r="A2233" i="14"/>
  <c r="A2234" i="14"/>
  <c r="A2235" i="14"/>
  <c r="A2236" i="14"/>
  <c r="A2237" i="14"/>
  <c r="A2238" i="14"/>
  <c r="A2239" i="14"/>
  <c r="A2240" i="14"/>
  <c r="A2241" i="14"/>
  <c r="A2242" i="14"/>
  <c r="A2243" i="14"/>
  <c r="A2244" i="14"/>
  <c r="A2245" i="14"/>
  <c r="A2246" i="14"/>
  <c r="A2247" i="14"/>
  <c r="A2248" i="14"/>
  <c r="A2249" i="14"/>
  <c r="A2250" i="14"/>
  <c r="A2251" i="14"/>
  <c r="A2252" i="14"/>
  <c r="A2253" i="14"/>
  <c r="A2254" i="14"/>
  <c r="A2255" i="14"/>
  <c r="A2256" i="14"/>
  <c r="A2257" i="14"/>
  <c r="A2258" i="14"/>
  <c r="A2259" i="14"/>
  <c r="A2260" i="14"/>
  <c r="A2261" i="14"/>
  <c r="A2262" i="14"/>
  <c r="A2263" i="14"/>
  <c r="A2264" i="14"/>
  <c r="A2265" i="14"/>
  <c r="A2266" i="14"/>
  <c r="A2267" i="14"/>
  <c r="A2268" i="14"/>
  <c r="A2269" i="14"/>
  <c r="A2270" i="14"/>
  <c r="A2271" i="14"/>
  <c r="A2272" i="14"/>
  <c r="A2273" i="14"/>
  <c r="A2274" i="14"/>
  <c r="A2275" i="14"/>
  <c r="A2276" i="14"/>
  <c r="A2277" i="14"/>
  <c r="A2278" i="14"/>
  <c r="A2279" i="14"/>
  <c r="A2280" i="14"/>
  <c r="A2281" i="14"/>
  <c r="A2282" i="14"/>
  <c r="A2283" i="14"/>
  <c r="A2284" i="14"/>
  <c r="A2285" i="14"/>
  <c r="A2286" i="14"/>
  <c r="A2287" i="14"/>
  <c r="A2288" i="14"/>
  <c r="A2289" i="14"/>
  <c r="A2290" i="14"/>
  <c r="A2291" i="14"/>
  <c r="A2292" i="14"/>
  <c r="A2293" i="14"/>
  <c r="A2294" i="14"/>
  <c r="A2295" i="14"/>
  <c r="A2296" i="14"/>
  <c r="A2297" i="14"/>
  <c r="A2298" i="14"/>
  <c r="A2299" i="14"/>
  <c r="A2300" i="14"/>
  <c r="A2301" i="14"/>
  <c r="A2302" i="14"/>
  <c r="A2303" i="14"/>
  <c r="A2304" i="14"/>
  <c r="A2305" i="14"/>
  <c r="A2306" i="14"/>
  <c r="A2307" i="14"/>
  <c r="A2308" i="14"/>
  <c r="A2309" i="14"/>
  <c r="A2310" i="14"/>
  <c r="A2311" i="14"/>
  <c r="A2312" i="14"/>
  <c r="A2313" i="14"/>
  <c r="A2314" i="14"/>
  <c r="A2315" i="14"/>
  <c r="A2316" i="14"/>
  <c r="A2317" i="14"/>
  <c r="A2318" i="14"/>
  <c r="A2319" i="14"/>
  <c r="A2320" i="14"/>
  <c r="A2321" i="14"/>
  <c r="A2322" i="14"/>
  <c r="A2323" i="14"/>
  <c r="A2324" i="14"/>
  <c r="A2325" i="14"/>
  <c r="A2326" i="14"/>
  <c r="A2327" i="14"/>
  <c r="A2328" i="14"/>
  <c r="A2329" i="14"/>
  <c r="A2330" i="14"/>
  <c r="A2331" i="14"/>
  <c r="A2332" i="14"/>
  <c r="A2333" i="14"/>
  <c r="A2334" i="14"/>
  <c r="A2335" i="14"/>
  <c r="A2336" i="14"/>
  <c r="A2337" i="14"/>
  <c r="A2338" i="14"/>
  <c r="A2339" i="14"/>
  <c r="A2340" i="14"/>
  <c r="A2341" i="14"/>
  <c r="A2342" i="14"/>
  <c r="A2343" i="14"/>
  <c r="A2344" i="14"/>
  <c r="A2345" i="14"/>
  <c r="A2346" i="14"/>
  <c r="A2347" i="14"/>
  <c r="A2348" i="14"/>
  <c r="A2349" i="14"/>
  <c r="A2350" i="14"/>
  <c r="A2351" i="14"/>
  <c r="A2352" i="14"/>
  <c r="A2353" i="14"/>
  <c r="A2354" i="14"/>
  <c r="A2355" i="14"/>
  <c r="A2356" i="14"/>
  <c r="A2357" i="14"/>
  <c r="A2358" i="14"/>
  <c r="A2359" i="14"/>
  <c r="A2360" i="14"/>
  <c r="A2361" i="14"/>
  <c r="A2362" i="14"/>
  <c r="A2363" i="14"/>
  <c r="A2364" i="14"/>
  <c r="A2365" i="14"/>
  <c r="A2366" i="14"/>
  <c r="A2367" i="14"/>
  <c r="A2368" i="14"/>
  <c r="A2369" i="14"/>
  <c r="A2370" i="14"/>
  <c r="A2371" i="14"/>
  <c r="A2372" i="14"/>
  <c r="A2373" i="14"/>
  <c r="A2374" i="14"/>
  <c r="A2375" i="14"/>
  <c r="A2376" i="14"/>
  <c r="A2377" i="14"/>
  <c r="A2378" i="14"/>
  <c r="A2379" i="14"/>
  <c r="A2380" i="14"/>
  <c r="A2381" i="14"/>
  <c r="A2382" i="14"/>
  <c r="A2383" i="14"/>
  <c r="A2384" i="14"/>
  <c r="A2385" i="14"/>
  <c r="A2386" i="14"/>
  <c r="A2387" i="14"/>
  <c r="A2388" i="14"/>
  <c r="A2389" i="14"/>
  <c r="A2390" i="14"/>
  <c r="A2391" i="14"/>
  <c r="A2392" i="14"/>
  <c r="A2393" i="14"/>
  <c r="A2394" i="14"/>
  <c r="A2395" i="14"/>
  <c r="A2396" i="14"/>
  <c r="A2397" i="14"/>
  <c r="A2398" i="14"/>
  <c r="A2399" i="14"/>
  <c r="A2400" i="14"/>
  <c r="A2401" i="14"/>
  <c r="A2402" i="14"/>
  <c r="A2403" i="14"/>
  <c r="A2404" i="14"/>
  <c r="A2405" i="14"/>
  <c r="A2406" i="14"/>
  <c r="A2407" i="14"/>
  <c r="A2408" i="14"/>
  <c r="A2409" i="14"/>
  <c r="A2410" i="14"/>
  <c r="A2411" i="14"/>
  <c r="A2412" i="14"/>
  <c r="A2413" i="14"/>
  <c r="A2414" i="14"/>
  <c r="A2415" i="14"/>
  <c r="A2416" i="14"/>
  <c r="A2417" i="14"/>
  <c r="A2418" i="14"/>
  <c r="A2419" i="14"/>
  <c r="A2420" i="14"/>
  <c r="A2421" i="14"/>
  <c r="A2422" i="14"/>
  <c r="A2423" i="14"/>
  <c r="A2424" i="14"/>
  <c r="A2425" i="14"/>
  <c r="A2426" i="14"/>
  <c r="A2427" i="14"/>
  <c r="A2428" i="14"/>
  <c r="A2429" i="14"/>
  <c r="A2430" i="14"/>
  <c r="A2431" i="14"/>
  <c r="A2432" i="14"/>
  <c r="A2433" i="14"/>
  <c r="A2434" i="14"/>
  <c r="A2435" i="14"/>
  <c r="A2436" i="14"/>
  <c r="A2437" i="14"/>
  <c r="A2438" i="14"/>
  <c r="A2439" i="14"/>
  <c r="A2440" i="14"/>
  <c r="A2441" i="14"/>
  <c r="A2442" i="14"/>
  <c r="A2443" i="14"/>
  <c r="A2444" i="14"/>
  <c r="A2445" i="14"/>
  <c r="A2446" i="14"/>
  <c r="A2447" i="14"/>
  <c r="A2448" i="14"/>
  <c r="A2449" i="14"/>
  <c r="A2450" i="14"/>
  <c r="A2451" i="14"/>
  <c r="A2452" i="14"/>
  <c r="A2453" i="14"/>
  <c r="A2454" i="14"/>
  <c r="A2455" i="14"/>
  <c r="A2456" i="14"/>
  <c r="A2457" i="14"/>
  <c r="A2458" i="14"/>
  <c r="A2459" i="14"/>
  <c r="A2460" i="14"/>
  <c r="A2461" i="14"/>
  <c r="A2462" i="14"/>
  <c r="A2463" i="14"/>
  <c r="A2464" i="14"/>
  <c r="A2465" i="14"/>
  <c r="A2466" i="14"/>
  <c r="A2467" i="14"/>
  <c r="A2468" i="14"/>
  <c r="A2469" i="14"/>
  <c r="A2470" i="14"/>
  <c r="A2471" i="14"/>
  <c r="A2472" i="14"/>
  <c r="A2473" i="14"/>
  <c r="A2474" i="14"/>
  <c r="A2475" i="14"/>
  <c r="A2476" i="14"/>
  <c r="A2477" i="14"/>
  <c r="A2478" i="14"/>
  <c r="A2479" i="14"/>
  <c r="A2480" i="14"/>
  <c r="A2481" i="14"/>
  <c r="A2482" i="14"/>
  <c r="A2483" i="14"/>
  <c r="A2484" i="14"/>
  <c r="A2485" i="14"/>
  <c r="A2486" i="14"/>
  <c r="A2487" i="14"/>
  <c r="A2488" i="14"/>
  <c r="A2489" i="14"/>
  <c r="A2490" i="14"/>
  <c r="A2491" i="14"/>
  <c r="A2492" i="14"/>
  <c r="A2493" i="14"/>
  <c r="A2494" i="14"/>
  <c r="A2495" i="14"/>
  <c r="A2496" i="14"/>
  <c r="A2497" i="14"/>
  <c r="A2498" i="14"/>
  <c r="A2499" i="14"/>
  <c r="A2500" i="14"/>
  <c r="A2501" i="14"/>
  <c r="A2502" i="14"/>
  <c r="A2503" i="14"/>
  <c r="A2504" i="14"/>
  <c r="A2505" i="14"/>
  <c r="A2506" i="14"/>
  <c r="A2507" i="14"/>
  <c r="A2508" i="14"/>
  <c r="A2509" i="14"/>
  <c r="A2510" i="14"/>
  <c r="A2511" i="14"/>
  <c r="A2512" i="14"/>
  <c r="A2513" i="14"/>
  <c r="A2514" i="14"/>
  <c r="A2515" i="14"/>
  <c r="A2516" i="14"/>
  <c r="A2517" i="14"/>
  <c r="A2518" i="14"/>
  <c r="A2519" i="14"/>
  <c r="A2520" i="14"/>
  <c r="A2521" i="14"/>
  <c r="A2522" i="14"/>
  <c r="A2523" i="14"/>
  <c r="A2524" i="14"/>
  <c r="A2525" i="14"/>
  <c r="A2526" i="14"/>
  <c r="A2527" i="14"/>
  <c r="A2528" i="14"/>
  <c r="A2529" i="14"/>
  <c r="A2530" i="14"/>
  <c r="A2531" i="14"/>
  <c r="A2532" i="14"/>
  <c r="A2533" i="14"/>
  <c r="A2534" i="14"/>
  <c r="A2535" i="14"/>
  <c r="A2536" i="14"/>
  <c r="A2537" i="14"/>
  <c r="A2538" i="14"/>
  <c r="A2539" i="14"/>
  <c r="A2540" i="14"/>
  <c r="A2541" i="14"/>
  <c r="A2542" i="14"/>
  <c r="A2543" i="14"/>
  <c r="A2544" i="14"/>
  <c r="A2545" i="14"/>
  <c r="A2546" i="14"/>
  <c r="A2547" i="14"/>
  <c r="A2548" i="14"/>
  <c r="A2549" i="14"/>
  <c r="A2550" i="14"/>
  <c r="A2551" i="14"/>
  <c r="A2552" i="14"/>
  <c r="A2553" i="14"/>
  <c r="A2554" i="14"/>
  <c r="A2555" i="14"/>
  <c r="A2556" i="14"/>
  <c r="A2557" i="14"/>
  <c r="A2558" i="14"/>
  <c r="A2559" i="14"/>
  <c r="A2560" i="14"/>
  <c r="A2561" i="14"/>
  <c r="A2562" i="14"/>
  <c r="A2563" i="14"/>
  <c r="A2564" i="14"/>
  <c r="A2565" i="14"/>
  <c r="A2566" i="14"/>
  <c r="A2567" i="14"/>
  <c r="A2568" i="14"/>
  <c r="A2569" i="14"/>
  <c r="A2570" i="14"/>
  <c r="A2571" i="14"/>
  <c r="A2572" i="14"/>
  <c r="A2573" i="14"/>
  <c r="A2574" i="14"/>
  <c r="A2575" i="14"/>
  <c r="A2576" i="14"/>
  <c r="A2577" i="14"/>
  <c r="A2578" i="14"/>
  <c r="A2579" i="14"/>
  <c r="A2580" i="14"/>
  <c r="A2581" i="14"/>
  <c r="A2582" i="14"/>
  <c r="A2583" i="14"/>
  <c r="A2584" i="14"/>
  <c r="A2585" i="14"/>
  <c r="A2586" i="14"/>
  <c r="A2587" i="14"/>
  <c r="A2588" i="14"/>
  <c r="A2589" i="14"/>
  <c r="A2590" i="14"/>
  <c r="A2591" i="14"/>
  <c r="A2592" i="14"/>
  <c r="A2593" i="14"/>
  <c r="A2594" i="14"/>
  <c r="A2595" i="14"/>
  <c r="A2596" i="14"/>
  <c r="A2597" i="14"/>
  <c r="A2598" i="14"/>
  <c r="A2599" i="14"/>
  <c r="A2600" i="14"/>
  <c r="A2601" i="14"/>
  <c r="A2602" i="14"/>
  <c r="A2603" i="14"/>
  <c r="A2604" i="14"/>
  <c r="A2605" i="14"/>
  <c r="A2606" i="14"/>
  <c r="A2607" i="14"/>
  <c r="A2608" i="14"/>
  <c r="A2609" i="14"/>
  <c r="A2610" i="14"/>
  <c r="A2611" i="14"/>
  <c r="A2612" i="14"/>
  <c r="A2613" i="14"/>
  <c r="A2614" i="14"/>
  <c r="A2615" i="14"/>
  <c r="A2616" i="14"/>
  <c r="A2617" i="14"/>
  <c r="A2618" i="14"/>
  <c r="A2619" i="14"/>
  <c r="A2620" i="14"/>
  <c r="A2621" i="14"/>
  <c r="A2622" i="14"/>
  <c r="A2623" i="14"/>
  <c r="A2624" i="14"/>
  <c r="A2625" i="14"/>
  <c r="A2626" i="14"/>
  <c r="A2627" i="14"/>
  <c r="A2628" i="14"/>
  <c r="A2629" i="14"/>
  <c r="A2630" i="14"/>
  <c r="A2631" i="14"/>
  <c r="A2632" i="14"/>
  <c r="A2633" i="14"/>
  <c r="A2634" i="14"/>
  <c r="A2635" i="14"/>
  <c r="A2636" i="14"/>
  <c r="A2637" i="14"/>
  <c r="A2638" i="14"/>
  <c r="A2639" i="14"/>
  <c r="A2640" i="14"/>
  <c r="A2641" i="14"/>
  <c r="A2642" i="14"/>
  <c r="A2643" i="14"/>
  <c r="A2644" i="14"/>
  <c r="A2645" i="14"/>
  <c r="A2646" i="14"/>
  <c r="A2647" i="14"/>
  <c r="A2648" i="14"/>
  <c r="A2649" i="14"/>
  <c r="A2650" i="14"/>
  <c r="A2651" i="14"/>
  <c r="A2652" i="14"/>
  <c r="A2653" i="14"/>
  <c r="A2654" i="14"/>
  <c r="A2655" i="14"/>
  <c r="A2656" i="14"/>
  <c r="A2657" i="14"/>
  <c r="A2658" i="14"/>
  <c r="A2659" i="14"/>
  <c r="A2660" i="14"/>
  <c r="A2661" i="14"/>
  <c r="A2662" i="14"/>
  <c r="A2663" i="14"/>
  <c r="A2664" i="14"/>
  <c r="A2665" i="14"/>
  <c r="A2666" i="14"/>
  <c r="A2667" i="14"/>
  <c r="A2668" i="14"/>
  <c r="A2669" i="14"/>
  <c r="A2670" i="14"/>
  <c r="A2671" i="14"/>
  <c r="A2672" i="14"/>
  <c r="A2673" i="14"/>
  <c r="A2674" i="14"/>
  <c r="A2675" i="14"/>
  <c r="A2676" i="14"/>
  <c r="A2677" i="14"/>
  <c r="A2678" i="14"/>
  <c r="A2679" i="14"/>
  <c r="A2680" i="14"/>
  <c r="A2681" i="14"/>
  <c r="A2682" i="14"/>
  <c r="A2683" i="14"/>
  <c r="A2684" i="14"/>
  <c r="A2685" i="14"/>
  <c r="A2686" i="14"/>
  <c r="A2687" i="14"/>
  <c r="A2688" i="14"/>
  <c r="A2689" i="14"/>
  <c r="A2690" i="14"/>
  <c r="A2691" i="14"/>
  <c r="A2692" i="14"/>
  <c r="A2693" i="14"/>
  <c r="A2694" i="14"/>
  <c r="A2695" i="14"/>
  <c r="A2696" i="14"/>
  <c r="A2697" i="14"/>
  <c r="A2698" i="14"/>
  <c r="A2699" i="14"/>
  <c r="A2700" i="14"/>
  <c r="A2701" i="14"/>
  <c r="A2702" i="14"/>
  <c r="A2703" i="14"/>
  <c r="A2704" i="14"/>
  <c r="A2705" i="14"/>
  <c r="A2706" i="14"/>
  <c r="A2707" i="14"/>
  <c r="A2708" i="14"/>
  <c r="A2709" i="14"/>
  <c r="A2710" i="14"/>
  <c r="A2711" i="14"/>
  <c r="A2712" i="14"/>
  <c r="A2713" i="14"/>
  <c r="A2714" i="14"/>
  <c r="A2715" i="14"/>
  <c r="A2716" i="14"/>
  <c r="A2717" i="14"/>
  <c r="A2718" i="14"/>
  <c r="A2719" i="14"/>
  <c r="A2720" i="14"/>
  <c r="A2721" i="14"/>
  <c r="A2722" i="14"/>
  <c r="A2723" i="14"/>
  <c r="A2724" i="14"/>
  <c r="A2725" i="14"/>
  <c r="A2726" i="14"/>
  <c r="A2727" i="14"/>
  <c r="A2728" i="14"/>
  <c r="A2729" i="14"/>
  <c r="A2730" i="14"/>
  <c r="A2731" i="14"/>
  <c r="A2732" i="14"/>
  <c r="A2733" i="14"/>
  <c r="A2734" i="14"/>
  <c r="A2735" i="14"/>
  <c r="A2736" i="14"/>
  <c r="A2737" i="14"/>
  <c r="A2738" i="14"/>
  <c r="A2739" i="14"/>
  <c r="A2740" i="14"/>
  <c r="A2741" i="14"/>
  <c r="A2742" i="14"/>
  <c r="A2743" i="14"/>
  <c r="A2744" i="14"/>
  <c r="A2745" i="14"/>
  <c r="A2746" i="14"/>
  <c r="A2747" i="14"/>
  <c r="A2748" i="14"/>
  <c r="A2749" i="14"/>
  <c r="A2750" i="14"/>
  <c r="A2751" i="14"/>
  <c r="A2752" i="14"/>
  <c r="A2753" i="14"/>
  <c r="A2754" i="14"/>
  <c r="A2755" i="14"/>
  <c r="A2756" i="14"/>
  <c r="A2757" i="14"/>
  <c r="A2758" i="14"/>
  <c r="A2759" i="14"/>
  <c r="A2760" i="14"/>
  <c r="A2761" i="14"/>
  <c r="A2762" i="14"/>
  <c r="A2763" i="14"/>
  <c r="A2764" i="14"/>
  <c r="A2765" i="14"/>
  <c r="A2766" i="14"/>
  <c r="A2767" i="14"/>
  <c r="A2768" i="14"/>
  <c r="A2769" i="14"/>
  <c r="A2770" i="14"/>
  <c r="A2771" i="14"/>
  <c r="A2772" i="14"/>
  <c r="A2773" i="14"/>
  <c r="A2774" i="14"/>
  <c r="A2775" i="14"/>
  <c r="A2776" i="14"/>
  <c r="A2777" i="14"/>
  <c r="A2778" i="14"/>
  <c r="A2779" i="14"/>
  <c r="A2780" i="14"/>
  <c r="A2781" i="14"/>
  <c r="A2782" i="14"/>
  <c r="A2783" i="14"/>
  <c r="A2784" i="14"/>
  <c r="A2785" i="14"/>
  <c r="A2786" i="14"/>
  <c r="A2787" i="14"/>
  <c r="A2788" i="14"/>
  <c r="A2789" i="14"/>
  <c r="A2790" i="14"/>
  <c r="A2791" i="14"/>
  <c r="A2792" i="14"/>
  <c r="A2793" i="14"/>
  <c r="A2794" i="14"/>
  <c r="A2795" i="14"/>
  <c r="A2796" i="14"/>
  <c r="A2797" i="14"/>
  <c r="A2798" i="14"/>
  <c r="A2799" i="14"/>
  <c r="A2800" i="14"/>
  <c r="A2801" i="14"/>
  <c r="A2802" i="14"/>
  <c r="A2803" i="14"/>
  <c r="A2804" i="14"/>
  <c r="A2805" i="14"/>
  <c r="A2806" i="14"/>
  <c r="A2807" i="14"/>
  <c r="A2808" i="14"/>
  <c r="A2809" i="14"/>
  <c r="A2810" i="14"/>
  <c r="A2811" i="14"/>
  <c r="A2812" i="14"/>
  <c r="A2813" i="14"/>
  <c r="A2814" i="14"/>
  <c r="A2815" i="14"/>
  <c r="A2816" i="14"/>
  <c r="A2817" i="14"/>
  <c r="A2818" i="14"/>
  <c r="A2819" i="14"/>
  <c r="A2820" i="14"/>
  <c r="A2821" i="14"/>
  <c r="A2822" i="14"/>
  <c r="A2823" i="14"/>
  <c r="A2824" i="14"/>
  <c r="A2825" i="14"/>
  <c r="A2826" i="14"/>
  <c r="A2827" i="14"/>
  <c r="A2828" i="14"/>
  <c r="A2829" i="14"/>
  <c r="A2830" i="14"/>
  <c r="A2831" i="14"/>
  <c r="A2832" i="14"/>
  <c r="A2833" i="14"/>
  <c r="A2834" i="14"/>
  <c r="A2835" i="14"/>
  <c r="A2836" i="14"/>
  <c r="A2837" i="14"/>
  <c r="A2838" i="14"/>
  <c r="A2839" i="14"/>
  <c r="A2840" i="14"/>
  <c r="A2841" i="14"/>
  <c r="A2842" i="14"/>
  <c r="A2843" i="14"/>
  <c r="A2844" i="14"/>
  <c r="A2845" i="14"/>
  <c r="A2846" i="14"/>
  <c r="A2847" i="14"/>
  <c r="A2848" i="14"/>
  <c r="A2849" i="14"/>
  <c r="A2850" i="14"/>
  <c r="A2851" i="14"/>
  <c r="A2852" i="14"/>
  <c r="A2853" i="14"/>
  <c r="A2854" i="14"/>
  <c r="A2855" i="14"/>
  <c r="A2856" i="14"/>
  <c r="A2857" i="14"/>
  <c r="A2858" i="14"/>
  <c r="A2859" i="14"/>
  <c r="A2860" i="14"/>
  <c r="A2861" i="14"/>
  <c r="A2862" i="14"/>
  <c r="A2863" i="14"/>
  <c r="A2864" i="14"/>
  <c r="A2865" i="14"/>
  <c r="A2866" i="14"/>
  <c r="A2867" i="14"/>
  <c r="A2868" i="14"/>
  <c r="A2869" i="14"/>
  <c r="A2870" i="14"/>
  <c r="A2871" i="14"/>
  <c r="A2872" i="14"/>
  <c r="A2873" i="14"/>
  <c r="A2874" i="14"/>
  <c r="A2875" i="14"/>
  <c r="A2876" i="14"/>
  <c r="A2877" i="14"/>
  <c r="A2878" i="14"/>
  <c r="A2879" i="14"/>
  <c r="A2880" i="14"/>
  <c r="A2881" i="14"/>
  <c r="A2882" i="14"/>
  <c r="A2883" i="14"/>
  <c r="A2884" i="14"/>
  <c r="A2885" i="14"/>
  <c r="A2886" i="14"/>
  <c r="A2887" i="14"/>
  <c r="A2888" i="14"/>
  <c r="A2889" i="14"/>
  <c r="A2890" i="14"/>
  <c r="A2891" i="14"/>
  <c r="A2892" i="14"/>
  <c r="A2893" i="14"/>
  <c r="A2894" i="14"/>
  <c r="A2895" i="14"/>
  <c r="A2896" i="14"/>
  <c r="A2897" i="14"/>
  <c r="A2898" i="14"/>
  <c r="A2899" i="14"/>
  <c r="A2900" i="14"/>
  <c r="A2901" i="14"/>
  <c r="A2902" i="14"/>
  <c r="A2903" i="14"/>
  <c r="A2904" i="14"/>
  <c r="A2905" i="14"/>
  <c r="A2906" i="14"/>
  <c r="A2907" i="14"/>
  <c r="A2908" i="14"/>
  <c r="A2909" i="14"/>
  <c r="A2910" i="14"/>
  <c r="A2911" i="14"/>
  <c r="A2912" i="14"/>
  <c r="A2913" i="14"/>
  <c r="A2914" i="14"/>
  <c r="A2915" i="14"/>
  <c r="A2916" i="14"/>
  <c r="A2917" i="14"/>
  <c r="A2918" i="14"/>
  <c r="A2919" i="14"/>
  <c r="A2920" i="14"/>
  <c r="A2921" i="14"/>
  <c r="A2922" i="14"/>
  <c r="A2923" i="14"/>
  <c r="A2924" i="14"/>
  <c r="A2925" i="14"/>
  <c r="A2926" i="14"/>
  <c r="A2927" i="14"/>
  <c r="A2928" i="14"/>
  <c r="A2929" i="14"/>
  <c r="A2930" i="14"/>
  <c r="A2931" i="14"/>
  <c r="A2932" i="14"/>
  <c r="A2933" i="14"/>
  <c r="A2934" i="14"/>
  <c r="A2935" i="14"/>
  <c r="A2936" i="14"/>
  <c r="A2937" i="14"/>
  <c r="A2938" i="14"/>
  <c r="A2939" i="14"/>
  <c r="A2940" i="14"/>
  <c r="A2941" i="14"/>
  <c r="A2942" i="14"/>
  <c r="A2943" i="14"/>
  <c r="A2944" i="14"/>
  <c r="A2945" i="14"/>
  <c r="A2946" i="14"/>
  <c r="A2947" i="14"/>
  <c r="A2948" i="14"/>
  <c r="A2949" i="14"/>
  <c r="A2950" i="14"/>
  <c r="A2951" i="14"/>
  <c r="A2952" i="14"/>
  <c r="A2953" i="14"/>
  <c r="A2954" i="14"/>
  <c r="A2955" i="14"/>
  <c r="A2956" i="14"/>
  <c r="A2957" i="14"/>
  <c r="A2958" i="14"/>
  <c r="A2959" i="14"/>
  <c r="A2960" i="14"/>
  <c r="A2961" i="14"/>
  <c r="A2962" i="14"/>
  <c r="A2963" i="14"/>
  <c r="A2964" i="14"/>
  <c r="A2965" i="14"/>
  <c r="A2966" i="14"/>
  <c r="A2967" i="14"/>
  <c r="A2968" i="14"/>
  <c r="A2969" i="14"/>
  <c r="A2970" i="14"/>
  <c r="A2971" i="14"/>
  <c r="A2972" i="14"/>
  <c r="A2973" i="14"/>
  <c r="A2974" i="14"/>
  <c r="A2975" i="14"/>
  <c r="A2976" i="14"/>
  <c r="A2977" i="14"/>
  <c r="A2978" i="14"/>
  <c r="A2979" i="14"/>
  <c r="A2980" i="14"/>
  <c r="A2981" i="14"/>
  <c r="A2982" i="14"/>
  <c r="A2983" i="14"/>
  <c r="A2984" i="14"/>
  <c r="A2985" i="14"/>
  <c r="A2986" i="14"/>
  <c r="A2987" i="14"/>
  <c r="A2988" i="14"/>
  <c r="A2989" i="14"/>
  <c r="A2990" i="14"/>
  <c r="A2991" i="14"/>
  <c r="A2992" i="14"/>
  <c r="A2993" i="14"/>
  <c r="A2994" i="14"/>
  <c r="A2995" i="14"/>
  <c r="A2996" i="14"/>
  <c r="A2997" i="14"/>
  <c r="A2998" i="14"/>
  <c r="A2999" i="14"/>
  <c r="A3000" i="14"/>
  <c r="A3001" i="14"/>
  <c r="A3002" i="14"/>
  <c r="A3003" i="14"/>
  <c r="A3004" i="14"/>
  <c r="A3005" i="14"/>
  <c r="A3006" i="14"/>
  <c r="A3007" i="14"/>
  <c r="A3008" i="14"/>
  <c r="A3009" i="14"/>
  <c r="A3010" i="14"/>
  <c r="A3011" i="14"/>
  <c r="A3012" i="14"/>
  <c r="A3013" i="14"/>
  <c r="A3014" i="14"/>
  <c r="A3015" i="14"/>
  <c r="A3016" i="14"/>
  <c r="A3017" i="14"/>
  <c r="A3018" i="14"/>
  <c r="A3019" i="14"/>
  <c r="A3020" i="14"/>
  <c r="A3021" i="14"/>
  <c r="A3022" i="14"/>
  <c r="A3023" i="14"/>
  <c r="A3024" i="14"/>
  <c r="A3025" i="14"/>
  <c r="A3026" i="14"/>
  <c r="A3027" i="14"/>
  <c r="A3028" i="14"/>
  <c r="A3029" i="14"/>
  <c r="A3030" i="14"/>
  <c r="A3031" i="14"/>
  <c r="A3032" i="14"/>
  <c r="A3033" i="14"/>
  <c r="A3034" i="14"/>
  <c r="A3035" i="14"/>
  <c r="A3036" i="14"/>
  <c r="A3037" i="14"/>
  <c r="A3038" i="14"/>
  <c r="A3039" i="14"/>
  <c r="A3040" i="14"/>
  <c r="A3041" i="14"/>
  <c r="A3042" i="14"/>
  <c r="A3043" i="14"/>
  <c r="A3044" i="14"/>
  <c r="A3045" i="14"/>
  <c r="A3046" i="14"/>
  <c r="A3047" i="14"/>
  <c r="A3048" i="14"/>
  <c r="A3049" i="14"/>
  <c r="A3050" i="14"/>
  <c r="A3051" i="14"/>
  <c r="A3052" i="14"/>
  <c r="A3053" i="14"/>
  <c r="A3054" i="14"/>
  <c r="A3055" i="14"/>
  <c r="A3056" i="14"/>
  <c r="A3057" i="14"/>
  <c r="A3058" i="14"/>
  <c r="A3059" i="14"/>
  <c r="A3060" i="14"/>
  <c r="A3061" i="14"/>
  <c r="A3062" i="14"/>
  <c r="A3063" i="14"/>
  <c r="A3064" i="14"/>
  <c r="A3065" i="14"/>
  <c r="A3066" i="14"/>
  <c r="A3067" i="14"/>
  <c r="A3068" i="14"/>
  <c r="A3069" i="14"/>
  <c r="A3070" i="14"/>
  <c r="A3071" i="14"/>
  <c r="A3072" i="14"/>
  <c r="A3073" i="14"/>
  <c r="A3074" i="14"/>
  <c r="A3075" i="14"/>
  <c r="A3076" i="14"/>
  <c r="A3077" i="14"/>
  <c r="A3078" i="14"/>
  <c r="A3079" i="14"/>
  <c r="A3080" i="14"/>
  <c r="A3081" i="14"/>
  <c r="A3082" i="14"/>
  <c r="A3083" i="14"/>
  <c r="A3084" i="14"/>
  <c r="A3085" i="14"/>
  <c r="A3086" i="14"/>
  <c r="A3087" i="14"/>
  <c r="A3088" i="14"/>
  <c r="A3089" i="14"/>
  <c r="A3090" i="14"/>
  <c r="A3091" i="14"/>
  <c r="A3092" i="14"/>
  <c r="A3093" i="14"/>
  <c r="A3094" i="14"/>
  <c r="A3095" i="14"/>
  <c r="A3096" i="14"/>
  <c r="A3097" i="14"/>
  <c r="A3098" i="14"/>
  <c r="A3099" i="14"/>
  <c r="A3100" i="14"/>
  <c r="A3101" i="14"/>
  <c r="A3102" i="14"/>
  <c r="A3103" i="14"/>
  <c r="A3104" i="14"/>
  <c r="A3105" i="14"/>
  <c r="A3106" i="14"/>
  <c r="A3107" i="14"/>
  <c r="A3108" i="14"/>
  <c r="A3109" i="14"/>
  <c r="A3110" i="14"/>
  <c r="A3111" i="14"/>
  <c r="A3112" i="14"/>
  <c r="A3113" i="14"/>
  <c r="A3114" i="14"/>
  <c r="A3115" i="14"/>
  <c r="A3116" i="14"/>
  <c r="A3117" i="14"/>
  <c r="A3118" i="14"/>
  <c r="A3119" i="14"/>
  <c r="A3120" i="14"/>
  <c r="A3121" i="14"/>
  <c r="A3122" i="14"/>
  <c r="A3123" i="14"/>
  <c r="A3124" i="14"/>
  <c r="A3125" i="14"/>
  <c r="A3126" i="14"/>
  <c r="A3127" i="14"/>
  <c r="A3128" i="14"/>
  <c r="A3129" i="14"/>
  <c r="A3130" i="14"/>
  <c r="A3131" i="14"/>
  <c r="A3132" i="14"/>
  <c r="A3133" i="14"/>
  <c r="A3134" i="14"/>
  <c r="A3135" i="14"/>
  <c r="A3136" i="14"/>
  <c r="A3137" i="14"/>
  <c r="A3138" i="14"/>
  <c r="A3139" i="14"/>
  <c r="A3140" i="14"/>
  <c r="A3141" i="14"/>
  <c r="A3142" i="14"/>
  <c r="A3143" i="14"/>
  <c r="A3144" i="14"/>
  <c r="A3145" i="14"/>
  <c r="A3146" i="14"/>
  <c r="A3147" i="14"/>
  <c r="A3148" i="14"/>
  <c r="A3149" i="14"/>
  <c r="A3150" i="14"/>
  <c r="A3151" i="14"/>
  <c r="A3152" i="14"/>
  <c r="A3153" i="14"/>
  <c r="A3154" i="14"/>
  <c r="A3155" i="14"/>
  <c r="A3156" i="14"/>
  <c r="A3157" i="14"/>
  <c r="A3158" i="14"/>
  <c r="A3159" i="14"/>
  <c r="A3160" i="14"/>
  <c r="A3161" i="14"/>
  <c r="A3162" i="14"/>
  <c r="A3163" i="14"/>
  <c r="A3164" i="14"/>
  <c r="A3165" i="14"/>
  <c r="A3166" i="14"/>
  <c r="A3167" i="14"/>
  <c r="A3168" i="14"/>
  <c r="A3169" i="14"/>
  <c r="A3170" i="14"/>
  <c r="A3171" i="14"/>
  <c r="A3172" i="14"/>
  <c r="A3173" i="14"/>
  <c r="A3174" i="14"/>
  <c r="A3175" i="14"/>
  <c r="A3176" i="14"/>
  <c r="A3177" i="14"/>
  <c r="A3178" i="14"/>
  <c r="A3179" i="14"/>
  <c r="A3180" i="14"/>
  <c r="A3181" i="14"/>
  <c r="A3182" i="14"/>
  <c r="A3183" i="14"/>
  <c r="A3184" i="14"/>
  <c r="A3185" i="14"/>
  <c r="A3186" i="14"/>
  <c r="A3187" i="14"/>
  <c r="A3188" i="14"/>
  <c r="A3189" i="14"/>
  <c r="A3190" i="14"/>
  <c r="A3191" i="14"/>
  <c r="A3192" i="14"/>
  <c r="A3193" i="14"/>
  <c r="A3194" i="14"/>
  <c r="A3195" i="14"/>
  <c r="A3196" i="14"/>
  <c r="A3197" i="14"/>
  <c r="A3198" i="14"/>
  <c r="A3199" i="14"/>
  <c r="A3200" i="14"/>
  <c r="A3201" i="14"/>
  <c r="A3202" i="14"/>
  <c r="A3203" i="14"/>
  <c r="A3204" i="14"/>
  <c r="A3205" i="14"/>
  <c r="A3206" i="14"/>
  <c r="A3207" i="14"/>
  <c r="A3208" i="14"/>
  <c r="A3209" i="14"/>
  <c r="A3210" i="14"/>
  <c r="A3211" i="14"/>
  <c r="A3212" i="14"/>
  <c r="A3213" i="14"/>
  <c r="A3214" i="14"/>
  <c r="A3215" i="14"/>
  <c r="A3216" i="14"/>
  <c r="A3217" i="14"/>
  <c r="A3218" i="14"/>
  <c r="A3219" i="14"/>
  <c r="A3220" i="14"/>
  <c r="A3221" i="14"/>
  <c r="A3222" i="14"/>
  <c r="A3223" i="14"/>
  <c r="A3224" i="14"/>
  <c r="A3225" i="14"/>
  <c r="A3226" i="14"/>
  <c r="A3227" i="14"/>
  <c r="A3228" i="14"/>
  <c r="A3229" i="14"/>
  <c r="A3230" i="14"/>
  <c r="A3231" i="14"/>
  <c r="A3232" i="14"/>
  <c r="A3233" i="14"/>
  <c r="A3234" i="14"/>
  <c r="A3235" i="14"/>
  <c r="A3236" i="14"/>
  <c r="A3237" i="14"/>
  <c r="A3238" i="14"/>
  <c r="A3239" i="14"/>
  <c r="A3240" i="14"/>
  <c r="A3241" i="14"/>
  <c r="A3242" i="14"/>
  <c r="A3243" i="14"/>
  <c r="A3244" i="14"/>
  <c r="A3245" i="14"/>
  <c r="A3246" i="14"/>
  <c r="A3247" i="14"/>
  <c r="A3248" i="14"/>
  <c r="A3249" i="14"/>
  <c r="A3250" i="14"/>
  <c r="A3251" i="14"/>
  <c r="A3252" i="14"/>
  <c r="A3253" i="14"/>
  <c r="A3254" i="14"/>
  <c r="A3255" i="14"/>
  <c r="A3256" i="14"/>
  <c r="A3257" i="14"/>
  <c r="A3258" i="14"/>
  <c r="A3259" i="14"/>
  <c r="A3260" i="14"/>
  <c r="A3261" i="14"/>
  <c r="A3262" i="14"/>
  <c r="A3263" i="14"/>
  <c r="A3264" i="14"/>
  <c r="A3265" i="14"/>
  <c r="A3266" i="14"/>
  <c r="A3267" i="14"/>
  <c r="A3268" i="14"/>
  <c r="A3269" i="14"/>
  <c r="A3270" i="14"/>
  <c r="A3271" i="14"/>
  <c r="A3272" i="14"/>
  <c r="A3273" i="14"/>
  <c r="A3274" i="14"/>
  <c r="A3275" i="14"/>
  <c r="A3276" i="14"/>
  <c r="A3277" i="14"/>
  <c r="A3278" i="14"/>
  <c r="A3279" i="14"/>
  <c r="A3280" i="14"/>
  <c r="A3281" i="14"/>
  <c r="A3282" i="14"/>
  <c r="A3283" i="14"/>
  <c r="A3284" i="14"/>
  <c r="A3285" i="14"/>
  <c r="A3286" i="14"/>
  <c r="A3287" i="14"/>
  <c r="A3288" i="14"/>
  <c r="A3289" i="14"/>
  <c r="A3290" i="14"/>
  <c r="A3291" i="14"/>
  <c r="A3292" i="14"/>
  <c r="A3293" i="14"/>
  <c r="A3294" i="14"/>
  <c r="A3295" i="14"/>
  <c r="A3296" i="14"/>
  <c r="A3297" i="14"/>
  <c r="A3298" i="14"/>
  <c r="A3299" i="14"/>
  <c r="A3300" i="14"/>
  <c r="A3301" i="14"/>
  <c r="A3302" i="14"/>
  <c r="A3303" i="14"/>
  <c r="A3304" i="14"/>
  <c r="A3305" i="14"/>
  <c r="A3306" i="14"/>
  <c r="A3307" i="14"/>
  <c r="A3308" i="14"/>
  <c r="A3309" i="14"/>
  <c r="A3310" i="14"/>
  <c r="A3311" i="14"/>
  <c r="A3312" i="14"/>
  <c r="A3313" i="14"/>
  <c r="A3314" i="14"/>
  <c r="A3315" i="14"/>
  <c r="A3316" i="14"/>
  <c r="A3317" i="14"/>
  <c r="A3318" i="14"/>
  <c r="A3319" i="14"/>
  <c r="A3320" i="14"/>
  <c r="A3321" i="14"/>
  <c r="A3322" i="14"/>
  <c r="A3323" i="14"/>
  <c r="A3324" i="14"/>
  <c r="A3325" i="14"/>
  <c r="A3326" i="14"/>
  <c r="A3327" i="14"/>
  <c r="A3328" i="14"/>
  <c r="A3329" i="14"/>
  <c r="A3330" i="14"/>
  <c r="A3331" i="14"/>
  <c r="A3332" i="14"/>
  <c r="A3333" i="14"/>
  <c r="A3334" i="14"/>
  <c r="A3335" i="14"/>
  <c r="A3336" i="14"/>
  <c r="A3337" i="14"/>
  <c r="A3338" i="14"/>
  <c r="A3339" i="14"/>
  <c r="A3340" i="14"/>
  <c r="A3341" i="14"/>
  <c r="A3342" i="14"/>
  <c r="A3343" i="14"/>
  <c r="A3344" i="14"/>
  <c r="A3345" i="14"/>
  <c r="A3346" i="14"/>
  <c r="A3347" i="14"/>
  <c r="A3348" i="14"/>
  <c r="A3349" i="14"/>
  <c r="A3350" i="14"/>
  <c r="A3351" i="14"/>
  <c r="A3352" i="14"/>
  <c r="A3353" i="14"/>
  <c r="A3354" i="14"/>
  <c r="A3355" i="14"/>
  <c r="A3356" i="14"/>
  <c r="A3357" i="14"/>
  <c r="A2" i="14"/>
  <c r="H233" i="8"/>
  <c r="B233" i="8"/>
  <c r="J124" i="8"/>
  <c r="B124" i="8"/>
  <c r="J764" i="8"/>
  <c r="B764" i="8"/>
  <c r="B204" i="8"/>
  <c r="J204" i="8"/>
  <c r="B205" i="8"/>
  <c r="J205" i="8"/>
  <c r="B208" i="8"/>
  <c r="J208" i="8"/>
  <c r="B209" i="8"/>
  <c r="J209" i="8"/>
  <c r="R20" i="11"/>
  <c r="N18" i="11"/>
  <c r="AB2" i="13"/>
  <c r="X2" i="13"/>
  <c r="V20" i="11"/>
  <c r="M1" i="12"/>
  <c r="P2" i="13"/>
  <c r="G4" i="9"/>
  <c r="T20" i="11"/>
  <c r="C47" i="11"/>
  <c r="P19" i="11"/>
  <c r="L20" i="11"/>
  <c r="P18" i="11"/>
  <c r="V19" i="11"/>
  <c r="V18" i="11"/>
  <c r="H47" i="11"/>
  <c r="L19" i="11"/>
  <c r="T2" i="13"/>
  <c r="H3" i="13"/>
  <c r="L18" i="11"/>
  <c r="C3" i="13"/>
  <c r="P20" i="11"/>
  <c r="T18" i="11"/>
  <c r="T19" i="11"/>
  <c r="E4" i="9"/>
  <c r="Q47" i="11"/>
  <c r="H1" i="12"/>
  <c r="N19" i="11"/>
  <c r="C1" i="12"/>
  <c r="H4" i="9"/>
  <c r="C4" i="9"/>
  <c r="R19" i="11"/>
  <c r="R18" i="11"/>
  <c r="U47" i="11"/>
  <c r="N20" i="11"/>
  <c r="L3" i="13"/>
  <c r="D4" i="9"/>
  <c r="Y47" i="11"/>
  <c r="F4" i="9"/>
  <c r="M47" i="11"/>
  <c r="AE1" i="14"/>
  <c r="Y1" i="14"/>
  <c r="AT1" i="14"/>
  <c r="S1" i="14"/>
  <c r="AB1" i="14"/>
  <c r="AW1" i="14"/>
  <c r="AK1" i="14"/>
  <c r="AQ1" i="14"/>
  <c r="AZ1" i="14"/>
  <c r="P1" i="14"/>
  <c r="V1" i="14"/>
  <c r="AH1" i="14"/>
  <c r="AN1" i="14"/>
  <c r="BC1" i="14"/>
  <c r="BF1" i="14"/>
  <c r="BI1" i="14"/>
  <c r="B4" i="9"/>
  <c r="M14" i="14" l="1"/>
  <c r="D2425" i="14"/>
  <c r="E2425" i="14" s="1"/>
  <c r="F2425" i="14" s="1"/>
  <c r="D2421" i="14"/>
  <c r="E2421" i="14" s="1"/>
  <c r="F2421" i="14" s="1"/>
  <c r="D2572" i="14"/>
  <c r="E2572" i="14" s="1"/>
  <c r="F2572" i="14" s="1"/>
  <c r="D1841" i="14"/>
  <c r="E1841" i="14" s="1"/>
  <c r="F1841" i="14" s="1"/>
  <c r="D2480" i="14"/>
  <c r="E2480" i="14" s="1"/>
  <c r="F2480" i="14" s="1"/>
  <c r="D140" i="14"/>
  <c r="E140" i="14" s="1"/>
  <c r="F140" i="14" s="1"/>
  <c r="D399" i="14"/>
  <c r="E399" i="14" s="1"/>
  <c r="F399" i="14" s="1"/>
  <c r="D798" i="14"/>
  <c r="E798" i="14" s="1"/>
  <c r="F798" i="14" s="1"/>
  <c r="D57" i="14"/>
  <c r="E57" i="14" s="1"/>
  <c r="F57" i="14" s="1"/>
  <c r="D2436" i="14"/>
  <c r="E2436" i="14" s="1"/>
  <c r="F2436" i="14" s="1"/>
  <c r="D2247" i="14"/>
  <c r="E2247" i="14" s="1"/>
  <c r="F2247" i="14" s="1"/>
  <c r="D2096" i="14"/>
  <c r="E2096" i="14" s="1"/>
  <c r="F2096" i="14" s="1"/>
  <c r="D1196" i="14"/>
  <c r="E1196" i="14" s="1"/>
  <c r="F1196" i="14" s="1"/>
  <c r="D196" i="14"/>
  <c r="E196" i="14" s="1"/>
  <c r="F196" i="14" s="1"/>
  <c r="D2245" i="14"/>
  <c r="E2245" i="14" s="1"/>
  <c r="F2245" i="14" s="1"/>
  <c r="D1195" i="14"/>
  <c r="E1195" i="14" s="1"/>
  <c r="F1195" i="14" s="1"/>
  <c r="D792" i="14"/>
  <c r="E792" i="14" s="1"/>
  <c r="F792" i="14" s="1"/>
  <c r="D2771" i="14"/>
  <c r="E2771" i="14" s="1"/>
  <c r="F2771" i="14" s="1"/>
  <c r="D2770" i="14"/>
  <c r="E2770" i="14" s="1"/>
  <c r="F2770" i="14" s="1"/>
  <c r="D801" i="14"/>
  <c r="E801" i="14" s="1"/>
  <c r="F801" i="14" s="1"/>
  <c r="D1920" i="14"/>
  <c r="E1920" i="14" s="1"/>
  <c r="F1920" i="14" s="1"/>
  <c r="D2099" i="14"/>
  <c r="E2099" i="14" s="1"/>
  <c r="F2099" i="14" s="1"/>
  <c r="D1918" i="14"/>
  <c r="E1918" i="14" s="1"/>
  <c r="F1918" i="14" s="1"/>
  <c r="D2336" i="14"/>
  <c r="E2336" i="14" s="1"/>
  <c r="F2336" i="14" s="1"/>
  <c r="D2573" i="14"/>
  <c r="E2573" i="14" s="1"/>
  <c r="F2573" i="14" s="1"/>
  <c r="D1840" i="14"/>
  <c r="E1840" i="14" s="1"/>
  <c r="F1840" i="14" s="1"/>
  <c r="D2319" i="14"/>
  <c r="E2319" i="14" s="1"/>
  <c r="F2319" i="14" s="1"/>
  <c r="D2458" i="14"/>
  <c r="E2458" i="14" s="1"/>
  <c r="F2458" i="14" s="1"/>
  <c r="D2457" i="14"/>
  <c r="E2457" i="14" s="1"/>
  <c r="F2457" i="14" s="1"/>
  <c r="D2116" i="14"/>
  <c r="E2116" i="14" s="1"/>
  <c r="F2116" i="14" s="1"/>
  <c r="D2320" i="14"/>
  <c r="E2320" i="14" s="1"/>
  <c r="F2320" i="14" s="1"/>
  <c r="D2648" i="14"/>
  <c r="E2648" i="14" s="1"/>
  <c r="F2648" i="14" s="1"/>
  <c r="D2098" i="14"/>
  <c r="E2098" i="14" s="1"/>
  <c r="F2098" i="14" s="1"/>
  <c r="D2196" i="14"/>
  <c r="E2196" i="14" s="1"/>
  <c r="F2196" i="14" s="1"/>
  <c r="D2056" i="14"/>
  <c r="E2056" i="14" s="1"/>
  <c r="F2056" i="14" s="1"/>
  <c r="D536" i="14"/>
  <c r="E536" i="14" s="1"/>
  <c r="F536" i="14" s="1"/>
  <c r="D1615" i="14"/>
  <c r="E1615" i="14" s="1"/>
  <c r="F1615" i="14" s="1"/>
  <c r="D1614" i="14"/>
  <c r="E1614" i="14" s="1"/>
  <c r="F1614" i="14" s="1"/>
  <c r="D1314" i="14"/>
  <c r="E1314" i="14" s="1"/>
  <c r="F1314" i="14" s="1"/>
  <c r="D2193" i="14"/>
  <c r="E2193" i="14" s="1"/>
  <c r="F2193" i="14" s="1"/>
  <c r="D493" i="14"/>
  <c r="E493" i="14" s="1"/>
  <c r="F493" i="14" s="1"/>
  <c r="D2011" i="14"/>
  <c r="E2011" i="14" s="1"/>
  <c r="F2011" i="14" s="1"/>
  <c r="D1032" i="14"/>
  <c r="E1032" i="14" s="1"/>
  <c r="F1032" i="14" s="1"/>
  <c r="D152" i="14"/>
  <c r="E152" i="14" s="1"/>
  <c r="F152" i="14" s="1"/>
  <c r="D1800" i="14"/>
  <c r="E1800" i="14" s="1"/>
  <c r="F1800" i="14" s="1"/>
  <c r="D2191" i="14"/>
  <c r="E2191" i="14" s="1"/>
  <c r="F2191" i="14" s="1"/>
  <c r="D1631" i="14"/>
  <c r="E1631" i="14" s="1"/>
  <c r="F1631" i="14" s="1"/>
  <c r="D1799" i="14"/>
  <c r="E1799" i="14" s="1"/>
  <c r="F1799" i="14" s="1"/>
  <c r="D2190" i="14"/>
  <c r="E2190" i="14" s="1"/>
  <c r="F2190" i="14" s="1"/>
  <c r="D70" i="14"/>
  <c r="E70" i="14" s="1"/>
  <c r="F70" i="14" s="1"/>
  <c r="D1798" i="14"/>
  <c r="E1798" i="14" s="1"/>
  <c r="F1798" i="14" s="1"/>
  <c r="D2249" i="14"/>
  <c r="E2249" i="14" s="1"/>
  <c r="F2249" i="14" s="1"/>
  <c r="D1029" i="14"/>
  <c r="E1029" i="14" s="1"/>
  <c r="F1029" i="14" s="1"/>
  <c r="D3232" i="14"/>
  <c r="E3232" i="14" s="1"/>
  <c r="F3232" i="14" s="1"/>
  <c r="D2488" i="14"/>
  <c r="E2488" i="14" s="1"/>
  <c r="F2488" i="14" s="1"/>
  <c r="D2248" i="14"/>
  <c r="E2248" i="14" s="1"/>
  <c r="F2248" i="14" s="1"/>
  <c r="D2108" i="14"/>
  <c r="E2108" i="14" s="1"/>
  <c r="F2108" i="14" s="1"/>
  <c r="D1688" i="14"/>
  <c r="E1688" i="14" s="1"/>
  <c r="F1688" i="14" s="1"/>
  <c r="D1628" i="14"/>
  <c r="E1628" i="14" s="1"/>
  <c r="F1628" i="14" s="1"/>
  <c r="D1248" i="14"/>
  <c r="E1248" i="14" s="1"/>
  <c r="F1248" i="14" s="1"/>
  <c r="D628" i="14"/>
  <c r="E628" i="14" s="1"/>
  <c r="F628" i="14" s="1"/>
  <c r="D1959" i="14"/>
  <c r="E1959" i="14" s="1"/>
  <c r="F1959" i="14" s="1"/>
  <c r="D3218" i="14"/>
  <c r="E3218" i="14" s="1"/>
  <c r="F3218" i="14" s="1"/>
  <c r="D1976" i="14"/>
  <c r="E1976" i="14" s="1"/>
  <c r="F1976" i="14" s="1"/>
  <c r="D794" i="14"/>
  <c r="E794" i="14" s="1"/>
  <c r="F794" i="14" s="1"/>
  <c r="D52" i="14"/>
  <c r="E52" i="14" s="1"/>
  <c r="F52" i="14" s="1"/>
  <c r="D1612" i="14"/>
  <c r="E1612" i="14" s="1"/>
  <c r="F1612" i="14" s="1"/>
  <c r="D1689" i="14"/>
  <c r="E1689" i="14" s="1"/>
  <c r="F1689" i="14" s="1"/>
  <c r="D2487" i="14"/>
  <c r="E2487" i="14" s="1"/>
  <c r="F2487" i="14" s="1"/>
  <c r="D1627" i="14"/>
  <c r="E1627" i="14" s="1"/>
  <c r="F1627" i="14" s="1"/>
  <c r="D1247" i="14"/>
  <c r="E1247" i="14" s="1"/>
  <c r="F1247" i="14" s="1"/>
  <c r="D1958" i="14"/>
  <c r="E1958" i="14" s="1"/>
  <c r="F1958" i="14" s="1"/>
  <c r="D3098" i="14"/>
  <c r="E3098" i="14" s="1"/>
  <c r="F3098" i="14" s="1"/>
  <c r="D1436" i="14"/>
  <c r="E1436" i="14" s="1"/>
  <c r="F1436" i="14" s="1"/>
  <c r="D1955" i="14"/>
  <c r="E1955" i="14" s="1"/>
  <c r="F1955" i="14" s="1"/>
  <c r="D954" i="14"/>
  <c r="E954" i="14" s="1"/>
  <c r="F954" i="14" s="1"/>
  <c r="D2069" i="14"/>
  <c r="E2069" i="14" s="1"/>
  <c r="F2069" i="14" s="1"/>
  <c r="D1812" i="14"/>
  <c r="E1812" i="14" s="1"/>
  <c r="F1812" i="14" s="1"/>
  <c r="D332" i="14"/>
  <c r="E332" i="14" s="1"/>
  <c r="F332" i="14" s="1"/>
  <c r="D2250" i="14"/>
  <c r="E2250" i="14" s="1"/>
  <c r="F2250" i="14" s="1"/>
  <c r="D69" i="14"/>
  <c r="E69" i="14" s="1"/>
  <c r="F69" i="14" s="1"/>
  <c r="D2107" i="14"/>
  <c r="E2107" i="14" s="1"/>
  <c r="F2107" i="14" s="1"/>
  <c r="D1687" i="14"/>
  <c r="E1687" i="14" s="1"/>
  <c r="F1687" i="14" s="1"/>
  <c r="D627" i="14"/>
  <c r="E627" i="14" s="1"/>
  <c r="F627" i="14" s="1"/>
  <c r="D2117" i="14"/>
  <c r="E2117" i="14" s="1"/>
  <c r="F2117" i="14" s="1"/>
  <c r="D3097" i="14"/>
  <c r="E3097" i="14" s="1"/>
  <c r="F3097" i="14" s="1"/>
  <c r="D793" i="14"/>
  <c r="E793" i="14" s="1"/>
  <c r="F793" i="14" s="1"/>
  <c r="D2095" i="14"/>
  <c r="E2095" i="14" s="1"/>
  <c r="F2095" i="14" s="1"/>
  <c r="D1394" i="14"/>
  <c r="E1394" i="14" s="1"/>
  <c r="F1394" i="14" s="1"/>
  <c r="D1613" i="14"/>
  <c r="E1613" i="14" s="1"/>
  <c r="F1613" i="14" s="1"/>
  <c r="D2332" i="14"/>
  <c r="E2332" i="14" s="1"/>
  <c r="F2332" i="14" s="1"/>
  <c r="D531" i="14"/>
  <c r="E531" i="14" s="1"/>
  <c r="F531" i="14" s="1"/>
  <c r="D1611" i="14"/>
  <c r="E1611" i="14" s="1"/>
  <c r="F1611" i="14" s="1"/>
  <c r="D2105" i="14"/>
  <c r="E2105" i="14" s="1"/>
  <c r="F2105" i="14" s="1"/>
  <c r="D965" i="14"/>
  <c r="E965" i="14" s="1"/>
  <c r="F965" i="14" s="1"/>
  <c r="D465" i="14"/>
  <c r="E465" i="14" s="1"/>
  <c r="F465" i="14" s="1"/>
  <c r="D3096" i="14"/>
  <c r="E3096" i="14" s="1"/>
  <c r="F3096" i="14" s="1"/>
  <c r="D755" i="14"/>
  <c r="E755" i="14" s="1"/>
  <c r="F755" i="14" s="1"/>
  <c r="D2334" i="14"/>
  <c r="E2334" i="14" s="1"/>
  <c r="F2334" i="14" s="1"/>
  <c r="D1194" i="14"/>
  <c r="E1194" i="14" s="1"/>
  <c r="F1194" i="14" s="1"/>
  <c r="D371" i="14"/>
  <c r="E371" i="14" s="1"/>
  <c r="F371" i="14" s="1"/>
  <c r="D2571" i="14"/>
  <c r="E2571" i="14" s="1"/>
  <c r="F2571" i="14" s="1"/>
  <c r="D2769" i="14"/>
  <c r="E2769" i="14" s="1"/>
  <c r="F2769" i="14" s="1"/>
  <c r="D1498" i="14"/>
  <c r="E1498" i="14" s="1"/>
  <c r="F1498" i="14" s="1"/>
  <c r="D790" i="14"/>
  <c r="E790" i="14" s="1"/>
  <c r="F790" i="14" s="1"/>
  <c r="D2420" i="14"/>
  <c r="E2420" i="14" s="1"/>
  <c r="F2420" i="14" s="1"/>
  <c r="D2916" i="14"/>
  <c r="E2916" i="14" s="1"/>
  <c r="F2916" i="14" s="1"/>
  <c r="D2241" i="14"/>
  <c r="E2241" i="14" s="1"/>
  <c r="F2241" i="14" s="1"/>
  <c r="D2914" i="14"/>
  <c r="E2914" i="14" s="1"/>
  <c r="F2914" i="14" s="1"/>
  <c r="D1807" i="14"/>
  <c r="E1807" i="14" s="1"/>
  <c r="F1807" i="14" s="1"/>
  <c r="D873" i="14"/>
  <c r="E873" i="14" s="1"/>
  <c r="F873" i="14" s="1"/>
  <c r="D872" i="14"/>
  <c r="E872" i="14" s="1"/>
  <c r="F872" i="14" s="1"/>
  <c r="D2071" i="14"/>
  <c r="E2071" i="14" s="1"/>
  <c r="F2071" i="14" s="1"/>
  <c r="D630" i="14"/>
  <c r="E630" i="14" s="1"/>
  <c r="F630" i="14" s="1"/>
  <c r="D1469" i="14"/>
  <c r="E1469" i="14" s="1"/>
  <c r="F1469" i="14" s="1"/>
  <c r="D629" i="14"/>
  <c r="E629" i="14" s="1"/>
  <c r="F629" i="14" s="1"/>
  <c r="D1925" i="14"/>
  <c r="E1925" i="14" s="1"/>
  <c r="F1925" i="14" s="1"/>
  <c r="D1325" i="14"/>
  <c r="E1325" i="14" s="1"/>
  <c r="F1325" i="14" s="1"/>
  <c r="D1921" i="14"/>
  <c r="E1921" i="14" s="1"/>
  <c r="F1921" i="14" s="1"/>
  <c r="D2918" i="14"/>
  <c r="E2918" i="14" s="1"/>
  <c r="F2918" i="14" s="1"/>
  <c r="D398" i="14"/>
  <c r="E398" i="14" s="1"/>
  <c r="F398" i="14" s="1"/>
  <c r="D1036" i="14"/>
  <c r="E1036" i="14" s="1"/>
  <c r="F1036" i="14" s="1"/>
  <c r="D2195" i="14"/>
  <c r="E2195" i="14" s="1"/>
  <c r="F2195" i="14" s="1"/>
  <c r="D315" i="14"/>
  <c r="E315" i="14" s="1"/>
  <c r="F315" i="14" s="1"/>
  <c r="D2194" i="14"/>
  <c r="E2194" i="14" s="1"/>
  <c r="F2194" i="14" s="1"/>
  <c r="D314" i="14"/>
  <c r="E314" i="14" s="1"/>
  <c r="F314" i="14" s="1"/>
  <c r="D2070" i="14"/>
  <c r="E2070" i="14" s="1"/>
  <c r="F2070" i="14" s="1"/>
  <c r="D1193" i="14"/>
  <c r="E1193" i="14" s="1"/>
  <c r="F1193" i="14" s="1"/>
  <c r="D573" i="14"/>
  <c r="E573" i="14" s="1"/>
  <c r="F573" i="14" s="1"/>
  <c r="D153" i="14"/>
  <c r="E153" i="14" s="1"/>
  <c r="F153" i="14" s="1"/>
  <c r="D2192" i="14"/>
  <c r="E2192" i="14" s="1"/>
  <c r="F2192" i="14" s="1"/>
  <c r="D1432" i="14"/>
  <c r="E1432" i="14" s="1"/>
  <c r="F1432" i="14" s="1"/>
  <c r="D532" i="14"/>
  <c r="E532" i="14" s="1"/>
  <c r="F532" i="14" s="1"/>
  <c r="D1811" i="14"/>
  <c r="E1811" i="14" s="1"/>
  <c r="F1811" i="14" s="1"/>
  <c r="D1031" i="14"/>
  <c r="E1031" i="14" s="1"/>
  <c r="F1031" i="14" s="1"/>
  <c r="D1810" i="14"/>
  <c r="E1810" i="14" s="1"/>
  <c r="F1810" i="14" s="1"/>
  <c r="D1470" i="14"/>
  <c r="E1470" i="14" s="1"/>
  <c r="F1470" i="14" s="1"/>
  <c r="D3239" i="14"/>
  <c r="E3239" i="14" s="1"/>
  <c r="F3239" i="14" s="1"/>
  <c r="D2449" i="14"/>
  <c r="E2449" i="14" s="1"/>
  <c r="F2449" i="14" s="1"/>
  <c r="D1249" i="14"/>
  <c r="E1249" i="14" s="1"/>
  <c r="F1249" i="14" s="1"/>
  <c r="D169" i="14"/>
  <c r="E169" i="14" s="1"/>
  <c r="F169" i="14" s="1"/>
  <c r="D2368" i="14"/>
  <c r="E2368" i="14" s="1"/>
  <c r="F2368" i="14" s="1"/>
  <c r="D2485" i="14"/>
  <c r="E2485" i="14" s="1"/>
  <c r="F2485" i="14" s="1"/>
  <c r="D1845" i="14"/>
  <c r="E1845" i="14" s="1"/>
  <c r="F1845" i="14" s="1"/>
  <c r="D1685" i="14"/>
  <c r="E1685" i="14" s="1"/>
  <c r="F1685" i="14" s="1"/>
  <c r="D1625" i="14"/>
  <c r="E1625" i="14" s="1"/>
  <c r="F1625" i="14" s="1"/>
  <c r="D1245" i="14"/>
  <c r="E1245" i="14" s="1"/>
  <c r="F1245" i="14" s="1"/>
  <c r="D2651" i="14"/>
  <c r="E2651" i="14" s="1"/>
  <c r="F2651" i="14" s="1"/>
  <c r="D2917" i="14"/>
  <c r="E2917" i="14" s="1"/>
  <c r="F2917" i="14" s="1"/>
  <c r="D372" i="14"/>
  <c r="E372" i="14" s="1"/>
  <c r="F372" i="14" s="1"/>
  <c r="D370" i="14"/>
  <c r="E370" i="14" s="1"/>
  <c r="F370" i="14" s="1"/>
  <c r="D780" i="14"/>
  <c r="E780" i="14" s="1"/>
  <c r="F780" i="14" s="1"/>
  <c r="D2700" i="14"/>
  <c r="E2700" i="14" s="1"/>
  <c r="F2700" i="14" s="1"/>
  <c r="D2892" i="14"/>
  <c r="E2892" i="14" s="1"/>
  <c r="F2892" i="14" s="1"/>
  <c r="D1039" i="14"/>
  <c r="E1039" i="14" s="1"/>
  <c r="F1039" i="14" s="1"/>
  <c r="D3349" i="14"/>
  <c r="E3349" i="14" s="1"/>
  <c r="F3349" i="14" s="1"/>
  <c r="D3249" i="14"/>
  <c r="E3249" i="14" s="1"/>
  <c r="F3249" i="14" s="1"/>
  <c r="D1192" i="14"/>
  <c r="E1192" i="14" s="1"/>
  <c r="F1192" i="14" s="1"/>
  <c r="D929" i="14"/>
  <c r="E929" i="14" s="1"/>
  <c r="F929" i="14" s="1"/>
  <c r="D1038" i="14"/>
  <c r="E1038" i="14" s="1"/>
  <c r="F1038" i="14" s="1"/>
  <c r="D2408" i="14"/>
  <c r="E2408" i="14" s="1"/>
  <c r="F2408" i="14" s="1"/>
  <c r="D1738" i="14"/>
  <c r="E1738" i="14" s="1"/>
  <c r="F1738" i="14" s="1"/>
  <c r="D2727" i="14"/>
  <c r="E2727" i="14" s="1"/>
  <c r="F2727" i="14" s="1"/>
  <c r="D47" i="14"/>
  <c r="E47" i="14" s="1"/>
  <c r="F47" i="14" s="1"/>
  <c r="D2997" i="14"/>
  <c r="E2997" i="14" s="1"/>
  <c r="F2997" i="14" s="1"/>
  <c r="D2687" i="14"/>
  <c r="E2687" i="14" s="1"/>
  <c r="F2687" i="14" s="1"/>
  <c r="D2925" i="14"/>
  <c r="E2925" i="14" s="1"/>
  <c r="F2925" i="14" s="1"/>
  <c r="D470" i="14"/>
  <c r="E470" i="14" s="1"/>
  <c r="F470" i="14" s="1"/>
  <c r="D2849" i="14"/>
  <c r="E2849" i="14" s="1"/>
  <c r="F2849" i="14" s="1"/>
  <c r="D2836" i="14"/>
  <c r="E2836" i="14" s="1"/>
  <c r="F2836" i="14" s="1"/>
  <c r="D3305" i="14"/>
  <c r="E3305" i="14" s="1"/>
  <c r="F3305" i="14" s="1"/>
  <c r="D3128" i="14"/>
  <c r="E3128" i="14" s="1"/>
  <c r="F3128" i="14" s="1"/>
  <c r="D2993" i="14"/>
  <c r="E2993" i="14" s="1"/>
  <c r="F2993" i="14" s="1"/>
  <c r="D2816" i="14"/>
  <c r="E2816" i="14" s="1"/>
  <c r="F2816" i="14" s="1"/>
  <c r="D2652" i="14"/>
  <c r="E2652" i="14" s="1"/>
  <c r="F2652" i="14" s="1"/>
  <c r="D960" i="14"/>
  <c r="E960" i="14" s="1"/>
  <c r="F960" i="14" s="1"/>
  <c r="D2419" i="14"/>
  <c r="E2419" i="14" s="1"/>
  <c r="F2419" i="14" s="1"/>
  <c r="D1801" i="14"/>
  <c r="E1801" i="14" s="1"/>
  <c r="F1801" i="14" s="1"/>
  <c r="D2913" i="14"/>
  <c r="E2913" i="14" s="1"/>
  <c r="F2913" i="14" s="1"/>
  <c r="D2761" i="14"/>
  <c r="E2761" i="14" s="1"/>
  <c r="F2761" i="14" s="1"/>
  <c r="D2010" i="14"/>
  <c r="E2010" i="14" s="1"/>
  <c r="F2010" i="14" s="1"/>
  <c r="D3067" i="14"/>
  <c r="E3067" i="14" s="1"/>
  <c r="F3067" i="14" s="1"/>
  <c r="D2893" i="14"/>
  <c r="E2893" i="14" s="1"/>
  <c r="F2893" i="14" s="1"/>
  <c r="D2008" i="14"/>
  <c r="E2008" i="14" s="1"/>
  <c r="F2008" i="14" s="1"/>
  <c r="D3030" i="14"/>
  <c r="E3030" i="14" s="1"/>
  <c r="F3030" i="14" s="1"/>
  <c r="D2699" i="14"/>
  <c r="E2699" i="14" s="1"/>
  <c r="F2699" i="14" s="1"/>
  <c r="D2007" i="14"/>
  <c r="E2007" i="14" s="1"/>
  <c r="F2007" i="14" s="1"/>
  <c r="D3229" i="14"/>
  <c r="E3229" i="14" s="1"/>
  <c r="F3229" i="14" s="1"/>
  <c r="D3129" i="14"/>
  <c r="E3129" i="14" s="1"/>
  <c r="F3129" i="14" s="1"/>
  <c r="D305" i="14"/>
  <c r="E305" i="14" s="1"/>
  <c r="F305" i="14" s="1"/>
  <c r="D331" i="14"/>
  <c r="E331" i="14" s="1"/>
  <c r="F331" i="14" s="1"/>
  <c r="D51" i="14"/>
  <c r="E51" i="14" s="1"/>
  <c r="F51" i="14" s="1"/>
  <c r="D1349" i="14"/>
  <c r="E1349" i="14" s="1"/>
  <c r="F1349" i="14" s="1"/>
  <c r="D229" i="14"/>
  <c r="E229" i="14" s="1"/>
  <c r="F229" i="14" s="1"/>
  <c r="D3177" i="14"/>
  <c r="E3177" i="14" s="1"/>
  <c r="F3177" i="14" s="1"/>
  <c r="D2698" i="14"/>
  <c r="E2698" i="14" s="1"/>
  <c r="F2698" i="14" s="1"/>
  <c r="D308" i="14"/>
  <c r="E308" i="14" s="1"/>
  <c r="F308" i="14" s="1"/>
  <c r="D2728" i="14"/>
  <c r="E2728" i="14" s="1"/>
  <c r="F2728" i="14" s="1"/>
  <c r="D468" i="14"/>
  <c r="E468" i="14" s="1"/>
  <c r="F468" i="14" s="1"/>
  <c r="D2540" i="14"/>
  <c r="E2540" i="14" s="1"/>
  <c r="F2540" i="14" s="1"/>
  <c r="D2341" i="14"/>
  <c r="E2341" i="14" s="1"/>
  <c r="F2341" i="14" s="1"/>
  <c r="D2407" i="14"/>
  <c r="E2407" i="14" s="1"/>
  <c r="F2407" i="14" s="1"/>
  <c r="D1847" i="14"/>
  <c r="E1847" i="14" s="1"/>
  <c r="F1847" i="14" s="1"/>
  <c r="D467" i="14"/>
  <c r="E467" i="14" s="1"/>
  <c r="F467" i="14" s="1"/>
  <c r="D2537" i="14"/>
  <c r="E2537" i="14" s="1"/>
  <c r="F2537" i="14" s="1"/>
  <c r="D2340" i="14"/>
  <c r="E2340" i="14" s="1"/>
  <c r="F2340" i="14" s="1"/>
  <c r="D3314" i="14"/>
  <c r="E3314" i="14" s="1"/>
  <c r="F3314" i="14" s="1"/>
  <c r="D2536" i="14"/>
  <c r="E2536" i="14" s="1"/>
  <c r="F2536" i="14" s="1"/>
  <c r="D625" i="14"/>
  <c r="E625" i="14" s="1"/>
  <c r="F625" i="14" s="1"/>
  <c r="D3245" i="14"/>
  <c r="E3245" i="14" s="1"/>
  <c r="F3245" i="14" s="1"/>
  <c r="D2405" i="14"/>
  <c r="E2405" i="14" s="1"/>
  <c r="F2405" i="14" s="1"/>
  <c r="D225" i="14"/>
  <c r="E225" i="14" s="1"/>
  <c r="F225" i="14" s="1"/>
  <c r="D3308" i="14"/>
  <c r="E3308" i="14" s="1"/>
  <c r="F3308" i="14" s="1"/>
  <c r="D2685" i="14"/>
  <c r="E2685" i="14" s="1"/>
  <c r="F2685" i="14" s="1"/>
  <c r="D3172" i="14"/>
  <c r="E3172" i="14" s="1"/>
  <c r="F3172" i="14" s="1"/>
  <c r="D3292" i="14"/>
  <c r="E3292" i="14" s="1"/>
  <c r="F3292" i="14" s="1"/>
  <c r="D3108" i="14"/>
  <c r="E3108" i="14" s="1"/>
  <c r="F3108" i="14" s="1"/>
  <c r="D2992" i="14"/>
  <c r="E2992" i="14" s="1"/>
  <c r="F2992" i="14" s="1"/>
  <c r="D2797" i="14"/>
  <c r="E2797" i="14" s="1"/>
  <c r="F2797" i="14" s="1"/>
  <c r="D2321" i="14"/>
  <c r="E2321" i="14" s="1"/>
  <c r="F2321" i="14" s="1"/>
  <c r="D1919" i="14"/>
  <c r="E1919" i="14" s="1"/>
  <c r="F1919" i="14" s="1"/>
  <c r="D1321" i="14"/>
  <c r="E1321" i="14" s="1"/>
  <c r="F1321" i="14" s="1"/>
  <c r="D141" i="14"/>
  <c r="E141" i="14" s="1"/>
  <c r="F141" i="14" s="1"/>
  <c r="D3341" i="14"/>
  <c r="E3341" i="14" s="1"/>
  <c r="F3341" i="14" s="1"/>
  <c r="D3321" i="14"/>
  <c r="E3321" i="14" s="1"/>
  <c r="F3321" i="14" s="1"/>
  <c r="D3201" i="14"/>
  <c r="E3201" i="14" s="1"/>
  <c r="F3201" i="14" s="1"/>
  <c r="D3141" i="14"/>
  <c r="E3141" i="14" s="1"/>
  <c r="F3141" i="14" s="1"/>
  <c r="D3021" i="14"/>
  <c r="E3021" i="14" s="1"/>
  <c r="F3021" i="14" s="1"/>
  <c r="D2061" i="14"/>
  <c r="E2061" i="14" s="1"/>
  <c r="F2061" i="14" s="1"/>
  <c r="D1961" i="14"/>
  <c r="E1961" i="14" s="1"/>
  <c r="F1961" i="14" s="1"/>
  <c r="D1401" i="14"/>
  <c r="E1401" i="14" s="1"/>
  <c r="F1401" i="14" s="1"/>
  <c r="D1121" i="14"/>
  <c r="E1121" i="14" s="1"/>
  <c r="F1121" i="14" s="1"/>
  <c r="D401" i="14"/>
  <c r="E401" i="14" s="1"/>
  <c r="F401" i="14" s="1"/>
  <c r="D3291" i="14"/>
  <c r="E3291" i="14" s="1"/>
  <c r="F3291" i="14" s="1"/>
  <c r="D3107" i="14"/>
  <c r="E3107" i="14" s="1"/>
  <c r="F3107" i="14" s="1"/>
  <c r="D2991" i="14"/>
  <c r="E2991" i="14" s="1"/>
  <c r="F2991" i="14" s="1"/>
  <c r="D2796" i="14"/>
  <c r="E2796" i="14" s="1"/>
  <c r="F2796" i="14" s="1"/>
  <c r="D2650" i="14"/>
  <c r="E2650" i="14" s="1"/>
  <c r="F2650" i="14" s="1"/>
  <c r="D788" i="14"/>
  <c r="E788" i="14" s="1"/>
  <c r="F788" i="14" s="1"/>
  <c r="D3068" i="14"/>
  <c r="E3068" i="14" s="1"/>
  <c r="F3068" i="14" s="1"/>
  <c r="D1091" i="14"/>
  <c r="E1091" i="14" s="1"/>
  <c r="F1091" i="14" s="1"/>
  <c r="D2568" i="14"/>
  <c r="E2568" i="14" s="1"/>
  <c r="F2568" i="14" s="1"/>
  <c r="D2369" i="14"/>
  <c r="E2369" i="14" s="1"/>
  <c r="F2369" i="14" s="1"/>
  <c r="D3309" i="14"/>
  <c r="E3309" i="14" s="1"/>
  <c r="F3309" i="14" s="1"/>
  <c r="D3209" i="14"/>
  <c r="E3209" i="14" s="1"/>
  <c r="F3209" i="14" s="1"/>
  <c r="D2729" i="14"/>
  <c r="E2729" i="14" s="1"/>
  <c r="F2729" i="14" s="1"/>
  <c r="D49" i="14"/>
  <c r="E49" i="14" s="1"/>
  <c r="F49" i="14" s="1"/>
  <c r="D3248" i="14"/>
  <c r="E3248" i="14" s="1"/>
  <c r="F3248" i="14" s="1"/>
  <c r="D3176" i="14"/>
  <c r="E3176" i="14" s="1"/>
  <c r="F3176" i="14" s="1"/>
  <c r="D307" i="14"/>
  <c r="E307" i="14" s="1"/>
  <c r="F307" i="14" s="1"/>
  <c r="D1347" i="14"/>
  <c r="E1347" i="14" s="1"/>
  <c r="F1347" i="14" s="1"/>
  <c r="D2688" i="14"/>
  <c r="E2688" i="14" s="1"/>
  <c r="F2688" i="14" s="1"/>
  <c r="D3174" i="14"/>
  <c r="E3174" i="14" s="1"/>
  <c r="F3174" i="14" s="1"/>
  <c r="D1565" i="14"/>
  <c r="E1565" i="14" s="1"/>
  <c r="F1565" i="14" s="1"/>
  <c r="D157" i="14"/>
  <c r="E157" i="14" s="1"/>
  <c r="F157" i="14" s="1"/>
  <c r="D620" i="14"/>
  <c r="E620" i="14" s="1"/>
  <c r="F620" i="14" s="1"/>
  <c r="D3020" i="14"/>
  <c r="E3020" i="14" s="1"/>
  <c r="F3020" i="14" s="1"/>
  <c r="D2600" i="14"/>
  <c r="E2600" i="14" s="1"/>
  <c r="F2600" i="14" s="1"/>
  <c r="D1640" i="14"/>
  <c r="E1640" i="14" s="1"/>
  <c r="F1640" i="14" s="1"/>
  <c r="D1400" i="14"/>
  <c r="E1400" i="14" s="1"/>
  <c r="F1400" i="14" s="1"/>
  <c r="D400" i="14"/>
  <c r="E400" i="14" s="1"/>
  <c r="F400" i="14" s="1"/>
  <c r="D3280" i="14"/>
  <c r="E3280" i="14" s="1"/>
  <c r="F3280" i="14" s="1"/>
  <c r="D3105" i="14"/>
  <c r="E3105" i="14" s="1"/>
  <c r="F3105" i="14" s="1"/>
  <c r="D2980" i="14"/>
  <c r="E2980" i="14" s="1"/>
  <c r="F2980" i="14" s="1"/>
  <c r="D2795" i="14"/>
  <c r="E2795" i="14" s="1"/>
  <c r="F2795" i="14" s="1"/>
  <c r="D2649" i="14"/>
  <c r="E2649" i="14" s="1"/>
  <c r="F2649" i="14" s="1"/>
  <c r="D1490" i="14"/>
  <c r="E1490" i="14" s="1"/>
  <c r="F1490" i="14" s="1"/>
  <c r="D1479" i="14"/>
  <c r="E1479" i="14" s="1"/>
  <c r="F1479" i="14" s="1"/>
  <c r="D1478" i="14"/>
  <c r="E1478" i="14" s="1"/>
  <c r="F1478" i="14" s="1"/>
  <c r="D2561" i="14"/>
  <c r="E2561" i="14" s="1"/>
  <c r="F2561" i="14" s="1"/>
  <c r="D3169" i="14"/>
  <c r="E3169" i="14" s="1"/>
  <c r="F3169" i="14" s="1"/>
  <c r="D2189" i="14"/>
  <c r="E2189" i="14" s="1"/>
  <c r="F2189" i="14" s="1"/>
  <c r="D1739" i="14"/>
  <c r="E1739" i="14" s="1"/>
  <c r="F1739" i="14" s="1"/>
  <c r="D1348" i="14"/>
  <c r="E1348" i="14" s="1"/>
  <c r="F1348" i="14" s="1"/>
  <c r="D2872" i="14"/>
  <c r="E2872" i="14" s="1"/>
  <c r="F2872" i="14" s="1"/>
  <c r="D3247" i="14"/>
  <c r="E3247" i="14" s="1"/>
  <c r="F3247" i="14" s="1"/>
  <c r="D2027" i="14"/>
  <c r="E2027" i="14" s="1"/>
  <c r="F2027" i="14" s="1"/>
  <c r="D3175" i="14"/>
  <c r="E3175" i="14" s="1"/>
  <c r="F3175" i="14" s="1"/>
  <c r="D2337" i="14"/>
  <c r="E2337" i="14" s="1"/>
  <c r="F2337" i="14" s="1"/>
  <c r="D925" i="14"/>
  <c r="E925" i="14" s="1"/>
  <c r="F925" i="14" s="1"/>
  <c r="D3173" i="14"/>
  <c r="E3173" i="14" s="1"/>
  <c r="F3173" i="14" s="1"/>
  <c r="D1397" i="14"/>
  <c r="E1397" i="14" s="1"/>
  <c r="F1397" i="14" s="1"/>
  <c r="D2994" i="14"/>
  <c r="E2994" i="14" s="1"/>
  <c r="F2994" i="14" s="1"/>
  <c r="D2481" i="14"/>
  <c r="E2481" i="14" s="1"/>
  <c r="F2481" i="14" s="1"/>
  <c r="D3140" i="14"/>
  <c r="E3140" i="14" s="1"/>
  <c r="F3140" i="14" s="1"/>
  <c r="D2060" i="14"/>
  <c r="E2060" i="14" s="1"/>
  <c r="F2060" i="14" s="1"/>
  <c r="D1860" i="14"/>
  <c r="E1860" i="14" s="1"/>
  <c r="F1860" i="14" s="1"/>
  <c r="D3279" i="14"/>
  <c r="E3279" i="14" s="1"/>
  <c r="F3279" i="14" s="1"/>
  <c r="D3101" i="14"/>
  <c r="E3101" i="14" s="1"/>
  <c r="F3101" i="14" s="1"/>
  <c r="D2970" i="14"/>
  <c r="E2970" i="14" s="1"/>
  <c r="F2970" i="14" s="1"/>
  <c r="D2780" i="14"/>
  <c r="E2780" i="14" s="1"/>
  <c r="F2780" i="14" s="1"/>
  <c r="D3069" i="14"/>
  <c r="E3069" i="14" s="1"/>
  <c r="F3069" i="14" s="1"/>
  <c r="D2570" i="14"/>
  <c r="E2570" i="14" s="1"/>
  <c r="F2570" i="14" s="1"/>
  <c r="D3199" i="14"/>
  <c r="E3199" i="14" s="1"/>
  <c r="F3199" i="14" s="1"/>
  <c r="D2569" i="14"/>
  <c r="E2569" i="14" s="1"/>
  <c r="F2569" i="14" s="1"/>
  <c r="D3198" i="14"/>
  <c r="E3198" i="14" s="1"/>
  <c r="F3198" i="14" s="1"/>
  <c r="D1090" i="14"/>
  <c r="E1090" i="14" s="1"/>
  <c r="F1090" i="14" s="1"/>
  <c r="D3355" i="14"/>
  <c r="E3355" i="14" s="1"/>
  <c r="F3355" i="14" s="1"/>
  <c r="D1477" i="14"/>
  <c r="E1477" i="14" s="1"/>
  <c r="F1477" i="14" s="1"/>
  <c r="D3269" i="14"/>
  <c r="E3269" i="14" s="1"/>
  <c r="F3269" i="14" s="1"/>
  <c r="D2489" i="14"/>
  <c r="E2489" i="14" s="1"/>
  <c r="F2489" i="14" s="1"/>
  <c r="D949" i="14"/>
  <c r="E949" i="14" s="1"/>
  <c r="F949" i="14" s="1"/>
  <c r="D2560" i="14"/>
  <c r="E2560" i="14" s="1"/>
  <c r="F2560" i="14" s="1"/>
  <c r="D3168" i="14"/>
  <c r="E3168" i="14" s="1"/>
  <c r="F3168" i="14" s="1"/>
  <c r="D2697" i="14"/>
  <c r="E2697" i="14" s="1"/>
  <c r="F2697" i="14" s="1"/>
  <c r="D2927" i="14"/>
  <c r="E2927" i="14" s="1"/>
  <c r="F2927" i="14" s="1"/>
  <c r="D2851" i="14"/>
  <c r="E2851" i="14" s="1"/>
  <c r="F2851" i="14" s="1"/>
  <c r="D2850" i="14"/>
  <c r="E2850" i="14" s="1"/>
  <c r="F2850" i="14" s="1"/>
  <c r="D2845" i="14"/>
  <c r="E2845" i="14" s="1"/>
  <c r="F2845" i="14" s="1"/>
  <c r="D621" i="14"/>
  <c r="E621" i="14" s="1"/>
  <c r="F621" i="14" s="1"/>
  <c r="D2681" i="14"/>
  <c r="E2681" i="14" s="1"/>
  <c r="F2681" i="14" s="1"/>
  <c r="D3320" i="14"/>
  <c r="E3320" i="14" s="1"/>
  <c r="F3320" i="14" s="1"/>
  <c r="D3000" i="14"/>
  <c r="E3000" i="14" s="1"/>
  <c r="F3000" i="14" s="1"/>
  <c r="D2520" i="14"/>
  <c r="E2520" i="14" s="1"/>
  <c r="F2520" i="14" s="1"/>
  <c r="D1120" i="14"/>
  <c r="E1120" i="14" s="1"/>
  <c r="F1120" i="14" s="1"/>
  <c r="D72" i="14"/>
  <c r="E72" i="14" s="1"/>
  <c r="F72" i="14" s="1"/>
  <c r="D3252" i="14"/>
  <c r="E3252" i="14" s="1"/>
  <c r="F3252" i="14" s="1"/>
  <c r="D3100" i="14"/>
  <c r="E3100" i="14" s="1"/>
  <c r="F3100" i="14" s="1"/>
  <c r="D2969" i="14"/>
  <c r="E2969" i="14" s="1"/>
  <c r="F2969" i="14" s="1"/>
  <c r="D2779" i="14"/>
  <c r="E2779" i="14" s="1"/>
  <c r="F2779" i="14" s="1"/>
  <c r="D2613" i="14"/>
  <c r="E2613" i="14" s="1"/>
  <c r="F2613" i="14" s="1"/>
  <c r="D3217" i="14"/>
  <c r="E3217" i="14" s="1"/>
  <c r="F3217" i="14" s="1"/>
  <c r="D2768" i="14"/>
  <c r="E2768" i="14" s="1"/>
  <c r="F2768" i="14" s="1"/>
  <c r="D2371" i="14"/>
  <c r="E2371" i="14" s="1"/>
  <c r="F2371" i="14" s="1"/>
  <c r="D2370" i="14"/>
  <c r="E2370" i="14" s="1"/>
  <c r="F2370" i="14" s="1"/>
  <c r="D3178" i="14"/>
  <c r="E3178" i="14" s="1"/>
  <c r="F3178" i="14" s="1"/>
  <c r="D3329" i="14"/>
  <c r="E3329" i="14" s="1"/>
  <c r="F3329" i="14" s="1"/>
  <c r="D3289" i="14"/>
  <c r="E3289" i="14" s="1"/>
  <c r="F3289" i="14" s="1"/>
  <c r="D1197" i="14"/>
  <c r="E1197" i="14" s="1"/>
  <c r="F1197" i="14" s="1"/>
  <c r="D950" i="14"/>
  <c r="E950" i="14" s="1"/>
  <c r="F950" i="14" s="1"/>
  <c r="D1030" i="14"/>
  <c r="E1030" i="14" s="1"/>
  <c r="F1030" i="14" s="1"/>
  <c r="D741" i="14"/>
  <c r="E741" i="14" s="1"/>
  <c r="F741" i="14" s="1"/>
  <c r="D791" i="14"/>
  <c r="E791" i="14" s="1"/>
  <c r="F791" i="14" s="1"/>
  <c r="D2409" i="14"/>
  <c r="E2409" i="14" s="1"/>
  <c r="F2409" i="14" s="1"/>
  <c r="D2029" i="14"/>
  <c r="E2029" i="14" s="1"/>
  <c r="F2029" i="14" s="1"/>
  <c r="D469" i="14"/>
  <c r="E469" i="14" s="1"/>
  <c r="F469" i="14" s="1"/>
  <c r="D3317" i="14"/>
  <c r="E3317" i="14" s="1"/>
  <c r="F3317" i="14" s="1"/>
  <c r="D3029" i="14"/>
  <c r="E3029" i="14" s="1"/>
  <c r="F3029" i="14" s="1"/>
  <c r="D2890" i="14"/>
  <c r="E2890" i="14" s="1"/>
  <c r="F2890" i="14" s="1"/>
  <c r="D2028" i="14"/>
  <c r="E2028" i="14" s="1"/>
  <c r="F2028" i="14" s="1"/>
  <c r="D3316" i="14"/>
  <c r="E3316" i="14" s="1"/>
  <c r="F3316" i="14" s="1"/>
  <c r="D3028" i="14"/>
  <c r="E3028" i="14" s="1"/>
  <c r="F3028" i="14" s="1"/>
  <c r="D1327" i="14"/>
  <c r="E1327" i="14" s="1"/>
  <c r="F1327" i="14" s="1"/>
  <c r="D3315" i="14"/>
  <c r="E3315" i="14" s="1"/>
  <c r="F3315" i="14" s="1"/>
  <c r="D2996" i="14"/>
  <c r="E2996" i="14" s="1"/>
  <c r="F2996" i="14" s="1"/>
  <c r="D1345" i="14"/>
  <c r="E1345" i="14" s="1"/>
  <c r="F1345" i="14" s="1"/>
  <c r="D2995" i="14"/>
  <c r="E2995" i="14" s="1"/>
  <c r="F2995" i="14" s="1"/>
  <c r="D3307" i="14"/>
  <c r="E3307" i="14" s="1"/>
  <c r="F3307" i="14" s="1"/>
  <c r="D3200" i="14"/>
  <c r="E3200" i="14" s="1"/>
  <c r="F3200" i="14" s="1"/>
  <c r="D1960" i="14"/>
  <c r="E1960" i="14" s="1"/>
  <c r="F1960" i="14" s="1"/>
  <c r="D240" i="14"/>
  <c r="E240" i="14" s="1"/>
  <c r="F240" i="14" s="1"/>
  <c r="D3251" i="14"/>
  <c r="E3251" i="14" s="1"/>
  <c r="F3251" i="14" s="1"/>
  <c r="D3099" i="14"/>
  <c r="E3099" i="14" s="1"/>
  <c r="F3099" i="14" s="1"/>
  <c r="D2919" i="14"/>
  <c r="E2919" i="14" s="1"/>
  <c r="F2919" i="14" s="1"/>
  <c r="D2772" i="14"/>
  <c r="E2772" i="14" s="1"/>
  <c r="F2772" i="14" s="1"/>
  <c r="D2574" i="14"/>
  <c r="E2574" i="14" s="1"/>
  <c r="F2574" i="14" s="1"/>
  <c r="M17" i="14"/>
  <c r="M16" i="14"/>
  <c r="M15" i="14"/>
  <c r="M12" i="14"/>
  <c r="M11" i="14"/>
  <c r="M10" i="14"/>
  <c r="M9" i="14"/>
  <c r="M8" i="14"/>
  <c r="M7" i="14"/>
  <c r="M6" i="14"/>
  <c r="M5" i="14"/>
  <c r="M4" i="14"/>
  <c r="M3" i="14"/>
  <c r="M2" i="14"/>
  <c r="D1468" i="14"/>
  <c r="E1468" i="14" s="1"/>
  <c r="F1468" i="14" s="1"/>
  <c r="D53" i="14"/>
  <c r="E53" i="14" s="1"/>
  <c r="F53" i="14" s="1"/>
  <c r="D1351" i="14"/>
  <c r="E1351" i="14" s="1"/>
  <c r="F1351" i="14" s="1"/>
  <c r="D490" i="14"/>
  <c r="E490" i="14" s="1"/>
  <c r="F490" i="14" s="1"/>
  <c r="D3089" i="14"/>
  <c r="E3089" i="14" s="1"/>
  <c r="F3089" i="14" s="1"/>
  <c r="D2889" i="14"/>
  <c r="E2889" i="14" s="1"/>
  <c r="F2889" i="14" s="1"/>
  <c r="D2709" i="14"/>
  <c r="E2709" i="14" s="1"/>
  <c r="F2709" i="14" s="1"/>
  <c r="D2609" i="14"/>
  <c r="E2609" i="14" s="1"/>
  <c r="F2609" i="14" s="1"/>
  <c r="D3109" i="14"/>
  <c r="E3109" i="14" s="1"/>
  <c r="F3109" i="14" s="1"/>
  <c r="D2949" i="14"/>
  <c r="E2949" i="14" s="1"/>
  <c r="F2949" i="14" s="1"/>
  <c r="D2749" i="14"/>
  <c r="E2749" i="14" s="1"/>
  <c r="F2749" i="14" s="1"/>
  <c r="D2549" i="14"/>
  <c r="E2549" i="14" s="1"/>
  <c r="F2549" i="14" s="1"/>
  <c r="D3149" i="14"/>
  <c r="E3149" i="14" s="1"/>
  <c r="F3149" i="14" s="1"/>
  <c r="D2989" i="14"/>
  <c r="E2989" i="14" s="1"/>
  <c r="F2989" i="14" s="1"/>
  <c r="D2869" i="14"/>
  <c r="E2869" i="14" s="1"/>
  <c r="F2869" i="14" s="1"/>
  <c r="D2689" i="14"/>
  <c r="E2689" i="14" s="1"/>
  <c r="F2689" i="14" s="1"/>
  <c r="D2509" i="14"/>
  <c r="E2509" i="14" s="1"/>
  <c r="F2509" i="14" s="1"/>
  <c r="D2389" i="14"/>
  <c r="E2389" i="14" s="1"/>
  <c r="F2389" i="14" s="1"/>
  <c r="D2329" i="14"/>
  <c r="E2329" i="14" s="1"/>
  <c r="F2329" i="14" s="1"/>
  <c r="D2289" i="14"/>
  <c r="E2289" i="14" s="1"/>
  <c r="F2289" i="14" s="1"/>
  <c r="D2169" i="14"/>
  <c r="E2169" i="14" s="1"/>
  <c r="F2169" i="14" s="1"/>
  <c r="D2109" i="14"/>
  <c r="E2109" i="14" s="1"/>
  <c r="F2109" i="14" s="1"/>
  <c r="D1989" i="14"/>
  <c r="E1989" i="14" s="1"/>
  <c r="F1989" i="14" s="1"/>
  <c r="D1949" i="14"/>
  <c r="E1949" i="14" s="1"/>
  <c r="F1949" i="14" s="1"/>
  <c r="D1869" i="14"/>
  <c r="E1869" i="14" s="1"/>
  <c r="F1869" i="14" s="1"/>
  <c r="D1769" i="14"/>
  <c r="E1769" i="14" s="1"/>
  <c r="F1769" i="14" s="1"/>
  <c r="D1649" i="14"/>
  <c r="E1649" i="14" s="1"/>
  <c r="F1649" i="14" s="1"/>
  <c r="D1589" i="14"/>
  <c r="E1589" i="14" s="1"/>
  <c r="F1589" i="14" s="1"/>
  <c r="D1529" i="14"/>
  <c r="E1529" i="14" s="1"/>
  <c r="F1529" i="14" s="1"/>
  <c r="D1429" i="14"/>
  <c r="E1429" i="14" s="1"/>
  <c r="F1429" i="14" s="1"/>
  <c r="D1309" i="14"/>
  <c r="E1309" i="14" s="1"/>
  <c r="F1309" i="14" s="1"/>
  <c r="D1269" i="14"/>
  <c r="E1269" i="14" s="1"/>
  <c r="F1269" i="14" s="1"/>
  <c r="D1169" i="14"/>
  <c r="E1169" i="14" s="1"/>
  <c r="F1169" i="14" s="1"/>
  <c r="D1049" i="14"/>
  <c r="E1049" i="14" s="1"/>
  <c r="F1049" i="14" s="1"/>
  <c r="D909" i="14"/>
  <c r="E909" i="14" s="1"/>
  <c r="F909" i="14" s="1"/>
  <c r="D869" i="14"/>
  <c r="E869" i="14" s="1"/>
  <c r="F869" i="14" s="1"/>
  <c r="D809" i="14"/>
  <c r="E809" i="14" s="1"/>
  <c r="F809" i="14" s="1"/>
  <c r="D749" i="14"/>
  <c r="E749" i="14" s="1"/>
  <c r="F749" i="14" s="1"/>
  <c r="D669" i="14"/>
  <c r="E669" i="14" s="1"/>
  <c r="F669" i="14" s="1"/>
  <c r="D649" i="14"/>
  <c r="E649" i="14" s="1"/>
  <c r="F649" i="14" s="1"/>
  <c r="D569" i="14"/>
  <c r="E569" i="14" s="1"/>
  <c r="F569" i="14" s="1"/>
  <c r="D529" i="14"/>
  <c r="E529" i="14" s="1"/>
  <c r="F529" i="14" s="1"/>
  <c r="D449" i="14"/>
  <c r="E449" i="14" s="1"/>
  <c r="F449" i="14" s="1"/>
  <c r="D389" i="14"/>
  <c r="E389" i="14" s="1"/>
  <c r="F389" i="14" s="1"/>
  <c r="D349" i="14"/>
  <c r="E349" i="14" s="1"/>
  <c r="F349" i="14" s="1"/>
  <c r="D269" i="14"/>
  <c r="E269" i="14" s="1"/>
  <c r="F269" i="14" s="1"/>
  <c r="D189" i="14"/>
  <c r="E189" i="14" s="1"/>
  <c r="F189" i="14" s="1"/>
  <c r="D9" i="14"/>
  <c r="E9" i="14" s="1"/>
  <c r="F9" i="14" s="1"/>
  <c r="D3354" i="14"/>
  <c r="E3354" i="14" s="1"/>
  <c r="F3354" i="14" s="1"/>
  <c r="D3056" i="14"/>
  <c r="E3056" i="14" s="1"/>
  <c r="F3056" i="14" s="1"/>
  <c r="D2968" i="14"/>
  <c r="E2968" i="14" s="1"/>
  <c r="F2968" i="14" s="1"/>
  <c r="D2535" i="14"/>
  <c r="E2535" i="14" s="1"/>
  <c r="F2535" i="14" s="1"/>
  <c r="D2285" i="14"/>
  <c r="E2285" i="14" s="1"/>
  <c r="F2285" i="14" s="1"/>
  <c r="D1917" i="14"/>
  <c r="E1917" i="14" s="1"/>
  <c r="F1917" i="14" s="1"/>
  <c r="D1568" i="14"/>
  <c r="E1568" i="14" s="1"/>
  <c r="F1568" i="14" s="1"/>
  <c r="D1350" i="14"/>
  <c r="E1350" i="14" s="1"/>
  <c r="F1350" i="14" s="1"/>
  <c r="D478" i="14"/>
  <c r="E478" i="14" s="1"/>
  <c r="F478" i="14" s="1"/>
  <c r="D3268" i="14"/>
  <c r="E3268" i="14" s="1"/>
  <c r="F3268" i="14" s="1"/>
  <c r="D3188" i="14"/>
  <c r="E3188" i="14" s="1"/>
  <c r="F3188" i="14" s="1"/>
  <c r="D3048" i="14"/>
  <c r="E3048" i="14" s="1"/>
  <c r="F3048" i="14" s="1"/>
  <c r="D2868" i="14"/>
  <c r="E2868" i="14" s="1"/>
  <c r="F2868" i="14" s="1"/>
  <c r="D2828" i="14"/>
  <c r="E2828" i="14" s="1"/>
  <c r="F2828" i="14" s="1"/>
  <c r="D2748" i="14"/>
  <c r="E2748" i="14" s="1"/>
  <c r="F2748" i="14" s="1"/>
  <c r="D2668" i="14"/>
  <c r="E2668" i="14" s="1"/>
  <c r="F2668" i="14" s="1"/>
  <c r="D2608" i="14"/>
  <c r="E2608" i="14" s="1"/>
  <c r="F2608" i="14" s="1"/>
  <c r="D2508" i="14"/>
  <c r="E2508" i="14" s="1"/>
  <c r="F2508" i="14" s="1"/>
  <c r="D2468" i="14"/>
  <c r="E2468" i="14" s="1"/>
  <c r="F2468" i="14" s="1"/>
  <c r="D2388" i="14"/>
  <c r="E2388" i="14" s="1"/>
  <c r="F2388" i="14" s="1"/>
  <c r="D2328" i="14"/>
  <c r="E2328" i="14" s="1"/>
  <c r="F2328" i="14" s="1"/>
  <c r="D2268" i="14"/>
  <c r="E2268" i="14" s="1"/>
  <c r="F2268" i="14" s="1"/>
  <c r="D2228" i="14"/>
  <c r="E2228" i="14" s="1"/>
  <c r="F2228" i="14" s="1"/>
  <c r="D2128" i="14"/>
  <c r="E2128" i="14" s="1"/>
  <c r="F2128" i="14" s="1"/>
  <c r="D2068" i="14"/>
  <c r="E2068" i="14" s="1"/>
  <c r="F2068" i="14" s="1"/>
  <c r="D1968" i="14"/>
  <c r="E1968" i="14" s="1"/>
  <c r="F1968" i="14" s="1"/>
  <c r="D1948" i="14"/>
  <c r="E1948" i="14" s="1"/>
  <c r="F1948" i="14" s="1"/>
  <c r="D1848" i="14"/>
  <c r="E1848" i="14" s="1"/>
  <c r="F1848" i="14" s="1"/>
  <c r="D1748" i="14"/>
  <c r="E1748" i="14" s="1"/>
  <c r="F1748" i="14" s="1"/>
  <c r="D1728" i="14"/>
  <c r="E1728" i="14" s="1"/>
  <c r="F1728" i="14" s="1"/>
  <c r="D1608" i="14"/>
  <c r="E1608" i="14" s="1"/>
  <c r="F1608" i="14" s="1"/>
  <c r="D1528" i="14"/>
  <c r="E1528" i="14" s="1"/>
  <c r="F1528" i="14" s="1"/>
  <c r="D1508" i="14"/>
  <c r="E1508" i="14" s="1"/>
  <c r="F1508" i="14" s="1"/>
  <c r="D1428" i="14"/>
  <c r="E1428" i="14" s="1"/>
  <c r="F1428" i="14" s="1"/>
  <c r="D1308" i="14"/>
  <c r="E1308" i="14" s="1"/>
  <c r="F1308" i="14" s="1"/>
  <c r="D1268" i="14"/>
  <c r="E1268" i="14" s="1"/>
  <c r="F1268" i="14" s="1"/>
  <c r="D1228" i="14"/>
  <c r="E1228" i="14" s="1"/>
  <c r="F1228" i="14" s="1"/>
  <c r="D1128" i="14"/>
  <c r="E1128" i="14" s="1"/>
  <c r="F1128" i="14" s="1"/>
  <c r="D1088" i="14"/>
  <c r="E1088" i="14" s="1"/>
  <c r="F1088" i="14" s="1"/>
  <c r="D1048" i="14"/>
  <c r="E1048" i="14" s="1"/>
  <c r="F1048" i="14" s="1"/>
  <c r="D988" i="14"/>
  <c r="E988" i="14" s="1"/>
  <c r="F988" i="14" s="1"/>
  <c r="D908" i="14"/>
  <c r="E908" i="14" s="1"/>
  <c r="F908" i="14" s="1"/>
  <c r="D848" i="14"/>
  <c r="E848" i="14" s="1"/>
  <c r="F848" i="14" s="1"/>
  <c r="D808" i="14"/>
  <c r="E808" i="14" s="1"/>
  <c r="F808" i="14" s="1"/>
  <c r="D748" i="14"/>
  <c r="E748" i="14" s="1"/>
  <c r="F748" i="14" s="1"/>
  <c r="D708" i="14"/>
  <c r="E708" i="14" s="1"/>
  <c r="F708" i="14" s="1"/>
  <c r="D648" i="14"/>
  <c r="E648" i="14" s="1"/>
  <c r="F648" i="14" s="1"/>
  <c r="D508" i="14"/>
  <c r="E508" i="14" s="1"/>
  <c r="F508" i="14" s="1"/>
  <c r="D488" i="14"/>
  <c r="E488" i="14" s="1"/>
  <c r="F488" i="14" s="1"/>
  <c r="D408" i="14"/>
  <c r="E408" i="14" s="1"/>
  <c r="F408" i="14" s="1"/>
  <c r="D388" i="14"/>
  <c r="E388" i="14" s="1"/>
  <c r="F388" i="14" s="1"/>
  <c r="D348" i="14"/>
  <c r="E348" i="14" s="1"/>
  <c r="F348" i="14" s="1"/>
  <c r="D268" i="14"/>
  <c r="E268" i="14" s="1"/>
  <c r="F268" i="14" s="1"/>
  <c r="D228" i="14"/>
  <c r="E228" i="14" s="1"/>
  <c r="F228" i="14" s="1"/>
  <c r="D188" i="14"/>
  <c r="E188" i="14" s="1"/>
  <c r="F188" i="14" s="1"/>
  <c r="D168" i="14"/>
  <c r="E168" i="14" s="1"/>
  <c r="F168" i="14" s="1"/>
  <c r="D8" i="14"/>
  <c r="E8" i="14" s="1"/>
  <c r="F8" i="14" s="1"/>
  <c r="D3353" i="14"/>
  <c r="E3353" i="14" s="1"/>
  <c r="F3353" i="14" s="1"/>
  <c r="D2847" i="14"/>
  <c r="E2847" i="14" s="1"/>
  <c r="F2847" i="14" s="1"/>
  <c r="D2505" i="14"/>
  <c r="E2505" i="14" s="1"/>
  <c r="F2505" i="14" s="1"/>
  <c r="D2161" i="14"/>
  <c r="E2161" i="14" s="1"/>
  <c r="F2161" i="14" s="1"/>
  <c r="D1736" i="14"/>
  <c r="E1736" i="14" s="1"/>
  <c r="F1736" i="14" s="1"/>
  <c r="D1190" i="14"/>
  <c r="E1190" i="14" s="1"/>
  <c r="F1190" i="14" s="1"/>
  <c r="D3327" i="14"/>
  <c r="E3327" i="14" s="1"/>
  <c r="F3327" i="14" s="1"/>
  <c r="D3187" i="14"/>
  <c r="E3187" i="14" s="1"/>
  <c r="F3187" i="14" s="1"/>
  <c r="D3167" i="14"/>
  <c r="E3167" i="14" s="1"/>
  <c r="F3167" i="14" s="1"/>
  <c r="D3147" i="14"/>
  <c r="E3147" i="14" s="1"/>
  <c r="F3147" i="14" s="1"/>
  <c r="D3127" i="14"/>
  <c r="E3127" i="14" s="1"/>
  <c r="F3127" i="14" s="1"/>
  <c r="D3087" i="14"/>
  <c r="E3087" i="14" s="1"/>
  <c r="F3087" i="14" s="1"/>
  <c r="D3047" i="14"/>
  <c r="E3047" i="14" s="1"/>
  <c r="F3047" i="14" s="1"/>
  <c r="D3027" i="14"/>
  <c r="E3027" i="14" s="1"/>
  <c r="F3027" i="14" s="1"/>
  <c r="D3007" i="14"/>
  <c r="E3007" i="14" s="1"/>
  <c r="F3007" i="14" s="1"/>
  <c r="D2987" i="14"/>
  <c r="E2987" i="14" s="1"/>
  <c r="F2987" i="14" s="1"/>
  <c r="D2967" i="14"/>
  <c r="E2967" i="14" s="1"/>
  <c r="F2967" i="14" s="1"/>
  <c r="D2947" i="14"/>
  <c r="E2947" i="14" s="1"/>
  <c r="F2947" i="14" s="1"/>
  <c r="D2907" i="14"/>
  <c r="E2907" i="14" s="1"/>
  <c r="F2907" i="14" s="1"/>
  <c r="D2887" i="14"/>
  <c r="E2887" i="14" s="1"/>
  <c r="F2887" i="14" s="1"/>
  <c r="D2867" i="14"/>
  <c r="E2867" i="14" s="1"/>
  <c r="F2867" i="14" s="1"/>
  <c r="D2827" i="14"/>
  <c r="E2827" i="14" s="1"/>
  <c r="F2827" i="14" s="1"/>
  <c r="D2807" i="14"/>
  <c r="E2807" i="14" s="1"/>
  <c r="F2807" i="14" s="1"/>
  <c r="D2787" i="14"/>
  <c r="E2787" i="14" s="1"/>
  <c r="F2787" i="14" s="1"/>
  <c r="D2767" i="14"/>
  <c r="E2767" i="14" s="1"/>
  <c r="F2767" i="14" s="1"/>
  <c r="D2747" i="14"/>
  <c r="E2747" i="14" s="1"/>
  <c r="F2747" i="14" s="1"/>
  <c r="D2707" i="14"/>
  <c r="E2707" i="14" s="1"/>
  <c r="F2707" i="14" s="1"/>
  <c r="D2667" i="14"/>
  <c r="E2667" i="14" s="1"/>
  <c r="F2667" i="14" s="1"/>
  <c r="D2627" i="14"/>
  <c r="E2627" i="14" s="1"/>
  <c r="F2627" i="14" s="1"/>
  <c r="D2607" i="14"/>
  <c r="E2607" i="14" s="1"/>
  <c r="F2607" i="14" s="1"/>
  <c r="D2587" i="14"/>
  <c r="E2587" i="14" s="1"/>
  <c r="F2587" i="14" s="1"/>
  <c r="D2567" i="14"/>
  <c r="E2567" i="14" s="1"/>
  <c r="F2567" i="14" s="1"/>
  <c r="D2547" i="14"/>
  <c r="E2547" i="14" s="1"/>
  <c r="F2547" i="14" s="1"/>
  <c r="D2527" i="14"/>
  <c r="E2527" i="14" s="1"/>
  <c r="F2527" i="14" s="1"/>
  <c r="D2507" i="14"/>
  <c r="E2507" i="14" s="1"/>
  <c r="F2507" i="14" s="1"/>
  <c r="D2467" i="14"/>
  <c r="E2467" i="14" s="1"/>
  <c r="F2467" i="14" s="1"/>
  <c r="D2447" i="14"/>
  <c r="E2447" i="14" s="1"/>
  <c r="F2447" i="14" s="1"/>
  <c r="D2427" i="14"/>
  <c r="E2427" i="14" s="1"/>
  <c r="F2427" i="14" s="1"/>
  <c r="D2387" i="14"/>
  <c r="E2387" i="14" s="1"/>
  <c r="F2387" i="14" s="1"/>
  <c r="D2367" i="14"/>
  <c r="E2367" i="14" s="1"/>
  <c r="F2367" i="14" s="1"/>
  <c r="D2347" i="14"/>
  <c r="E2347" i="14" s="1"/>
  <c r="F2347" i="14" s="1"/>
  <c r="D2327" i="14"/>
  <c r="E2327" i="14" s="1"/>
  <c r="F2327" i="14" s="1"/>
  <c r="D2307" i="14"/>
  <c r="E2307" i="14" s="1"/>
  <c r="F2307" i="14" s="1"/>
  <c r="D2287" i="14"/>
  <c r="E2287" i="14" s="1"/>
  <c r="F2287" i="14" s="1"/>
  <c r="D2267" i="14"/>
  <c r="E2267" i="14" s="1"/>
  <c r="F2267" i="14" s="1"/>
  <c r="D2227" i="14"/>
  <c r="E2227" i="14" s="1"/>
  <c r="F2227" i="14" s="1"/>
  <c r="D2207" i="14"/>
  <c r="E2207" i="14" s="1"/>
  <c r="F2207" i="14" s="1"/>
  <c r="D2187" i="14"/>
  <c r="E2187" i="14" s="1"/>
  <c r="F2187" i="14" s="1"/>
  <c r="D2167" i="14"/>
  <c r="E2167" i="14" s="1"/>
  <c r="F2167" i="14" s="1"/>
  <c r="D2147" i="14"/>
  <c r="E2147" i="14" s="1"/>
  <c r="F2147" i="14" s="1"/>
  <c r="D2127" i="14"/>
  <c r="E2127" i="14" s="1"/>
  <c r="F2127" i="14" s="1"/>
  <c r="D2087" i="14"/>
  <c r="E2087" i="14" s="1"/>
  <c r="F2087" i="14" s="1"/>
  <c r="D2067" i="14"/>
  <c r="E2067" i="14" s="1"/>
  <c r="F2067" i="14" s="1"/>
  <c r="D2047" i="14"/>
  <c r="E2047" i="14" s="1"/>
  <c r="F2047" i="14" s="1"/>
  <c r="D1987" i="14"/>
  <c r="E1987" i="14" s="1"/>
  <c r="F1987" i="14" s="1"/>
  <c r="D1967" i="14"/>
  <c r="E1967" i="14" s="1"/>
  <c r="F1967" i="14" s="1"/>
  <c r="D1947" i="14"/>
  <c r="E1947" i="14" s="1"/>
  <c r="F1947" i="14" s="1"/>
  <c r="D1927" i="14"/>
  <c r="E1927" i="14" s="1"/>
  <c r="F1927" i="14" s="1"/>
  <c r="D1907" i="14"/>
  <c r="E1907" i="14" s="1"/>
  <c r="F1907" i="14" s="1"/>
  <c r="D1887" i="14"/>
  <c r="E1887" i="14" s="1"/>
  <c r="F1887" i="14" s="1"/>
  <c r="D1867" i="14"/>
  <c r="E1867" i="14" s="1"/>
  <c r="F1867" i="14" s="1"/>
  <c r="D1827" i="14"/>
  <c r="E1827" i="14" s="1"/>
  <c r="F1827" i="14" s="1"/>
  <c r="D1787" i="14"/>
  <c r="E1787" i="14" s="1"/>
  <c r="F1787" i="14" s="1"/>
  <c r="D1767" i="14"/>
  <c r="E1767" i="14" s="1"/>
  <c r="F1767" i="14" s="1"/>
  <c r="D1747" i="14"/>
  <c r="E1747" i="14" s="1"/>
  <c r="F1747" i="14" s="1"/>
  <c r="D1727" i="14"/>
  <c r="E1727" i="14" s="1"/>
  <c r="F1727" i="14" s="1"/>
  <c r="D1707" i="14"/>
  <c r="E1707" i="14" s="1"/>
  <c r="F1707" i="14" s="1"/>
  <c r="D1667" i="14"/>
  <c r="E1667" i="14" s="1"/>
  <c r="F1667" i="14" s="1"/>
  <c r="D1647" i="14"/>
  <c r="E1647" i="14" s="1"/>
  <c r="F1647" i="14" s="1"/>
  <c r="D1607" i="14"/>
  <c r="E1607" i="14" s="1"/>
  <c r="F1607" i="14" s="1"/>
  <c r="D1587" i="14"/>
  <c r="E1587" i="14" s="1"/>
  <c r="F1587" i="14" s="1"/>
  <c r="D1547" i="14"/>
  <c r="E1547" i="14" s="1"/>
  <c r="F1547" i="14" s="1"/>
  <c r="D1527" i="14"/>
  <c r="E1527" i="14" s="1"/>
  <c r="F1527" i="14" s="1"/>
  <c r="D1507" i="14"/>
  <c r="E1507" i="14" s="1"/>
  <c r="F1507" i="14" s="1"/>
  <c r="D1487" i="14"/>
  <c r="E1487" i="14" s="1"/>
  <c r="F1487" i="14" s="1"/>
  <c r="D1467" i="14"/>
  <c r="E1467" i="14" s="1"/>
  <c r="F1467" i="14" s="1"/>
  <c r="D1447" i="14"/>
  <c r="E1447" i="14" s="1"/>
  <c r="F1447" i="14" s="1"/>
  <c r="D1427" i="14"/>
  <c r="E1427" i="14" s="1"/>
  <c r="F1427" i="14" s="1"/>
  <c r="D1407" i="14"/>
  <c r="E1407" i="14" s="1"/>
  <c r="F1407" i="14" s="1"/>
  <c r="D1387" i="14"/>
  <c r="E1387" i="14" s="1"/>
  <c r="F1387" i="14" s="1"/>
  <c r="D1367" i="14"/>
  <c r="E1367" i="14" s="1"/>
  <c r="F1367" i="14" s="1"/>
  <c r="D1307" i="14"/>
  <c r="E1307" i="14" s="1"/>
  <c r="F1307" i="14" s="1"/>
  <c r="D1287" i="14"/>
  <c r="E1287" i="14" s="1"/>
  <c r="F1287" i="14" s="1"/>
  <c r="D1267" i="14"/>
  <c r="E1267" i="14" s="1"/>
  <c r="F1267" i="14" s="1"/>
  <c r="D1227" i="14"/>
  <c r="E1227" i="14" s="1"/>
  <c r="F1227" i="14" s="1"/>
  <c r="D1207" i="14"/>
  <c r="E1207" i="14" s="1"/>
  <c r="F1207" i="14" s="1"/>
  <c r="D1187" i="14"/>
  <c r="E1187" i="14" s="1"/>
  <c r="F1187" i="14" s="1"/>
  <c r="D1167" i="14"/>
  <c r="E1167" i="14" s="1"/>
  <c r="F1167" i="14" s="1"/>
  <c r="D1147" i="14"/>
  <c r="E1147" i="14" s="1"/>
  <c r="F1147" i="14" s="1"/>
  <c r="D1127" i="14"/>
  <c r="E1127" i="14" s="1"/>
  <c r="F1127" i="14" s="1"/>
  <c r="D1107" i="14"/>
  <c r="E1107" i="14" s="1"/>
  <c r="F1107" i="14" s="1"/>
  <c r="D1087" i="14"/>
  <c r="E1087" i="14" s="1"/>
  <c r="F1087" i="14" s="1"/>
  <c r="D1067" i="14"/>
  <c r="E1067" i="14" s="1"/>
  <c r="F1067" i="14" s="1"/>
  <c r="D1047" i="14"/>
  <c r="E1047" i="14" s="1"/>
  <c r="F1047" i="14" s="1"/>
  <c r="D1027" i="14"/>
  <c r="E1027" i="14" s="1"/>
  <c r="F1027" i="14" s="1"/>
  <c r="D1007" i="14"/>
  <c r="E1007" i="14" s="1"/>
  <c r="F1007" i="14" s="1"/>
  <c r="D987" i="14"/>
  <c r="E987" i="14" s="1"/>
  <c r="F987" i="14" s="1"/>
  <c r="D967" i="14"/>
  <c r="E967" i="14" s="1"/>
  <c r="F967" i="14" s="1"/>
  <c r="D947" i="14"/>
  <c r="E947" i="14" s="1"/>
  <c r="F947" i="14" s="1"/>
  <c r="D927" i="14"/>
  <c r="E927" i="14" s="1"/>
  <c r="F927" i="14" s="1"/>
  <c r="D907" i="14"/>
  <c r="E907" i="14" s="1"/>
  <c r="F907" i="14" s="1"/>
  <c r="D887" i="14"/>
  <c r="E887" i="14" s="1"/>
  <c r="F887" i="14" s="1"/>
  <c r="D867" i="14"/>
  <c r="E867" i="14" s="1"/>
  <c r="F867" i="14" s="1"/>
  <c r="D847" i="14"/>
  <c r="E847" i="14" s="1"/>
  <c r="F847" i="14" s="1"/>
  <c r="D827" i="14"/>
  <c r="E827" i="14" s="1"/>
  <c r="F827" i="14" s="1"/>
  <c r="D807" i="14"/>
  <c r="E807" i="14" s="1"/>
  <c r="F807" i="14" s="1"/>
  <c r="D787" i="14"/>
  <c r="E787" i="14" s="1"/>
  <c r="F787" i="14" s="1"/>
  <c r="D767" i="14"/>
  <c r="E767" i="14" s="1"/>
  <c r="F767" i="14" s="1"/>
  <c r="D747" i="14"/>
  <c r="E747" i="14" s="1"/>
  <c r="F747" i="14" s="1"/>
  <c r="D727" i="14"/>
  <c r="E727" i="14" s="1"/>
  <c r="F727" i="14" s="1"/>
  <c r="D707" i="14"/>
  <c r="E707" i="14" s="1"/>
  <c r="F707" i="14" s="1"/>
  <c r="D687" i="14"/>
  <c r="E687" i="14" s="1"/>
  <c r="F687" i="14" s="1"/>
  <c r="D667" i="14"/>
  <c r="E667" i="14" s="1"/>
  <c r="F667" i="14" s="1"/>
  <c r="D647" i="14"/>
  <c r="E647" i="14" s="1"/>
  <c r="F647" i="14" s="1"/>
  <c r="D607" i="14"/>
  <c r="E607" i="14" s="1"/>
  <c r="F607" i="14" s="1"/>
  <c r="D587" i="14"/>
  <c r="E587" i="14" s="1"/>
  <c r="F587" i="14" s="1"/>
  <c r="D567" i="14"/>
  <c r="E567" i="14" s="1"/>
  <c r="F567" i="14" s="1"/>
  <c r="D547" i="14"/>
  <c r="E547" i="14" s="1"/>
  <c r="F547" i="14" s="1"/>
  <c r="D527" i="14"/>
  <c r="E527" i="14" s="1"/>
  <c r="F527" i="14" s="1"/>
  <c r="D507" i="14"/>
  <c r="E507" i="14" s="1"/>
  <c r="F507" i="14" s="1"/>
  <c r="D487" i="14"/>
  <c r="E487" i="14" s="1"/>
  <c r="F487" i="14" s="1"/>
  <c r="D447" i="14"/>
  <c r="E447" i="14" s="1"/>
  <c r="F447" i="14" s="1"/>
  <c r="D427" i="14"/>
  <c r="E427" i="14" s="1"/>
  <c r="F427" i="14" s="1"/>
  <c r="D407" i="14"/>
  <c r="E407" i="14" s="1"/>
  <c r="F407" i="14" s="1"/>
  <c r="D387" i="14"/>
  <c r="E387" i="14" s="1"/>
  <c r="F387" i="14" s="1"/>
  <c r="D367" i="14"/>
  <c r="E367" i="14" s="1"/>
  <c r="F367" i="14" s="1"/>
  <c r="D347" i="14"/>
  <c r="E347" i="14" s="1"/>
  <c r="F347" i="14" s="1"/>
  <c r="D327" i="14"/>
  <c r="E327" i="14" s="1"/>
  <c r="F327" i="14" s="1"/>
  <c r="D287" i="14"/>
  <c r="E287" i="14" s="1"/>
  <c r="F287" i="14" s="1"/>
  <c r="D267" i="14"/>
  <c r="E267" i="14" s="1"/>
  <c r="F267" i="14" s="1"/>
  <c r="D247" i="14"/>
  <c r="E247" i="14" s="1"/>
  <c r="F247" i="14" s="1"/>
  <c r="D227" i="14"/>
  <c r="E227" i="14" s="1"/>
  <c r="F227" i="14" s="1"/>
  <c r="D207" i="14"/>
  <c r="E207" i="14" s="1"/>
  <c r="F207" i="14" s="1"/>
  <c r="D187" i="14"/>
  <c r="E187" i="14" s="1"/>
  <c r="F187" i="14" s="1"/>
  <c r="D167" i="14"/>
  <c r="E167" i="14" s="1"/>
  <c r="F167" i="14" s="1"/>
  <c r="D147" i="14"/>
  <c r="E147" i="14" s="1"/>
  <c r="F147" i="14" s="1"/>
  <c r="D127" i="14"/>
  <c r="E127" i="14" s="1"/>
  <c r="F127" i="14" s="1"/>
  <c r="D107" i="14"/>
  <c r="E107" i="14" s="1"/>
  <c r="F107" i="14" s="1"/>
  <c r="D87" i="14"/>
  <c r="E87" i="14" s="1"/>
  <c r="F87" i="14" s="1"/>
  <c r="D67" i="14"/>
  <c r="E67" i="14" s="1"/>
  <c r="F67" i="14" s="1"/>
  <c r="D27" i="14"/>
  <c r="E27" i="14" s="1"/>
  <c r="F27" i="14" s="1"/>
  <c r="D7" i="14"/>
  <c r="E7" i="14" s="1"/>
  <c r="F7" i="14" s="1"/>
  <c r="D3352" i="14"/>
  <c r="E3352" i="14" s="1"/>
  <c r="F3352" i="14" s="1"/>
  <c r="D3054" i="14"/>
  <c r="E3054" i="14" s="1"/>
  <c r="F3054" i="14" s="1"/>
  <c r="D2955" i="14"/>
  <c r="E2955" i="14" s="1"/>
  <c r="F2955" i="14" s="1"/>
  <c r="D2730" i="14"/>
  <c r="E2730" i="14" s="1"/>
  <c r="F2730" i="14" s="1"/>
  <c r="D2620" i="14"/>
  <c r="E2620" i="14" s="1"/>
  <c r="F2620" i="14" s="1"/>
  <c r="D2501" i="14"/>
  <c r="E2501" i="14" s="1"/>
  <c r="F2501" i="14" s="1"/>
  <c r="D2278" i="14"/>
  <c r="E2278" i="14" s="1"/>
  <c r="F2278" i="14" s="1"/>
  <c r="D2160" i="14"/>
  <c r="E2160" i="14" s="1"/>
  <c r="F2160" i="14" s="1"/>
  <c r="D2030" i="14"/>
  <c r="E2030" i="14" s="1"/>
  <c r="F2030" i="14" s="1"/>
  <c r="D1915" i="14"/>
  <c r="E1915" i="14" s="1"/>
  <c r="F1915" i="14" s="1"/>
  <c r="D1735" i="14"/>
  <c r="E1735" i="14" s="1"/>
  <c r="F1735" i="14" s="1"/>
  <c r="D1174" i="14"/>
  <c r="E1174" i="14" s="1"/>
  <c r="F1174" i="14" s="1"/>
  <c r="D694" i="14"/>
  <c r="E694" i="14" s="1"/>
  <c r="F694" i="14" s="1"/>
  <c r="D476" i="14"/>
  <c r="E476" i="14" s="1"/>
  <c r="F476" i="14" s="1"/>
  <c r="D230" i="14"/>
  <c r="E230" i="14" s="1"/>
  <c r="F230" i="14" s="1"/>
  <c r="D3009" i="14"/>
  <c r="E3009" i="14" s="1"/>
  <c r="F3009" i="14" s="1"/>
  <c r="D2789" i="14"/>
  <c r="E2789" i="14" s="1"/>
  <c r="F2789" i="14" s="1"/>
  <c r="D2529" i="14"/>
  <c r="E2529" i="14" s="1"/>
  <c r="F2529" i="14" s="1"/>
  <c r="D2349" i="14"/>
  <c r="E2349" i="14" s="1"/>
  <c r="F2349" i="14" s="1"/>
  <c r="D2269" i="14"/>
  <c r="E2269" i="14" s="1"/>
  <c r="F2269" i="14" s="1"/>
  <c r="D2129" i="14"/>
  <c r="E2129" i="14" s="1"/>
  <c r="F2129" i="14" s="1"/>
  <c r="D1969" i="14"/>
  <c r="E1969" i="14" s="1"/>
  <c r="F1969" i="14" s="1"/>
  <c r="D1849" i="14"/>
  <c r="E1849" i="14" s="1"/>
  <c r="F1849" i="14" s="1"/>
  <c r="D1709" i="14"/>
  <c r="E1709" i="14" s="1"/>
  <c r="F1709" i="14" s="1"/>
  <c r="D1569" i="14"/>
  <c r="E1569" i="14" s="1"/>
  <c r="F1569" i="14" s="1"/>
  <c r="D1509" i="14"/>
  <c r="E1509" i="14" s="1"/>
  <c r="F1509" i="14" s="1"/>
  <c r="D1369" i="14"/>
  <c r="E1369" i="14" s="1"/>
  <c r="F1369" i="14" s="1"/>
  <c r="D1229" i="14"/>
  <c r="E1229" i="14" s="1"/>
  <c r="F1229" i="14" s="1"/>
  <c r="D1109" i="14"/>
  <c r="E1109" i="14" s="1"/>
  <c r="F1109" i="14" s="1"/>
  <c r="D989" i="14"/>
  <c r="E989" i="14" s="1"/>
  <c r="F989" i="14" s="1"/>
  <c r="D889" i="14"/>
  <c r="E889" i="14" s="1"/>
  <c r="F889" i="14" s="1"/>
  <c r="D769" i="14"/>
  <c r="E769" i="14" s="1"/>
  <c r="F769" i="14" s="1"/>
  <c r="D689" i="14"/>
  <c r="E689" i="14" s="1"/>
  <c r="F689" i="14" s="1"/>
  <c r="D589" i="14"/>
  <c r="E589" i="14" s="1"/>
  <c r="F589" i="14" s="1"/>
  <c r="D509" i="14"/>
  <c r="E509" i="14" s="1"/>
  <c r="F509" i="14" s="1"/>
  <c r="D409" i="14"/>
  <c r="E409" i="14" s="1"/>
  <c r="F409" i="14" s="1"/>
  <c r="D329" i="14"/>
  <c r="E329" i="14" s="1"/>
  <c r="F329" i="14" s="1"/>
  <c r="D149" i="14"/>
  <c r="E149" i="14" s="1"/>
  <c r="F149" i="14" s="1"/>
  <c r="D109" i="14"/>
  <c r="E109" i="14" s="1"/>
  <c r="F109" i="14" s="1"/>
  <c r="D2760" i="14"/>
  <c r="E2760" i="14" s="1"/>
  <c r="F2760" i="14" s="1"/>
  <c r="D738" i="14"/>
  <c r="E738" i="14" s="1"/>
  <c r="F738" i="14" s="1"/>
  <c r="D3348" i="14"/>
  <c r="E3348" i="14" s="1"/>
  <c r="F3348" i="14" s="1"/>
  <c r="D2988" i="14"/>
  <c r="E2988" i="14" s="1"/>
  <c r="F2988" i="14" s="1"/>
  <c r="D2928" i="14"/>
  <c r="E2928" i="14" s="1"/>
  <c r="F2928" i="14" s="1"/>
  <c r="D2808" i="14"/>
  <c r="E2808" i="14" s="1"/>
  <c r="F2808" i="14" s="1"/>
  <c r="D2588" i="14"/>
  <c r="E2588" i="14" s="1"/>
  <c r="F2588" i="14" s="1"/>
  <c r="D2348" i="14"/>
  <c r="E2348" i="14" s="1"/>
  <c r="F2348" i="14" s="1"/>
  <c r="D2168" i="14"/>
  <c r="E2168" i="14" s="1"/>
  <c r="F2168" i="14" s="1"/>
  <c r="D2088" i="14"/>
  <c r="E2088" i="14" s="1"/>
  <c r="F2088" i="14" s="1"/>
  <c r="D1888" i="14"/>
  <c r="E1888" i="14" s="1"/>
  <c r="F1888" i="14" s="1"/>
  <c r="D1808" i="14"/>
  <c r="E1808" i="14" s="1"/>
  <c r="F1808" i="14" s="1"/>
  <c r="D1548" i="14"/>
  <c r="E1548" i="14" s="1"/>
  <c r="F1548" i="14" s="1"/>
  <c r="D1388" i="14"/>
  <c r="E1388" i="14" s="1"/>
  <c r="F1388" i="14" s="1"/>
  <c r="D1168" i="14"/>
  <c r="E1168" i="14" s="1"/>
  <c r="F1168" i="14" s="1"/>
  <c r="D1108" i="14"/>
  <c r="E1108" i="14" s="1"/>
  <c r="F1108" i="14" s="1"/>
  <c r="D948" i="14"/>
  <c r="E948" i="14" s="1"/>
  <c r="F948" i="14" s="1"/>
  <c r="D768" i="14"/>
  <c r="E768" i="14" s="1"/>
  <c r="F768" i="14" s="1"/>
  <c r="D688" i="14"/>
  <c r="E688" i="14" s="1"/>
  <c r="F688" i="14" s="1"/>
  <c r="D588" i="14"/>
  <c r="E588" i="14" s="1"/>
  <c r="F588" i="14" s="1"/>
  <c r="D288" i="14"/>
  <c r="E288" i="14" s="1"/>
  <c r="F288" i="14" s="1"/>
  <c r="D208" i="14"/>
  <c r="E208" i="14" s="1"/>
  <c r="F208" i="14" s="1"/>
  <c r="D48" i="14"/>
  <c r="E48" i="14" s="1"/>
  <c r="F48" i="14" s="1"/>
  <c r="D2279" i="14"/>
  <c r="E2279" i="14" s="1"/>
  <c r="F2279" i="14" s="1"/>
  <c r="D730" i="14"/>
  <c r="E730" i="14" s="1"/>
  <c r="F730" i="14" s="1"/>
  <c r="D3287" i="14"/>
  <c r="E3287" i="14" s="1"/>
  <c r="F3287" i="14" s="1"/>
  <c r="D3346" i="14"/>
  <c r="E3346" i="14" s="1"/>
  <c r="F3346" i="14" s="1"/>
  <c r="D3246" i="14"/>
  <c r="E3246" i="14" s="1"/>
  <c r="F3246" i="14" s="1"/>
  <c r="D3126" i="14"/>
  <c r="E3126" i="14" s="1"/>
  <c r="F3126" i="14" s="1"/>
  <c r="D3086" i="14"/>
  <c r="E3086" i="14" s="1"/>
  <c r="F3086" i="14" s="1"/>
  <c r="D3026" i="14"/>
  <c r="E3026" i="14" s="1"/>
  <c r="F3026" i="14" s="1"/>
  <c r="D2946" i="14"/>
  <c r="E2946" i="14" s="1"/>
  <c r="F2946" i="14" s="1"/>
  <c r="D2886" i="14"/>
  <c r="E2886" i="14" s="1"/>
  <c r="F2886" i="14" s="1"/>
  <c r="D2826" i="14"/>
  <c r="E2826" i="14" s="1"/>
  <c r="F2826" i="14" s="1"/>
  <c r="D2746" i="14"/>
  <c r="E2746" i="14" s="1"/>
  <c r="F2746" i="14" s="1"/>
  <c r="D2626" i="14"/>
  <c r="E2626" i="14" s="1"/>
  <c r="F2626" i="14" s="1"/>
  <c r="D2526" i="14"/>
  <c r="E2526" i="14" s="1"/>
  <c r="F2526" i="14" s="1"/>
  <c r="D2426" i="14"/>
  <c r="E2426" i="14" s="1"/>
  <c r="F2426" i="14" s="1"/>
  <c r="D2386" i="14"/>
  <c r="E2386" i="14" s="1"/>
  <c r="F2386" i="14" s="1"/>
  <c r="D2326" i="14"/>
  <c r="E2326" i="14" s="1"/>
  <c r="F2326" i="14" s="1"/>
  <c r="D2246" i="14"/>
  <c r="E2246" i="14" s="1"/>
  <c r="F2246" i="14" s="1"/>
  <c r="D2206" i="14"/>
  <c r="E2206" i="14" s="1"/>
  <c r="F2206" i="14" s="1"/>
  <c r="D2146" i="14"/>
  <c r="E2146" i="14" s="1"/>
  <c r="F2146" i="14" s="1"/>
  <c r="D2106" i="14"/>
  <c r="E2106" i="14" s="1"/>
  <c r="F2106" i="14" s="1"/>
  <c r="D2046" i="14"/>
  <c r="E2046" i="14" s="1"/>
  <c r="F2046" i="14" s="1"/>
  <c r="D2006" i="14"/>
  <c r="E2006" i="14" s="1"/>
  <c r="F2006" i="14" s="1"/>
  <c r="D1986" i="14"/>
  <c r="E1986" i="14" s="1"/>
  <c r="F1986" i="14" s="1"/>
  <c r="D1966" i="14"/>
  <c r="E1966" i="14" s="1"/>
  <c r="F1966" i="14" s="1"/>
  <c r="D1946" i="14"/>
  <c r="E1946" i="14" s="1"/>
  <c r="F1946" i="14" s="1"/>
  <c r="D1926" i="14"/>
  <c r="E1926" i="14" s="1"/>
  <c r="F1926" i="14" s="1"/>
  <c r="D1906" i="14"/>
  <c r="E1906" i="14" s="1"/>
  <c r="F1906" i="14" s="1"/>
  <c r="D1886" i="14"/>
  <c r="E1886" i="14" s="1"/>
  <c r="F1886" i="14" s="1"/>
  <c r="D1866" i="14"/>
  <c r="E1866" i="14" s="1"/>
  <c r="F1866" i="14" s="1"/>
  <c r="D1846" i="14"/>
  <c r="E1846" i="14" s="1"/>
  <c r="F1846" i="14" s="1"/>
  <c r="D1826" i="14"/>
  <c r="E1826" i="14" s="1"/>
  <c r="F1826" i="14" s="1"/>
  <c r="D1806" i="14"/>
  <c r="E1806" i="14" s="1"/>
  <c r="F1806" i="14" s="1"/>
  <c r="D1786" i="14"/>
  <c r="E1786" i="14" s="1"/>
  <c r="F1786" i="14" s="1"/>
  <c r="D1766" i="14"/>
  <c r="E1766" i="14" s="1"/>
  <c r="F1766" i="14" s="1"/>
  <c r="D1746" i="14"/>
  <c r="E1746" i="14" s="1"/>
  <c r="F1746" i="14" s="1"/>
  <c r="D1726" i="14"/>
  <c r="E1726" i="14" s="1"/>
  <c r="F1726" i="14" s="1"/>
  <c r="D1706" i="14"/>
  <c r="E1706" i="14" s="1"/>
  <c r="F1706" i="14" s="1"/>
  <c r="D1686" i="14"/>
  <c r="E1686" i="14" s="1"/>
  <c r="F1686" i="14" s="1"/>
  <c r="D1666" i="14"/>
  <c r="E1666" i="14" s="1"/>
  <c r="F1666" i="14" s="1"/>
  <c r="D1646" i="14"/>
  <c r="E1646" i="14" s="1"/>
  <c r="F1646" i="14" s="1"/>
  <c r="D1626" i="14"/>
  <c r="E1626" i="14" s="1"/>
  <c r="F1626" i="14" s="1"/>
  <c r="D1606" i="14"/>
  <c r="E1606" i="14" s="1"/>
  <c r="F1606" i="14" s="1"/>
  <c r="D1586" i="14"/>
  <c r="E1586" i="14" s="1"/>
  <c r="F1586" i="14" s="1"/>
  <c r="D1566" i="14"/>
  <c r="E1566" i="14" s="1"/>
  <c r="F1566" i="14" s="1"/>
  <c r="D1546" i="14"/>
  <c r="E1546" i="14" s="1"/>
  <c r="F1546" i="14" s="1"/>
  <c r="D1526" i="14"/>
  <c r="E1526" i="14" s="1"/>
  <c r="F1526" i="14" s="1"/>
  <c r="D1506" i="14"/>
  <c r="E1506" i="14" s="1"/>
  <c r="F1506" i="14" s="1"/>
  <c r="D1486" i="14"/>
  <c r="E1486" i="14" s="1"/>
  <c r="F1486" i="14" s="1"/>
  <c r="D1466" i="14"/>
  <c r="E1466" i="14" s="1"/>
  <c r="F1466" i="14" s="1"/>
  <c r="D1446" i="14"/>
  <c r="E1446" i="14" s="1"/>
  <c r="F1446" i="14" s="1"/>
  <c r="D1426" i="14"/>
  <c r="E1426" i="14" s="1"/>
  <c r="F1426" i="14" s="1"/>
  <c r="D1406" i="14"/>
  <c r="E1406" i="14" s="1"/>
  <c r="F1406" i="14" s="1"/>
  <c r="D1386" i="14"/>
  <c r="E1386" i="14" s="1"/>
  <c r="F1386" i="14" s="1"/>
  <c r="D1366" i="14"/>
  <c r="E1366" i="14" s="1"/>
  <c r="F1366" i="14" s="1"/>
  <c r="D1346" i="14"/>
  <c r="E1346" i="14" s="1"/>
  <c r="F1346" i="14" s="1"/>
  <c r="D1326" i="14"/>
  <c r="E1326" i="14" s="1"/>
  <c r="F1326" i="14" s="1"/>
  <c r="D1306" i="14"/>
  <c r="E1306" i="14" s="1"/>
  <c r="F1306" i="14" s="1"/>
  <c r="D1286" i="14"/>
  <c r="E1286" i="14" s="1"/>
  <c r="F1286" i="14" s="1"/>
  <c r="D1266" i="14"/>
  <c r="E1266" i="14" s="1"/>
  <c r="F1266" i="14" s="1"/>
  <c r="D1246" i="14"/>
  <c r="E1246" i="14" s="1"/>
  <c r="F1246" i="14" s="1"/>
  <c r="D1226" i="14"/>
  <c r="E1226" i="14" s="1"/>
  <c r="F1226" i="14" s="1"/>
  <c r="D1206" i="14"/>
  <c r="E1206" i="14" s="1"/>
  <c r="F1206" i="14" s="1"/>
  <c r="D1186" i="14"/>
  <c r="E1186" i="14" s="1"/>
  <c r="F1186" i="14" s="1"/>
  <c r="D1166" i="14"/>
  <c r="E1166" i="14" s="1"/>
  <c r="F1166" i="14" s="1"/>
  <c r="D1146" i="14"/>
  <c r="E1146" i="14" s="1"/>
  <c r="F1146" i="14" s="1"/>
  <c r="D1126" i="14"/>
  <c r="E1126" i="14" s="1"/>
  <c r="F1126" i="14" s="1"/>
  <c r="D1106" i="14"/>
  <c r="E1106" i="14" s="1"/>
  <c r="F1106" i="14" s="1"/>
  <c r="D1086" i="14"/>
  <c r="E1086" i="14" s="1"/>
  <c r="F1086" i="14" s="1"/>
  <c r="D1066" i="14"/>
  <c r="E1066" i="14" s="1"/>
  <c r="F1066" i="14" s="1"/>
  <c r="D1046" i="14"/>
  <c r="E1046" i="14" s="1"/>
  <c r="F1046" i="14" s="1"/>
  <c r="D1026" i="14"/>
  <c r="E1026" i="14" s="1"/>
  <c r="F1026" i="14" s="1"/>
  <c r="D1006" i="14"/>
  <c r="E1006" i="14" s="1"/>
  <c r="F1006" i="14" s="1"/>
  <c r="D986" i="14"/>
  <c r="E986" i="14" s="1"/>
  <c r="F986" i="14" s="1"/>
  <c r="D966" i="14"/>
  <c r="E966" i="14" s="1"/>
  <c r="F966" i="14" s="1"/>
  <c r="D946" i="14"/>
  <c r="E946" i="14" s="1"/>
  <c r="F946" i="14" s="1"/>
  <c r="D926" i="14"/>
  <c r="E926" i="14" s="1"/>
  <c r="F926" i="14" s="1"/>
  <c r="D906" i="14"/>
  <c r="E906" i="14" s="1"/>
  <c r="F906" i="14" s="1"/>
  <c r="D886" i="14"/>
  <c r="E886" i="14" s="1"/>
  <c r="F886" i="14" s="1"/>
  <c r="D866" i="14"/>
  <c r="E866" i="14" s="1"/>
  <c r="F866" i="14" s="1"/>
  <c r="D846" i="14"/>
  <c r="E846" i="14" s="1"/>
  <c r="F846" i="14" s="1"/>
  <c r="D826" i="14"/>
  <c r="E826" i="14" s="1"/>
  <c r="F826" i="14" s="1"/>
  <c r="D806" i="14"/>
  <c r="E806" i="14" s="1"/>
  <c r="F806" i="14" s="1"/>
  <c r="D786" i="14"/>
  <c r="E786" i="14" s="1"/>
  <c r="F786" i="14" s="1"/>
  <c r="D766" i="14"/>
  <c r="E766" i="14" s="1"/>
  <c r="F766" i="14" s="1"/>
  <c r="D746" i="14"/>
  <c r="E746" i="14" s="1"/>
  <c r="F746" i="14" s="1"/>
  <c r="D726" i="14"/>
  <c r="E726" i="14" s="1"/>
  <c r="F726" i="14" s="1"/>
  <c r="D706" i="14"/>
  <c r="E706" i="14" s="1"/>
  <c r="F706" i="14" s="1"/>
  <c r="D686" i="14"/>
  <c r="E686" i="14" s="1"/>
  <c r="F686" i="14" s="1"/>
  <c r="D666" i="14"/>
  <c r="E666" i="14" s="1"/>
  <c r="F666" i="14" s="1"/>
  <c r="D646" i="14"/>
  <c r="E646" i="14" s="1"/>
  <c r="F646" i="14" s="1"/>
  <c r="D626" i="14"/>
  <c r="E626" i="14" s="1"/>
  <c r="F626" i="14" s="1"/>
  <c r="D606" i="14"/>
  <c r="E606" i="14" s="1"/>
  <c r="F606" i="14" s="1"/>
  <c r="D586" i="14"/>
  <c r="E586" i="14" s="1"/>
  <c r="F586" i="14" s="1"/>
  <c r="D566" i="14"/>
  <c r="E566" i="14" s="1"/>
  <c r="F566" i="14" s="1"/>
  <c r="D546" i="14"/>
  <c r="E546" i="14" s="1"/>
  <c r="F546" i="14" s="1"/>
  <c r="D526" i="14"/>
  <c r="E526" i="14" s="1"/>
  <c r="F526" i="14" s="1"/>
  <c r="D506" i="14"/>
  <c r="E506" i="14" s="1"/>
  <c r="F506" i="14" s="1"/>
  <c r="D486" i="14"/>
  <c r="E486" i="14" s="1"/>
  <c r="F486" i="14" s="1"/>
  <c r="D466" i="14"/>
  <c r="E466" i="14" s="1"/>
  <c r="F466" i="14" s="1"/>
  <c r="D446" i="14"/>
  <c r="E446" i="14" s="1"/>
  <c r="F446" i="14" s="1"/>
  <c r="D426" i="14"/>
  <c r="E426" i="14" s="1"/>
  <c r="F426" i="14" s="1"/>
  <c r="D406" i="14"/>
  <c r="E406" i="14" s="1"/>
  <c r="F406" i="14" s="1"/>
  <c r="D386" i="14"/>
  <c r="E386" i="14" s="1"/>
  <c r="F386" i="14" s="1"/>
  <c r="D366" i="14"/>
  <c r="E366" i="14" s="1"/>
  <c r="F366" i="14" s="1"/>
  <c r="D346" i="14"/>
  <c r="E346" i="14" s="1"/>
  <c r="F346" i="14" s="1"/>
  <c r="D326" i="14"/>
  <c r="E326" i="14" s="1"/>
  <c r="F326" i="14" s="1"/>
  <c r="D306" i="14"/>
  <c r="E306" i="14" s="1"/>
  <c r="F306" i="14" s="1"/>
  <c r="D286" i="14"/>
  <c r="E286" i="14" s="1"/>
  <c r="F286" i="14" s="1"/>
  <c r="D266" i="14"/>
  <c r="E266" i="14" s="1"/>
  <c r="F266" i="14" s="1"/>
  <c r="D246" i="14"/>
  <c r="E246" i="14" s="1"/>
  <c r="F246" i="14" s="1"/>
  <c r="D226" i="14"/>
  <c r="E226" i="14" s="1"/>
  <c r="F226" i="14" s="1"/>
  <c r="D206" i="14"/>
  <c r="E206" i="14" s="1"/>
  <c r="F206" i="14" s="1"/>
  <c r="D186" i="14"/>
  <c r="E186" i="14" s="1"/>
  <c r="F186" i="14" s="1"/>
  <c r="D166" i="14"/>
  <c r="E166" i="14" s="1"/>
  <c r="F166" i="14" s="1"/>
  <c r="D146" i="14"/>
  <c r="E146" i="14" s="1"/>
  <c r="F146" i="14" s="1"/>
  <c r="D126" i="14"/>
  <c r="E126" i="14" s="1"/>
  <c r="F126" i="14" s="1"/>
  <c r="D106" i="14"/>
  <c r="E106" i="14" s="1"/>
  <c r="F106" i="14" s="1"/>
  <c r="D86" i="14"/>
  <c r="E86" i="14" s="1"/>
  <c r="F86" i="14" s="1"/>
  <c r="D66" i="14"/>
  <c r="E66" i="14" s="1"/>
  <c r="F66" i="14" s="1"/>
  <c r="D46" i="14"/>
  <c r="E46" i="14" s="1"/>
  <c r="F46" i="14" s="1"/>
  <c r="D26" i="14"/>
  <c r="E26" i="14" s="1"/>
  <c r="F26" i="14" s="1"/>
  <c r="D6" i="14"/>
  <c r="E6" i="14" s="1"/>
  <c r="F6" i="14" s="1"/>
  <c r="D3351" i="14"/>
  <c r="E3351" i="14" s="1"/>
  <c r="F3351" i="14" s="1"/>
  <c r="D3040" i="14"/>
  <c r="E3040" i="14" s="1"/>
  <c r="F3040" i="14" s="1"/>
  <c r="D2841" i="14"/>
  <c r="E2841" i="14" s="1"/>
  <c r="F2841" i="14" s="1"/>
  <c r="D2619" i="14"/>
  <c r="E2619" i="14" s="1"/>
  <c r="F2619" i="14" s="1"/>
  <c r="D2494" i="14"/>
  <c r="E2494" i="14" s="1"/>
  <c r="F2494" i="14" s="1"/>
  <c r="D2277" i="14"/>
  <c r="E2277" i="14" s="1"/>
  <c r="F2277" i="14" s="1"/>
  <c r="D2159" i="14"/>
  <c r="E2159" i="14" s="1"/>
  <c r="F2159" i="14" s="1"/>
  <c r="D1896" i="14"/>
  <c r="E1896" i="14" s="1"/>
  <c r="F1896" i="14" s="1"/>
  <c r="D1721" i="14"/>
  <c r="E1721" i="14" s="1"/>
  <c r="F1721" i="14" s="1"/>
  <c r="D1560" i="14"/>
  <c r="E1560" i="14" s="1"/>
  <c r="F1560" i="14" s="1"/>
  <c r="D1119" i="14"/>
  <c r="E1119" i="14" s="1"/>
  <c r="F1119" i="14" s="1"/>
  <c r="D918" i="14"/>
  <c r="E918" i="14" s="1"/>
  <c r="F918" i="14" s="1"/>
  <c r="D652" i="14"/>
  <c r="E652" i="14" s="1"/>
  <c r="F652" i="14" s="1"/>
  <c r="D3049" i="14"/>
  <c r="E3049" i="14" s="1"/>
  <c r="F3049" i="14" s="1"/>
  <c r="D2829" i="14"/>
  <c r="E2829" i="14" s="1"/>
  <c r="F2829" i="14" s="1"/>
  <c r="D2589" i="14"/>
  <c r="E2589" i="14" s="1"/>
  <c r="F2589" i="14" s="1"/>
  <c r="D2469" i="14"/>
  <c r="E2469" i="14" s="1"/>
  <c r="F2469" i="14" s="1"/>
  <c r="D2309" i="14"/>
  <c r="E2309" i="14" s="1"/>
  <c r="F2309" i="14" s="1"/>
  <c r="D2209" i="14"/>
  <c r="E2209" i="14" s="1"/>
  <c r="F2209" i="14" s="1"/>
  <c r="D2089" i="14"/>
  <c r="E2089" i="14" s="1"/>
  <c r="F2089" i="14" s="1"/>
  <c r="D1889" i="14"/>
  <c r="E1889" i="14" s="1"/>
  <c r="F1889" i="14" s="1"/>
  <c r="D1809" i="14"/>
  <c r="E1809" i="14" s="1"/>
  <c r="F1809" i="14" s="1"/>
  <c r="D1729" i="14"/>
  <c r="E1729" i="14" s="1"/>
  <c r="F1729" i="14" s="1"/>
  <c r="D1629" i="14"/>
  <c r="E1629" i="14" s="1"/>
  <c r="F1629" i="14" s="1"/>
  <c r="D1449" i="14"/>
  <c r="E1449" i="14" s="1"/>
  <c r="F1449" i="14" s="1"/>
  <c r="D1329" i="14"/>
  <c r="E1329" i="14" s="1"/>
  <c r="F1329" i="14" s="1"/>
  <c r="D1189" i="14"/>
  <c r="E1189" i="14" s="1"/>
  <c r="F1189" i="14" s="1"/>
  <c r="D1089" i="14"/>
  <c r="E1089" i="14" s="1"/>
  <c r="F1089" i="14" s="1"/>
  <c r="D969" i="14"/>
  <c r="E969" i="14" s="1"/>
  <c r="F969" i="14" s="1"/>
  <c r="D849" i="14"/>
  <c r="E849" i="14" s="1"/>
  <c r="F849" i="14" s="1"/>
  <c r="D789" i="14"/>
  <c r="E789" i="14" s="1"/>
  <c r="F789" i="14" s="1"/>
  <c r="D709" i="14"/>
  <c r="E709" i="14" s="1"/>
  <c r="F709" i="14" s="1"/>
  <c r="D549" i="14"/>
  <c r="E549" i="14" s="1"/>
  <c r="F549" i="14" s="1"/>
  <c r="D429" i="14"/>
  <c r="E429" i="14" s="1"/>
  <c r="F429" i="14" s="1"/>
  <c r="D289" i="14"/>
  <c r="E289" i="14" s="1"/>
  <c r="F289" i="14" s="1"/>
  <c r="D209" i="14"/>
  <c r="E209" i="14" s="1"/>
  <c r="F209" i="14" s="1"/>
  <c r="D129" i="14"/>
  <c r="E129" i="14" s="1"/>
  <c r="F129" i="14" s="1"/>
  <c r="D2647" i="14"/>
  <c r="E2647" i="14" s="1"/>
  <c r="F2647" i="14" s="1"/>
  <c r="D1737" i="14"/>
  <c r="E1737" i="14" s="1"/>
  <c r="F1737" i="14" s="1"/>
  <c r="D1191" i="14"/>
  <c r="E1191" i="14" s="1"/>
  <c r="F1191" i="14" s="1"/>
  <c r="D3228" i="14"/>
  <c r="E3228" i="14" s="1"/>
  <c r="F3228" i="14" s="1"/>
  <c r="D3088" i="14"/>
  <c r="E3088" i="14" s="1"/>
  <c r="F3088" i="14" s="1"/>
  <c r="D2948" i="14"/>
  <c r="E2948" i="14" s="1"/>
  <c r="F2948" i="14" s="1"/>
  <c r="D2628" i="14"/>
  <c r="E2628" i="14" s="1"/>
  <c r="F2628" i="14" s="1"/>
  <c r="D2528" i="14"/>
  <c r="E2528" i="14" s="1"/>
  <c r="F2528" i="14" s="1"/>
  <c r="D2428" i="14"/>
  <c r="E2428" i="14" s="1"/>
  <c r="F2428" i="14" s="1"/>
  <c r="D2308" i="14"/>
  <c r="E2308" i="14" s="1"/>
  <c r="F2308" i="14" s="1"/>
  <c r="D2208" i="14"/>
  <c r="E2208" i="14" s="1"/>
  <c r="F2208" i="14" s="1"/>
  <c r="D1928" i="14"/>
  <c r="E1928" i="14" s="1"/>
  <c r="F1928" i="14" s="1"/>
  <c r="D1868" i="14"/>
  <c r="E1868" i="14" s="1"/>
  <c r="F1868" i="14" s="1"/>
  <c r="D1788" i="14"/>
  <c r="E1788" i="14" s="1"/>
  <c r="F1788" i="14" s="1"/>
  <c r="D1708" i="14"/>
  <c r="E1708" i="14" s="1"/>
  <c r="F1708" i="14" s="1"/>
  <c r="D1588" i="14"/>
  <c r="E1588" i="14" s="1"/>
  <c r="F1588" i="14" s="1"/>
  <c r="D1488" i="14"/>
  <c r="E1488" i="14" s="1"/>
  <c r="F1488" i="14" s="1"/>
  <c r="D1288" i="14"/>
  <c r="E1288" i="14" s="1"/>
  <c r="F1288" i="14" s="1"/>
  <c r="D1188" i="14"/>
  <c r="E1188" i="14" s="1"/>
  <c r="F1188" i="14" s="1"/>
  <c r="D1028" i="14"/>
  <c r="E1028" i="14" s="1"/>
  <c r="F1028" i="14" s="1"/>
  <c r="D828" i="14"/>
  <c r="E828" i="14" s="1"/>
  <c r="F828" i="14" s="1"/>
  <c r="D728" i="14"/>
  <c r="E728" i="14" s="1"/>
  <c r="F728" i="14" s="1"/>
  <c r="D528" i="14"/>
  <c r="E528" i="14" s="1"/>
  <c r="F528" i="14" s="1"/>
  <c r="D428" i="14"/>
  <c r="E428" i="14" s="1"/>
  <c r="F428" i="14" s="1"/>
  <c r="D328" i="14"/>
  <c r="E328" i="14" s="1"/>
  <c r="F328" i="14" s="1"/>
  <c r="D128" i="14"/>
  <c r="E128" i="14" s="1"/>
  <c r="F128" i="14" s="1"/>
  <c r="D28" i="14"/>
  <c r="E28" i="14" s="1"/>
  <c r="F28" i="14" s="1"/>
  <c r="D3170" i="14"/>
  <c r="E3170" i="14" s="1"/>
  <c r="F3170" i="14" s="1"/>
  <c r="D2759" i="14"/>
  <c r="E2759" i="14" s="1"/>
  <c r="F2759" i="14" s="1"/>
  <c r="D231" i="14"/>
  <c r="E231" i="14" s="1"/>
  <c r="F231" i="14" s="1"/>
  <c r="D3227" i="14"/>
  <c r="E3227" i="14" s="1"/>
  <c r="F3227" i="14" s="1"/>
  <c r="D3306" i="14"/>
  <c r="E3306" i="14" s="1"/>
  <c r="F3306" i="14" s="1"/>
  <c r="D3186" i="14"/>
  <c r="E3186" i="14" s="1"/>
  <c r="F3186" i="14" s="1"/>
  <c r="D3066" i="14"/>
  <c r="E3066" i="14" s="1"/>
  <c r="F3066" i="14" s="1"/>
  <c r="D2966" i="14"/>
  <c r="E2966" i="14" s="1"/>
  <c r="F2966" i="14" s="1"/>
  <c r="D2906" i="14"/>
  <c r="E2906" i="14" s="1"/>
  <c r="F2906" i="14" s="1"/>
  <c r="D2806" i="14"/>
  <c r="E2806" i="14" s="1"/>
  <c r="F2806" i="14" s="1"/>
  <c r="D2766" i="14"/>
  <c r="E2766" i="14" s="1"/>
  <c r="F2766" i="14" s="1"/>
  <c r="D2646" i="14"/>
  <c r="E2646" i="14" s="1"/>
  <c r="F2646" i="14" s="1"/>
  <c r="D2506" i="14"/>
  <c r="E2506" i="14" s="1"/>
  <c r="F2506" i="14" s="1"/>
  <c r="D2466" i="14"/>
  <c r="E2466" i="14" s="1"/>
  <c r="F2466" i="14" s="1"/>
  <c r="D2366" i="14"/>
  <c r="E2366" i="14" s="1"/>
  <c r="F2366" i="14" s="1"/>
  <c r="D2346" i="14"/>
  <c r="E2346" i="14" s="1"/>
  <c r="F2346" i="14" s="1"/>
  <c r="D2266" i="14"/>
  <c r="E2266" i="14" s="1"/>
  <c r="F2266" i="14" s="1"/>
  <c r="D2166" i="14"/>
  <c r="E2166" i="14" s="1"/>
  <c r="F2166" i="14" s="1"/>
  <c r="D2026" i="14"/>
  <c r="E2026" i="14" s="1"/>
  <c r="F2026" i="14" s="1"/>
  <c r="D3325" i="14"/>
  <c r="E3325" i="14" s="1"/>
  <c r="F3325" i="14" s="1"/>
  <c r="D3225" i="14"/>
  <c r="E3225" i="14" s="1"/>
  <c r="F3225" i="14" s="1"/>
  <c r="D3185" i="14"/>
  <c r="E3185" i="14" s="1"/>
  <c r="F3185" i="14" s="1"/>
  <c r="D3145" i="14"/>
  <c r="E3145" i="14" s="1"/>
  <c r="F3145" i="14" s="1"/>
  <c r="D3005" i="14"/>
  <c r="E3005" i="14" s="1"/>
  <c r="F3005" i="14" s="1"/>
  <c r="D2865" i="14"/>
  <c r="E2865" i="14" s="1"/>
  <c r="F2865" i="14" s="1"/>
  <c r="D2785" i="14"/>
  <c r="E2785" i="14" s="1"/>
  <c r="F2785" i="14" s="1"/>
  <c r="D2625" i="14"/>
  <c r="E2625" i="14" s="1"/>
  <c r="F2625" i="14" s="1"/>
  <c r="D2585" i="14"/>
  <c r="E2585" i="14" s="1"/>
  <c r="F2585" i="14" s="1"/>
  <c r="D2525" i="14"/>
  <c r="E2525" i="14" s="1"/>
  <c r="F2525" i="14" s="1"/>
  <c r="D2445" i="14"/>
  <c r="E2445" i="14" s="1"/>
  <c r="F2445" i="14" s="1"/>
  <c r="D2325" i="14"/>
  <c r="E2325" i="14" s="1"/>
  <c r="F2325" i="14" s="1"/>
  <c r="D2265" i="14"/>
  <c r="E2265" i="14" s="1"/>
  <c r="F2265" i="14" s="1"/>
  <c r="D2185" i="14"/>
  <c r="E2185" i="14" s="1"/>
  <c r="F2185" i="14" s="1"/>
  <c r="D2085" i="14"/>
  <c r="E2085" i="14" s="1"/>
  <c r="F2085" i="14" s="1"/>
  <c r="D2045" i="14"/>
  <c r="E2045" i="14" s="1"/>
  <c r="F2045" i="14" s="1"/>
  <c r="D1985" i="14"/>
  <c r="E1985" i="14" s="1"/>
  <c r="F1985" i="14" s="1"/>
  <c r="D1945" i="14"/>
  <c r="E1945" i="14" s="1"/>
  <c r="F1945" i="14" s="1"/>
  <c r="D1905" i="14"/>
  <c r="E1905" i="14" s="1"/>
  <c r="F1905" i="14" s="1"/>
  <c r="D1825" i="14"/>
  <c r="E1825" i="14" s="1"/>
  <c r="F1825" i="14" s="1"/>
  <c r="D1765" i="14"/>
  <c r="E1765" i="14" s="1"/>
  <c r="F1765" i="14" s="1"/>
  <c r="D1745" i="14"/>
  <c r="E1745" i="14" s="1"/>
  <c r="F1745" i="14" s="1"/>
  <c r="D1725" i="14"/>
  <c r="E1725" i="14" s="1"/>
  <c r="F1725" i="14" s="1"/>
  <c r="D1705" i="14"/>
  <c r="E1705" i="14" s="1"/>
  <c r="F1705" i="14" s="1"/>
  <c r="D1665" i="14"/>
  <c r="E1665" i="14" s="1"/>
  <c r="F1665" i="14" s="1"/>
  <c r="D1645" i="14"/>
  <c r="E1645" i="14" s="1"/>
  <c r="F1645" i="14" s="1"/>
  <c r="D1605" i="14"/>
  <c r="E1605" i="14" s="1"/>
  <c r="F1605" i="14" s="1"/>
  <c r="D1585" i="14"/>
  <c r="E1585" i="14" s="1"/>
  <c r="F1585" i="14" s="1"/>
  <c r="D1545" i="14"/>
  <c r="E1545" i="14" s="1"/>
  <c r="F1545" i="14" s="1"/>
  <c r="D1525" i="14"/>
  <c r="E1525" i="14" s="1"/>
  <c r="F1525" i="14" s="1"/>
  <c r="D1505" i="14"/>
  <c r="E1505" i="14" s="1"/>
  <c r="F1505" i="14" s="1"/>
  <c r="D1485" i="14"/>
  <c r="E1485" i="14" s="1"/>
  <c r="F1485" i="14" s="1"/>
  <c r="D1465" i="14"/>
  <c r="E1465" i="14" s="1"/>
  <c r="F1465" i="14" s="1"/>
  <c r="D1445" i="14"/>
  <c r="E1445" i="14" s="1"/>
  <c r="F1445" i="14" s="1"/>
  <c r="D1425" i="14"/>
  <c r="E1425" i="14" s="1"/>
  <c r="F1425" i="14" s="1"/>
  <c r="D1405" i="14"/>
  <c r="E1405" i="14" s="1"/>
  <c r="F1405" i="14" s="1"/>
  <c r="D1385" i="14"/>
  <c r="E1385" i="14" s="1"/>
  <c r="F1385" i="14" s="1"/>
  <c r="D1365" i="14"/>
  <c r="E1365" i="14" s="1"/>
  <c r="F1365" i="14" s="1"/>
  <c r="D1305" i="14"/>
  <c r="E1305" i="14" s="1"/>
  <c r="F1305" i="14" s="1"/>
  <c r="D1285" i="14"/>
  <c r="E1285" i="14" s="1"/>
  <c r="F1285" i="14" s="1"/>
  <c r="D1265" i="14"/>
  <c r="E1265" i="14" s="1"/>
  <c r="F1265" i="14" s="1"/>
  <c r="D1225" i="14"/>
  <c r="E1225" i="14" s="1"/>
  <c r="F1225" i="14" s="1"/>
  <c r="D1205" i="14"/>
  <c r="E1205" i="14" s="1"/>
  <c r="F1205" i="14" s="1"/>
  <c r="D1185" i="14"/>
  <c r="E1185" i="14" s="1"/>
  <c r="F1185" i="14" s="1"/>
  <c r="D1165" i="14"/>
  <c r="E1165" i="14" s="1"/>
  <c r="F1165" i="14" s="1"/>
  <c r="D1145" i="14"/>
  <c r="E1145" i="14" s="1"/>
  <c r="F1145" i="14" s="1"/>
  <c r="D1125" i="14"/>
  <c r="E1125" i="14" s="1"/>
  <c r="F1125" i="14" s="1"/>
  <c r="D1105" i="14"/>
  <c r="E1105" i="14" s="1"/>
  <c r="F1105" i="14" s="1"/>
  <c r="D1085" i="14"/>
  <c r="E1085" i="14" s="1"/>
  <c r="F1085" i="14" s="1"/>
  <c r="D1065" i="14"/>
  <c r="E1065" i="14" s="1"/>
  <c r="F1065" i="14" s="1"/>
  <c r="D1045" i="14"/>
  <c r="E1045" i="14" s="1"/>
  <c r="F1045" i="14" s="1"/>
  <c r="D1025" i="14"/>
  <c r="E1025" i="14" s="1"/>
  <c r="F1025" i="14" s="1"/>
  <c r="D1005" i="14"/>
  <c r="E1005" i="14" s="1"/>
  <c r="F1005" i="14" s="1"/>
  <c r="D985" i="14"/>
  <c r="E985" i="14" s="1"/>
  <c r="F985" i="14" s="1"/>
  <c r="D945" i="14"/>
  <c r="E945" i="14" s="1"/>
  <c r="F945" i="14" s="1"/>
  <c r="D905" i="14"/>
  <c r="E905" i="14" s="1"/>
  <c r="F905" i="14" s="1"/>
  <c r="D885" i="14"/>
  <c r="E885" i="14" s="1"/>
  <c r="F885" i="14" s="1"/>
  <c r="D865" i="14"/>
  <c r="E865" i="14" s="1"/>
  <c r="F865" i="14" s="1"/>
  <c r="D845" i="14"/>
  <c r="E845" i="14" s="1"/>
  <c r="F845" i="14" s="1"/>
  <c r="D825" i="14"/>
  <c r="E825" i="14" s="1"/>
  <c r="F825" i="14" s="1"/>
  <c r="D805" i="14"/>
  <c r="E805" i="14" s="1"/>
  <c r="F805" i="14" s="1"/>
  <c r="D785" i="14"/>
  <c r="E785" i="14" s="1"/>
  <c r="F785" i="14" s="1"/>
  <c r="D765" i="14"/>
  <c r="E765" i="14" s="1"/>
  <c r="F765" i="14" s="1"/>
  <c r="D745" i="14"/>
  <c r="E745" i="14" s="1"/>
  <c r="F745" i="14" s="1"/>
  <c r="D725" i="14"/>
  <c r="E725" i="14" s="1"/>
  <c r="F725" i="14" s="1"/>
  <c r="D705" i="14"/>
  <c r="E705" i="14" s="1"/>
  <c r="F705" i="14" s="1"/>
  <c r="D685" i="14"/>
  <c r="E685" i="14" s="1"/>
  <c r="F685" i="14" s="1"/>
  <c r="D665" i="14"/>
  <c r="E665" i="14" s="1"/>
  <c r="F665" i="14" s="1"/>
  <c r="D645" i="14"/>
  <c r="E645" i="14" s="1"/>
  <c r="F645" i="14" s="1"/>
  <c r="D605" i="14"/>
  <c r="E605" i="14" s="1"/>
  <c r="F605" i="14" s="1"/>
  <c r="D585" i="14"/>
  <c r="E585" i="14" s="1"/>
  <c r="F585" i="14" s="1"/>
  <c r="D565" i="14"/>
  <c r="E565" i="14" s="1"/>
  <c r="F565" i="14" s="1"/>
  <c r="D545" i="14"/>
  <c r="E545" i="14" s="1"/>
  <c r="F545" i="14" s="1"/>
  <c r="D525" i="14"/>
  <c r="E525" i="14" s="1"/>
  <c r="F525" i="14" s="1"/>
  <c r="D505" i="14"/>
  <c r="E505" i="14" s="1"/>
  <c r="F505" i="14" s="1"/>
  <c r="D485" i="14"/>
  <c r="E485" i="14" s="1"/>
  <c r="F485" i="14" s="1"/>
  <c r="D445" i="14"/>
  <c r="E445" i="14" s="1"/>
  <c r="F445" i="14" s="1"/>
  <c r="D425" i="14"/>
  <c r="E425" i="14" s="1"/>
  <c r="F425" i="14" s="1"/>
  <c r="D405" i="14"/>
  <c r="E405" i="14" s="1"/>
  <c r="F405" i="14" s="1"/>
  <c r="D385" i="14"/>
  <c r="E385" i="14" s="1"/>
  <c r="F385" i="14" s="1"/>
  <c r="D365" i="14"/>
  <c r="E365" i="14" s="1"/>
  <c r="F365" i="14" s="1"/>
  <c r="D345" i="14"/>
  <c r="E345" i="14" s="1"/>
  <c r="F345" i="14" s="1"/>
  <c r="D325" i="14"/>
  <c r="E325" i="14" s="1"/>
  <c r="F325" i="14" s="1"/>
  <c r="D285" i="14"/>
  <c r="E285" i="14" s="1"/>
  <c r="F285" i="14" s="1"/>
  <c r="D265" i="14"/>
  <c r="E265" i="14" s="1"/>
  <c r="F265" i="14" s="1"/>
  <c r="D245" i="14"/>
  <c r="E245" i="14" s="1"/>
  <c r="F245" i="14" s="1"/>
  <c r="D205" i="14"/>
  <c r="E205" i="14" s="1"/>
  <c r="F205" i="14" s="1"/>
  <c r="D185" i="14"/>
  <c r="E185" i="14" s="1"/>
  <c r="F185" i="14" s="1"/>
  <c r="D165" i="14"/>
  <c r="E165" i="14" s="1"/>
  <c r="F165" i="14" s="1"/>
  <c r="D145" i="14"/>
  <c r="E145" i="14" s="1"/>
  <c r="F145" i="14" s="1"/>
  <c r="D125" i="14"/>
  <c r="E125" i="14" s="1"/>
  <c r="F125" i="14" s="1"/>
  <c r="D105" i="14"/>
  <c r="E105" i="14" s="1"/>
  <c r="F105" i="14" s="1"/>
  <c r="D85" i="14"/>
  <c r="E85" i="14" s="1"/>
  <c r="F85" i="14" s="1"/>
  <c r="D65" i="14"/>
  <c r="E65" i="14" s="1"/>
  <c r="F65" i="14" s="1"/>
  <c r="D45" i="14"/>
  <c r="E45" i="14" s="1"/>
  <c r="F45" i="14" s="1"/>
  <c r="D25" i="14"/>
  <c r="E25" i="14" s="1"/>
  <c r="F25" i="14" s="1"/>
  <c r="D5" i="14"/>
  <c r="E5" i="14" s="1"/>
  <c r="F5" i="14" s="1"/>
  <c r="D3350" i="14"/>
  <c r="E3350" i="14" s="1"/>
  <c r="F3350" i="14" s="1"/>
  <c r="D3131" i="14"/>
  <c r="E3131" i="14" s="1"/>
  <c r="F3131" i="14" s="1"/>
  <c r="D3039" i="14"/>
  <c r="E3039" i="14" s="1"/>
  <c r="F3039" i="14" s="1"/>
  <c r="D2840" i="14"/>
  <c r="E2840" i="14" s="1"/>
  <c r="F2840" i="14" s="1"/>
  <c r="D2618" i="14"/>
  <c r="E2618" i="14" s="1"/>
  <c r="F2618" i="14" s="1"/>
  <c r="D2493" i="14"/>
  <c r="E2493" i="14" s="1"/>
  <c r="F2493" i="14" s="1"/>
  <c r="D2276" i="14"/>
  <c r="E2276" i="14" s="1"/>
  <c r="F2276" i="14" s="1"/>
  <c r="D2158" i="14"/>
  <c r="E2158" i="14" s="1"/>
  <c r="F2158" i="14" s="1"/>
  <c r="D1895" i="14"/>
  <c r="E1895" i="14" s="1"/>
  <c r="F1895" i="14" s="1"/>
  <c r="D1720" i="14"/>
  <c r="E1720" i="14" s="1"/>
  <c r="F1720" i="14" s="1"/>
  <c r="D1501" i="14"/>
  <c r="E1501" i="14" s="1"/>
  <c r="F1501" i="14" s="1"/>
  <c r="D1094" i="14"/>
  <c r="E1094" i="14" s="1"/>
  <c r="F1094" i="14" s="1"/>
  <c r="D900" i="14"/>
  <c r="E900" i="14" s="1"/>
  <c r="F900" i="14" s="1"/>
  <c r="D651" i="14"/>
  <c r="E651" i="14" s="1"/>
  <c r="F651" i="14" s="1"/>
  <c r="D2909" i="14"/>
  <c r="E2909" i="14" s="1"/>
  <c r="F2909" i="14" s="1"/>
  <c r="D2629" i="14"/>
  <c r="E2629" i="14" s="1"/>
  <c r="F2629" i="14" s="1"/>
  <c r="D2429" i="14"/>
  <c r="E2429" i="14" s="1"/>
  <c r="F2429" i="14" s="1"/>
  <c r="D2229" i="14"/>
  <c r="E2229" i="14" s="1"/>
  <c r="F2229" i="14" s="1"/>
  <c r="D2149" i="14"/>
  <c r="E2149" i="14" s="1"/>
  <c r="F2149" i="14" s="1"/>
  <c r="D2009" i="14"/>
  <c r="E2009" i="14" s="1"/>
  <c r="F2009" i="14" s="1"/>
  <c r="D1909" i="14"/>
  <c r="E1909" i="14" s="1"/>
  <c r="F1909" i="14" s="1"/>
  <c r="D1829" i="14"/>
  <c r="E1829" i="14" s="1"/>
  <c r="F1829" i="14" s="1"/>
  <c r="D1749" i="14"/>
  <c r="E1749" i="14" s="1"/>
  <c r="F1749" i="14" s="1"/>
  <c r="D1609" i="14"/>
  <c r="E1609" i="14" s="1"/>
  <c r="F1609" i="14" s="1"/>
  <c r="D1489" i="14"/>
  <c r="E1489" i="14" s="1"/>
  <c r="F1489" i="14" s="1"/>
  <c r="D1389" i="14"/>
  <c r="E1389" i="14" s="1"/>
  <c r="F1389" i="14" s="1"/>
  <c r="D1209" i="14"/>
  <c r="E1209" i="14" s="1"/>
  <c r="F1209" i="14" s="1"/>
  <c r="D1129" i="14"/>
  <c r="E1129" i="14" s="1"/>
  <c r="F1129" i="14" s="1"/>
  <c r="D1009" i="14"/>
  <c r="E1009" i="14" s="1"/>
  <c r="F1009" i="14" s="1"/>
  <c r="D829" i="14"/>
  <c r="E829" i="14" s="1"/>
  <c r="F829" i="14" s="1"/>
  <c r="D729" i="14"/>
  <c r="E729" i="14" s="1"/>
  <c r="F729" i="14" s="1"/>
  <c r="D609" i="14"/>
  <c r="E609" i="14" s="1"/>
  <c r="F609" i="14" s="1"/>
  <c r="D489" i="14"/>
  <c r="E489" i="14" s="1"/>
  <c r="F489" i="14" s="1"/>
  <c r="D369" i="14"/>
  <c r="E369" i="14" s="1"/>
  <c r="F369" i="14" s="1"/>
  <c r="D309" i="14"/>
  <c r="E309" i="14" s="1"/>
  <c r="F309" i="14" s="1"/>
  <c r="D249" i="14"/>
  <c r="E249" i="14" s="1"/>
  <c r="F249" i="14" s="1"/>
  <c r="D89" i="14"/>
  <c r="E89" i="14" s="1"/>
  <c r="F89" i="14" s="1"/>
  <c r="D3171" i="14"/>
  <c r="E3171" i="14" s="1"/>
  <c r="F3171" i="14" s="1"/>
  <c r="D2032" i="14"/>
  <c r="E2032" i="14" s="1"/>
  <c r="F2032" i="14" s="1"/>
  <c r="D50" i="14"/>
  <c r="E50" i="14" s="1"/>
  <c r="F50" i="14" s="1"/>
  <c r="D3288" i="14"/>
  <c r="E3288" i="14" s="1"/>
  <c r="F3288" i="14" s="1"/>
  <c r="D3208" i="14"/>
  <c r="E3208" i="14" s="1"/>
  <c r="F3208" i="14" s="1"/>
  <c r="D3008" i="14"/>
  <c r="E3008" i="14" s="1"/>
  <c r="F3008" i="14" s="1"/>
  <c r="D2908" i="14"/>
  <c r="E2908" i="14" s="1"/>
  <c r="F2908" i="14" s="1"/>
  <c r="D2708" i="14"/>
  <c r="E2708" i="14" s="1"/>
  <c r="F2708" i="14" s="1"/>
  <c r="D2548" i="14"/>
  <c r="E2548" i="14" s="1"/>
  <c r="F2548" i="14" s="1"/>
  <c r="D2288" i="14"/>
  <c r="E2288" i="14" s="1"/>
  <c r="F2288" i="14" s="1"/>
  <c r="D2188" i="14"/>
  <c r="E2188" i="14" s="1"/>
  <c r="F2188" i="14" s="1"/>
  <c r="D1988" i="14"/>
  <c r="E1988" i="14" s="1"/>
  <c r="F1988" i="14" s="1"/>
  <c r="D1908" i="14"/>
  <c r="E1908" i="14" s="1"/>
  <c r="F1908" i="14" s="1"/>
  <c r="D1768" i="14"/>
  <c r="E1768" i="14" s="1"/>
  <c r="F1768" i="14" s="1"/>
  <c r="D1648" i="14"/>
  <c r="E1648" i="14" s="1"/>
  <c r="F1648" i="14" s="1"/>
  <c r="D1448" i="14"/>
  <c r="E1448" i="14" s="1"/>
  <c r="F1448" i="14" s="1"/>
  <c r="D1368" i="14"/>
  <c r="E1368" i="14" s="1"/>
  <c r="F1368" i="14" s="1"/>
  <c r="D1148" i="14"/>
  <c r="E1148" i="14" s="1"/>
  <c r="F1148" i="14" s="1"/>
  <c r="D1068" i="14"/>
  <c r="E1068" i="14" s="1"/>
  <c r="F1068" i="14" s="1"/>
  <c r="D968" i="14"/>
  <c r="E968" i="14" s="1"/>
  <c r="F968" i="14" s="1"/>
  <c r="D888" i="14"/>
  <c r="E888" i="14" s="1"/>
  <c r="F888" i="14" s="1"/>
  <c r="D608" i="14"/>
  <c r="E608" i="14" s="1"/>
  <c r="F608" i="14" s="1"/>
  <c r="D548" i="14"/>
  <c r="E548" i="14" s="1"/>
  <c r="F548" i="14" s="1"/>
  <c r="D448" i="14"/>
  <c r="E448" i="14" s="1"/>
  <c r="F448" i="14" s="1"/>
  <c r="D248" i="14"/>
  <c r="E248" i="14" s="1"/>
  <c r="F248" i="14" s="1"/>
  <c r="D148" i="14"/>
  <c r="E148" i="14" s="1"/>
  <c r="F148" i="14" s="1"/>
  <c r="D68" i="14"/>
  <c r="E68" i="14" s="1"/>
  <c r="F68" i="14" s="1"/>
  <c r="D3055" i="14"/>
  <c r="E3055" i="14" s="1"/>
  <c r="F3055" i="14" s="1"/>
  <c r="D2645" i="14"/>
  <c r="E2645" i="14" s="1"/>
  <c r="F2645" i="14" s="1"/>
  <c r="D2031" i="14"/>
  <c r="E2031" i="14" s="1"/>
  <c r="F2031" i="14" s="1"/>
  <c r="D1567" i="14"/>
  <c r="E1567" i="14" s="1"/>
  <c r="F1567" i="14" s="1"/>
  <c r="D3267" i="14"/>
  <c r="E3267" i="14" s="1"/>
  <c r="F3267" i="14" s="1"/>
  <c r="D3286" i="14"/>
  <c r="E3286" i="14" s="1"/>
  <c r="F3286" i="14" s="1"/>
  <c r="D3226" i="14"/>
  <c r="E3226" i="14" s="1"/>
  <c r="F3226" i="14" s="1"/>
  <c r="D3166" i="14"/>
  <c r="E3166" i="14" s="1"/>
  <c r="F3166" i="14" s="1"/>
  <c r="D3006" i="14"/>
  <c r="E3006" i="14" s="1"/>
  <c r="F3006" i="14" s="1"/>
  <c r="D2926" i="14"/>
  <c r="E2926" i="14" s="1"/>
  <c r="F2926" i="14" s="1"/>
  <c r="D2866" i="14"/>
  <c r="E2866" i="14" s="1"/>
  <c r="F2866" i="14" s="1"/>
  <c r="D2706" i="14"/>
  <c r="E2706" i="14" s="1"/>
  <c r="F2706" i="14" s="1"/>
  <c r="D2686" i="14"/>
  <c r="E2686" i="14" s="1"/>
  <c r="F2686" i="14" s="1"/>
  <c r="D2606" i="14"/>
  <c r="E2606" i="14" s="1"/>
  <c r="F2606" i="14" s="1"/>
  <c r="D2566" i="14"/>
  <c r="E2566" i="14" s="1"/>
  <c r="F2566" i="14" s="1"/>
  <c r="D2486" i="14"/>
  <c r="E2486" i="14" s="1"/>
  <c r="F2486" i="14" s="1"/>
  <c r="D2446" i="14"/>
  <c r="E2446" i="14" s="1"/>
  <c r="F2446" i="14" s="1"/>
  <c r="D2286" i="14"/>
  <c r="E2286" i="14" s="1"/>
  <c r="F2286" i="14" s="1"/>
  <c r="D2126" i="14"/>
  <c r="E2126" i="14" s="1"/>
  <c r="F2126" i="14" s="1"/>
  <c r="D2086" i="14"/>
  <c r="E2086" i="14" s="1"/>
  <c r="F2086" i="14" s="1"/>
  <c r="D3285" i="14"/>
  <c r="E3285" i="14" s="1"/>
  <c r="F3285" i="14" s="1"/>
  <c r="D3165" i="14"/>
  <c r="E3165" i="14" s="1"/>
  <c r="F3165" i="14" s="1"/>
  <c r="D3125" i="14"/>
  <c r="E3125" i="14" s="1"/>
  <c r="F3125" i="14" s="1"/>
  <c r="D3065" i="14"/>
  <c r="E3065" i="14" s="1"/>
  <c r="F3065" i="14" s="1"/>
  <c r="D3025" i="14"/>
  <c r="E3025" i="14" s="1"/>
  <c r="F3025" i="14" s="1"/>
  <c r="D2945" i="14"/>
  <c r="E2945" i="14" s="1"/>
  <c r="F2945" i="14" s="1"/>
  <c r="D2885" i="14"/>
  <c r="E2885" i="14" s="1"/>
  <c r="F2885" i="14" s="1"/>
  <c r="D2805" i="14"/>
  <c r="E2805" i="14" s="1"/>
  <c r="F2805" i="14" s="1"/>
  <c r="D2765" i="14"/>
  <c r="E2765" i="14" s="1"/>
  <c r="F2765" i="14" s="1"/>
  <c r="D2725" i="14"/>
  <c r="E2725" i="14" s="1"/>
  <c r="F2725" i="14" s="1"/>
  <c r="D2565" i="14"/>
  <c r="E2565" i="14" s="1"/>
  <c r="F2565" i="14" s="1"/>
  <c r="D2465" i="14"/>
  <c r="E2465" i="14" s="1"/>
  <c r="F2465" i="14" s="1"/>
  <c r="D2385" i="14"/>
  <c r="E2385" i="14" s="1"/>
  <c r="F2385" i="14" s="1"/>
  <c r="D2305" i="14"/>
  <c r="E2305" i="14" s="1"/>
  <c r="F2305" i="14" s="1"/>
  <c r="D2165" i="14"/>
  <c r="E2165" i="14" s="1"/>
  <c r="F2165" i="14" s="1"/>
  <c r="D2025" i="14"/>
  <c r="E2025" i="14" s="1"/>
  <c r="F2025" i="14" s="1"/>
  <c r="D1885" i="14"/>
  <c r="E1885" i="14" s="1"/>
  <c r="F1885" i="14" s="1"/>
  <c r="D1805" i="14"/>
  <c r="E1805" i="14" s="1"/>
  <c r="F1805" i="14" s="1"/>
  <c r="D3344" i="14"/>
  <c r="E3344" i="14" s="1"/>
  <c r="F3344" i="14" s="1"/>
  <c r="D3304" i="14"/>
  <c r="E3304" i="14" s="1"/>
  <c r="F3304" i="14" s="1"/>
  <c r="D3264" i="14"/>
  <c r="E3264" i="14" s="1"/>
  <c r="F3264" i="14" s="1"/>
  <c r="D3244" i="14"/>
  <c r="E3244" i="14" s="1"/>
  <c r="F3244" i="14" s="1"/>
  <c r="D3204" i="14"/>
  <c r="E3204" i="14" s="1"/>
  <c r="F3204" i="14" s="1"/>
  <c r="D3164" i="14"/>
  <c r="E3164" i="14" s="1"/>
  <c r="F3164" i="14" s="1"/>
  <c r="D3104" i="14"/>
  <c r="E3104" i="14" s="1"/>
  <c r="F3104" i="14" s="1"/>
  <c r="D3084" i="14"/>
  <c r="E3084" i="14" s="1"/>
  <c r="F3084" i="14" s="1"/>
  <c r="D3044" i="14"/>
  <c r="E3044" i="14" s="1"/>
  <c r="F3044" i="14" s="1"/>
  <c r="D2984" i="14"/>
  <c r="E2984" i="14" s="1"/>
  <c r="F2984" i="14" s="1"/>
  <c r="D2964" i="14"/>
  <c r="E2964" i="14" s="1"/>
  <c r="F2964" i="14" s="1"/>
  <c r="D2924" i="14"/>
  <c r="E2924" i="14" s="1"/>
  <c r="F2924" i="14" s="1"/>
  <c r="D2904" i="14"/>
  <c r="E2904" i="14" s="1"/>
  <c r="F2904" i="14" s="1"/>
  <c r="D2844" i="14"/>
  <c r="E2844" i="14" s="1"/>
  <c r="F2844" i="14" s="1"/>
  <c r="D2824" i="14"/>
  <c r="E2824" i="14" s="1"/>
  <c r="F2824" i="14" s="1"/>
  <c r="D2784" i="14"/>
  <c r="E2784" i="14" s="1"/>
  <c r="F2784" i="14" s="1"/>
  <c r="D2744" i="14"/>
  <c r="E2744" i="14" s="1"/>
  <c r="F2744" i="14" s="1"/>
  <c r="D2704" i="14"/>
  <c r="E2704" i="14" s="1"/>
  <c r="F2704" i="14" s="1"/>
  <c r="D2684" i="14"/>
  <c r="E2684" i="14" s="1"/>
  <c r="F2684" i="14" s="1"/>
  <c r="D2664" i="14"/>
  <c r="E2664" i="14" s="1"/>
  <c r="F2664" i="14" s="1"/>
  <c r="D2624" i="14"/>
  <c r="E2624" i="14" s="1"/>
  <c r="F2624" i="14" s="1"/>
  <c r="D2604" i="14"/>
  <c r="E2604" i="14" s="1"/>
  <c r="F2604" i="14" s="1"/>
  <c r="D2564" i="14"/>
  <c r="E2564" i="14" s="1"/>
  <c r="F2564" i="14" s="1"/>
  <c r="D2524" i="14"/>
  <c r="E2524" i="14" s="1"/>
  <c r="F2524" i="14" s="1"/>
  <c r="D2464" i="14"/>
  <c r="E2464" i="14" s="1"/>
  <c r="F2464" i="14" s="1"/>
  <c r="D2424" i="14"/>
  <c r="E2424" i="14" s="1"/>
  <c r="F2424" i="14" s="1"/>
  <c r="D2404" i="14"/>
  <c r="E2404" i="14" s="1"/>
  <c r="F2404" i="14" s="1"/>
  <c r="D2344" i="14"/>
  <c r="E2344" i="14" s="1"/>
  <c r="F2344" i="14" s="1"/>
  <c r="D2324" i="14"/>
  <c r="E2324" i="14" s="1"/>
  <c r="F2324" i="14" s="1"/>
  <c r="D2284" i="14"/>
  <c r="E2284" i="14" s="1"/>
  <c r="F2284" i="14" s="1"/>
  <c r="D2224" i="14"/>
  <c r="E2224" i="14" s="1"/>
  <c r="F2224" i="14" s="1"/>
  <c r="D2184" i="14"/>
  <c r="E2184" i="14" s="1"/>
  <c r="F2184" i="14" s="1"/>
  <c r="D2124" i="14"/>
  <c r="E2124" i="14" s="1"/>
  <c r="F2124" i="14" s="1"/>
  <c r="D2104" i="14"/>
  <c r="E2104" i="14" s="1"/>
  <c r="F2104" i="14" s="1"/>
  <c r="D2064" i="14"/>
  <c r="E2064" i="14" s="1"/>
  <c r="F2064" i="14" s="1"/>
  <c r="D2024" i="14"/>
  <c r="E2024" i="14" s="1"/>
  <c r="F2024" i="14" s="1"/>
  <c r="D1984" i="14"/>
  <c r="E1984" i="14" s="1"/>
  <c r="F1984" i="14" s="1"/>
  <c r="D1944" i="14"/>
  <c r="E1944" i="14" s="1"/>
  <c r="F1944" i="14" s="1"/>
  <c r="D1924" i="14"/>
  <c r="E1924" i="14" s="1"/>
  <c r="F1924" i="14" s="1"/>
  <c r="D1864" i="14"/>
  <c r="E1864" i="14" s="1"/>
  <c r="F1864" i="14" s="1"/>
  <c r="D1844" i="14"/>
  <c r="E1844" i="14" s="1"/>
  <c r="F1844" i="14" s="1"/>
  <c r="D1804" i="14"/>
  <c r="E1804" i="14" s="1"/>
  <c r="F1804" i="14" s="1"/>
  <c r="D1764" i="14"/>
  <c r="E1764" i="14" s="1"/>
  <c r="F1764" i="14" s="1"/>
  <c r="D1724" i="14"/>
  <c r="E1724" i="14" s="1"/>
  <c r="F1724" i="14" s="1"/>
  <c r="D1704" i="14"/>
  <c r="E1704" i="14" s="1"/>
  <c r="F1704" i="14" s="1"/>
  <c r="D1664" i="14"/>
  <c r="E1664" i="14" s="1"/>
  <c r="F1664" i="14" s="1"/>
  <c r="D1604" i="14"/>
  <c r="E1604" i="14" s="1"/>
  <c r="F1604" i="14" s="1"/>
  <c r="D1584" i="14"/>
  <c r="E1584" i="14" s="1"/>
  <c r="F1584" i="14" s="1"/>
  <c r="D1564" i="14"/>
  <c r="E1564" i="14" s="1"/>
  <c r="F1564" i="14" s="1"/>
  <c r="D1504" i="14"/>
  <c r="E1504" i="14" s="1"/>
  <c r="F1504" i="14" s="1"/>
  <c r="D1484" i="14"/>
  <c r="E1484" i="14" s="1"/>
  <c r="F1484" i="14" s="1"/>
  <c r="D1424" i="14"/>
  <c r="E1424" i="14" s="1"/>
  <c r="F1424" i="14" s="1"/>
  <c r="D1384" i="14"/>
  <c r="E1384" i="14" s="1"/>
  <c r="F1384" i="14" s="1"/>
  <c r="D1324" i="14"/>
  <c r="E1324" i="14" s="1"/>
  <c r="F1324" i="14" s="1"/>
  <c r="D1304" i="14"/>
  <c r="E1304" i="14" s="1"/>
  <c r="F1304" i="14" s="1"/>
  <c r="D1284" i="14"/>
  <c r="E1284" i="14" s="1"/>
  <c r="F1284" i="14" s="1"/>
  <c r="D1224" i="14"/>
  <c r="E1224" i="14" s="1"/>
  <c r="F1224" i="14" s="1"/>
  <c r="D1164" i="14"/>
  <c r="E1164" i="14" s="1"/>
  <c r="F1164" i="14" s="1"/>
  <c r="D1144" i="14"/>
  <c r="E1144" i="14" s="1"/>
  <c r="F1144" i="14" s="1"/>
  <c r="D1124" i="14"/>
  <c r="E1124" i="14" s="1"/>
  <c r="F1124" i="14" s="1"/>
  <c r="D1064" i="14"/>
  <c r="E1064" i="14" s="1"/>
  <c r="F1064" i="14" s="1"/>
  <c r="D1024" i="14"/>
  <c r="E1024" i="14" s="1"/>
  <c r="F1024" i="14" s="1"/>
  <c r="D984" i="14"/>
  <c r="E984" i="14" s="1"/>
  <c r="F984" i="14" s="1"/>
  <c r="D924" i="14"/>
  <c r="E924" i="14" s="1"/>
  <c r="F924" i="14" s="1"/>
  <c r="D904" i="14"/>
  <c r="E904" i="14" s="1"/>
  <c r="F904" i="14" s="1"/>
  <c r="D864" i="14"/>
  <c r="E864" i="14" s="1"/>
  <c r="F864" i="14" s="1"/>
  <c r="D844" i="14"/>
  <c r="E844" i="14" s="1"/>
  <c r="F844" i="14" s="1"/>
  <c r="D824" i="14"/>
  <c r="E824" i="14" s="1"/>
  <c r="F824" i="14" s="1"/>
  <c r="D804" i="14"/>
  <c r="E804" i="14" s="1"/>
  <c r="F804" i="14" s="1"/>
  <c r="D784" i="14"/>
  <c r="E784" i="14" s="1"/>
  <c r="F784" i="14" s="1"/>
  <c r="D764" i="14"/>
  <c r="E764" i="14" s="1"/>
  <c r="F764" i="14" s="1"/>
  <c r="D3319" i="14"/>
  <c r="E3319" i="14" s="1"/>
  <c r="F3319" i="14" s="1"/>
  <c r="D3241" i="14"/>
  <c r="E3241" i="14" s="1"/>
  <c r="F3241" i="14" s="1"/>
  <c r="D3130" i="14"/>
  <c r="E3130" i="14" s="1"/>
  <c r="F3130" i="14" s="1"/>
  <c r="D3032" i="14"/>
  <c r="E3032" i="14" s="1"/>
  <c r="F3032" i="14" s="1"/>
  <c r="D2921" i="14"/>
  <c r="E2921" i="14" s="1"/>
  <c r="F2921" i="14" s="1"/>
  <c r="D2838" i="14"/>
  <c r="E2838" i="14" s="1"/>
  <c r="F2838" i="14" s="1"/>
  <c r="D2617" i="14"/>
  <c r="E2617" i="14" s="1"/>
  <c r="F2617" i="14" s="1"/>
  <c r="D2492" i="14"/>
  <c r="E2492" i="14" s="1"/>
  <c r="F2492" i="14" s="1"/>
  <c r="D2401" i="14"/>
  <c r="E2401" i="14" s="1"/>
  <c r="F2401" i="14" s="1"/>
  <c r="D2275" i="14"/>
  <c r="E2275" i="14" s="1"/>
  <c r="F2275" i="14" s="1"/>
  <c r="D2156" i="14"/>
  <c r="E2156" i="14" s="1"/>
  <c r="F2156" i="14" s="1"/>
  <c r="D1853" i="14"/>
  <c r="E1853" i="14" s="1"/>
  <c r="F1853" i="14" s="1"/>
  <c r="D1691" i="14"/>
  <c r="E1691" i="14" s="1"/>
  <c r="F1691" i="14" s="1"/>
  <c r="D1500" i="14"/>
  <c r="E1500" i="14" s="1"/>
  <c r="F1500" i="14" s="1"/>
  <c r="D1330" i="14"/>
  <c r="E1330" i="14" s="1"/>
  <c r="F1330" i="14" s="1"/>
  <c r="D1093" i="14"/>
  <c r="E1093" i="14" s="1"/>
  <c r="F1093" i="14" s="1"/>
  <c r="D899" i="14"/>
  <c r="E899" i="14" s="1"/>
  <c r="F899" i="14" s="1"/>
  <c r="D650" i="14"/>
  <c r="E650" i="14" s="1"/>
  <c r="F650" i="14" s="1"/>
  <c r="D218" i="14"/>
  <c r="E218" i="14" s="1"/>
  <c r="F218" i="14" s="1"/>
  <c r="D3189" i="14"/>
  <c r="E3189" i="14" s="1"/>
  <c r="F3189" i="14" s="1"/>
  <c r="D2929" i="14"/>
  <c r="E2929" i="14" s="1"/>
  <c r="F2929" i="14" s="1"/>
  <c r="D2809" i="14"/>
  <c r="E2809" i="14" s="1"/>
  <c r="F2809" i="14" s="1"/>
  <c r="D2669" i="14"/>
  <c r="E2669" i="14" s="1"/>
  <c r="F2669" i="14" s="1"/>
  <c r="D2049" i="14"/>
  <c r="E2049" i="14" s="1"/>
  <c r="F2049" i="14" s="1"/>
  <c r="D1929" i="14"/>
  <c r="E1929" i="14" s="1"/>
  <c r="F1929" i="14" s="1"/>
  <c r="D1789" i="14"/>
  <c r="E1789" i="14" s="1"/>
  <c r="F1789" i="14" s="1"/>
  <c r="D1669" i="14"/>
  <c r="E1669" i="14" s="1"/>
  <c r="F1669" i="14" s="1"/>
  <c r="D1549" i="14"/>
  <c r="E1549" i="14" s="1"/>
  <c r="F1549" i="14" s="1"/>
  <c r="D1409" i="14"/>
  <c r="E1409" i="14" s="1"/>
  <c r="F1409" i="14" s="1"/>
  <c r="D1289" i="14"/>
  <c r="E1289" i="14" s="1"/>
  <c r="F1289" i="14" s="1"/>
  <c r="D1149" i="14"/>
  <c r="E1149" i="14" s="1"/>
  <c r="F1149" i="14" s="1"/>
  <c r="D1069" i="14"/>
  <c r="E1069" i="14" s="1"/>
  <c r="F1069" i="14" s="1"/>
  <c r="D29" i="14"/>
  <c r="E29" i="14" s="1"/>
  <c r="F29" i="14" s="1"/>
  <c r="D3250" i="14"/>
  <c r="E3250" i="14" s="1"/>
  <c r="F3250" i="14" s="1"/>
  <c r="D2848" i="14"/>
  <c r="E2848" i="14" s="1"/>
  <c r="F2848" i="14" s="1"/>
  <c r="D2410" i="14"/>
  <c r="E2410" i="14" s="1"/>
  <c r="F2410" i="14" s="1"/>
  <c r="D296" i="14"/>
  <c r="E296" i="14" s="1"/>
  <c r="F296" i="14" s="1"/>
  <c r="D3328" i="14"/>
  <c r="E3328" i="14" s="1"/>
  <c r="F3328" i="14" s="1"/>
  <c r="D3148" i="14"/>
  <c r="E3148" i="14" s="1"/>
  <c r="F3148" i="14" s="1"/>
  <c r="D2888" i="14"/>
  <c r="E2888" i="14" s="1"/>
  <c r="F2888" i="14" s="1"/>
  <c r="D2788" i="14"/>
  <c r="E2788" i="14" s="1"/>
  <c r="F2788" i="14" s="1"/>
  <c r="D2448" i="14"/>
  <c r="E2448" i="14" s="1"/>
  <c r="F2448" i="14" s="1"/>
  <c r="D2148" i="14"/>
  <c r="E2148" i="14" s="1"/>
  <c r="F2148" i="14" s="1"/>
  <c r="D2048" i="14"/>
  <c r="E2048" i="14" s="1"/>
  <c r="F2048" i="14" s="1"/>
  <c r="D1828" i="14"/>
  <c r="E1828" i="14" s="1"/>
  <c r="F1828" i="14" s="1"/>
  <c r="D1668" i="14"/>
  <c r="E1668" i="14" s="1"/>
  <c r="F1668" i="14" s="1"/>
  <c r="D1408" i="14"/>
  <c r="E1408" i="14" s="1"/>
  <c r="F1408" i="14" s="1"/>
  <c r="D1328" i="14"/>
  <c r="E1328" i="14" s="1"/>
  <c r="F1328" i="14" s="1"/>
  <c r="D1208" i="14"/>
  <c r="E1208" i="14" s="1"/>
  <c r="F1208" i="14" s="1"/>
  <c r="D1008" i="14"/>
  <c r="E1008" i="14" s="1"/>
  <c r="F1008" i="14" s="1"/>
  <c r="D928" i="14"/>
  <c r="E928" i="14" s="1"/>
  <c r="F928" i="14" s="1"/>
  <c r="D868" i="14"/>
  <c r="E868" i="14" s="1"/>
  <c r="F868" i="14" s="1"/>
  <c r="D668" i="14"/>
  <c r="E668" i="14" s="1"/>
  <c r="F668" i="14" s="1"/>
  <c r="D568" i="14"/>
  <c r="E568" i="14" s="1"/>
  <c r="F568" i="14" s="1"/>
  <c r="D368" i="14"/>
  <c r="E368" i="14" s="1"/>
  <c r="F368" i="14" s="1"/>
  <c r="D108" i="14"/>
  <c r="E108" i="14" s="1"/>
  <c r="F108" i="14" s="1"/>
  <c r="D88" i="14"/>
  <c r="E88" i="14" s="1"/>
  <c r="F88" i="14" s="1"/>
  <c r="D2965" i="14"/>
  <c r="E2965" i="14" s="1"/>
  <c r="F2965" i="14" s="1"/>
  <c r="D1916" i="14"/>
  <c r="E1916" i="14" s="1"/>
  <c r="F1916" i="14" s="1"/>
  <c r="D477" i="14"/>
  <c r="E477" i="14" s="1"/>
  <c r="F477" i="14" s="1"/>
  <c r="D3347" i="14"/>
  <c r="E3347" i="14" s="1"/>
  <c r="F3347" i="14" s="1"/>
  <c r="D3207" i="14"/>
  <c r="E3207" i="14" s="1"/>
  <c r="F3207" i="14" s="1"/>
  <c r="D3326" i="14"/>
  <c r="E3326" i="14" s="1"/>
  <c r="F3326" i="14" s="1"/>
  <c r="D3266" i="14"/>
  <c r="E3266" i="14" s="1"/>
  <c r="F3266" i="14" s="1"/>
  <c r="D3206" i="14"/>
  <c r="E3206" i="14" s="1"/>
  <c r="F3206" i="14" s="1"/>
  <c r="D3146" i="14"/>
  <c r="E3146" i="14" s="1"/>
  <c r="F3146" i="14" s="1"/>
  <c r="D3106" i="14"/>
  <c r="E3106" i="14" s="1"/>
  <c r="F3106" i="14" s="1"/>
  <c r="D3046" i="14"/>
  <c r="E3046" i="14" s="1"/>
  <c r="F3046" i="14" s="1"/>
  <c r="D2986" i="14"/>
  <c r="E2986" i="14" s="1"/>
  <c r="F2986" i="14" s="1"/>
  <c r="D2846" i="14"/>
  <c r="E2846" i="14" s="1"/>
  <c r="F2846" i="14" s="1"/>
  <c r="D2786" i="14"/>
  <c r="E2786" i="14" s="1"/>
  <c r="F2786" i="14" s="1"/>
  <c r="D2726" i="14"/>
  <c r="E2726" i="14" s="1"/>
  <c r="F2726" i="14" s="1"/>
  <c r="D2666" i="14"/>
  <c r="E2666" i="14" s="1"/>
  <c r="F2666" i="14" s="1"/>
  <c r="D2586" i="14"/>
  <c r="E2586" i="14" s="1"/>
  <c r="F2586" i="14" s="1"/>
  <c r="D2546" i="14"/>
  <c r="E2546" i="14" s="1"/>
  <c r="F2546" i="14" s="1"/>
  <c r="D2406" i="14"/>
  <c r="E2406" i="14" s="1"/>
  <c r="F2406" i="14" s="1"/>
  <c r="D2306" i="14"/>
  <c r="E2306" i="14" s="1"/>
  <c r="F2306" i="14" s="1"/>
  <c r="D2226" i="14"/>
  <c r="E2226" i="14" s="1"/>
  <c r="F2226" i="14" s="1"/>
  <c r="D2186" i="14"/>
  <c r="E2186" i="14" s="1"/>
  <c r="F2186" i="14" s="1"/>
  <c r="D2066" i="14"/>
  <c r="E2066" i="14" s="1"/>
  <c r="F2066" i="14" s="1"/>
  <c r="D3345" i="14"/>
  <c r="E3345" i="14" s="1"/>
  <c r="F3345" i="14" s="1"/>
  <c r="D3265" i="14"/>
  <c r="E3265" i="14" s="1"/>
  <c r="F3265" i="14" s="1"/>
  <c r="D3205" i="14"/>
  <c r="E3205" i="14" s="1"/>
  <c r="F3205" i="14" s="1"/>
  <c r="D3085" i="14"/>
  <c r="E3085" i="14" s="1"/>
  <c r="F3085" i="14" s="1"/>
  <c r="D3045" i="14"/>
  <c r="E3045" i="14" s="1"/>
  <c r="F3045" i="14" s="1"/>
  <c r="D2985" i="14"/>
  <c r="E2985" i="14" s="1"/>
  <c r="F2985" i="14" s="1"/>
  <c r="D2905" i="14"/>
  <c r="E2905" i="14" s="1"/>
  <c r="F2905" i="14" s="1"/>
  <c r="D2825" i="14"/>
  <c r="E2825" i="14" s="1"/>
  <c r="F2825" i="14" s="1"/>
  <c r="D2745" i="14"/>
  <c r="E2745" i="14" s="1"/>
  <c r="F2745" i="14" s="1"/>
  <c r="D2705" i="14"/>
  <c r="E2705" i="14" s="1"/>
  <c r="F2705" i="14" s="1"/>
  <c r="D2665" i="14"/>
  <c r="E2665" i="14" s="1"/>
  <c r="F2665" i="14" s="1"/>
  <c r="D2605" i="14"/>
  <c r="E2605" i="14" s="1"/>
  <c r="F2605" i="14" s="1"/>
  <c r="D2545" i="14"/>
  <c r="E2545" i="14" s="1"/>
  <c r="F2545" i="14" s="1"/>
  <c r="D2365" i="14"/>
  <c r="E2365" i="14" s="1"/>
  <c r="F2365" i="14" s="1"/>
  <c r="D2345" i="14"/>
  <c r="E2345" i="14" s="1"/>
  <c r="F2345" i="14" s="1"/>
  <c r="D2225" i="14"/>
  <c r="E2225" i="14" s="1"/>
  <c r="F2225" i="14" s="1"/>
  <c r="D2205" i="14"/>
  <c r="E2205" i="14" s="1"/>
  <c r="F2205" i="14" s="1"/>
  <c r="D2145" i="14"/>
  <c r="E2145" i="14" s="1"/>
  <c r="F2145" i="14" s="1"/>
  <c r="D2125" i="14"/>
  <c r="E2125" i="14" s="1"/>
  <c r="F2125" i="14" s="1"/>
  <c r="D2065" i="14"/>
  <c r="E2065" i="14" s="1"/>
  <c r="F2065" i="14" s="1"/>
  <c r="D2005" i="14"/>
  <c r="E2005" i="14" s="1"/>
  <c r="F2005" i="14" s="1"/>
  <c r="D1965" i="14"/>
  <c r="E1965" i="14" s="1"/>
  <c r="F1965" i="14" s="1"/>
  <c r="D1865" i="14"/>
  <c r="E1865" i="14" s="1"/>
  <c r="F1865" i="14" s="1"/>
  <c r="D1785" i="14"/>
  <c r="E1785" i="14" s="1"/>
  <c r="F1785" i="14" s="1"/>
  <c r="D3324" i="14"/>
  <c r="E3324" i="14" s="1"/>
  <c r="F3324" i="14" s="1"/>
  <c r="D3284" i="14"/>
  <c r="E3284" i="14" s="1"/>
  <c r="F3284" i="14" s="1"/>
  <c r="D3224" i="14"/>
  <c r="E3224" i="14" s="1"/>
  <c r="F3224" i="14" s="1"/>
  <c r="D3184" i="14"/>
  <c r="E3184" i="14" s="1"/>
  <c r="F3184" i="14" s="1"/>
  <c r="D3144" i="14"/>
  <c r="E3144" i="14" s="1"/>
  <c r="F3144" i="14" s="1"/>
  <c r="D3124" i="14"/>
  <c r="E3124" i="14" s="1"/>
  <c r="F3124" i="14" s="1"/>
  <c r="D3064" i="14"/>
  <c r="E3064" i="14" s="1"/>
  <c r="F3064" i="14" s="1"/>
  <c r="D3024" i="14"/>
  <c r="E3024" i="14" s="1"/>
  <c r="F3024" i="14" s="1"/>
  <c r="D3004" i="14"/>
  <c r="E3004" i="14" s="1"/>
  <c r="F3004" i="14" s="1"/>
  <c r="D2944" i="14"/>
  <c r="E2944" i="14" s="1"/>
  <c r="F2944" i="14" s="1"/>
  <c r="D2884" i="14"/>
  <c r="E2884" i="14" s="1"/>
  <c r="F2884" i="14" s="1"/>
  <c r="D2864" i="14"/>
  <c r="E2864" i="14" s="1"/>
  <c r="F2864" i="14" s="1"/>
  <c r="D2804" i="14"/>
  <c r="E2804" i="14" s="1"/>
  <c r="F2804" i="14" s="1"/>
  <c r="D2764" i="14"/>
  <c r="E2764" i="14" s="1"/>
  <c r="F2764" i="14" s="1"/>
  <c r="D2724" i="14"/>
  <c r="E2724" i="14" s="1"/>
  <c r="F2724" i="14" s="1"/>
  <c r="D2644" i="14"/>
  <c r="E2644" i="14" s="1"/>
  <c r="F2644" i="14" s="1"/>
  <c r="D2584" i="14"/>
  <c r="E2584" i="14" s="1"/>
  <c r="F2584" i="14" s="1"/>
  <c r="D2544" i="14"/>
  <c r="E2544" i="14" s="1"/>
  <c r="F2544" i="14" s="1"/>
  <c r="D2504" i="14"/>
  <c r="E2504" i="14" s="1"/>
  <c r="F2504" i="14" s="1"/>
  <c r="D2484" i="14"/>
  <c r="E2484" i="14" s="1"/>
  <c r="F2484" i="14" s="1"/>
  <c r="D2444" i="14"/>
  <c r="E2444" i="14" s="1"/>
  <c r="F2444" i="14" s="1"/>
  <c r="D2384" i="14"/>
  <c r="E2384" i="14" s="1"/>
  <c r="F2384" i="14" s="1"/>
  <c r="D2364" i="14"/>
  <c r="E2364" i="14" s="1"/>
  <c r="F2364" i="14" s="1"/>
  <c r="D2304" i="14"/>
  <c r="E2304" i="14" s="1"/>
  <c r="F2304" i="14" s="1"/>
  <c r="D2264" i="14"/>
  <c r="E2264" i="14" s="1"/>
  <c r="F2264" i="14" s="1"/>
  <c r="D2244" i="14"/>
  <c r="E2244" i="14" s="1"/>
  <c r="F2244" i="14" s="1"/>
  <c r="D2204" i="14"/>
  <c r="E2204" i="14" s="1"/>
  <c r="F2204" i="14" s="1"/>
  <c r="D2164" i="14"/>
  <c r="E2164" i="14" s="1"/>
  <c r="F2164" i="14" s="1"/>
  <c r="D2144" i="14"/>
  <c r="E2144" i="14" s="1"/>
  <c r="F2144" i="14" s="1"/>
  <c r="D2084" i="14"/>
  <c r="E2084" i="14" s="1"/>
  <c r="F2084" i="14" s="1"/>
  <c r="D2044" i="14"/>
  <c r="E2044" i="14" s="1"/>
  <c r="F2044" i="14" s="1"/>
  <c r="D2004" i="14"/>
  <c r="E2004" i="14" s="1"/>
  <c r="F2004" i="14" s="1"/>
  <c r="D1964" i="14"/>
  <c r="E1964" i="14" s="1"/>
  <c r="F1964" i="14" s="1"/>
  <c r="D1904" i="14"/>
  <c r="E1904" i="14" s="1"/>
  <c r="F1904" i="14" s="1"/>
  <c r="D1884" i="14"/>
  <c r="E1884" i="14" s="1"/>
  <c r="F1884" i="14" s="1"/>
  <c r="D1824" i="14"/>
  <c r="E1824" i="14" s="1"/>
  <c r="F1824" i="14" s="1"/>
  <c r="D1784" i="14"/>
  <c r="E1784" i="14" s="1"/>
  <c r="F1784" i="14" s="1"/>
  <c r="D1744" i="14"/>
  <c r="E1744" i="14" s="1"/>
  <c r="F1744" i="14" s="1"/>
  <c r="D1684" i="14"/>
  <c r="E1684" i="14" s="1"/>
  <c r="F1684" i="14" s="1"/>
  <c r="D1644" i="14"/>
  <c r="E1644" i="14" s="1"/>
  <c r="F1644" i="14" s="1"/>
  <c r="D1624" i="14"/>
  <c r="E1624" i="14" s="1"/>
  <c r="F1624" i="14" s="1"/>
  <c r="D1544" i="14"/>
  <c r="E1544" i="14" s="1"/>
  <c r="F1544" i="14" s="1"/>
  <c r="D1524" i="14"/>
  <c r="E1524" i="14" s="1"/>
  <c r="F1524" i="14" s="1"/>
  <c r="D1464" i="14"/>
  <c r="E1464" i="14" s="1"/>
  <c r="F1464" i="14" s="1"/>
  <c r="D1444" i="14"/>
  <c r="E1444" i="14" s="1"/>
  <c r="F1444" i="14" s="1"/>
  <c r="D1404" i="14"/>
  <c r="E1404" i="14" s="1"/>
  <c r="F1404" i="14" s="1"/>
  <c r="D1364" i="14"/>
  <c r="E1364" i="14" s="1"/>
  <c r="F1364" i="14" s="1"/>
  <c r="D1344" i="14"/>
  <c r="E1344" i="14" s="1"/>
  <c r="F1344" i="14" s="1"/>
  <c r="D1264" i="14"/>
  <c r="E1264" i="14" s="1"/>
  <c r="F1264" i="14" s="1"/>
  <c r="D1244" i="14"/>
  <c r="E1244" i="14" s="1"/>
  <c r="F1244" i="14" s="1"/>
  <c r="D1204" i="14"/>
  <c r="E1204" i="14" s="1"/>
  <c r="F1204" i="14" s="1"/>
  <c r="D1184" i="14"/>
  <c r="E1184" i="14" s="1"/>
  <c r="F1184" i="14" s="1"/>
  <c r="D1104" i="14"/>
  <c r="E1104" i="14" s="1"/>
  <c r="F1104" i="14" s="1"/>
  <c r="D1084" i="14"/>
  <c r="E1084" i="14" s="1"/>
  <c r="F1084" i="14" s="1"/>
  <c r="D1044" i="14"/>
  <c r="E1044" i="14" s="1"/>
  <c r="F1044" i="14" s="1"/>
  <c r="D1004" i="14"/>
  <c r="E1004" i="14" s="1"/>
  <c r="F1004" i="14" s="1"/>
  <c r="D964" i="14"/>
  <c r="E964" i="14" s="1"/>
  <c r="F964" i="14" s="1"/>
  <c r="D944" i="14"/>
  <c r="E944" i="14" s="1"/>
  <c r="F944" i="14" s="1"/>
  <c r="D884" i="14"/>
  <c r="E884" i="14" s="1"/>
  <c r="F884" i="14" s="1"/>
  <c r="D3318" i="14"/>
  <c r="E3318" i="14" s="1"/>
  <c r="F3318" i="14" s="1"/>
  <c r="D3240" i="14"/>
  <c r="E3240" i="14" s="1"/>
  <c r="F3240" i="14" s="1"/>
  <c r="D3031" i="14"/>
  <c r="E3031" i="14" s="1"/>
  <c r="F3031" i="14" s="1"/>
  <c r="D2920" i="14"/>
  <c r="E2920" i="14" s="1"/>
  <c r="F2920" i="14" s="1"/>
  <c r="D2837" i="14"/>
  <c r="E2837" i="14" s="1"/>
  <c r="F2837" i="14" s="1"/>
  <c r="D2716" i="14"/>
  <c r="E2716" i="14" s="1"/>
  <c r="F2716" i="14" s="1"/>
  <c r="D2616" i="14"/>
  <c r="E2616" i="14" s="1"/>
  <c r="F2616" i="14" s="1"/>
  <c r="D2400" i="14"/>
  <c r="E2400" i="14" s="1"/>
  <c r="F2400" i="14" s="1"/>
  <c r="D2251" i="14"/>
  <c r="E2251" i="14" s="1"/>
  <c r="F2251" i="14" s="1"/>
  <c r="D2118" i="14"/>
  <c r="E2118" i="14" s="1"/>
  <c r="F2118" i="14" s="1"/>
  <c r="D2012" i="14"/>
  <c r="E2012" i="14" s="1"/>
  <c r="F2012" i="14" s="1"/>
  <c r="D1690" i="14"/>
  <c r="E1690" i="14" s="1"/>
  <c r="F1690" i="14" s="1"/>
  <c r="D1499" i="14"/>
  <c r="E1499" i="14" s="1"/>
  <c r="F1499" i="14" s="1"/>
  <c r="D1092" i="14"/>
  <c r="E1092" i="14" s="1"/>
  <c r="F1092" i="14" s="1"/>
  <c r="D874" i="14"/>
  <c r="E874" i="14" s="1"/>
  <c r="F874" i="14" s="1"/>
  <c r="D631" i="14"/>
  <c r="E631" i="14" s="1"/>
  <c r="F631" i="14" s="1"/>
  <c r="D217" i="14"/>
  <c r="E217" i="14" s="1"/>
  <c r="F217" i="14" s="1"/>
  <c r="D724" i="14"/>
  <c r="E724" i="14" s="1"/>
  <c r="F724" i="14" s="1"/>
  <c r="D604" i="14"/>
  <c r="E604" i="14" s="1"/>
  <c r="F604" i="14" s="1"/>
  <c r="D584" i="14"/>
  <c r="E584" i="14" s="1"/>
  <c r="F584" i="14" s="1"/>
  <c r="D504" i="14"/>
  <c r="E504" i="14" s="1"/>
  <c r="F504" i="14" s="1"/>
  <c r="D464" i="14"/>
  <c r="E464" i="14" s="1"/>
  <c r="F464" i="14" s="1"/>
  <c r="D424" i="14"/>
  <c r="E424" i="14" s="1"/>
  <c r="F424" i="14" s="1"/>
  <c r="D344" i="14"/>
  <c r="E344" i="14" s="1"/>
  <c r="F344" i="14" s="1"/>
  <c r="D304" i="14"/>
  <c r="E304" i="14" s="1"/>
  <c r="F304" i="14" s="1"/>
  <c r="D264" i="14"/>
  <c r="E264" i="14" s="1"/>
  <c r="F264" i="14" s="1"/>
  <c r="D144" i="14"/>
  <c r="E144" i="14" s="1"/>
  <c r="F144" i="14" s="1"/>
  <c r="D4" i="14"/>
  <c r="E4" i="14" s="1"/>
  <c r="F4" i="14" s="1"/>
  <c r="D3216" i="14"/>
  <c r="E3216" i="14" s="1"/>
  <c r="F3216" i="14" s="1"/>
  <c r="D2954" i="14"/>
  <c r="E2954" i="14" s="1"/>
  <c r="F2954" i="14" s="1"/>
  <c r="D2758" i="14"/>
  <c r="E2758" i="14" s="1"/>
  <c r="F2758" i="14" s="1"/>
  <c r="D2318" i="14"/>
  <c r="E2318" i="14" s="1"/>
  <c r="F2318" i="14" s="1"/>
  <c r="D2153" i="14"/>
  <c r="E2153" i="14" s="1"/>
  <c r="F2153" i="14" s="1"/>
  <c r="D1556" i="14"/>
  <c r="E1556" i="14" s="1"/>
  <c r="F1556" i="14" s="1"/>
  <c r="D1279" i="14"/>
  <c r="E1279" i="14" s="1"/>
  <c r="F1279" i="14" s="1"/>
  <c r="D1171" i="14"/>
  <c r="E1171" i="14" s="1"/>
  <c r="F1171" i="14" s="1"/>
  <c r="D572" i="14"/>
  <c r="E572" i="14" s="1"/>
  <c r="F572" i="14" s="1"/>
  <c r="D3303" i="14"/>
  <c r="E3303" i="14" s="1"/>
  <c r="F3303" i="14" s="1"/>
  <c r="D3263" i="14"/>
  <c r="E3263" i="14" s="1"/>
  <c r="F3263" i="14" s="1"/>
  <c r="D3223" i="14"/>
  <c r="E3223" i="14" s="1"/>
  <c r="F3223" i="14" s="1"/>
  <c r="D3203" i="14"/>
  <c r="E3203" i="14" s="1"/>
  <c r="F3203" i="14" s="1"/>
  <c r="D3163" i="14"/>
  <c r="E3163" i="14" s="1"/>
  <c r="F3163" i="14" s="1"/>
  <c r="D3063" i="14"/>
  <c r="E3063" i="14" s="1"/>
  <c r="F3063" i="14" s="1"/>
  <c r="D3043" i="14"/>
  <c r="E3043" i="14" s="1"/>
  <c r="F3043" i="14" s="1"/>
  <c r="D3003" i="14"/>
  <c r="E3003" i="14" s="1"/>
  <c r="F3003" i="14" s="1"/>
  <c r="D2943" i="14"/>
  <c r="E2943" i="14" s="1"/>
  <c r="F2943" i="14" s="1"/>
  <c r="D2903" i="14"/>
  <c r="E2903" i="14" s="1"/>
  <c r="F2903" i="14" s="1"/>
  <c r="D2843" i="14"/>
  <c r="E2843" i="14" s="1"/>
  <c r="F2843" i="14" s="1"/>
  <c r="D2643" i="14"/>
  <c r="E2643" i="14" s="1"/>
  <c r="F2643" i="14" s="1"/>
  <c r="D2623" i="14"/>
  <c r="E2623" i="14" s="1"/>
  <c r="F2623" i="14" s="1"/>
  <c r="D2543" i="14"/>
  <c r="E2543" i="14" s="1"/>
  <c r="F2543" i="14" s="1"/>
  <c r="D2403" i="14"/>
  <c r="E2403" i="14" s="1"/>
  <c r="F2403" i="14" s="1"/>
  <c r="D2363" i="14"/>
  <c r="E2363" i="14" s="1"/>
  <c r="F2363" i="14" s="1"/>
  <c r="D2323" i="14"/>
  <c r="E2323" i="14" s="1"/>
  <c r="F2323" i="14" s="1"/>
  <c r="D2243" i="14"/>
  <c r="E2243" i="14" s="1"/>
  <c r="F2243" i="14" s="1"/>
  <c r="D2203" i="14"/>
  <c r="E2203" i="14" s="1"/>
  <c r="F2203" i="14" s="1"/>
  <c r="D2163" i="14"/>
  <c r="E2163" i="14" s="1"/>
  <c r="F2163" i="14" s="1"/>
  <c r="D2083" i="14"/>
  <c r="E2083" i="14" s="1"/>
  <c r="F2083" i="14" s="1"/>
  <c r="D2023" i="14"/>
  <c r="E2023" i="14" s="1"/>
  <c r="F2023" i="14" s="1"/>
  <c r="D1963" i="14"/>
  <c r="E1963" i="14" s="1"/>
  <c r="F1963" i="14" s="1"/>
  <c r="D1923" i="14"/>
  <c r="E1923" i="14" s="1"/>
  <c r="F1923" i="14" s="1"/>
  <c r="D1843" i="14"/>
  <c r="E1843" i="14" s="1"/>
  <c r="F1843" i="14" s="1"/>
  <c r="D1783" i="14"/>
  <c r="E1783" i="14" s="1"/>
  <c r="F1783" i="14" s="1"/>
  <c r="D1603" i="14"/>
  <c r="E1603" i="14" s="1"/>
  <c r="F1603" i="14" s="1"/>
  <c r="D1523" i="14"/>
  <c r="E1523" i="14" s="1"/>
  <c r="F1523" i="14" s="1"/>
  <c r="D1463" i="14"/>
  <c r="E1463" i="14" s="1"/>
  <c r="F1463" i="14" s="1"/>
  <c r="D1383" i="14"/>
  <c r="E1383" i="14" s="1"/>
  <c r="F1383" i="14" s="1"/>
  <c r="D1343" i="14"/>
  <c r="E1343" i="14" s="1"/>
  <c r="F1343" i="14" s="1"/>
  <c r="D1303" i="14"/>
  <c r="E1303" i="14" s="1"/>
  <c r="F1303" i="14" s="1"/>
  <c r="D1223" i="14"/>
  <c r="E1223" i="14" s="1"/>
  <c r="F1223" i="14" s="1"/>
  <c r="D1183" i="14"/>
  <c r="E1183" i="14" s="1"/>
  <c r="F1183" i="14" s="1"/>
  <c r="D1123" i="14"/>
  <c r="E1123" i="14" s="1"/>
  <c r="F1123" i="14" s="1"/>
  <c r="D1103" i="14"/>
  <c r="E1103" i="14" s="1"/>
  <c r="F1103" i="14" s="1"/>
  <c r="D1003" i="14"/>
  <c r="E1003" i="14" s="1"/>
  <c r="F1003" i="14" s="1"/>
  <c r="D983" i="14"/>
  <c r="E983" i="14" s="1"/>
  <c r="F983" i="14" s="1"/>
  <c r="D923" i="14"/>
  <c r="E923" i="14" s="1"/>
  <c r="F923" i="14" s="1"/>
  <c r="D903" i="14"/>
  <c r="E903" i="14" s="1"/>
  <c r="F903" i="14" s="1"/>
  <c r="D843" i="14"/>
  <c r="E843" i="14" s="1"/>
  <c r="F843" i="14" s="1"/>
  <c r="D743" i="14"/>
  <c r="E743" i="14" s="1"/>
  <c r="F743" i="14" s="1"/>
  <c r="D583" i="14"/>
  <c r="E583" i="14" s="1"/>
  <c r="F583" i="14" s="1"/>
  <c r="D543" i="14"/>
  <c r="E543" i="14" s="1"/>
  <c r="F543" i="14" s="1"/>
  <c r="D503" i="14"/>
  <c r="E503" i="14" s="1"/>
  <c r="F503" i="14" s="1"/>
  <c r="D463" i="14"/>
  <c r="E463" i="14" s="1"/>
  <c r="F463" i="14" s="1"/>
  <c r="D423" i="14"/>
  <c r="E423" i="14" s="1"/>
  <c r="F423" i="14" s="1"/>
  <c r="D283" i="14"/>
  <c r="E283" i="14" s="1"/>
  <c r="F283" i="14" s="1"/>
  <c r="D263" i="14"/>
  <c r="E263" i="14" s="1"/>
  <c r="F263" i="14" s="1"/>
  <c r="D243" i="14"/>
  <c r="E243" i="14" s="1"/>
  <c r="F243" i="14" s="1"/>
  <c r="D163" i="14"/>
  <c r="E163" i="14" s="1"/>
  <c r="F163" i="14" s="1"/>
  <c r="D3" i="14"/>
  <c r="E3" i="14" s="1"/>
  <c r="F3" i="14" s="1"/>
  <c r="D3215" i="14"/>
  <c r="E3215" i="14" s="1"/>
  <c r="F3215" i="14" s="1"/>
  <c r="D2813" i="14"/>
  <c r="E2813" i="14" s="1"/>
  <c r="F2813" i="14" s="1"/>
  <c r="D2533" i="14"/>
  <c r="E2533" i="14" s="1"/>
  <c r="F2533" i="14" s="1"/>
  <c r="D2377" i="14"/>
  <c r="E2377" i="14" s="1"/>
  <c r="F2377" i="14" s="1"/>
  <c r="D2152" i="14"/>
  <c r="E2152" i="14" s="1"/>
  <c r="F2152" i="14" s="1"/>
  <c r="D1796" i="14"/>
  <c r="E1796" i="14" s="1"/>
  <c r="F1796" i="14" s="1"/>
  <c r="D1676" i="14"/>
  <c r="E1676" i="14" s="1"/>
  <c r="F1676" i="14" s="1"/>
  <c r="D870" i="14"/>
  <c r="E870" i="14" s="1"/>
  <c r="F870" i="14" s="1"/>
  <c r="D280" i="14"/>
  <c r="E280" i="14" s="1"/>
  <c r="F280" i="14" s="1"/>
  <c r="D3302" i="14"/>
  <c r="E3302" i="14" s="1"/>
  <c r="F3302" i="14" s="1"/>
  <c r="D3282" i="14"/>
  <c r="E3282" i="14" s="1"/>
  <c r="F3282" i="14" s="1"/>
  <c r="D3242" i="14"/>
  <c r="E3242" i="14" s="1"/>
  <c r="F3242" i="14" s="1"/>
  <c r="D3202" i="14"/>
  <c r="E3202" i="14" s="1"/>
  <c r="F3202" i="14" s="1"/>
  <c r="D3142" i="14"/>
  <c r="E3142" i="14" s="1"/>
  <c r="F3142" i="14" s="1"/>
  <c r="D3062" i="14"/>
  <c r="E3062" i="14" s="1"/>
  <c r="F3062" i="14" s="1"/>
  <c r="D3022" i="14"/>
  <c r="E3022" i="14" s="1"/>
  <c r="F3022" i="14" s="1"/>
  <c r="D2982" i="14"/>
  <c r="E2982" i="14" s="1"/>
  <c r="F2982" i="14" s="1"/>
  <c r="D2942" i="14"/>
  <c r="E2942" i="14" s="1"/>
  <c r="F2942" i="14" s="1"/>
  <c r="D2822" i="14"/>
  <c r="E2822" i="14" s="1"/>
  <c r="F2822" i="14" s="1"/>
  <c r="D2742" i="14"/>
  <c r="E2742" i="14" s="1"/>
  <c r="F2742" i="14" s="1"/>
  <c r="D2722" i="14"/>
  <c r="E2722" i="14" s="1"/>
  <c r="F2722" i="14" s="1"/>
  <c r="D2662" i="14"/>
  <c r="E2662" i="14" s="1"/>
  <c r="F2662" i="14" s="1"/>
  <c r="D2622" i="14"/>
  <c r="E2622" i="14" s="1"/>
  <c r="F2622" i="14" s="1"/>
  <c r="D2582" i="14"/>
  <c r="E2582" i="14" s="1"/>
  <c r="F2582" i="14" s="1"/>
  <c r="D2502" i="14"/>
  <c r="E2502" i="14" s="1"/>
  <c r="F2502" i="14" s="1"/>
  <c r="D2462" i="14"/>
  <c r="E2462" i="14" s="1"/>
  <c r="F2462" i="14" s="1"/>
  <c r="D2422" i="14"/>
  <c r="E2422" i="14" s="1"/>
  <c r="F2422" i="14" s="1"/>
  <c r="D2362" i="14"/>
  <c r="E2362" i="14" s="1"/>
  <c r="F2362" i="14" s="1"/>
  <c r="D2302" i="14"/>
  <c r="E2302" i="14" s="1"/>
  <c r="F2302" i="14" s="1"/>
  <c r="D2282" i="14"/>
  <c r="E2282" i="14" s="1"/>
  <c r="F2282" i="14" s="1"/>
  <c r="D2222" i="14"/>
  <c r="E2222" i="14" s="1"/>
  <c r="F2222" i="14" s="1"/>
  <c r="D2182" i="14"/>
  <c r="E2182" i="14" s="1"/>
  <c r="F2182" i="14" s="1"/>
  <c r="D2142" i="14"/>
  <c r="E2142" i="14" s="1"/>
  <c r="F2142" i="14" s="1"/>
  <c r="D2102" i="14"/>
  <c r="E2102" i="14" s="1"/>
  <c r="F2102" i="14" s="1"/>
  <c r="D1962" i="14"/>
  <c r="E1962" i="14" s="1"/>
  <c r="F1962" i="14" s="1"/>
  <c r="D1862" i="14"/>
  <c r="E1862" i="14" s="1"/>
  <c r="F1862" i="14" s="1"/>
  <c r="D1822" i="14"/>
  <c r="E1822" i="14" s="1"/>
  <c r="F1822" i="14" s="1"/>
  <c r="D1762" i="14"/>
  <c r="E1762" i="14" s="1"/>
  <c r="F1762" i="14" s="1"/>
  <c r="D1702" i="14"/>
  <c r="E1702" i="14" s="1"/>
  <c r="F1702" i="14" s="1"/>
  <c r="D1662" i="14"/>
  <c r="E1662" i="14" s="1"/>
  <c r="F1662" i="14" s="1"/>
  <c r="D1562" i="14"/>
  <c r="E1562" i="14" s="1"/>
  <c r="F1562" i="14" s="1"/>
  <c r="D1522" i="14"/>
  <c r="E1522" i="14" s="1"/>
  <c r="F1522" i="14" s="1"/>
  <c r="D1442" i="14"/>
  <c r="E1442" i="14" s="1"/>
  <c r="F1442" i="14" s="1"/>
  <c r="D1402" i="14"/>
  <c r="E1402" i="14" s="1"/>
  <c r="F1402" i="14" s="1"/>
  <c r="D1382" i="14"/>
  <c r="E1382" i="14" s="1"/>
  <c r="F1382" i="14" s="1"/>
  <c r="D1362" i="14"/>
  <c r="E1362" i="14" s="1"/>
  <c r="F1362" i="14" s="1"/>
  <c r="D1342" i="14"/>
  <c r="E1342" i="14" s="1"/>
  <c r="F1342" i="14" s="1"/>
  <c r="D1322" i="14"/>
  <c r="E1322" i="14" s="1"/>
  <c r="F1322" i="14" s="1"/>
  <c r="D1302" i="14"/>
  <c r="E1302" i="14" s="1"/>
  <c r="F1302" i="14" s="1"/>
  <c r="D1282" i="14"/>
  <c r="E1282" i="14" s="1"/>
  <c r="F1282" i="14" s="1"/>
  <c r="D1262" i="14"/>
  <c r="E1262" i="14" s="1"/>
  <c r="F1262" i="14" s="1"/>
  <c r="D1242" i="14"/>
  <c r="E1242" i="14" s="1"/>
  <c r="F1242" i="14" s="1"/>
  <c r="D1222" i="14"/>
  <c r="E1222" i="14" s="1"/>
  <c r="F1222" i="14" s="1"/>
  <c r="D1202" i="14"/>
  <c r="E1202" i="14" s="1"/>
  <c r="F1202" i="14" s="1"/>
  <c r="D1182" i="14"/>
  <c r="E1182" i="14" s="1"/>
  <c r="F1182" i="14" s="1"/>
  <c r="D1162" i="14"/>
  <c r="E1162" i="14" s="1"/>
  <c r="F1162" i="14" s="1"/>
  <c r="D1142" i="14"/>
  <c r="E1142" i="14" s="1"/>
  <c r="F1142" i="14" s="1"/>
  <c r="D1122" i="14"/>
  <c r="E1122" i="14" s="1"/>
  <c r="F1122" i="14" s="1"/>
  <c r="D1102" i="14"/>
  <c r="E1102" i="14" s="1"/>
  <c r="F1102" i="14" s="1"/>
  <c r="D1082" i="14"/>
  <c r="E1082" i="14" s="1"/>
  <c r="F1082" i="14" s="1"/>
  <c r="D1062" i="14"/>
  <c r="E1062" i="14" s="1"/>
  <c r="F1062" i="14" s="1"/>
  <c r="D1042" i="14"/>
  <c r="E1042" i="14" s="1"/>
  <c r="F1042" i="14" s="1"/>
  <c r="D1022" i="14"/>
  <c r="E1022" i="14" s="1"/>
  <c r="F1022" i="14" s="1"/>
  <c r="D1002" i="14"/>
  <c r="E1002" i="14" s="1"/>
  <c r="F1002" i="14" s="1"/>
  <c r="D982" i="14"/>
  <c r="E982" i="14" s="1"/>
  <c r="F982" i="14" s="1"/>
  <c r="D962" i="14"/>
  <c r="E962" i="14" s="1"/>
  <c r="F962" i="14" s="1"/>
  <c r="D942" i="14"/>
  <c r="E942" i="14" s="1"/>
  <c r="F942" i="14" s="1"/>
  <c r="D922" i="14"/>
  <c r="E922" i="14" s="1"/>
  <c r="F922" i="14" s="1"/>
  <c r="D902" i="14"/>
  <c r="E902" i="14" s="1"/>
  <c r="F902" i="14" s="1"/>
  <c r="D882" i="14"/>
  <c r="E882" i="14" s="1"/>
  <c r="F882" i="14" s="1"/>
  <c r="D862" i="14"/>
  <c r="E862" i="14" s="1"/>
  <c r="F862" i="14" s="1"/>
  <c r="D842" i="14"/>
  <c r="E842" i="14" s="1"/>
  <c r="F842" i="14" s="1"/>
  <c r="D822" i="14"/>
  <c r="E822" i="14" s="1"/>
  <c r="F822" i="14" s="1"/>
  <c r="D802" i="14"/>
  <c r="E802" i="14" s="1"/>
  <c r="F802" i="14" s="1"/>
  <c r="D782" i="14"/>
  <c r="E782" i="14" s="1"/>
  <c r="F782" i="14" s="1"/>
  <c r="D762" i="14"/>
  <c r="E762" i="14" s="1"/>
  <c r="F762" i="14" s="1"/>
  <c r="D742" i="14"/>
  <c r="E742" i="14" s="1"/>
  <c r="F742" i="14" s="1"/>
  <c r="D722" i="14"/>
  <c r="E722" i="14" s="1"/>
  <c r="F722" i="14" s="1"/>
  <c r="D702" i="14"/>
  <c r="E702" i="14" s="1"/>
  <c r="F702" i="14" s="1"/>
  <c r="D682" i="14"/>
  <c r="E682" i="14" s="1"/>
  <c r="F682" i="14" s="1"/>
  <c r="D662" i="14"/>
  <c r="E662" i="14" s="1"/>
  <c r="F662" i="14" s="1"/>
  <c r="D642" i="14"/>
  <c r="E642" i="14" s="1"/>
  <c r="F642" i="14" s="1"/>
  <c r="D622" i="14"/>
  <c r="E622" i="14" s="1"/>
  <c r="F622" i="14" s="1"/>
  <c r="D602" i="14"/>
  <c r="E602" i="14" s="1"/>
  <c r="F602" i="14" s="1"/>
  <c r="D582" i="14"/>
  <c r="E582" i="14" s="1"/>
  <c r="F582" i="14" s="1"/>
  <c r="D562" i="14"/>
  <c r="E562" i="14" s="1"/>
  <c r="F562" i="14" s="1"/>
  <c r="D542" i="14"/>
  <c r="E542" i="14" s="1"/>
  <c r="F542" i="14" s="1"/>
  <c r="D522" i="14"/>
  <c r="E522" i="14" s="1"/>
  <c r="F522" i="14" s="1"/>
  <c r="D502" i="14"/>
  <c r="E502" i="14" s="1"/>
  <c r="F502" i="14" s="1"/>
  <c r="D482" i="14"/>
  <c r="E482" i="14" s="1"/>
  <c r="F482" i="14" s="1"/>
  <c r="D462" i="14"/>
  <c r="E462" i="14" s="1"/>
  <c r="F462" i="14" s="1"/>
  <c r="D442" i="14"/>
  <c r="E442" i="14" s="1"/>
  <c r="F442" i="14" s="1"/>
  <c r="D422" i="14"/>
  <c r="E422" i="14" s="1"/>
  <c r="F422" i="14" s="1"/>
  <c r="D402" i="14"/>
  <c r="E402" i="14" s="1"/>
  <c r="F402" i="14" s="1"/>
  <c r="D382" i="14"/>
  <c r="E382" i="14" s="1"/>
  <c r="F382" i="14" s="1"/>
  <c r="D362" i="14"/>
  <c r="E362" i="14" s="1"/>
  <c r="F362" i="14" s="1"/>
  <c r="D342" i="14"/>
  <c r="E342" i="14" s="1"/>
  <c r="F342" i="14" s="1"/>
  <c r="D322" i="14"/>
  <c r="E322" i="14" s="1"/>
  <c r="F322" i="14" s="1"/>
  <c r="D302" i="14"/>
  <c r="E302" i="14" s="1"/>
  <c r="F302" i="14" s="1"/>
  <c r="D282" i="14"/>
  <c r="E282" i="14" s="1"/>
  <c r="F282" i="14" s="1"/>
  <c r="D262" i="14"/>
  <c r="E262" i="14" s="1"/>
  <c r="F262" i="14" s="1"/>
  <c r="D242" i="14"/>
  <c r="E242" i="14" s="1"/>
  <c r="F242" i="14" s="1"/>
  <c r="D222" i="14"/>
  <c r="E222" i="14" s="1"/>
  <c r="F222" i="14" s="1"/>
  <c r="D202" i="14"/>
  <c r="E202" i="14" s="1"/>
  <c r="F202" i="14" s="1"/>
  <c r="D182" i="14"/>
  <c r="E182" i="14" s="1"/>
  <c r="F182" i="14" s="1"/>
  <c r="D162" i="14"/>
  <c r="E162" i="14" s="1"/>
  <c r="F162" i="14" s="1"/>
  <c r="D142" i="14"/>
  <c r="E142" i="14" s="1"/>
  <c r="F142" i="14" s="1"/>
  <c r="D122" i="14"/>
  <c r="E122" i="14" s="1"/>
  <c r="F122" i="14" s="1"/>
  <c r="D102" i="14"/>
  <c r="E102" i="14" s="1"/>
  <c r="F102" i="14" s="1"/>
  <c r="D82" i="14"/>
  <c r="E82" i="14" s="1"/>
  <c r="F82" i="14" s="1"/>
  <c r="D62" i="14"/>
  <c r="E62" i="14" s="1"/>
  <c r="F62" i="14" s="1"/>
  <c r="D42" i="14"/>
  <c r="E42" i="14" s="1"/>
  <c r="F42" i="14" s="1"/>
  <c r="D22" i="14"/>
  <c r="E22" i="14" s="1"/>
  <c r="F22" i="14" s="1"/>
  <c r="D3276" i="14"/>
  <c r="E3276" i="14" s="1"/>
  <c r="F3276" i="14" s="1"/>
  <c r="D3074" i="14"/>
  <c r="E3074" i="14" s="1"/>
  <c r="F3074" i="14" s="1"/>
  <c r="D2952" i="14"/>
  <c r="E2952" i="14" s="1"/>
  <c r="F2952" i="14" s="1"/>
  <c r="D2812" i="14"/>
  <c r="E2812" i="14" s="1"/>
  <c r="F2812" i="14" s="1"/>
  <c r="D2735" i="14"/>
  <c r="E2735" i="14" s="1"/>
  <c r="F2735" i="14" s="1"/>
  <c r="D2678" i="14"/>
  <c r="E2678" i="14" s="1"/>
  <c r="F2678" i="14" s="1"/>
  <c r="D2532" i="14"/>
  <c r="E2532" i="14" s="1"/>
  <c r="F2532" i="14" s="1"/>
  <c r="D2454" i="14"/>
  <c r="E2454" i="14" s="1"/>
  <c r="F2454" i="14" s="1"/>
  <c r="D2376" i="14"/>
  <c r="E2376" i="14" s="1"/>
  <c r="F2376" i="14" s="1"/>
  <c r="D2293" i="14"/>
  <c r="E2293" i="14" s="1"/>
  <c r="F2293" i="14" s="1"/>
  <c r="D2150" i="14"/>
  <c r="E2150" i="14" s="1"/>
  <c r="F2150" i="14" s="1"/>
  <c r="D1973" i="14"/>
  <c r="E1973" i="14" s="1"/>
  <c r="F1973" i="14" s="1"/>
  <c r="D1871" i="14"/>
  <c r="E1871" i="14" s="1"/>
  <c r="F1871" i="14" s="1"/>
  <c r="D1776" i="14"/>
  <c r="E1776" i="14" s="1"/>
  <c r="F1776" i="14" s="1"/>
  <c r="D1675" i="14"/>
  <c r="E1675" i="14" s="1"/>
  <c r="F1675" i="14" s="1"/>
  <c r="D1554" i="14"/>
  <c r="E1554" i="14" s="1"/>
  <c r="F1554" i="14" s="1"/>
  <c r="D1277" i="14"/>
  <c r="E1277" i="14" s="1"/>
  <c r="F1277" i="14" s="1"/>
  <c r="D570" i="14"/>
  <c r="E570" i="14" s="1"/>
  <c r="F570" i="14" s="1"/>
  <c r="D279" i="14"/>
  <c r="E279" i="14" s="1"/>
  <c r="F279" i="14" s="1"/>
  <c r="D132" i="14"/>
  <c r="E132" i="14" s="1"/>
  <c r="F132" i="14" s="1"/>
  <c r="D624" i="14"/>
  <c r="E624" i="14" s="1"/>
  <c r="F624" i="14" s="1"/>
  <c r="D564" i="14"/>
  <c r="E564" i="14" s="1"/>
  <c r="F564" i="14" s="1"/>
  <c r="D484" i="14"/>
  <c r="E484" i="14" s="1"/>
  <c r="F484" i="14" s="1"/>
  <c r="D384" i="14"/>
  <c r="E384" i="14" s="1"/>
  <c r="F384" i="14" s="1"/>
  <c r="D224" i="14"/>
  <c r="E224" i="14" s="1"/>
  <c r="F224" i="14" s="1"/>
  <c r="D164" i="14"/>
  <c r="E164" i="14" s="1"/>
  <c r="F164" i="14" s="1"/>
  <c r="D64" i="14"/>
  <c r="E64" i="14" s="1"/>
  <c r="F64" i="14" s="1"/>
  <c r="D3095" i="14"/>
  <c r="E3095" i="14" s="1"/>
  <c r="F3095" i="14" s="1"/>
  <c r="D2680" i="14"/>
  <c r="E2680" i="14" s="1"/>
  <c r="F2680" i="14" s="1"/>
  <c r="D2378" i="14"/>
  <c r="E2378" i="14" s="1"/>
  <c r="F2378" i="14" s="1"/>
  <c r="D1975" i="14"/>
  <c r="E1975" i="14" s="1"/>
  <c r="F1975" i="14" s="1"/>
  <c r="D871" i="14"/>
  <c r="E871" i="14" s="1"/>
  <c r="F871" i="14" s="1"/>
  <c r="D3283" i="14"/>
  <c r="E3283" i="14" s="1"/>
  <c r="F3283" i="14" s="1"/>
  <c r="D3143" i="14"/>
  <c r="E3143" i="14" s="1"/>
  <c r="F3143" i="14" s="1"/>
  <c r="D2923" i="14"/>
  <c r="E2923" i="14" s="1"/>
  <c r="F2923" i="14" s="1"/>
  <c r="D2783" i="14"/>
  <c r="E2783" i="14" s="1"/>
  <c r="F2783" i="14" s="1"/>
  <c r="D2723" i="14"/>
  <c r="E2723" i="14" s="1"/>
  <c r="F2723" i="14" s="1"/>
  <c r="D2563" i="14"/>
  <c r="E2563" i="14" s="1"/>
  <c r="F2563" i="14" s="1"/>
  <c r="D2503" i="14"/>
  <c r="E2503" i="14" s="1"/>
  <c r="F2503" i="14" s="1"/>
  <c r="D2343" i="14"/>
  <c r="E2343" i="14" s="1"/>
  <c r="F2343" i="14" s="1"/>
  <c r="D2283" i="14"/>
  <c r="E2283" i="14" s="1"/>
  <c r="F2283" i="14" s="1"/>
  <c r="D2103" i="14"/>
  <c r="E2103" i="14" s="1"/>
  <c r="F2103" i="14" s="1"/>
  <c r="D1883" i="14"/>
  <c r="E1883" i="14" s="1"/>
  <c r="F1883" i="14" s="1"/>
  <c r="D1803" i="14"/>
  <c r="E1803" i="14" s="1"/>
  <c r="F1803" i="14" s="1"/>
  <c r="D1723" i="14"/>
  <c r="E1723" i="14" s="1"/>
  <c r="F1723" i="14" s="1"/>
  <c r="D1663" i="14"/>
  <c r="E1663" i="14" s="1"/>
  <c r="F1663" i="14" s="1"/>
  <c r="D1483" i="14"/>
  <c r="E1483" i="14" s="1"/>
  <c r="F1483" i="14" s="1"/>
  <c r="D1423" i="14"/>
  <c r="E1423" i="14" s="1"/>
  <c r="F1423" i="14" s="1"/>
  <c r="D1203" i="14"/>
  <c r="E1203" i="14" s="1"/>
  <c r="F1203" i="14" s="1"/>
  <c r="D1043" i="14"/>
  <c r="E1043" i="14" s="1"/>
  <c r="F1043" i="14" s="1"/>
  <c r="D943" i="14"/>
  <c r="E943" i="14" s="1"/>
  <c r="F943" i="14" s="1"/>
  <c r="D663" i="14"/>
  <c r="E663" i="14" s="1"/>
  <c r="F663" i="14" s="1"/>
  <c r="D603" i="14"/>
  <c r="E603" i="14" s="1"/>
  <c r="F603" i="14" s="1"/>
  <c r="D403" i="14"/>
  <c r="E403" i="14" s="1"/>
  <c r="F403" i="14" s="1"/>
  <c r="D343" i="14"/>
  <c r="E343" i="14" s="1"/>
  <c r="F343" i="14" s="1"/>
  <c r="D183" i="14"/>
  <c r="E183" i="14" s="1"/>
  <c r="F183" i="14" s="1"/>
  <c r="D23" i="14"/>
  <c r="E23" i="14" s="1"/>
  <c r="F23" i="14" s="1"/>
  <c r="D3094" i="14"/>
  <c r="E3094" i="14" s="1"/>
  <c r="F3094" i="14" s="1"/>
  <c r="D2736" i="14"/>
  <c r="E2736" i="14" s="1"/>
  <c r="F2736" i="14" s="1"/>
  <c r="D2455" i="14"/>
  <c r="E2455" i="14" s="1"/>
  <c r="F2455" i="14" s="1"/>
  <c r="D133" i="14"/>
  <c r="E133" i="14" s="1"/>
  <c r="F133" i="14" s="1"/>
  <c r="D3342" i="14"/>
  <c r="E3342" i="14" s="1"/>
  <c r="F3342" i="14" s="1"/>
  <c r="D3082" i="14"/>
  <c r="E3082" i="14" s="1"/>
  <c r="F3082" i="14" s="1"/>
  <c r="D3002" i="14"/>
  <c r="E3002" i="14" s="1"/>
  <c r="F3002" i="14" s="1"/>
  <c r="D2842" i="14"/>
  <c r="E2842" i="14" s="1"/>
  <c r="F2842" i="14" s="1"/>
  <c r="D2802" i="14"/>
  <c r="E2802" i="14" s="1"/>
  <c r="F2802" i="14" s="1"/>
  <c r="D2702" i="14"/>
  <c r="E2702" i="14" s="1"/>
  <c r="F2702" i="14" s="1"/>
  <c r="D2442" i="14"/>
  <c r="E2442" i="14" s="1"/>
  <c r="F2442" i="14" s="1"/>
  <c r="D2342" i="14"/>
  <c r="E2342" i="14" s="1"/>
  <c r="F2342" i="14" s="1"/>
  <c r="D2062" i="14"/>
  <c r="E2062" i="14" s="1"/>
  <c r="F2062" i="14" s="1"/>
  <c r="D2022" i="14"/>
  <c r="E2022" i="14" s="1"/>
  <c r="F2022" i="14" s="1"/>
  <c r="D1942" i="14"/>
  <c r="E1942" i="14" s="1"/>
  <c r="F1942" i="14" s="1"/>
  <c r="D1782" i="14"/>
  <c r="E1782" i="14" s="1"/>
  <c r="F1782" i="14" s="1"/>
  <c r="D1622" i="14"/>
  <c r="E1622" i="14" s="1"/>
  <c r="F1622" i="14" s="1"/>
  <c r="D1542" i="14"/>
  <c r="E1542" i="14" s="1"/>
  <c r="F1542" i="14" s="1"/>
  <c r="D1462" i="14"/>
  <c r="E1462" i="14" s="1"/>
  <c r="F1462" i="14" s="1"/>
  <c r="D3281" i="14"/>
  <c r="E3281" i="14" s="1"/>
  <c r="F3281" i="14" s="1"/>
  <c r="D3121" i="14"/>
  <c r="E3121" i="14" s="1"/>
  <c r="F3121" i="14" s="1"/>
  <c r="D2901" i="14"/>
  <c r="E2901" i="14" s="1"/>
  <c r="F2901" i="14" s="1"/>
  <c r="D2821" i="14"/>
  <c r="E2821" i="14" s="1"/>
  <c r="F2821" i="14" s="1"/>
  <c r="D2781" i="14"/>
  <c r="E2781" i="14" s="1"/>
  <c r="F2781" i="14" s="1"/>
  <c r="D2641" i="14"/>
  <c r="E2641" i="14" s="1"/>
  <c r="F2641" i="14" s="1"/>
  <c r="D2541" i="14"/>
  <c r="E2541" i="14" s="1"/>
  <c r="F2541" i="14" s="1"/>
  <c r="D2441" i="14"/>
  <c r="E2441" i="14" s="1"/>
  <c r="F2441" i="14" s="1"/>
  <c r="D2361" i="14"/>
  <c r="E2361" i="14" s="1"/>
  <c r="F2361" i="14" s="1"/>
  <c r="D2261" i="14"/>
  <c r="E2261" i="14" s="1"/>
  <c r="F2261" i="14" s="1"/>
  <c r="D2141" i="14"/>
  <c r="E2141" i="14" s="1"/>
  <c r="F2141" i="14" s="1"/>
  <c r="D2081" i="14"/>
  <c r="E2081" i="14" s="1"/>
  <c r="F2081" i="14" s="1"/>
  <c r="D2021" i="14"/>
  <c r="E2021" i="14" s="1"/>
  <c r="F2021" i="14" s="1"/>
  <c r="D1941" i="14"/>
  <c r="E1941" i="14" s="1"/>
  <c r="F1941" i="14" s="1"/>
  <c r="D1861" i="14"/>
  <c r="E1861" i="14" s="1"/>
  <c r="F1861" i="14" s="1"/>
  <c r="D1681" i="14"/>
  <c r="E1681" i="14" s="1"/>
  <c r="F1681" i="14" s="1"/>
  <c r="D1601" i="14"/>
  <c r="E1601" i="14" s="1"/>
  <c r="F1601" i="14" s="1"/>
  <c r="D1541" i="14"/>
  <c r="E1541" i="14" s="1"/>
  <c r="F1541" i="14" s="1"/>
  <c r="D1341" i="14"/>
  <c r="E1341" i="14" s="1"/>
  <c r="F1341" i="14" s="1"/>
  <c r="D1301" i="14"/>
  <c r="E1301" i="14" s="1"/>
  <c r="F1301" i="14" s="1"/>
  <c r="D1261" i="14"/>
  <c r="E1261" i="14" s="1"/>
  <c r="F1261" i="14" s="1"/>
  <c r="D1221" i="14"/>
  <c r="E1221" i="14" s="1"/>
  <c r="F1221" i="14" s="1"/>
  <c r="D1201" i="14"/>
  <c r="E1201" i="14" s="1"/>
  <c r="F1201" i="14" s="1"/>
  <c r="D1181" i="14"/>
  <c r="E1181" i="14" s="1"/>
  <c r="F1181" i="14" s="1"/>
  <c r="D1161" i="14"/>
  <c r="E1161" i="14" s="1"/>
  <c r="F1161" i="14" s="1"/>
  <c r="D1141" i="14"/>
  <c r="E1141" i="14" s="1"/>
  <c r="F1141" i="14" s="1"/>
  <c r="D1101" i="14"/>
  <c r="E1101" i="14" s="1"/>
  <c r="F1101" i="14" s="1"/>
  <c r="D1081" i="14"/>
  <c r="E1081" i="14" s="1"/>
  <c r="F1081" i="14" s="1"/>
  <c r="D1061" i="14"/>
  <c r="E1061" i="14" s="1"/>
  <c r="F1061" i="14" s="1"/>
  <c r="D1041" i="14"/>
  <c r="E1041" i="14" s="1"/>
  <c r="F1041" i="14" s="1"/>
  <c r="D1021" i="14"/>
  <c r="E1021" i="14" s="1"/>
  <c r="F1021" i="14" s="1"/>
  <c r="D1001" i="14"/>
  <c r="E1001" i="14" s="1"/>
  <c r="F1001" i="14" s="1"/>
  <c r="D981" i="14"/>
  <c r="E981" i="14" s="1"/>
  <c r="F981" i="14" s="1"/>
  <c r="D961" i="14"/>
  <c r="E961" i="14" s="1"/>
  <c r="F961" i="14" s="1"/>
  <c r="D941" i="14"/>
  <c r="E941" i="14" s="1"/>
  <c r="F941" i="14" s="1"/>
  <c r="D921" i="14"/>
  <c r="E921" i="14" s="1"/>
  <c r="F921" i="14" s="1"/>
  <c r="D901" i="14"/>
  <c r="E901" i="14" s="1"/>
  <c r="F901" i="14" s="1"/>
  <c r="D881" i="14"/>
  <c r="E881" i="14" s="1"/>
  <c r="F881" i="14" s="1"/>
  <c r="D861" i="14"/>
  <c r="E861" i="14" s="1"/>
  <c r="F861" i="14" s="1"/>
  <c r="D841" i="14"/>
  <c r="E841" i="14" s="1"/>
  <c r="F841" i="14" s="1"/>
  <c r="D821" i="14"/>
  <c r="E821" i="14" s="1"/>
  <c r="F821" i="14" s="1"/>
  <c r="D781" i="14"/>
  <c r="E781" i="14" s="1"/>
  <c r="F781" i="14" s="1"/>
  <c r="D761" i="14"/>
  <c r="E761" i="14" s="1"/>
  <c r="F761" i="14" s="1"/>
  <c r="D721" i="14"/>
  <c r="E721" i="14" s="1"/>
  <c r="F721" i="14" s="1"/>
  <c r="D701" i="14"/>
  <c r="E701" i="14" s="1"/>
  <c r="F701" i="14" s="1"/>
  <c r="D681" i="14"/>
  <c r="E681" i="14" s="1"/>
  <c r="F681" i="14" s="1"/>
  <c r="D661" i="14"/>
  <c r="E661" i="14" s="1"/>
  <c r="F661" i="14" s="1"/>
  <c r="D641" i="14"/>
  <c r="E641" i="14" s="1"/>
  <c r="F641" i="14" s="1"/>
  <c r="D601" i="14"/>
  <c r="E601" i="14" s="1"/>
  <c r="F601" i="14" s="1"/>
  <c r="D581" i="14"/>
  <c r="E581" i="14" s="1"/>
  <c r="F581" i="14" s="1"/>
  <c r="D561" i="14"/>
  <c r="E561" i="14" s="1"/>
  <c r="F561" i="14" s="1"/>
  <c r="D541" i="14"/>
  <c r="E541" i="14" s="1"/>
  <c r="F541" i="14" s="1"/>
  <c r="D521" i="14"/>
  <c r="E521" i="14" s="1"/>
  <c r="F521" i="14" s="1"/>
  <c r="D501" i="14"/>
  <c r="E501" i="14" s="1"/>
  <c r="F501" i="14" s="1"/>
  <c r="D481" i="14"/>
  <c r="E481" i="14" s="1"/>
  <c r="F481" i="14" s="1"/>
  <c r="D461" i="14"/>
  <c r="E461" i="14" s="1"/>
  <c r="F461" i="14" s="1"/>
  <c r="D441" i="14"/>
  <c r="E441" i="14" s="1"/>
  <c r="F441" i="14" s="1"/>
  <c r="D421" i="14"/>
  <c r="E421" i="14" s="1"/>
  <c r="F421" i="14" s="1"/>
  <c r="D381" i="14"/>
  <c r="E381" i="14" s="1"/>
  <c r="F381" i="14" s="1"/>
  <c r="D361" i="14"/>
  <c r="E361" i="14" s="1"/>
  <c r="F361" i="14" s="1"/>
  <c r="D341" i="14"/>
  <c r="E341" i="14" s="1"/>
  <c r="F341" i="14" s="1"/>
  <c r="D321" i="14"/>
  <c r="E321" i="14" s="1"/>
  <c r="F321" i="14" s="1"/>
  <c r="D301" i="14"/>
  <c r="E301" i="14" s="1"/>
  <c r="F301" i="14" s="1"/>
  <c r="D281" i="14"/>
  <c r="E281" i="14" s="1"/>
  <c r="F281" i="14" s="1"/>
  <c r="D261" i="14"/>
  <c r="E261" i="14" s="1"/>
  <c r="F261" i="14" s="1"/>
  <c r="D241" i="14"/>
  <c r="E241" i="14" s="1"/>
  <c r="F241" i="14" s="1"/>
  <c r="D221" i="14"/>
  <c r="E221" i="14" s="1"/>
  <c r="F221" i="14" s="1"/>
  <c r="D201" i="14"/>
  <c r="E201" i="14" s="1"/>
  <c r="F201" i="14" s="1"/>
  <c r="D181" i="14"/>
  <c r="E181" i="14" s="1"/>
  <c r="F181" i="14" s="1"/>
  <c r="D161" i="14"/>
  <c r="E161" i="14" s="1"/>
  <c r="F161" i="14" s="1"/>
  <c r="D121" i="14"/>
  <c r="E121" i="14" s="1"/>
  <c r="F121" i="14" s="1"/>
  <c r="D101" i="14"/>
  <c r="E101" i="14" s="1"/>
  <c r="F101" i="14" s="1"/>
  <c r="D81" i="14"/>
  <c r="E81" i="14" s="1"/>
  <c r="F81" i="14" s="1"/>
  <c r="D61" i="14"/>
  <c r="E61" i="14" s="1"/>
  <c r="F61" i="14" s="1"/>
  <c r="D41" i="14"/>
  <c r="E41" i="14" s="1"/>
  <c r="F41" i="14" s="1"/>
  <c r="D21" i="14"/>
  <c r="E21" i="14" s="1"/>
  <c r="F21" i="14" s="1"/>
  <c r="D3275" i="14"/>
  <c r="E3275" i="14" s="1"/>
  <c r="F3275" i="14" s="1"/>
  <c r="D3073" i="14"/>
  <c r="E3073" i="14" s="1"/>
  <c r="F3073" i="14" s="1"/>
  <c r="D2951" i="14"/>
  <c r="E2951" i="14" s="1"/>
  <c r="F2951" i="14" s="1"/>
  <c r="D2876" i="14"/>
  <c r="E2876" i="14" s="1"/>
  <c r="F2876" i="14" s="1"/>
  <c r="D2811" i="14"/>
  <c r="E2811" i="14" s="1"/>
  <c r="F2811" i="14" s="1"/>
  <c r="D2734" i="14"/>
  <c r="E2734" i="14" s="1"/>
  <c r="F2734" i="14" s="1"/>
  <c r="D2656" i="14"/>
  <c r="E2656" i="14" s="1"/>
  <c r="F2656" i="14" s="1"/>
  <c r="D2599" i="14"/>
  <c r="E2599" i="14" s="1"/>
  <c r="F2599" i="14" s="1"/>
  <c r="D2531" i="14"/>
  <c r="E2531" i="14" s="1"/>
  <c r="F2531" i="14" s="1"/>
  <c r="D2453" i="14"/>
  <c r="E2453" i="14" s="1"/>
  <c r="F2453" i="14" s="1"/>
  <c r="D2375" i="14"/>
  <c r="E2375" i="14" s="1"/>
  <c r="F2375" i="14" s="1"/>
  <c r="D2292" i="14"/>
  <c r="E2292" i="14" s="1"/>
  <c r="F2292" i="14" s="1"/>
  <c r="D1972" i="14"/>
  <c r="E1972" i="14" s="1"/>
  <c r="F1972" i="14" s="1"/>
  <c r="D1755" i="14"/>
  <c r="E1755" i="14" s="1"/>
  <c r="F1755" i="14" s="1"/>
  <c r="D1674" i="14"/>
  <c r="E1674" i="14" s="1"/>
  <c r="F1674" i="14" s="1"/>
  <c r="D1553" i="14"/>
  <c r="E1553" i="14" s="1"/>
  <c r="F1553" i="14" s="1"/>
  <c r="D1276" i="14"/>
  <c r="E1276" i="14" s="1"/>
  <c r="F1276" i="14" s="1"/>
  <c r="D698" i="14"/>
  <c r="E698" i="14" s="1"/>
  <c r="F698" i="14" s="1"/>
  <c r="D117" i="14"/>
  <c r="E117" i="14" s="1"/>
  <c r="F117" i="14" s="1"/>
  <c r="D704" i="14"/>
  <c r="E704" i="14" s="1"/>
  <c r="F704" i="14" s="1"/>
  <c r="D644" i="14"/>
  <c r="E644" i="14" s="1"/>
  <c r="F644" i="14" s="1"/>
  <c r="D404" i="14"/>
  <c r="E404" i="14" s="1"/>
  <c r="F404" i="14" s="1"/>
  <c r="D324" i="14"/>
  <c r="E324" i="14" s="1"/>
  <c r="F324" i="14" s="1"/>
  <c r="D244" i="14"/>
  <c r="E244" i="14" s="1"/>
  <c r="F244" i="14" s="1"/>
  <c r="D184" i="14"/>
  <c r="E184" i="14" s="1"/>
  <c r="F184" i="14" s="1"/>
  <c r="D24" i="14"/>
  <c r="E24" i="14" s="1"/>
  <c r="F24" i="14" s="1"/>
  <c r="D3278" i="14"/>
  <c r="E3278" i="14" s="1"/>
  <c r="F3278" i="14" s="1"/>
  <c r="D1679" i="14"/>
  <c r="E1679" i="14" s="1"/>
  <c r="F1679" i="14" s="1"/>
  <c r="D134" i="14"/>
  <c r="E134" i="14" s="1"/>
  <c r="F134" i="14" s="1"/>
  <c r="D3343" i="14"/>
  <c r="E3343" i="14" s="1"/>
  <c r="F3343" i="14" s="1"/>
  <c r="D3183" i="14"/>
  <c r="E3183" i="14" s="1"/>
  <c r="F3183" i="14" s="1"/>
  <c r="D3123" i="14"/>
  <c r="E3123" i="14" s="1"/>
  <c r="F3123" i="14" s="1"/>
  <c r="D2963" i="14"/>
  <c r="E2963" i="14" s="1"/>
  <c r="F2963" i="14" s="1"/>
  <c r="D2883" i="14"/>
  <c r="E2883" i="14" s="1"/>
  <c r="F2883" i="14" s="1"/>
  <c r="D2823" i="14"/>
  <c r="E2823" i="14" s="1"/>
  <c r="F2823" i="14" s="1"/>
  <c r="D2743" i="14"/>
  <c r="E2743" i="14" s="1"/>
  <c r="F2743" i="14" s="1"/>
  <c r="D2683" i="14"/>
  <c r="E2683" i="14" s="1"/>
  <c r="F2683" i="14" s="1"/>
  <c r="D2603" i="14"/>
  <c r="E2603" i="14" s="1"/>
  <c r="F2603" i="14" s="1"/>
  <c r="D2523" i="14"/>
  <c r="E2523" i="14" s="1"/>
  <c r="F2523" i="14" s="1"/>
  <c r="D2463" i="14"/>
  <c r="E2463" i="14" s="1"/>
  <c r="F2463" i="14" s="1"/>
  <c r="D2383" i="14"/>
  <c r="E2383" i="14" s="1"/>
  <c r="F2383" i="14" s="1"/>
  <c r="D2303" i="14"/>
  <c r="E2303" i="14" s="1"/>
  <c r="F2303" i="14" s="1"/>
  <c r="D2223" i="14"/>
  <c r="E2223" i="14" s="1"/>
  <c r="F2223" i="14" s="1"/>
  <c r="D2143" i="14"/>
  <c r="E2143" i="14" s="1"/>
  <c r="F2143" i="14" s="1"/>
  <c r="D2063" i="14"/>
  <c r="E2063" i="14" s="1"/>
  <c r="F2063" i="14" s="1"/>
  <c r="D1983" i="14"/>
  <c r="E1983" i="14" s="1"/>
  <c r="F1983" i="14" s="1"/>
  <c r="D1903" i="14"/>
  <c r="E1903" i="14" s="1"/>
  <c r="F1903" i="14" s="1"/>
  <c r="D1823" i="14"/>
  <c r="E1823" i="14" s="1"/>
  <c r="F1823" i="14" s="1"/>
  <c r="D1763" i="14"/>
  <c r="E1763" i="14" s="1"/>
  <c r="F1763" i="14" s="1"/>
  <c r="D1683" i="14"/>
  <c r="E1683" i="14" s="1"/>
  <c r="F1683" i="14" s="1"/>
  <c r="D1623" i="14"/>
  <c r="E1623" i="14" s="1"/>
  <c r="F1623" i="14" s="1"/>
  <c r="D1543" i="14"/>
  <c r="E1543" i="14" s="1"/>
  <c r="F1543" i="14" s="1"/>
  <c r="D1443" i="14"/>
  <c r="E1443" i="14" s="1"/>
  <c r="F1443" i="14" s="1"/>
  <c r="D1323" i="14"/>
  <c r="E1323" i="14" s="1"/>
  <c r="F1323" i="14" s="1"/>
  <c r="D1243" i="14"/>
  <c r="E1243" i="14" s="1"/>
  <c r="F1243" i="14" s="1"/>
  <c r="D1143" i="14"/>
  <c r="E1143" i="14" s="1"/>
  <c r="F1143" i="14" s="1"/>
  <c r="D1083" i="14"/>
  <c r="E1083" i="14" s="1"/>
  <c r="F1083" i="14" s="1"/>
  <c r="D963" i="14"/>
  <c r="E963" i="14" s="1"/>
  <c r="F963" i="14" s="1"/>
  <c r="D883" i="14"/>
  <c r="E883" i="14" s="1"/>
  <c r="F883" i="14" s="1"/>
  <c r="D803" i="14"/>
  <c r="E803" i="14" s="1"/>
  <c r="F803" i="14" s="1"/>
  <c r="D723" i="14"/>
  <c r="E723" i="14" s="1"/>
  <c r="F723" i="14" s="1"/>
  <c r="D643" i="14"/>
  <c r="E643" i="14" s="1"/>
  <c r="F643" i="14" s="1"/>
  <c r="D563" i="14"/>
  <c r="E563" i="14" s="1"/>
  <c r="F563" i="14" s="1"/>
  <c r="D483" i="14"/>
  <c r="E483" i="14" s="1"/>
  <c r="F483" i="14" s="1"/>
  <c r="D323" i="14"/>
  <c r="E323" i="14" s="1"/>
  <c r="F323" i="14" s="1"/>
  <c r="D223" i="14"/>
  <c r="E223" i="14" s="1"/>
  <c r="F223" i="14" s="1"/>
  <c r="D143" i="14"/>
  <c r="E143" i="14" s="1"/>
  <c r="F143" i="14" s="1"/>
  <c r="D43" i="14"/>
  <c r="E43" i="14" s="1"/>
  <c r="F43" i="14" s="1"/>
  <c r="D3277" i="14"/>
  <c r="E3277" i="14" s="1"/>
  <c r="F3277" i="14" s="1"/>
  <c r="D1872" i="14"/>
  <c r="E1872" i="14" s="1"/>
  <c r="F1872" i="14" s="1"/>
  <c r="D1278" i="14"/>
  <c r="E1278" i="14" s="1"/>
  <c r="F1278" i="14" s="1"/>
  <c r="D414" i="14"/>
  <c r="E414" i="14" s="1"/>
  <c r="F414" i="14" s="1"/>
  <c r="D3322" i="14"/>
  <c r="E3322" i="14" s="1"/>
  <c r="F3322" i="14" s="1"/>
  <c r="D3222" i="14"/>
  <c r="E3222" i="14" s="1"/>
  <c r="F3222" i="14" s="1"/>
  <c r="D3162" i="14"/>
  <c r="E3162" i="14" s="1"/>
  <c r="F3162" i="14" s="1"/>
  <c r="D2902" i="14"/>
  <c r="E2902" i="14" s="1"/>
  <c r="F2902" i="14" s="1"/>
  <c r="D2762" i="14"/>
  <c r="E2762" i="14" s="1"/>
  <c r="F2762" i="14" s="1"/>
  <c r="D2682" i="14"/>
  <c r="E2682" i="14" s="1"/>
  <c r="F2682" i="14" s="1"/>
  <c r="D2522" i="14"/>
  <c r="E2522" i="14" s="1"/>
  <c r="F2522" i="14" s="1"/>
  <c r="D2262" i="14"/>
  <c r="E2262" i="14" s="1"/>
  <c r="F2262" i="14" s="1"/>
  <c r="D2082" i="14"/>
  <c r="E2082" i="14" s="1"/>
  <c r="F2082" i="14" s="1"/>
  <c r="D2002" i="14"/>
  <c r="E2002" i="14" s="1"/>
  <c r="F2002" i="14" s="1"/>
  <c r="D1922" i="14"/>
  <c r="E1922" i="14" s="1"/>
  <c r="F1922" i="14" s="1"/>
  <c r="D1842" i="14"/>
  <c r="E1842" i="14" s="1"/>
  <c r="F1842" i="14" s="1"/>
  <c r="D1742" i="14"/>
  <c r="E1742" i="14" s="1"/>
  <c r="F1742" i="14" s="1"/>
  <c r="D1502" i="14"/>
  <c r="E1502" i="14" s="1"/>
  <c r="F1502" i="14" s="1"/>
  <c r="D3221" i="14"/>
  <c r="E3221" i="14" s="1"/>
  <c r="F3221" i="14" s="1"/>
  <c r="D3181" i="14"/>
  <c r="E3181" i="14" s="1"/>
  <c r="F3181" i="14" s="1"/>
  <c r="D3081" i="14"/>
  <c r="E3081" i="14" s="1"/>
  <c r="F3081" i="14" s="1"/>
  <c r="D2981" i="14"/>
  <c r="E2981" i="14" s="1"/>
  <c r="F2981" i="14" s="1"/>
  <c r="D2861" i="14"/>
  <c r="E2861" i="14" s="1"/>
  <c r="F2861" i="14" s="1"/>
  <c r="D2801" i="14"/>
  <c r="E2801" i="14" s="1"/>
  <c r="F2801" i="14" s="1"/>
  <c r="D2721" i="14"/>
  <c r="E2721" i="14" s="1"/>
  <c r="F2721" i="14" s="1"/>
  <c r="D2521" i="14"/>
  <c r="E2521" i="14" s="1"/>
  <c r="F2521" i="14" s="1"/>
  <c r="D2461" i="14"/>
  <c r="E2461" i="14" s="1"/>
  <c r="F2461" i="14" s="1"/>
  <c r="D2301" i="14"/>
  <c r="E2301" i="14" s="1"/>
  <c r="F2301" i="14" s="1"/>
  <c r="D2221" i="14"/>
  <c r="E2221" i="14" s="1"/>
  <c r="F2221" i="14" s="1"/>
  <c r="D2041" i="14"/>
  <c r="E2041" i="14" s="1"/>
  <c r="F2041" i="14" s="1"/>
  <c r="D1981" i="14"/>
  <c r="E1981" i="14" s="1"/>
  <c r="F1981" i="14" s="1"/>
  <c r="D1701" i="14"/>
  <c r="E1701" i="14" s="1"/>
  <c r="F1701" i="14" s="1"/>
  <c r="D1641" i="14"/>
  <c r="E1641" i="14" s="1"/>
  <c r="F1641" i="14" s="1"/>
  <c r="D1521" i="14"/>
  <c r="E1521" i="14" s="1"/>
  <c r="F1521" i="14" s="1"/>
  <c r="D1461" i="14"/>
  <c r="E1461" i="14" s="1"/>
  <c r="F1461" i="14" s="1"/>
  <c r="D1281" i="14"/>
  <c r="E1281" i="14" s="1"/>
  <c r="F1281" i="14" s="1"/>
  <c r="D3220" i="14"/>
  <c r="E3220" i="14" s="1"/>
  <c r="F3220" i="14" s="1"/>
  <c r="D3160" i="14"/>
  <c r="E3160" i="14" s="1"/>
  <c r="F3160" i="14" s="1"/>
  <c r="D3080" i="14"/>
  <c r="E3080" i="14" s="1"/>
  <c r="F3080" i="14" s="1"/>
  <c r="D2960" i="14"/>
  <c r="E2960" i="14" s="1"/>
  <c r="F2960" i="14" s="1"/>
  <c r="D2900" i="14"/>
  <c r="E2900" i="14" s="1"/>
  <c r="F2900" i="14" s="1"/>
  <c r="D2820" i="14"/>
  <c r="E2820" i="14" s="1"/>
  <c r="F2820" i="14" s="1"/>
  <c r="D2720" i="14"/>
  <c r="E2720" i="14" s="1"/>
  <c r="F2720" i="14" s="1"/>
  <c r="D2580" i="14"/>
  <c r="E2580" i="14" s="1"/>
  <c r="F2580" i="14" s="1"/>
  <c r="D2440" i="14"/>
  <c r="E2440" i="14" s="1"/>
  <c r="F2440" i="14" s="1"/>
  <c r="D2300" i="14"/>
  <c r="E2300" i="14" s="1"/>
  <c r="F2300" i="14" s="1"/>
  <c r="D2280" i="14"/>
  <c r="E2280" i="14" s="1"/>
  <c r="F2280" i="14" s="1"/>
  <c r="D2220" i="14"/>
  <c r="E2220" i="14" s="1"/>
  <c r="F2220" i="14" s="1"/>
  <c r="D2180" i="14"/>
  <c r="E2180" i="14" s="1"/>
  <c r="F2180" i="14" s="1"/>
  <c r="D2020" i="14"/>
  <c r="E2020" i="14" s="1"/>
  <c r="F2020" i="14" s="1"/>
  <c r="D1980" i="14"/>
  <c r="E1980" i="14" s="1"/>
  <c r="F1980" i="14" s="1"/>
  <c r="D1880" i="14"/>
  <c r="E1880" i="14" s="1"/>
  <c r="F1880" i="14" s="1"/>
  <c r="D1740" i="14"/>
  <c r="E1740" i="14" s="1"/>
  <c r="F1740" i="14" s="1"/>
  <c r="D1660" i="14"/>
  <c r="E1660" i="14" s="1"/>
  <c r="F1660" i="14" s="1"/>
  <c r="D1480" i="14"/>
  <c r="E1480" i="14" s="1"/>
  <c r="F1480" i="14" s="1"/>
  <c r="D1440" i="14"/>
  <c r="E1440" i="14" s="1"/>
  <c r="F1440" i="14" s="1"/>
  <c r="D1380" i="14"/>
  <c r="E1380" i="14" s="1"/>
  <c r="F1380" i="14" s="1"/>
  <c r="D1320" i="14"/>
  <c r="E1320" i="14" s="1"/>
  <c r="F1320" i="14" s="1"/>
  <c r="D1280" i="14"/>
  <c r="E1280" i="14" s="1"/>
  <c r="F1280" i="14" s="1"/>
  <c r="D1240" i="14"/>
  <c r="E1240" i="14" s="1"/>
  <c r="F1240" i="14" s="1"/>
  <c r="D1140" i="14"/>
  <c r="E1140" i="14" s="1"/>
  <c r="F1140" i="14" s="1"/>
  <c r="D1080" i="14"/>
  <c r="E1080" i="14" s="1"/>
  <c r="F1080" i="14" s="1"/>
  <c r="D1000" i="14"/>
  <c r="E1000" i="14" s="1"/>
  <c r="F1000" i="14" s="1"/>
  <c r="D940" i="14"/>
  <c r="E940" i="14" s="1"/>
  <c r="F940" i="14" s="1"/>
  <c r="D880" i="14"/>
  <c r="E880" i="14" s="1"/>
  <c r="F880" i="14" s="1"/>
  <c r="D860" i="14"/>
  <c r="E860" i="14" s="1"/>
  <c r="F860" i="14" s="1"/>
  <c r="D820" i="14"/>
  <c r="E820" i="14" s="1"/>
  <c r="F820" i="14" s="1"/>
  <c r="D800" i="14"/>
  <c r="E800" i="14" s="1"/>
  <c r="F800" i="14" s="1"/>
  <c r="D740" i="14"/>
  <c r="E740" i="14" s="1"/>
  <c r="F740" i="14" s="1"/>
  <c r="D700" i="14"/>
  <c r="E700" i="14" s="1"/>
  <c r="F700" i="14" s="1"/>
  <c r="D660" i="14"/>
  <c r="E660" i="14" s="1"/>
  <c r="F660" i="14" s="1"/>
  <c r="D600" i="14"/>
  <c r="E600" i="14" s="1"/>
  <c r="F600" i="14" s="1"/>
  <c r="D560" i="14"/>
  <c r="E560" i="14" s="1"/>
  <c r="F560" i="14" s="1"/>
  <c r="D540" i="14"/>
  <c r="E540" i="14" s="1"/>
  <c r="F540" i="14" s="1"/>
  <c r="D520" i="14"/>
  <c r="E520" i="14" s="1"/>
  <c r="F520" i="14" s="1"/>
  <c r="D480" i="14"/>
  <c r="E480" i="14" s="1"/>
  <c r="F480" i="14" s="1"/>
  <c r="D440" i="14"/>
  <c r="E440" i="14" s="1"/>
  <c r="F440" i="14" s="1"/>
  <c r="D420" i="14"/>
  <c r="E420" i="14" s="1"/>
  <c r="F420" i="14" s="1"/>
  <c r="D380" i="14"/>
  <c r="E380" i="14" s="1"/>
  <c r="F380" i="14" s="1"/>
  <c r="D360" i="14"/>
  <c r="E360" i="14" s="1"/>
  <c r="F360" i="14" s="1"/>
  <c r="D340" i="14"/>
  <c r="E340" i="14" s="1"/>
  <c r="F340" i="14" s="1"/>
  <c r="D320" i="14"/>
  <c r="E320" i="14" s="1"/>
  <c r="F320" i="14" s="1"/>
  <c r="D300" i="14"/>
  <c r="E300" i="14" s="1"/>
  <c r="F300" i="14" s="1"/>
  <c r="D260" i="14"/>
  <c r="E260" i="14" s="1"/>
  <c r="F260" i="14" s="1"/>
  <c r="D220" i="14"/>
  <c r="E220" i="14" s="1"/>
  <c r="F220" i="14" s="1"/>
  <c r="D200" i="14"/>
  <c r="E200" i="14" s="1"/>
  <c r="F200" i="14" s="1"/>
  <c r="D180" i="14"/>
  <c r="E180" i="14" s="1"/>
  <c r="F180" i="14" s="1"/>
  <c r="D160" i="14"/>
  <c r="E160" i="14" s="1"/>
  <c r="F160" i="14" s="1"/>
  <c r="D120" i="14"/>
  <c r="E120" i="14" s="1"/>
  <c r="F120" i="14" s="1"/>
  <c r="D100" i="14"/>
  <c r="E100" i="14" s="1"/>
  <c r="F100" i="14" s="1"/>
  <c r="D80" i="14"/>
  <c r="E80" i="14" s="1"/>
  <c r="F80" i="14" s="1"/>
  <c r="D60" i="14"/>
  <c r="E60" i="14" s="1"/>
  <c r="F60" i="14" s="1"/>
  <c r="D40" i="14"/>
  <c r="E40" i="14" s="1"/>
  <c r="F40" i="14" s="1"/>
  <c r="D20" i="14"/>
  <c r="E20" i="14" s="1"/>
  <c r="F20" i="14" s="1"/>
  <c r="D3274" i="14"/>
  <c r="E3274" i="14" s="1"/>
  <c r="F3274" i="14" s="1"/>
  <c r="D3072" i="14"/>
  <c r="E3072" i="14" s="1"/>
  <c r="F3072" i="14" s="1"/>
  <c r="D2950" i="14"/>
  <c r="E2950" i="14" s="1"/>
  <c r="F2950" i="14" s="1"/>
  <c r="D2875" i="14"/>
  <c r="E2875" i="14" s="1"/>
  <c r="F2875" i="14" s="1"/>
  <c r="D2810" i="14"/>
  <c r="E2810" i="14" s="1"/>
  <c r="F2810" i="14" s="1"/>
  <c r="D2733" i="14"/>
  <c r="E2733" i="14" s="1"/>
  <c r="F2733" i="14" s="1"/>
  <c r="D2655" i="14"/>
  <c r="E2655" i="14" s="1"/>
  <c r="F2655" i="14" s="1"/>
  <c r="D2598" i="14"/>
  <c r="E2598" i="14" s="1"/>
  <c r="F2598" i="14" s="1"/>
  <c r="D2452" i="14"/>
  <c r="E2452" i="14" s="1"/>
  <c r="F2452" i="14" s="1"/>
  <c r="D2374" i="14"/>
  <c r="E2374" i="14" s="1"/>
  <c r="F2374" i="14" s="1"/>
  <c r="D2291" i="14"/>
  <c r="E2291" i="14" s="1"/>
  <c r="F2291" i="14" s="1"/>
  <c r="D2213" i="14"/>
  <c r="E2213" i="14" s="1"/>
  <c r="F2213" i="14" s="1"/>
  <c r="D1859" i="14"/>
  <c r="E1859" i="14" s="1"/>
  <c r="F1859" i="14" s="1"/>
  <c r="D1752" i="14"/>
  <c r="E1752" i="14" s="1"/>
  <c r="F1752" i="14" s="1"/>
  <c r="D1673" i="14"/>
  <c r="E1673" i="14" s="1"/>
  <c r="F1673" i="14" s="1"/>
  <c r="D1550" i="14"/>
  <c r="E1550" i="14" s="1"/>
  <c r="F1550" i="14" s="1"/>
  <c r="D1252" i="14"/>
  <c r="E1252" i="14" s="1"/>
  <c r="F1252" i="14" s="1"/>
  <c r="D854" i="14"/>
  <c r="E854" i="14" s="1"/>
  <c r="F854" i="14" s="1"/>
  <c r="D697" i="14"/>
  <c r="E697" i="14" s="1"/>
  <c r="F697" i="14" s="1"/>
  <c r="D239" i="14"/>
  <c r="E239" i="14" s="1"/>
  <c r="F239" i="14" s="1"/>
  <c r="D116" i="14"/>
  <c r="E116" i="14" s="1"/>
  <c r="F116" i="14" s="1"/>
  <c r="D684" i="14"/>
  <c r="E684" i="14" s="1"/>
  <c r="F684" i="14" s="1"/>
  <c r="D524" i="14"/>
  <c r="E524" i="14" s="1"/>
  <c r="F524" i="14" s="1"/>
  <c r="D364" i="14"/>
  <c r="E364" i="14" s="1"/>
  <c r="F364" i="14" s="1"/>
  <c r="D284" i="14"/>
  <c r="E284" i="14" s="1"/>
  <c r="F284" i="14" s="1"/>
  <c r="D104" i="14"/>
  <c r="E104" i="14" s="1"/>
  <c r="F104" i="14" s="1"/>
  <c r="D44" i="14"/>
  <c r="E44" i="14" s="1"/>
  <c r="F44" i="14" s="1"/>
  <c r="D2814" i="14"/>
  <c r="E2814" i="14" s="1"/>
  <c r="F2814" i="14" s="1"/>
  <c r="D2456" i="14"/>
  <c r="E2456" i="14" s="1"/>
  <c r="F2456" i="14" s="1"/>
  <c r="D1797" i="14"/>
  <c r="E1797" i="14" s="1"/>
  <c r="F1797" i="14" s="1"/>
  <c r="D460" i="14"/>
  <c r="E460" i="14" s="1"/>
  <c r="F460" i="14" s="1"/>
  <c r="D3243" i="14"/>
  <c r="E3243" i="14" s="1"/>
  <c r="F3243" i="14" s="1"/>
  <c r="D3103" i="14"/>
  <c r="E3103" i="14" s="1"/>
  <c r="F3103" i="14" s="1"/>
  <c r="D3023" i="14"/>
  <c r="E3023" i="14" s="1"/>
  <c r="F3023" i="14" s="1"/>
  <c r="D2863" i="14"/>
  <c r="E2863" i="14" s="1"/>
  <c r="F2863" i="14" s="1"/>
  <c r="D2803" i="14"/>
  <c r="E2803" i="14" s="1"/>
  <c r="F2803" i="14" s="1"/>
  <c r="D2663" i="14"/>
  <c r="E2663" i="14" s="1"/>
  <c r="F2663" i="14" s="1"/>
  <c r="D2583" i="14"/>
  <c r="E2583" i="14" s="1"/>
  <c r="F2583" i="14" s="1"/>
  <c r="D2443" i="14"/>
  <c r="E2443" i="14" s="1"/>
  <c r="F2443" i="14" s="1"/>
  <c r="D2183" i="14"/>
  <c r="E2183" i="14" s="1"/>
  <c r="F2183" i="14" s="1"/>
  <c r="D2123" i="14"/>
  <c r="E2123" i="14" s="1"/>
  <c r="F2123" i="14" s="1"/>
  <c r="D2003" i="14"/>
  <c r="E2003" i="14" s="1"/>
  <c r="F2003" i="14" s="1"/>
  <c r="D1943" i="14"/>
  <c r="E1943" i="14" s="1"/>
  <c r="F1943" i="14" s="1"/>
  <c r="D1703" i="14"/>
  <c r="E1703" i="14" s="1"/>
  <c r="F1703" i="14" s="1"/>
  <c r="D1643" i="14"/>
  <c r="E1643" i="14" s="1"/>
  <c r="F1643" i="14" s="1"/>
  <c r="D1563" i="14"/>
  <c r="E1563" i="14" s="1"/>
  <c r="F1563" i="14" s="1"/>
  <c r="D1363" i="14"/>
  <c r="E1363" i="14" s="1"/>
  <c r="F1363" i="14" s="1"/>
  <c r="D1283" i="14"/>
  <c r="E1283" i="14" s="1"/>
  <c r="F1283" i="14" s="1"/>
  <c r="D1023" i="14"/>
  <c r="E1023" i="14" s="1"/>
  <c r="F1023" i="14" s="1"/>
  <c r="D863" i="14"/>
  <c r="E863" i="14" s="1"/>
  <c r="F863" i="14" s="1"/>
  <c r="D783" i="14"/>
  <c r="E783" i="14" s="1"/>
  <c r="F783" i="14" s="1"/>
  <c r="D703" i="14"/>
  <c r="E703" i="14" s="1"/>
  <c r="F703" i="14" s="1"/>
  <c r="D623" i="14"/>
  <c r="E623" i="14" s="1"/>
  <c r="F623" i="14" s="1"/>
  <c r="D383" i="14"/>
  <c r="E383" i="14" s="1"/>
  <c r="F383" i="14" s="1"/>
  <c r="D303" i="14"/>
  <c r="E303" i="14" s="1"/>
  <c r="F303" i="14" s="1"/>
  <c r="D203" i="14"/>
  <c r="E203" i="14" s="1"/>
  <c r="F203" i="14" s="1"/>
  <c r="D123" i="14"/>
  <c r="E123" i="14" s="1"/>
  <c r="F123" i="14" s="1"/>
  <c r="D63" i="14"/>
  <c r="E63" i="14" s="1"/>
  <c r="F63" i="14" s="1"/>
  <c r="D2601" i="14"/>
  <c r="E2601" i="14" s="1"/>
  <c r="F2601" i="14" s="1"/>
  <c r="D1974" i="14"/>
  <c r="E1974" i="14" s="1"/>
  <c r="F1974" i="14" s="1"/>
  <c r="D1555" i="14"/>
  <c r="E1555" i="14" s="1"/>
  <c r="F1555" i="14" s="1"/>
  <c r="D571" i="14"/>
  <c r="E571" i="14" s="1"/>
  <c r="F571" i="14" s="1"/>
  <c r="D3262" i="14"/>
  <c r="E3262" i="14" s="1"/>
  <c r="F3262" i="14" s="1"/>
  <c r="D3102" i="14"/>
  <c r="E3102" i="14" s="1"/>
  <c r="F3102" i="14" s="1"/>
  <c r="D2922" i="14"/>
  <c r="E2922" i="14" s="1"/>
  <c r="F2922" i="14" s="1"/>
  <c r="D2862" i="14"/>
  <c r="E2862" i="14" s="1"/>
  <c r="F2862" i="14" s="1"/>
  <c r="D2782" i="14"/>
  <c r="E2782" i="14" s="1"/>
  <c r="F2782" i="14" s="1"/>
  <c r="D2602" i="14"/>
  <c r="E2602" i="14" s="1"/>
  <c r="F2602" i="14" s="1"/>
  <c r="D2542" i="14"/>
  <c r="E2542" i="14" s="1"/>
  <c r="F2542" i="14" s="1"/>
  <c r="D2382" i="14"/>
  <c r="E2382" i="14" s="1"/>
  <c r="F2382" i="14" s="1"/>
  <c r="D2202" i="14"/>
  <c r="E2202" i="14" s="1"/>
  <c r="F2202" i="14" s="1"/>
  <c r="D2122" i="14"/>
  <c r="E2122" i="14" s="1"/>
  <c r="F2122" i="14" s="1"/>
  <c r="D2042" i="14"/>
  <c r="E2042" i="14" s="1"/>
  <c r="F2042" i="14" s="1"/>
  <c r="D1882" i="14"/>
  <c r="E1882" i="14" s="1"/>
  <c r="F1882" i="14" s="1"/>
  <c r="D1802" i="14"/>
  <c r="E1802" i="14" s="1"/>
  <c r="F1802" i="14" s="1"/>
  <c r="D1722" i="14"/>
  <c r="E1722" i="14" s="1"/>
  <c r="F1722" i="14" s="1"/>
  <c r="D1642" i="14"/>
  <c r="E1642" i="14" s="1"/>
  <c r="F1642" i="14" s="1"/>
  <c r="D1582" i="14"/>
  <c r="E1582" i="14" s="1"/>
  <c r="F1582" i="14" s="1"/>
  <c r="D1482" i="14"/>
  <c r="E1482" i="14" s="1"/>
  <c r="F1482" i="14" s="1"/>
  <c r="D3301" i="14"/>
  <c r="E3301" i="14" s="1"/>
  <c r="F3301" i="14" s="1"/>
  <c r="D3061" i="14"/>
  <c r="E3061" i="14" s="1"/>
  <c r="F3061" i="14" s="1"/>
  <c r="D3001" i="14"/>
  <c r="E3001" i="14" s="1"/>
  <c r="F3001" i="14" s="1"/>
  <c r="D2961" i="14"/>
  <c r="E2961" i="14" s="1"/>
  <c r="F2961" i="14" s="1"/>
  <c r="D2881" i="14"/>
  <c r="E2881" i="14" s="1"/>
  <c r="F2881" i="14" s="1"/>
  <c r="D2741" i="14"/>
  <c r="E2741" i="14" s="1"/>
  <c r="F2741" i="14" s="1"/>
  <c r="D2661" i="14"/>
  <c r="E2661" i="14" s="1"/>
  <c r="F2661" i="14" s="1"/>
  <c r="D2581" i="14"/>
  <c r="E2581" i="14" s="1"/>
  <c r="F2581" i="14" s="1"/>
  <c r="D2381" i="14"/>
  <c r="E2381" i="14" s="1"/>
  <c r="F2381" i="14" s="1"/>
  <c r="D2181" i="14"/>
  <c r="E2181" i="14" s="1"/>
  <c r="F2181" i="14" s="1"/>
  <c r="D2101" i="14"/>
  <c r="E2101" i="14" s="1"/>
  <c r="F2101" i="14" s="1"/>
  <c r="D1881" i="14"/>
  <c r="E1881" i="14" s="1"/>
  <c r="F1881" i="14" s="1"/>
  <c r="D1781" i="14"/>
  <c r="E1781" i="14" s="1"/>
  <c r="F1781" i="14" s="1"/>
  <c r="D1741" i="14"/>
  <c r="E1741" i="14" s="1"/>
  <c r="F1741" i="14" s="1"/>
  <c r="D1661" i="14"/>
  <c r="E1661" i="14" s="1"/>
  <c r="F1661" i="14" s="1"/>
  <c r="D1621" i="14"/>
  <c r="E1621" i="14" s="1"/>
  <c r="F1621" i="14" s="1"/>
  <c r="D1561" i="14"/>
  <c r="E1561" i="14" s="1"/>
  <c r="F1561" i="14" s="1"/>
  <c r="D1481" i="14"/>
  <c r="E1481" i="14" s="1"/>
  <c r="F1481" i="14" s="1"/>
  <c r="D1421" i="14"/>
  <c r="E1421" i="14" s="1"/>
  <c r="F1421" i="14" s="1"/>
  <c r="D1361" i="14"/>
  <c r="E1361" i="14" s="1"/>
  <c r="F1361" i="14" s="1"/>
  <c r="D3340" i="14"/>
  <c r="E3340" i="14" s="1"/>
  <c r="F3340" i="14" s="1"/>
  <c r="D3260" i="14"/>
  <c r="E3260" i="14" s="1"/>
  <c r="F3260" i="14" s="1"/>
  <c r="D3180" i="14"/>
  <c r="E3180" i="14" s="1"/>
  <c r="F3180" i="14" s="1"/>
  <c r="D3120" i="14"/>
  <c r="E3120" i="14" s="1"/>
  <c r="F3120" i="14" s="1"/>
  <c r="D3060" i="14"/>
  <c r="E3060" i="14" s="1"/>
  <c r="F3060" i="14" s="1"/>
  <c r="D2860" i="14"/>
  <c r="E2860" i="14" s="1"/>
  <c r="F2860" i="14" s="1"/>
  <c r="D2800" i="14"/>
  <c r="E2800" i="14" s="1"/>
  <c r="F2800" i="14" s="1"/>
  <c r="D2740" i="14"/>
  <c r="E2740" i="14" s="1"/>
  <c r="F2740" i="14" s="1"/>
  <c r="D2640" i="14"/>
  <c r="E2640" i="14" s="1"/>
  <c r="F2640" i="14" s="1"/>
  <c r="D2460" i="14"/>
  <c r="E2460" i="14" s="1"/>
  <c r="F2460" i="14" s="1"/>
  <c r="D2360" i="14"/>
  <c r="E2360" i="14" s="1"/>
  <c r="F2360" i="14" s="1"/>
  <c r="D2200" i="14"/>
  <c r="E2200" i="14" s="1"/>
  <c r="F2200" i="14" s="1"/>
  <c r="D2140" i="14"/>
  <c r="E2140" i="14" s="1"/>
  <c r="F2140" i="14" s="1"/>
  <c r="D2100" i="14"/>
  <c r="E2100" i="14" s="1"/>
  <c r="F2100" i="14" s="1"/>
  <c r="D2000" i="14"/>
  <c r="E2000" i="14" s="1"/>
  <c r="F2000" i="14" s="1"/>
  <c r="D1820" i="14"/>
  <c r="E1820" i="14" s="1"/>
  <c r="F1820" i="14" s="1"/>
  <c r="D1760" i="14"/>
  <c r="E1760" i="14" s="1"/>
  <c r="F1760" i="14" s="1"/>
  <c r="D1700" i="14"/>
  <c r="E1700" i="14" s="1"/>
  <c r="F1700" i="14" s="1"/>
  <c r="D1620" i="14"/>
  <c r="E1620" i="14" s="1"/>
  <c r="F1620" i="14" s="1"/>
  <c r="D1580" i="14"/>
  <c r="E1580" i="14" s="1"/>
  <c r="F1580" i="14" s="1"/>
  <c r="D1540" i="14"/>
  <c r="E1540" i="14" s="1"/>
  <c r="F1540" i="14" s="1"/>
  <c r="D1420" i="14"/>
  <c r="E1420" i="14" s="1"/>
  <c r="F1420" i="14" s="1"/>
  <c r="D1360" i="14"/>
  <c r="E1360" i="14" s="1"/>
  <c r="F1360" i="14" s="1"/>
  <c r="D1340" i="14"/>
  <c r="E1340" i="14" s="1"/>
  <c r="F1340" i="14" s="1"/>
  <c r="D1220" i="14"/>
  <c r="E1220" i="14" s="1"/>
  <c r="F1220" i="14" s="1"/>
  <c r="D1160" i="14"/>
  <c r="E1160" i="14" s="1"/>
  <c r="F1160" i="14" s="1"/>
  <c r="D1100" i="14"/>
  <c r="E1100" i="14" s="1"/>
  <c r="F1100" i="14" s="1"/>
  <c r="D1040" i="14"/>
  <c r="E1040" i="14" s="1"/>
  <c r="F1040" i="14" s="1"/>
  <c r="D1020" i="14"/>
  <c r="E1020" i="14" s="1"/>
  <c r="F1020" i="14" s="1"/>
  <c r="D980" i="14"/>
  <c r="E980" i="14" s="1"/>
  <c r="F980" i="14" s="1"/>
  <c r="D920" i="14"/>
  <c r="E920" i="14" s="1"/>
  <c r="F920" i="14" s="1"/>
  <c r="D840" i="14"/>
  <c r="E840" i="14" s="1"/>
  <c r="F840" i="14" s="1"/>
  <c r="D760" i="14"/>
  <c r="E760" i="14" s="1"/>
  <c r="F760" i="14" s="1"/>
  <c r="D720" i="14"/>
  <c r="E720" i="14" s="1"/>
  <c r="F720" i="14" s="1"/>
  <c r="D680" i="14"/>
  <c r="E680" i="14" s="1"/>
  <c r="F680" i="14" s="1"/>
  <c r="D640" i="14"/>
  <c r="E640" i="14" s="1"/>
  <c r="F640" i="14" s="1"/>
  <c r="D580" i="14"/>
  <c r="E580" i="14" s="1"/>
  <c r="F580" i="14" s="1"/>
  <c r="D500" i="14"/>
  <c r="E500" i="14" s="1"/>
  <c r="F500" i="14" s="1"/>
  <c r="D1559" i="14"/>
  <c r="E1559" i="14" s="1"/>
  <c r="F1559" i="14" s="1"/>
  <c r="D1459" i="14"/>
  <c r="E1459" i="14" s="1"/>
  <c r="F1459" i="14" s="1"/>
  <c r="D1359" i="14"/>
  <c r="E1359" i="14" s="1"/>
  <c r="F1359" i="14" s="1"/>
  <c r="D1259" i="14"/>
  <c r="E1259" i="14" s="1"/>
  <c r="F1259" i="14" s="1"/>
  <c r="D1159" i="14"/>
  <c r="E1159" i="14" s="1"/>
  <c r="F1159" i="14" s="1"/>
  <c r="D1059" i="14"/>
  <c r="E1059" i="14" s="1"/>
  <c r="F1059" i="14" s="1"/>
  <c r="D959" i="14"/>
  <c r="E959" i="14" s="1"/>
  <c r="F959" i="14" s="1"/>
  <c r="D859" i="14"/>
  <c r="E859" i="14" s="1"/>
  <c r="F859" i="14" s="1"/>
  <c r="D759" i="14"/>
  <c r="E759" i="14" s="1"/>
  <c r="F759" i="14" s="1"/>
  <c r="D659" i="14"/>
  <c r="E659" i="14" s="1"/>
  <c r="F659" i="14" s="1"/>
  <c r="D559" i="14"/>
  <c r="E559" i="14" s="1"/>
  <c r="F559" i="14" s="1"/>
  <c r="D459" i="14"/>
  <c r="E459" i="14" s="1"/>
  <c r="F459" i="14" s="1"/>
  <c r="D359" i="14"/>
  <c r="E359" i="14" s="1"/>
  <c r="F359" i="14" s="1"/>
  <c r="D259" i="14"/>
  <c r="E259" i="14" s="1"/>
  <c r="F259" i="14" s="1"/>
  <c r="D159" i="14"/>
  <c r="E159" i="14" s="1"/>
  <c r="F159" i="14" s="1"/>
  <c r="D139" i="14"/>
  <c r="E139" i="14" s="1"/>
  <c r="F139" i="14" s="1"/>
  <c r="D59" i="14"/>
  <c r="E59" i="14" s="1"/>
  <c r="F59" i="14" s="1"/>
  <c r="D39" i="14"/>
  <c r="E39" i="14" s="1"/>
  <c r="F39" i="14" s="1"/>
  <c r="D3273" i="14"/>
  <c r="E3273" i="14" s="1"/>
  <c r="F3273" i="14" s="1"/>
  <c r="D3139" i="14"/>
  <c r="E3139" i="14" s="1"/>
  <c r="F3139" i="14" s="1"/>
  <c r="D3071" i="14"/>
  <c r="E3071" i="14" s="1"/>
  <c r="F3071" i="14" s="1"/>
  <c r="D2999" i="14"/>
  <c r="E2999" i="14" s="1"/>
  <c r="F2999" i="14" s="1"/>
  <c r="D2874" i="14"/>
  <c r="E2874" i="14" s="1"/>
  <c r="F2874" i="14" s="1"/>
  <c r="D2732" i="14"/>
  <c r="E2732" i="14" s="1"/>
  <c r="F2732" i="14" s="1"/>
  <c r="D2654" i="14"/>
  <c r="E2654" i="14" s="1"/>
  <c r="F2654" i="14" s="1"/>
  <c r="D2576" i="14"/>
  <c r="E2576" i="14" s="1"/>
  <c r="F2576" i="14" s="1"/>
  <c r="D2519" i="14"/>
  <c r="E2519" i="14" s="1"/>
  <c r="F2519" i="14" s="1"/>
  <c r="D2451" i="14"/>
  <c r="E2451" i="14" s="1"/>
  <c r="F2451" i="14" s="1"/>
  <c r="D2373" i="14"/>
  <c r="E2373" i="14" s="1"/>
  <c r="F2373" i="14" s="1"/>
  <c r="D2290" i="14"/>
  <c r="E2290" i="14" s="1"/>
  <c r="F2290" i="14" s="1"/>
  <c r="D2212" i="14"/>
  <c r="E2212" i="14" s="1"/>
  <c r="F2212" i="14" s="1"/>
  <c r="D2137" i="14"/>
  <c r="E2137" i="14" s="1"/>
  <c r="F2137" i="14" s="1"/>
  <c r="D2059" i="14"/>
  <c r="E2059" i="14" s="1"/>
  <c r="F2059" i="14" s="1"/>
  <c r="D1858" i="14"/>
  <c r="E1858" i="14" s="1"/>
  <c r="F1858" i="14" s="1"/>
  <c r="D1751" i="14"/>
  <c r="E1751" i="14" s="1"/>
  <c r="F1751" i="14" s="1"/>
  <c r="D1399" i="14"/>
  <c r="E1399" i="14" s="1"/>
  <c r="F1399" i="14" s="1"/>
  <c r="D1251" i="14"/>
  <c r="E1251" i="14" s="1"/>
  <c r="F1251" i="14" s="1"/>
  <c r="D853" i="14"/>
  <c r="E853" i="14" s="1"/>
  <c r="F853" i="14" s="1"/>
  <c r="D696" i="14"/>
  <c r="E696" i="14" s="1"/>
  <c r="F696" i="14" s="1"/>
  <c r="D539" i="14"/>
  <c r="E539" i="14" s="1"/>
  <c r="F539" i="14" s="1"/>
  <c r="D238" i="14"/>
  <c r="E238" i="14" s="1"/>
  <c r="F238" i="14" s="1"/>
  <c r="D744" i="14"/>
  <c r="E744" i="14" s="1"/>
  <c r="F744" i="14" s="1"/>
  <c r="D664" i="14"/>
  <c r="E664" i="14" s="1"/>
  <c r="F664" i="14" s="1"/>
  <c r="D544" i="14"/>
  <c r="E544" i="14" s="1"/>
  <c r="F544" i="14" s="1"/>
  <c r="D444" i="14"/>
  <c r="E444" i="14" s="1"/>
  <c r="F444" i="14" s="1"/>
  <c r="D204" i="14"/>
  <c r="E204" i="14" s="1"/>
  <c r="F204" i="14" s="1"/>
  <c r="D124" i="14"/>
  <c r="E124" i="14" s="1"/>
  <c r="F124" i="14" s="1"/>
  <c r="D84" i="14"/>
  <c r="E84" i="14" s="1"/>
  <c r="F84" i="14" s="1"/>
  <c r="D2534" i="14"/>
  <c r="E2534" i="14" s="1"/>
  <c r="F2534" i="14" s="1"/>
  <c r="D2240" i="14"/>
  <c r="E2240" i="14" s="1"/>
  <c r="F2240" i="14" s="1"/>
  <c r="D1894" i="14"/>
  <c r="E1894" i="14" s="1"/>
  <c r="F1894" i="14" s="1"/>
  <c r="D293" i="14"/>
  <c r="E293" i="14" s="1"/>
  <c r="F293" i="14" s="1"/>
  <c r="D3323" i="14"/>
  <c r="E3323" i="14" s="1"/>
  <c r="F3323" i="14" s="1"/>
  <c r="D3083" i="14"/>
  <c r="E3083" i="14" s="1"/>
  <c r="F3083" i="14" s="1"/>
  <c r="D2983" i="14"/>
  <c r="E2983" i="14" s="1"/>
  <c r="F2983" i="14" s="1"/>
  <c r="D2763" i="14"/>
  <c r="E2763" i="14" s="1"/>
  <c r="F2763" i="14" s="1"/>
  <c r="D2703" i="14"/>
  <c r="E2703" i="14" s="1"/>
  <c r="F2703" i="14" s="1"/>
  <c r="D2483" i="14"/>
  <c r="E2483" i="14" s="1"/>
  <c r="F2483" i="14" s="1"/>
  <c r="D2423" i="14"/>
  <c r="E2423" i="14" s="1"/>
  <c r="F2423" i="14" s="1"/>
  <c r="D2263" i="14"/>
  <c r="E2263" i="14" s="1"/>
  <c r="F2263" i="14" s="1"/>
  <c r="D2043" i="14"/>
  <c r="E2043" i="14" s="1"/>
  <c r="F2043" i="14" s="1"/>
  <c r="D1863" i="14"/>
  <c r="E1863" i="14" s="1"/>
  <c r="F1863" i="14" s="1"/>
  <c r="D1743" i="14"/>
  <c r="E1743" i="14" s="1"/>
  <c r="F1743" i="14" s="1"/>
  <c r="D1583" i="14"/>
  <c r="E1583" i="14" s="1"/>
  <c r="F1583" i="14" s="1"/>
  <c r="D1503" i="14"/>
  <c r="E1503" i="14" s="1"/>
  <c r="F1503" i="14" s="1"/>
  <c r="D1403" i="14"/>
  <c r="E1403" i="14" s="1"/>
  <c r="F1403" i="14" s="1"/>
  <c r="D1263" i="14"/>
  <c r="E1263" i="14" s="1"/>
  <c r="F1263" i="14" s="1"/>
  <c r="D1163" i="14"/>
  <c r="E1163" i="14" s="1"/>
  <c r="F1163" i="14" s="1"/>
  <c r="D1063" i="14"/>
  <c r="E1063" i="14" s="1"/>
  <c r="F1063" i="14" s="1"/>
  <c r="D823" i="14"/>
  <c r="E823" i="14" s="1"/>
  <c r="F823" i="14" s="1"/>
  <c r="D763" i="14"/>
  <c r="E763" i="14" s="1"/>
  <c r="F763" i="14" s="1"/>
  <c r="D683" i="14"/>
  <c r="E683" i="14" s="1"/>
  <c r="F683" i="14" s="1"/>
  <c r="D523" i="14"/>
  <c r="E523" i="14" s="1"/>
  <c r="F523" i="14" s="1"/>
  <c r="D443" i="14"/>
  <c r="E443" i="14" s="1"/>
  <c r="F443" i="14" s="1"/>
  <c r="D363" i="14"/>
  <c r="E363" i="14" s="1"/>
  <c r="F363" i="14" s="1"/>
  <c r="D103" i="14"/>
  <c r="E103" i="14" s="1"/>
  <c r="F103" i="14" s="1"/>
  <c r="D83" i="14"/>
  <c r="E83" i="14" s="1"/>
  <c r="F83" i="14" s="1"/>
  <c r="D2953" i="14"/>
  <c r="E2953" i="14" s="1"/>
  <c r="F2953" i="14" s="1"/>
  <c r="D2679" i="14"/>
  <c r="E2679" i="14" s="1"/>
  <c r="F2679" i="14" s="1"/>
  <c r="D2317" i="14"/>
  <c r="E2317" i="14" s="1"/>
  <c r="F2317" i="14" s="1"/>
  <c r="D1170" i="14"/>
  <c r="E1170" i="14" s="1"/>
  <c r="F1170" i="14" s="1"/>
  <c r="D712" i="14"/>
  <c r="E712" i="14" s="1"/>
  <c r="F712" i="14" s="1"/>
  <c r="D3182" i="14"/>
  <c r="E3182" i="14" s="1"/>
  <c r="F3182" i="14" s="1"/>
  <c r="D3122" i="14"/>
  <c r="E3122" i="14" s="1"/>
  <c r="F3122" i="14" s="1"/>
  <c r="D3042" i="14"/>
  <c r="E3042" i="14" s="1"/>
  <c r="F3042" i="14" s="1"/>
  <c r="D2962" i="14"/>
  <c r="E2962" i="14" s="1"/>
  <c r="F2962" i="14" s="1"/>
  <c r="D2882" i="14"/>
  <c r="E2882" i="14" s="1"/>
  <c r="F2882" i="14" s="1"/>
  <c r="D2642" i="14"/>
  <c r="E2642" i="14" s="1"/>
  <c r="F2642" i="14" s="1"/>
  <c r="D2562" i="14"/>
  <c r="E2562" i="14" s="1"/>
  <c r="F2562" i="14" s="1"/>
  <c r="D2482" i="14"/>
  <c r="E2482" i="14" s="1"/>
  <c r="F2482" i="14" s="1"/>
  <c r="D2402" i="14"/>
  <c r="E2402" i="14" s="1"/>
  <c r="F2402" i="14" s="1"/>
  <c r="D2322" i="14"/>
  <c r="E2322" i="14" s="1"/>
  <c r="F2322" i="14" s="1"/>
  <c r="D2242" i="14"/>
  <c r="E2242" i="14" s="1"/>
  <c r="F2242" i="14" s="1"/>
  <c r="D2162" i="14"/>
  <c r="E2162" i="14" s="1"/>
  <c r="F2162" i="14" s="1"/>
  <c r="D1982" i="14"/>
  <c r="E1982" i="14" s="1"/>
  <c r="F1982" i="14" s="1"/>
  <c r="D1902" i="14"/>
  <c r="E1902" i="14" s="1"/>
  <c r="F1902" i="14" s="1"/>
  <c r="D1682" i="14"/>
  <c r="E1682" i="14" s="1"/>
  <c r="F1682" i="14" s="1"/>
  <c r="D1602" i="14"/>
  <c r="E1602" i="14" s="1"/>
  <c r="F1602" i="14" s="1"/>
  <c r="D1422" i="14"/>
  <c r="E1422" i="14" s="1"/>
  <c r="F1422" i="14" s="1"/>
  <c r="D3261" i="14"/>
  <c r="E3261" i="14" s="1"/>
  <c r="F3261" i="14" s="1"/>
  <c r="D3161" i="14"/>
  <c r="E3161" i="14" s="1"/>
  <c r="F3161" i="14" s="1"/>
  <c r="D3041" i="14"/>
  <c r="E3041" i="14" s="1"/>
  <c r="F3041" i="14" s="1"/>
  <c r="D2941" i="14"/>
  <c r="E2941" i="14" s="1"/>
  <c r="F2941" i="14" s="1"/>
  <c r="D2701" i="14"/>
  <c r="E2701" i="14" s="1"/>
  <c r="F2701" i="14" s="1"/>
  <c r="D2621" i="14"/>
  <c r="E2621" i="14" s="1"/>
  <c r="F2621" i="14" s="1"/>
  <c r="D2281" i="14"/>
  <c r="E2281" i="14" s="1"/>
  <c r="F2281" i="14" s="1"/>
  <c r="D2201" i="14"/>
  <c r="E2201" i="14" s="1"/>
  <c r="F2201" i="14" s="1"/>
  <c r="D2121" i="14"/>
  <c r="E2121" i="14" s="1"/>
  <c r="F2121" i="14" s="1"/>
  <c r="D2001" i="14"/>
  <c r="E2001" i="14" s="1"/>
  <c r="F2001" i="14" s="1"/>
  <c r="D1901" i="14"/>
  <c r="E1901" i="14" s="1"/>
  <c r="F1901" i="14" s="1"/>
  <c r="D1821" i="14"/>
  <c r="E1821" i="14" s="1"/>
  <c r="F1821" i="14" s="1"/>
  <c r="D1761" i="14"/>
  <c r="E1761" i="14" s="1"/>
  <c r="F1761" i="14" s="1"/>
  <c r="D1581" i="14"/>
  <c r="E1581" i="14" s="1"/>
  <c r="F1581" i="14" s="1"/>
  <c r="D1441" i="14"/>
  <c r="E1441" i="14" s="1"/>
  <c r="F1441" i="14" s="1"/>
  <c r="D1381" i="14"/>
  <c r="E1381" i="14" s="1"/>
  <c r="F1381" i="14" s="1"/>
  <c r="D1241" i="14"/>
  <c r="E1241" i="14" s="1"/>
  <c r="F1241" i="14" s="1"/>
  <c r="D3300" i="14"/>
  <c r="E3300" i="14" s="1"/>
  <c r="F3300" i="14" s="1"/>
  <c r="D2940" i="14"/>
  <c r="E2940" i="14" s="1"/>
  <c r="F2940" i="14" s="1"/>
  <c r="D2880" i="14"/>
  <c r="E2880" i="14" s="1"/>
  <c r="F2880" i="14" s="1"/>
  <c r="D2660" i="14"/>
  <c r="E2660" i="14" s="1"/>
  <c r="F2660" i="14" s="1"/>
  <c r="D2500" i="14"/>
  <c r="E2500" i="14" s="1"/>
  <c r="F2500" i="14" s="1"/>
  <c r="D2380" i="14"/>
  <c r="E2380" i="14" s="1"/>
  <c r="F2380" i="14" s="1"/>
  <c r="D2260" i="14"/>
  <c r="E2260" i="14" s="1"/>
  <c r="F2260" i="14" s="1"/>
  <c r="D2120" i="14"/>
  <c r="E2120" i="14" s="1"/>
  <c r="F2120" i="14" s="1"/>
  <c r="D2080" i="14"/>
  <c r="E2080" i="14" s="1"/>
  <c r="F2080" i="14" s="1"/>
  <c r="D2040" i="14"/>
  <c r="E2040" i="14" s="1"/>
  <c r="F2040" i="14" s="1"/>
  <c r="D1940" i="14"/>
  <c r="E1940" i="14" s="1"/>
  <c r="F1940" i="14" s="1"/>
  <c r="D1900" i="14"/>
  <c r="E1900" i="14" s="1"/>
  <c r="F1900" i="14" s="1"/>
  <c r="D1780" i="14"/>
  <c r="E1780" i="14" s="1"/>
  <c r="F1780" i="14" s="1"/>
  <c r="D1680" i="14"/>
  <c r="E1680" i="14" s="1"/>
  <c r="F1680" i="14" s="1"/>
  <c r="D1600" i="14"/>
  <c r="E1600" i="14" s="1"/>
  <c r="F1600" i="14" s="1"/>
  <c r="D1520" i="14"/>
  <c r="E1520" i="14" s="1"/>
  <c r="F1520" i="14" s="1"/>
  <c r="D1460" i="14"/>
  <c r="E1460" i="14" s="1"/>
  <c r="F1460" i="14" s="1"/>
  <c r="D1300" i="14"/>
  <c r="E1300" i="14" s="1"/>
  <c r="F1300" i="14" s="1"/>
  <c r="D1260" i="14"/>
  <c r="E1260" i="14" s="1"/>
  <c r="F1260" i="14" s="1"/>
  <c r="D1200" i="14"/>
  <c r="E1200" i="14" s="1"/>
  <c r="F1200" i="14" s="1"/>
  <c r="D1180" i="14"/>
  <c r="E1180" i="14" s="1"/>
  <c r="F1180" i="14" s="1"/>
  <c r="D1060" i="14"/>
  <c r="E1060" i="14" s="1"/>
  <c r="F1060" i="14" s="1"/>
  <c r="D236" i="14"/>
  <c r="E236" i="14" s="1"/>
  <c r="F236" i="14" s="1"/>
  <c r="D336" i="14"/>
  <c r="E336" i="14" s="1"/>
  <c r="F336" i="14" s="1"/>
  <c r="D219" i="14"/>
  <c r="E219" i="14" s="1"/>
  <c r="F219" i="14" s="1"/>
  <c r="D319" i="14"/>
  <c r="E319" i="14" s="1"/>
  <c r="F319" i="14" s="1"/>
  <c r="D419" i="14"/>
  <c r="E419" i="14" s="1"/>
  <c r="F419" i="14" s="1"/>
  <c r="D479" i="14"/>
  <c r="E479" i="14" s="1"/>
  <c r="F479" i="14" s="1"/>
  <c r="D515" i="14"/>
  <c r="E515" i="14" s="1"/>
  <c r="F515" i="14" s="1"/>
  <c r="D575" i="14"/>
  <c r="E575" i="14" s="1"/>
  <c r="F575" i="14" s="1"/>
  <c r="D639" i="14"/>
  <c r="E639" i="14" s="1"/>
  <c r="F639" i="14" s="1"/>
  <c r="D699" i="14"/>
  <c r="E699" i="14" s="1"/>
  <c r="F699" i="14" s="1"/>
  <c r="D795" i="14"/>
  <c r="E795" i="14" s="1"/>
  <c r="F795" i="14" s="1"/>
  <c r="D855" i="14"/>
  <c r="E855" i="14" s="1"/>
  <c r="F855" i="14" s="1"/>
  <c r="D919" i="14"/>
  <c r="E919" i="14" s="1"/>
  <c r="F919" i="14" s="1"/>
  <c r="D979" i="14"/>
  <c r="E979" i="14" s="1"/>
  <c r="F979" i="14" s="1"/>
  <c r="D1015" i="14"/>
  <c r="E1015" i="14" s="1"/>
  <c r="F1015" i="14" s="1"/>
  <c r="D1075" i="14"/>
  <c r="E1075" i="14" s="1"/>
  <c r="F1075" i="14" s="1"/>
  <c r="D1139" i="14"/>
  <c r="E1139" i="14" s="1"/>
  <c r="F1139" i="14" s="1"/>
  <c r="D55" i="14"/>
  <c r="E55" i="14" s="1"/>
  <c r="F55" i="14" s="1"/>
  <c r="D155" i="14"/>
  <c r="E155" i="14" s="1"/>
  <c r="F155" i="14" s="1"/>
  <c r="D516" i="14"/>
  <c r="E516" i="14" s="1"/>
  <c r="F516" i="14" s="1"/>
  <c r="D576" i="14"/>
  <c r="E576" i="14" s="1"/>
  <c r="F576" i="14" s="1"/>
  <c r="D796" i="14"/>
  <c r="E796" i="14" s="1"/>
  <c r="F796" i="14" s="1"/>
  <c r="D856" i="14"/>
  <c r="E856" i="14" s="1"/>
  <c r="F856" i="14" s="1"/>
  <c r="D1016" i="14"/>
  <c r="E1016" i="14" s="1"/>
  <c r="F1016" i="14" s="1"/>
  <c r="D1076" i="14"/>
  <c r="E1076" i="14" s="1"/>
  <c r="F1076" i="14" s="1"/>
  <c r="D1296" i="14"/>
  <c r="E1296" i="14" s="1"/>
  <c r="F1296" i="14" s="1"/>
  <c r="D1356" i="14"/>
  <c r="E1356" i="14" s="1"/>
  <c r="F1356" i="14" s="1"/>
  <c r="D1516" i="14"/>
  <c r="E1516" i="14" s="1"/>
  <c r="F1516" i="14" s="1"/>
  <c r="D1576" i="14"/>
  <c r="E1576" i="14" s="1"/>
  <c r="F1576" i="14" s="1"/>
  <c r="D1677" i="14"/>
  <c r="E1677" i="14" s="1"/>
  <c r="F1677" i="14" s="1"/>
  <c r="D1777" i="14"/>
  <c r="E1777" i="14" s="1"/>
  <c r="F1777" i="14" s="1"/>
  <c r="D56" i="14"/>
  <c r="E56" i="14" s="1"/>
  <c r="F56" i="14" s="1"/>
  <c r="D156" i="14"/>
  <c r="E156" i="14" s="1"/>
  <c r="F156" i="14" s="1"/>
  <c r="D517" i="14"/>
  <c r="E517" i="14" s="1"/>
  <c r="F517" i="14" s="1"/>
  <c r="D577" i="14"/>
  <c r="E577" i="14" s="1"/>
  <c r="F577" i="14" s="1"/>
  <c r="D736" i="14"/>
  <c r="E736" i="14" s="1"/>
  <c r="F736" i="14" s="1"/>
  <c r="D797" i="14"/>
  <c r="E797" i="14" s="1"/>
  <c r="F797" i="14" s="1"/>
  <c r="D1017" i="14"/>
  <c r="E1017" i="14" s="1"/>
  <c r="F1017" i="14" s="1"/>
  <c r="D1077" i="14"/>
  <c r="E1077" i="14" s="1"/>
  <c r="F1077" i="14" s="1"/>
  <c r="D1236" i="14"/>
  <c r="E1236" i="14" s="1"/>
  <c r="F1236" i="14" s="1"/>
  <c r="D1297" i="14"/>
  <c r="E1297" i="14" s="1"/>
  <c r="F1297" i="14" s="1"/>
  <c r="D1517" i="14"/>
  <c r="E1517" i="14" s="1"/>
  <c r="F1517" i="14" s="1"/>
  <c r="D1577" i="14"/>
  <c r="E1577" i="14" s="1"/>
  <c r="F1577" i="14" s="1"/>
  <c r="D96" i="14"/>
  <c r="E96" i="14" s="1"/>
  <c r="F96" i="14" s="1"/>
  <c r="D256" i="14"/>
  <c r="E256" i="14" s="1"/>
  <c r="F256" i="14" s="1"/>
  <c r="D356" i="14"/>
  <c r="E356" i="14" s="1"/>
  <c r="F356" i="14" s="1"/>
  <c r="D455" i="14"/>
  <c r="E455" i="14" s="1"/>
  <c r="F455" i="14" s="1"/>
  <c r="D519" i="14"/>
  <c r="E519" i="14" s="1"/>
  <c r="F519" i="14" s="1"/>
  <c r="D579" i="14"/>
  <c r="E579" i="14" s="1"/>
  <c r="F579" i="14" s="1"/>
  <c r="D615" i="14"/>
  <c r="E615" i="14" s="1"/>
  <c r="F615" i="14" s="1"/>
  <c r="D675" i="14"/>
  <c r="E675" i="14" s="1"/>
  <c r="F675" i="14" s="1"/>
  <c r="D739" i="14"/>
  <c r="E739" i="14" s="1"/>
  <c r="F739" i="14" s="1"/>
  <c r="D799" i="14"/>
  <c r="E799" i="14" s="1"/>
  <c r="F799" i="14" s="1"/>
  <c r="D895" i="14"/>
  <c r="E895" i="14" s="1"/>
  <c r="F895" i="14" s="1"/>
  <c r="D955" i="14"/>
  <c r="E955" i="14" s="1"/>
  <c r="F955" i="14" s="1"/>
  <c r="D1019" i="14"/>
  <c r="E1019" i="14" s="1"/>
  <c r="F1019" i="14" s="1"/>
  <c r="D1079" i="14"/>
  <c r="E1079" i="14" s="1"/>
  <c r="F1079" i="14" s="1"/>
  <c r="D1115" i="14"/>
  <c r="E1115" i="14" s="1"/>
  <c r="F1115" i="14" s="1"/>
  <c r="D1175" i="14"/>
  <c r="E1175" i="14" s="1"/>
  <c r="F1175" i="14" s="1"/>
  <c r="D1239" i="14"/>
  <c r="E1239" i="14" s="1"/>
  <c r="F1239" i="14" s="1"/>
  <c r="D1299" i="14"/>
  <c r="E1299" i="14" s="1"/>
  <c r="F1299" i="14" s="1"/>
  <c r="D1395" i="14"/>
  <c r="E1395" i="14" s="1"/>
  <c r="F1395" i="14" s="1"/>
  <c r="D1455" i="14"/>
  <c r="E1455" i="14" s="1"/>
  <c r="F1455" i="14" s="1"/>
  <c r="D1519" i="14"/>
  <c r="E1519" i="14" s="1"/>
  <c r="F1519" i="14" s="1"/>
  <c r="D1579" i="14"/>
  <c r="E1579" i="14" s="1"/>
  <c r="F1579" i="14" s="1"/>
  <c r="D1656" i="14"/>
  <c r="E1656" i="14" s="1"/>
  <c r="F1656" i="14" s="1"/>
  <c r="D1756" i="14"/>
  <c r="E1756" i="14" s="1"/>
  <c r="F1756" i="14" s="1"/>
  <c r="D1856" i="14"/>
  <c r="E1856" i="14" s="1"/>
  <c r="F1856" i="14" s="1"/>
  <c r="D1956" i="14"/>
  <c r="E1956" i="14" s="1"/>
  <c r="F1956" i="14" s="1"/>
  <c r="D97" i="14"/>
  <c r="E97" i="14" s="1"/>
  <c r="F97" i="14" s="1"/>
  <c r="D195" i="14"/>
  <c r="E195" i="14" s="1"/>
  <c r="F195" i="14" s="1"/>
  <c r="D295" i="14"/>
  <c r="E295" i="14" s="1"/>
  <c r="F295" i="14" s="1"/>
  <c r="D395" i="14"/>
  <c r="E395" i="14" s="1"/>
  <c r="F395" i="14" s="1"/>
  <c r="D456" i="14"/>
  <c r="E456" i="14" s="1"/>
  <c r="F456" i="14" s="1"/>
  <c r="D616" i="14"/>
  <c r="E616" i="14" s="1"/>
  <c r="F616" i="14" s="1"/>
  <c r="D676" i="14"/>
  <c r="E676" i="14" s="1"/>
  <c r="F676" i="14" s="1"/>
  <c r="D896" i="14"/>
  <c r="E896" i="14" s="1"/>
  <c r="F896" i="14" s="1"/>
  <c r="D956" i="14"/>
  <c r="E956" i="14" s="1"/>
  <c r="F956" i="14" s="1"/>
  <c r="D1116" i="14"/>
  <c r="E1116" i="14" s="1"/>
  <c r="F1116" i="14" s="1"/>
  <c r="D1176" i="14"/>
  <c r="E1176" i="14" s="1"/>
  <c r="F1176" i="14" s="1"/>
  <c r="D1396" i="14"/>
  <c r="E1396" i="14" s="1"/>
  <c r="F1396" i="14" s="1"/>
  <c r="D1456" i="14"/>
  <c r="E1456" i="14" s="1"/>
  <c r="F1456" i="14" s="1"/>
  <c r="D1657" i="14"/>
  <c r="E1657" i="14" s="1"/>
  <c r="F1657" i="14" s="1"/>
  <c r="D1757" i="14"/>
  <c r="E1757" i="14" s="1"/>
  <c r="F1757" i="14" s="1"/>
  <c r="D1857" i="14"/>
  <c r="E1857" i="14" s="1"/>
  <c r="F1857" i="14" s="1"/>
  <c r="D1957" i="14"/>
  <c r="E1957" i="14" s="1"/>
  <c r="F1957" i="14" s="1"/>
  <c r="D2057" i="14"/>
  <c r="E2057" i="14" s="1"/>
  <c r="F2057" i="14" s="1"/>
  <c r="D2157" i="14"/>
  <c r="E2157" i="14" s="1"/>
  <c r="F2157" i="14" s="1"/>
  <c r="D2257" i="14"/>
  <c r="E2257" i="14" s="1"/>
  <c r="F2257" i="14" s="1"/>
  <c r="D75" i="14"/>
  <c r="E75" i="14" s="1"/>
  <c r="F75" i="14" s="1"/>
  <c r="D297" i="14"/>
  <c r="E297" i="14" s="1"/>
  <c r="F297" i="14" s="1"/>
  <c r="D595" i="14"/>
  <c r="E595" i="14" s="1"/>
  <c r="F595" i="14" s="1"/>
  <c r="D719" i="14"/>
  <c r="E719" i="14" s="1"/>
  <c r="F719" i="14" s="1"/>
  <c r="D756" i="14"/>
  <c r="E756" i="14" s="1"/>
  <c r="F756" i="14" s="1"/>
  <c r="D1095" i="14"/>
  <c r="E1095" i="14" s="1"/>
  <c r="F1095" i="14" s="1"/>
  <c r="D1177" i="14"/>
  <c r="E1177" i="14" s="1"/>
  <c r="F1177" i="14" s="1"/>
  <c r="D1217" i="14"/>
  <c r="E1217" i="14" s="1"/>
  <c r="F1217" i="14" s="1"/>
  <c r="D1336" i="14"/>
  <c r="E1336" i="14" s="1"/>
  <c r="F1336" i="14" s="1"/>
  <c r="D1817" i="14"/>
  <c r="E1817" i="14" s="1"/>
  <c r="F1817" i="14" s="1"/>
  <c r="D1875" i="14"/>
  <c r="E1875" i="14" s="1"/>
  <c r="F1875" i="14" s="1"/>
  <c r="D1936" i="14"/>
  <c r="E1936" i="14" s="1"/>
  <c r="F1936" i="14" s="1"/>
  <c r="D2097" i="14"/>
  <c r="E2097" i="14" s="1"/>
  <c r="F2097" i="14" s="1"/>
  <c r="D2176" i="14"/>
  <c r="E2176" i="14" s="1"/>
  <c r="F2176" i="14" s="1"/>
  <c r="D2255" i="14"/>
  <c r="E2255" i="14" s="1"/>
  <c r="F2255" i="14" s="1"/>
  <c r="D2335" i="14"/>
  <c r="E2335" i="14" s="1"/>
  <c r="F2335" i="14" s="1"/>
  <c r="D2359" i="14"/>
  <c r="E2359" i="14" s="1"/>
  <c r="F2359" i="14" s="1"/>
  <c r="D76" i="14"/>
  <c r="E76" i="14" s="1"/>
  <c r="F76" i="14" s="1"/>
  <c r="D119" i="14"/>
  <c r="E119" i="14" s="1"/>
  <c r="F119" i="14" s="1"/>
  <c r="D379" i="14"/>
  <c r="E379" i="14" s="1"/>
  <c r="F379" i="14" s="1"/>
  <c r="D555" i="14"/>
  <c r="E555" i="14" s="1"/>
  <c r="F555" i="14" s="1"/>
  <c r="D596" i="14"/>
  <c r="E596" i="14" s="1"/>
  <c r="F596" i="14" s="1"/>
  <c r="D636" i="14"/>
  <c r="E636" i="14" s="1"/>
  <c r="F636" i="14" s="1"/>
  <c r="D679" i="14"/>
  <c r="E679" i="14" s="1"/>
  <c r="F679" i="14" s="1"/>
  <c r="D1055" i="14"/>
  <c r="E1055" i="14" s="1"/>
  <c r="F1055" i="14" s="1"/>
  <c r="D1096" i="14"/>
  <c r="E1096" i="14" s="1"/>
  <c r="F1096" i="14" s="1"/>
  <c r="D1136" i="14"/>
  <c r="E1136" i="14" s="1"/>
  <c r="F1136" i="14" s="1"/>
  <c r="D1599" i="14"/>
  <c r="E1599" i="14" s="1"/>
  <c r="F1599" i="14" s="1"/>
  <c r="D1635" i="14"/>
  <c r="E1635" i="14" s="1"/>
  <c r="F1635" i="14" s="1"/>
  <c r="D1695" i="14"/>
  <c r="E1695" i="14" s="1"/>
  <c r="F1695" i="14" s="1"/>
  <c r="D1759" i="14"/>
  <c r="E1759" i="14" s="1"/>
  <c r="F1759" i="14" s="1"/>
  <c r="D1876" i="14"/>
  <c r="E1876" i="14" s="1"/>
  <c r="F1876" i="14" s="1"/>
  <c r="D1937" i="14"/>
  <c r="E1937" i="14" s="1"/>
  <c r="F1937" i="14" s="1"/>
  <c r="D2019" i="14"/>
  <c r="E2019" i="14" s="1"/>
  <c r="F2019" i="14" s="1"/>
  <c r="D77" i="14"/>
  <c r="E77" i="14" s="1"/>
  <c r="F77" i="14" s="1"/>
  <c r="D299" i="14"/>
  <c r="E299" i="14" s="1"/>
  <c r="F299" i="14" s="1"/>
  <c r="D556" i="14"/>
  <c r="E556" i="14" s="1"/>
  <c r="F556" i="14" s="1"/>
  <c r="D597" i="14"/>
  <c r="E597" i="14" s="1"/>
  <c r="F597" i="14" s="1"/>
  <c r="D1056" i="14"/>
  <c r="E1056" i="14" s="1"/>
  <c r="F1056" i="14" s="1"/>
  <c r="D1097" i="14"/>
  <c r="E1097" i="14" s="1"/>
  <c r="F1097" i="14" s="1"/>
  <c r="D1179" i="14"/>
  <c r="E1179" i="14" s="1"/>
  <c r="F1179" i="14" s="1"/>
  <c r="D1219" i="14"/>
  <c r="E1219" i="14" s="1"/>
  <c r="F1219" i="14" s="1"/>
  <c r="D1255" i="14"/>
  <c r="E1255" i="14" s="1"/>
  <c r="F1255" i="14" s="1"/>
  <c r="D1295" i="14"/>
  <c r="E1295" i="14" s="1"/>
  <c r="F1295" i="14" s="1"/>
  <c r="D1339" i="14"/>
  <c r="E1339" i="14" s="1"/>
  <c r="F1339" i="14" s="1"/>
  <c r="D1375" i="14"/>
  <c r="E1375" i="14" s="1"/>
  <c r="F1375" i="14" s="1"/>
  <c r="D1415" i="14"/>
  <c r="E1415" i="14" s="1"/>
  <c r="F1415" i="14" s="1"/>
  <c r="D1495" i="14"/>
  <c r="E1495" i="14" s="1"/>
  <c r="F1495" i="14" s="1"/>
  <c r="D1636" i="14"/>
  <c r="E1636" i="14" s="1"/>
  <c r="F1636" i="14" s="1"/>
  <c r="D1696" i="14"/>
  <c r="E1696" i="14" s="1"/>
  <c r="F1696" i="14" s="1"/>
  <c r="D1819" i="14"/>
  <c r="E1819" i="14" s="1"/>
  <c r="F1819" i="14" s="1"/>
  <c r="D1877" i="14"/>
  <c r="E1877" i="14" s="1"/>
  <c r="F1877" i="14" s="1"/>
  <c r="D1995" i="14"/>
  <c r="E1995" i="14" s="1"/>
  <c r="F1995" i="14" s="1"/>
  <c r="D2" i="14"/>
  <c r="E2" i="14" s="1"/>
  <c r="F2" i="14" s="1"/>
  <c r="D255" i="14"/>
  <c r="E255" i="14" s="1"/>
  <c r="F255" i="14" s="1"/>
  <c r="D436" i="14"/>
  <c r="E436" i="14" s="1"/>
  <c r="F436" i="14" s="1"/>
  <c r="D936" i="14"/>
  <c r="E936" i="14" s="1"/>
  <c r="F936" i="14" s="1"/>
  <c r="D1256" i="14"/>
  <c r="E1256" i="14" s="1"/>
  <c r="F1256" i="14" s="1"/>
  <c r="D1376" i="14"/>
  <c r="E1376" i="14" s="1"/>
  <c r="F1376" i="14" s="1"/>
  <c r="D1416" i="14"/>
  <c r="E1416" i="14" s="1"/>
  <c r="F1416" i="14" s="1"/>
  <c r="D1496" i="14"/>
  <c r="E1496" i="14" s="1"/>
  <c r="F1496" i="14" s="1"/>
  <c r="D1637" i="14"/>
  <c r="E1637" i="14" s="1"/>
  <c r="F1637" i="14" s="1"/>
  <c r="D1697" i="14"/>
  <c r="E1697" i="14" s="1"/>
  <c r="F1697" i="14" s="1"/>
  <c r="D1879" i="14"/>
  <c r="E1879" i="14" s="1"/>
  <c r="F1879" i="14" s="1"/>
  <c r="D1939" i="14"/>
  <c r="E1939" i="14" s="1"/>
  <c r="F1939" i="14" s="1"/>
  <c r="D1996" i="14"/>
  <c r="E1996" i="14" s="1"/>
  <c r="F1996" i="14" s="1"/>
  <c r="D2075" i="14"/>
  <c r="E2075" i="14" s="1"/>
  <c r="F2075" i="14" s="1"/>
  <c r="D2179" i="14"/>
  <c r="E2179" i="14" s="1"/>
  <c r="F2179" i="14" s="1"/>
  <c r="D2259" i="14"/>
  <c r="E2259" i="14" s="1"/>
  <c r="F2259" i="14" s="1"/>
  <c r="D79" i="14"/>
  <c r="E79" i="14" s="1"/>
  <c r="F79" i="14" s="1"/>
  <c r="D215" i="14"/>
  <c r="E215" i="14" s="1"/>
  <c r="F215" i="14" s="1"/>
  <c r="D396" i="14"/>
  <c r="E396" i="14" s="1"/>
  <c r="F396" i="14" s="1"/>
  <c r="D475" i="14"/>
  <c r="E475" i="14" s="1"/>
  <c r="F475" i="14" s="1"/>
  <c r="D599" i="14"/>
  <c r="E599" i="14" s="1"/>
  <c r="F599" i="14" s="1"/>
  <c r="D897" i="14"/>
  <c r="E897" i="14" s="1"/>
  <c r="F897" i="14" s="1"/>
  <c r="D975" i="14"/>
  <c r="E975" i="14" s="1"/>
  <c r="F975" i="14" s="1"/>
  <c r="D1099" i="14"/>
  <c r="E1099" i="14" s="1"/>
  <c r="F1099" i="14" s="1"/>
  <c r="D1377" i="14"/>
  <c r="E1377" i="14" s="1"/>
  <c r="F1377" i="14" s="1"/>
  <c r="D1417" i="14"/>
  <c r="E1417" i="14" s="1"/>
  <c r="F1417" i="14" s="1"/>
  <c r="D1497" i="14"/>
  <c r="E1497" i="14" s="1"/>
  <c r="F1497" i="14" s="1"/>
  <c r="D1536" i="14"/>
  <c r="E1536" i="14" s="1"/>
  <c r="F1536" i="14" s="1"/>
  <c r="D1997" i="14"/>
  <c r="E1997" i="14" s="1"/>
  <c r="F1997" i="14" s="1"/>
  <c r="D2076" i="14"/>
  <c r="E2076" i="14" s="1"/>
  <c r="F2076" i="14" s="1"/>
  <c r="D2155" i="14"/>
  <c r="E2155" i="14" s="1"/>
  <c r="F2155" i="14" s="1"/>
  <c r="D2235" i="14"/>
  <c r="E2235" i="14" s="1"/>
  <c r="F2235" i="14" s="1"/>
  <c r="D2339" i="14"/>
  <c r="E2339" i="14" s="1"/>
  <c r="F2339" i="14" s="1"/>
  <c r="D2415" i="14"/>
  <c r="E2415" i="14" s="1"/>
  <c r="F2415" i="14" s="1"/>
  <c r="D2439" i="14"/>
  <c r="E2439" i="14" s="1"/>
  <c r="F2439" i="14" s="1"/>
  <c r="D2515" i="14"/>
  <c r="E2515" i="14" s="1"/>
  <c r="F2515" i="14" s="1"/>
  <c r="D2539" i="14"/>
  <c r="E2539" i="14" s="1"/>
  <c r="F2539" i="14" s="1"/>
  <c r="D2615" i="14"/>
  <c r="E2615" i="14" s="1"/>
  <c r="F2615" i="14" s="1"/>
  <c r="D2639" i="14"/>
  <c r="E2639" i="14" s="1"/>
  <c r="F2639" i="14" s="1"/>
  <c r="D2715" i="14"/>
  <c r="E2715" i="14" s="1"/>
  <c r="F2715" i="14" s="1"/>
  <c r="D2739" i="14"/>
  <c r="E2739" i="14" s="1"/>
  <c r="F2739" i="14" s="1"/>
  <c r="D2815" i="14"/>
  <c r="E2815" i="14" s="1"/>
  <c r="F2815" i="14" s="1"/>
  <c r="D2839" i="14"/>
  <c r="E2839" i="14" s="1"/>
  <c r="F2839" i="14" s="1"/>
  <c r="D2915" i="14"/>
  <c r="E2915" i="14" s="1"/>
  <c r="F2915" i="14" s="1"/>
  <c r="D2939" i="14"/>
  <c r="E2939" i="14" s="1"/>
  <c r="F2939" i="14" s="1"/>
  <c r="D197" i="14"/>
  <c r="E197" i="14" s="1"/>
  <c r="F197" i="14" s="1"/>
  <c r="D316" i="14"/>
  <c r="E316" i="14" s="1"/>
  <c r="F316" i="14" s="1"/>
  <c r="D439" i="14"/>
  <c r="E439" i="14" s="1"/>
  <c r="F439" i="14" s="1"/>
  <c r="D655" i="14"/>
  <c r="E655" i="14" s="1"/>
  <c r="F655" i="14" s="1"/>
  <c r="D875" i="14"/>
  <c r="E875" i="14" s="1"/>
  <c r="F875" i="14" s="1"/>
  <c r="D939" i="14"/>
  <c r="E939" i="14" s="1"/>
  <c r="F939" i="14" s="1"/>
  <c r="D1155" i="14"/>
  <c r="E1155" i="14" s="1"/>
  <c r="F1155" i="14" s="1"/>
  <c r="D1315" i="14"/>
  <c r="E1315" i="14" s="1"/>
  <c r="F1315" i="14" s="1"/>
  <c r="D1616" i="14"/>
  <c r="E1616" i="14" s="1"/>
  <c r="F1616" i="14" s="1"/>
  <c r="D1655" i="14"/>
  <c r="E1655" i="14" s="1"/>
  <c r="F1655" i="14" s="1"/>
  <c r="D1699" i="14"/>
  <c r="E1699" i="14" s="1"/>
  <c r="F1699" i="14" s="1"/>
  <c r="D1779" i="14"/>
  <c r="E1779" i="14" s="1"/>
  <c r="F1779" i="14" s="1"/>
  <c r="D1897" i="14"/>
  <c r="E1897" i="14" s="1"/>
  <c r="F1897" i="14" s="1"/>
  <c r="D1977" i="14"/>
  <c r="E1977" i="14" s="1"/>
  <c r="F1977" i="14" s="1"/>
  <c r="D2077" i="14"/>
  <c r="E2077" i="14" s="1"/>
  <c r="F2077" i="14" s="1"/>
  <c r="D2437" i="14"/>
  <c r="E2437" i="14" s="1"/>
  <c r="F2437" i="14" s="1"/>
  <c r="D2495" i="14"/>
  <c r="E2495" i="14" s="1"/>
  <c r="F2495" i="14" s="1"/>
  <c r="D2577" i="14"/>
  <c r="E2577" i="14" s="1"/>
  <c r="F2577" i="14" s="1"/>
  <c r="D2659" i="14"/>
  <c r="E2659" i="14" s="1"/>
  <c r="F2659" i="14" s="1"/>
  <c r="D2717" i="14"/>
  <c r="E2717" i="14" s="1"/>
  <c r="F2717" i="14" s="1"/>
  <c r="D2877" i="14"/>
  <c r="E2877" i="14" s="1"/>
  <c r="F2877" i="14" s="1"/>
  <c r="D2956" i="14"/>
  <c r="E2956" i="14" s="1"/>
  <c r="F2956" i="14" s="1"/>
  <c r="D3057" i="14"/>
  <c r="E3057" i="14" s="1"/>
  <c r="F3057" i="14" s="1"/>
  <c r="D3157" i="14"/>
  <c r="E3157" i="14" s="1"/>
  <c r="F3157" i="14" s="1"/>
  <c r="D3257" i="14"/>
  <c r="E3257" i="14" s="1"/>
  <c r="F3257" i="14" s="1"/>
  <c r="D3357" i="14"/>
  <c r="E3357" i="14" s="1"/>
  <c r="F3357" i="14" s="1"/>
  <c r="D397" i="14"/>
  <c r="E397" i="14" s="1"/>
  <c r="F397" i="14" s="1"/>
  <c r="D1275" i="14"/>
  <c r="E1275" i="14" s="1"/>
  <c r="F1275" i="14" s="1"/>
  <c r="D1671" i="14"/>
  <c r="E1671" i="14" s="1"/>
  <c r="F1671" i="14" s="1"/>
  <c r="D1834" i="14"/>
  <c r="E1834" i="14" s="1"/>
  <c r="F1834" i="14" s="1"/>
  <c r="D1950" i="14"/>
  <c r="E1950" i="14" s="1"/>
  <c r="F1950" i="14" s="1"/>
  <c r="D2175" i="14"/>
  <c r="E2175" i="14" s="1"/>
  <c r="F2175" i="14" s="1"/>
  <c r="D2832" i="14"/>
  <c r="E2832" i="14" s="1"/>
  <c r="F2832" i="14" s="1"/>
  <c r="D2990" i="14"/>
  <c r="E2990" i="14" s="1"/>
  <c r="F2990" i="14" s="1"/>
  <c r="D19" i="14"/>
  <c r="E19" i="14" s="1"/>
  <c r="F19" i="14" s="1"/>
  <c r="D317" i="14"/>
  <c r="E317" i="14" s="1"/>
  <c r="F317" i="14" s="1"/>
  <c r="D495" i="14"/>
  <c r="E495" i="14" s="1"/>
  <c r="F495" i="14" s="1"/>
  <c r="D656" i="14"/>
  <c r="E656" i="14" s="1"/>
  <c r="F656" i="14" s="1"/>
  <c r="D715" i="14"/>
  <c r="E715" i="14" s="1"/>
  <c r="F715" i="14" s="1"/>
  <c r="D775" i="14"/>
  <c r="E775" i="14" s="1"/>
  <c r="F775" i="14" s="1"/>
  <c r="D876" i="14"/>
  <c r="E876" i="14" s="1"/>
  <c r="F876" i="14" s="1"/>
  <c r="D995" i="14"/>
  <c r="E995" i="14" s="1"/>
  <c r="F995" i="14" s="1"/>
  <c r="D1156" i="14"/>
  <c r="E1156" i="14" s="1"/>
  <c r="F1156" i="14" s="1"/>
  <c r="D1316" i="14"/>
  <c r="E1316" i="14" s="1"/>
  <c r="F1316" i="14" s="1"/>
  <c r="D1419" i="14"/>
  <c r="E1419" i="14" s="1"/>
  <c r="F1419" i="14" s="1"/>
  <c r="D1575" i="14"/>
  <c r="E1575" i="14" s="1"/>
  <c r="F1575" i="14" s="1"/>
  <c r="D1617" i="14"/>
  <c r="E1617" i="14" s="1"/>
  <c r="F1617" i="14" s="1"/>
  <c r="D1979" i="14"/>
  <c r="E1979" i="14" s="1"/>
  <c r="F1979" i="14" s="1"/>
  <c r="D2139" i="14"/>
  <c r="E2139" i="14" s="1"/>
  <c r="F2139" i="14" s="1"/>
  <c r="D2199" i="14"/>
  <c r="E2199" i="14" s="1"/>
  <c r="F2199" i="14" s="1"/>
  <c r="D2295" i="14"/>
  <c r="E2295" i="14" s="1"/>
  <c r="F2295" i="14" s="1"/>
  <c r="D2355" i="14"/>
  <c r="E2355" i="14" s="1"/>
  <c r="F2355" i="14" s="1"/>
  <c r="D2496" i="14"/>
  <c r="E2496" i="14" s="1"/>
  <c r="F2496" i="14" s="1"/>
  <c r="D2799" i="14"/>
  <c r="E2799" i="14" s="1"/>
  <c r="F2799" i="14" s="1"/>
  <c r="D2957" i="14"/>
  <c r="E2957" i="14" s="1"/>
  <c r="F2957" i="14" s="1"/>
  <c r="D99" i="14"/>
  <c r="E99" i="14" s="1"/>
  <c r="F99" i="14" s="1"/>
  <c r="D1712" i="14"/>
  <c r="E1712" i="14" s="1"/>
  <c r="F1712" i="14" s="1"/>
  <c r="D2239" i="14"/>
  <c r="E2239" i="14" s="1"/>
  <c r="F2239" i="14" s="1"/>
  <c r="D2474" i="14"/>
  <c r="E2474" i="14" s="1"/>
  <c r="F2474" i="14" s="1"/>
  <c r="D2696" i="14"/>
  <c r="E2696" i="14" s="1"/>
  <c r="F2696" i="14" s="1"/>
  <c r="D2911" i="14"/>
  <c r="E2911" i="14" s="1"/>
  <c r="F2911" i="14" s="1"/>
  <c r="D3090" i="14"/>
  <c r="E3090" i="14" s="1"/>
  <c r="F3090" i="14" s="1"/>
  <c r="D199" i="14"/>
  <c r="E199" i="14" s="1"/>
  <c r="F199" i="14" s="1"/>
  <c r="D375" i="14"/>
  <c r="E375" i="14" s="1"/>
  <c r="F375" i="14" s="1"/>
  <c r="D496" i="14"/>
  <c r="E496" i="14" s="1"/>
  <c r="F496" i="14" s="1"/>
  <c r="D716" i="14"/>
  <c r="E716" i="14" s="1"/>
  <c r="F716" i="14" s="1"/>
  <c r="D776" i="14"/>
  <c r="E776" i="14" s="1"/>
  <c r="F776" i="14" s="1"/>
  <c r="D877" i="14"/>
  <c r="E877" i="14" s="1"/>
  <c r="F877" i="14" s="1"/>
  <c r="D996" i="14"/>
  <c r="E996" i="14" s="1"/>
  <c r="F996" i="14" s="1"/>
  <c r="D1317" i="14"/>
  <c r="E1317" i="14" s="1"/>
  <c r="F1317" i="14" s="1"/>
  <c r="D1659" i="14"/>
  <c r="E1659" i="14" s="1"/>
  <c r="F1659" i="14" s="1"/>
  <c r="D1899" i="14"/>
  <c r="E1899" i="14" s="1"/>
  <c r="F1899" i="14" s="1"/>
  <c r="D2015" i="14"/>
  <c r="E2015" i="14" s="1"/>
  <c r="F2015" i="14" s="1"/>
  <c r="D2079" i="14"/>
  <c r="E2079" i="14" s="1"/>
  <c r="F2079" i="14" s="1"/>
  <c r="D2236" i="14"/>
  <c r="E2236" i="14" s="1"/>
  <c r="F2236" i="14" s="1"/>
  <c r="D2296" i="14"/>
  <c r="E2296" i="14" s="1"/>
  <c r="F2296" i="14" s="1"/>
  <c r="D2356" i="14"/>
  <c r="E2356" i="14" s="1"/>
  <c r="F2356" i="14" s="1"/>
  <c r="D2497" i="14"/>
  <c r="E2497" i="14" s="1"/>
  <c r="F2497" i="14" s="1"/>
  <c r="D2579" i="14"/>
  <c r="E2579" i="14" s="1"/>
  <c r="F2579" i="14" s="1"/>
  <c r="D2635" i="14"/>
  <c r="E2635" i="14" s="1"/>
  <c r="F2635" i="14" s="1"/>
  <c r="D2719" i="14"/>
  <c r="E2719" i="14" s="1"/>
  <c r="F2719" i="14" s="1"/>
  <c r="D2775" i="14"/>
  <c r="E2775" i="14" s="1"/>
  <c r="F2775" i="14" s="1"/>
  <c r="D2879" i="14"/>
  <c r="E2879" i="14" s="1"/>
  <c r="F2879" i="14" s="1"/>
  <c r="D3035" i="14"/>
  <c r="E3035" i="14" s="1"/>
  <c r="F3035" i="14" s="1"/>
  <c r="D3059" i="14"/>
  <c r="E3059" i="14" s="1"/>
  <c r="F3059" i="14" s="1"/>
  <c r="D3135" i="14"/>
  <c r="E3135" i="14" s="1"/>
  <c r="F3135" i="14" s="1"/>
  <c r="D3159" i="14"/>
  <c r="E3159" i="14" s="1"/>
  <c r="F3159" i="14" s="1"/>
  <c r="D3235" i="14"/>
  <c r="E3235" i="14" s="1"/>
  <c r="F3235" i="14" s="1"/>
  <c r="D3259" i="14"/>
  <c r="E3259" i="14" s="1"/>
  <c r="F3259" i="14" s="1"/>
  <c r="D3335" i="14"/>
  <c r="E3335" i="14" s="1"/>
  <c r="F3335" i="14" s="1"/>
  <c r="D273" i="14"/>
  <c r="E273" i="14" s="1"/>
  <c r="F273" i="14" s="1"/>
  <c r="D779" i="14"/>
  <c r="E779" i="14" s="1"/>
  <c r="F779" i="14" s="1"/>
  <c r="D1870" i="14"/>
  <c r="E1870" i="14" s="1"/>
  <c r="F1870" i="14" s="1"/>
  <c r="D2054" i="14"/>
  <c r="E2054" i="14" s="1"/>
  <c r="F2054" i="14" s="1"/>
  <c r="D2271" i="14"/>
  <c r="E2271" i="14" s="1"/>
  <c r="F2271" i="14" s="1"/>
  <c r="D2392" i="14"/>
  <c r="E2392" i="14" s="1"/>
  <c r="F2392" i="14" s="1"/>
  <c r="D2857" i="14"/>
  <c r="E2857" i="14" s="1"/>
  <c r="F2857" i="14" s="1"/>
  <c r="D3214" i="14"/>
  <c r="E3214" i="14" s="1"/>
  <c r="F3214" i="14" s="1"/>
  <c r="D95" i="14"/>
  <c r="E95" i="14" s="1"/>
  <c r="F95" i="14" s="1"/>
  <c r="D376" i="14"/>
  <c r="E376" i="14" s="1"/>
  <c r="F376" i="14" s="1"/>
  <c r="D497" i="14"/>
  <c r="E497" i="14" s="1"/>
  <c r="F497" i="14" s="1"/>
  <c r="D717" i="14"/>
  <c r="E717" i="14" s="1"/>
  <c r="F717" i="14" s="1"/>
  <c r="D777" i="14"/>
  <c r="E777" i="14" s="1"/>
  <c r="F777" i="14" s="1"/>
  <c r="D997" i="14"/>
  <c r="E997" i="14" s="1"/>
  <c r="F997" i="14" s="1"/>
  <c r="D1215" i="14"/>
  <c r="E1215" i="14" s="1"/>
  <c r="F1215" i="14" s="1"/>
  <c r="D1619" i="14"/>
  <c r="E1619" i="14" s="1"/>
  <c r="F1619" i="14" s="1"/>
  <c r="D2016" i="14"/>
  <c r="E2016" i="14" s="1"/>
  <c r="F2016" i="14" s="1"/>
  <c r="D2237" i="14"/>
  <c r="E2237" i="14" s="1"/>
  <c r="F2237" i="14" s="1"/>
  <c r="D2297" i="14"/>
  <c r="E2297" i="14" s="1"/>
  <c r="F2297" i="14" s="1"/>
  <c r="D2357" i="14"/>
  <c r="E2357" i="14" s="1"/>
  <c r="F2357" i="14" s="1"/>
  <c r="D2416" i="14"/>
  <c r="E2416" i="14" s="1"/>
  <c r="F2416" i="14" s="1"/>
  <c r="D2636" i="14"/>
  <c r="E2636" i="14" s="1"/>
  <c r="F2636" i="14" s="1"/>
  <c r="D2776" i="14"/>
  <c r="E2776" i="14" s="1"/>
  <c r="F2776" i="14" s="1"/>
  <c r="D2855" i="14"/>
  <c r="E2855" i="14" s="1"/>
  <c r="F2855" i="14" s="1"/>
  <c r="D2959" i="14"/>
  <c r="E2959" i="14" s="1"/>
  <c r="F2959" i="14" s="1"/>
  <c r="D3036" i="14"/>
  <c r="E3036" i="14" s="1"/>
  <c r="F3036" i="14" s="1"/>
  <c r="D3136" i="14"/>
  <c r="E3136" i="14" s="1"/>
  <c r="F3136" i="14" s="1"/>
  <c r="D3236" i="14"/>
  <c r="E3236" i="14" s="1"/>
  <c r="F3236" i="14" s="1"/>
  <c r="D3336" i="14"/>
  <c r="E3336" i="14" s="1"/>
  <c r="F3336" i="14" s="1"/>
  <c r="D330" i="14"/>
  <c r="E330" i="14" s="1"/>
  <c r="F330" i="14" s="1"/>
  <c r="D999" i="14"/>
  <c r="E999" i="14" s="1"/>
  <c r="F999" i="14" s="1"/>
  <c r="D1476" i="14"/>
  <c r="E1476" i="14" s="1"/>
  <c r="F1476" i="14" s="1"/>
  <c r="D1795" i="14"/>
  <c r="E1795" i="14" s="1"/>
  <c r="F1795" i="14" s="1"/>
  <c r="D2211" i="14"/>
  <c r="E2211" i="14" s="1"/>
  <c r="F2211" i="14" s="1"/>
  <c r="D2556" i="14"/>
  <c r="E2556" i="14" s="1"/>
  <c r="F2556" i="14" s="1"/>
  <c r="D3114" i="14"/>
  <c r="E3114" i="14" s="1"/>
  <c r="F3114" i="14" s="1"/>
  <c r="D31" i="14"/>
  <c r="E31" i="14" s="1"/>
  <c r="F31" i="14" s="1"/>
  <c r="D150" i="14"/>
  <c r="E150" i="14" s="1"/>
  <c r="F150" i="14" s="1"/>
  <c r="D272" i="14"/>
  <c r="E272" i="14" s="1"/>
  <c r="F272" i="14" s="1"/>
  <c r="D377" i="14"/>
  <c r="E377" i="14" s="1"/>
  <c r="F377" i="14" s="1"/>
  <c r="D553" i="14"/>
  <c r="E553" i="14" s="1"/>
  <c r="F553" i="14" s="1"/>
  <c r="D617" i="14"/>
  <c r="E617" i="14" s="1"/>
  <c r="F617" i="14" s="1"/>
  <c r="D836" i="14"/>
  <c r="E836" i="14" s="1"/>
  <c r="F836" i="14" s="1"/>
  <c r="D879" i="14"/>
  <c r="E879" i="14" s="1"/>
  <c r="F879" i="14" s="1"/>
  <c r="D1117" i="14"/>
  <c r="E1117" i="14" s="1"/>
  <c r="F1117" i="14" s="1"/>
  <c r="D1216" i="14"/>
  <c r="E1216" i="14" s="1"/>
  <c r="F1216" i="14" s="1"/>
  <c r="D1319" i="14"/>
  <c r="E1319" i="14" s="1"/>
  <c r="F1319" i="14" s="1"/>
  <c r="D1475" i="14"/>
  <c r="E1475" i="14" s="1"/>
  <c r="F1475" i="14" s="1"/>
  <c r="D2017" i="14"/>
  <c r="E2017" i="14" s="1"/>
  <c r="F2017" i="14" s="1"/>
  <c r="D2417" i="14"/>
  <c r="E2417" i="14" s="1"/>
  <c r="F2417" i="14" s="1"/>
  <c r="D2499" i="14"/>
  <c r="E2499" i="14" s="1"/>
  <c r="F2499" i="14" s="1"/>
  <c r="D2555" i="14"/>
  <c r="E2555" i="14" s="1"/>
  <c r="F2555" i="14" s="1"/>
  <c r="D2637" i="14"/>
  <c r="E2637" i="14" s="1"/>
  <c r="F2637" i="14" s="1"/>
  <c r="D2695" i="14"/>
  <c r="E2695" i="14" s="1"/>
  <c r="F2695" i="14" s="1"/>
  <c r="D2777" i="14"/>
  <c r="E2777" i="14" s="1"/>
  <c r="F2777" i="14" s="1"/>
  <c r="D2856" i="14"/>
  <c r="E2856" i="14" s="1"/>
  <c r="F2856" i="14" s="1"/>
  <c r="D2935" i="14"/>
  <c r="E2935" i="14" s="1"/>
  <c r="F2935" i="14" s="1"/>
  <c r="D3037" i="14"/>
  <c r="E3037" i="14" s="1"/>
  <c r="F3037" i="14" s="1"/>
  <c r="D3137" i="14"/>
  <c r="E3137" i="14" s="1"/>
  <c r="F3137" i="14" s="1"/>
  <c r="D3237" i="14"/>
  <c r="E3237" i="14" s="1"/>
  <c r="F3237" i="14" s="1"/>
  <c r="D3337" i="14"/>
  <c r="E3337" i="14" s="1"/>
  <c r="F3337" i="14" s="1"/>
  <c r="D151" i="14"/>
  <c r="E151" i="14" s="1"/>
  <c r="F151" i="14" s="1"/>
  <c r="D216" i="14"/>
  <c r="E216" i="14" s="1"/>
  <c r="F216" i="14" s="1"/>
  <c r="D499" i="14"/>
  <c r="E499" i="14" s="1"/>
  <c r="F499" i="14" s="1"/>
  <c r="D1431" i="14"/>
  <c r="E1431" i="14" s="1"/>
  <c r="F1431" i="14" s="1"/>
  <c r="D1914" i="14"/>
  <c r="E1914" i="14" s="1"/>
  <c r="F1914" i="14" s="1"/>
  <c r="D2115" i="14"/>
  <c r="E2115" i="14" s="1"/>
  <c r="F2115" i="14" s="1"/>
  <c r="D2299" i="14"/>
  <c r="E2299" i="14" s="1"/>
  <c r="F2299" i="14" s="1"/>
  <c r="D2331" i="14"/>
  <c r="E2331" i="14" s="1"/>
  <c r="F2331" i="14" s="1"/>
  <c r="D2530" i="14"/>
  <c r="E2530" i="14" s="1"/>
  <c r="F2530" i="14" s="1"/>
  <c r="D2612" i="14"/>
  <c r="E2612" i="14" s="1"/>
  <c r="F2612" i="14" s="1"/>
  <c r="D2670" i="14"/>
  <c r="E2670" i="14" s="1"/>
  <c r="F2670" i="14" s="1"/>
  <c r="D2752" i="14"/>
  <c r="E2752" i="14" s="1"/>
  <c r="F2752" i="14" s="1"/>
  <c r="D2936" i="14"/>
  <c r="E2936" i="14" s="1"/>
  <c r="F2936" i="14" s="1"/>
  <c r="D3014" i="14"/>
  <c r="E3014" i="14" s="1"/>
  <c r="F3014" i="14" s="1"/>
  <c r="D3190" i="14"/>
  <c r="E3190" i="14" s="1"/>
  <c r="F3190" i="14" s="1"/>
  <c r="D3290" i="14"/>
  <c r="E3290" i="14" s="1"/>
  <c r="F3290" i="14" s="1"/>
  <c r="D73" i="14"/>
  <c r="E73" i="14" s="1"/>
  <c r="F73" i="14" s="1"/>
  <c r="D173" i="14"/>
  <c r="E173" i="14" s="1"/>
  <c r="F173" i="14" s="1"/>
  <c r="D415" i="14"/>
  <c r="E415" i="14" s="1"/>
  <c r="F415" i="14" s="1"/>
  <c r="D574" i="14"/>
  <c r="E574" i="14" s="1"/>
  <c r="F574" i="14" s="1"/>
  <c r="D653" i="14"/>
  <c r="E653" i="14" s="1"/>
  <c r="F653" i="14" s="1"/>
  <c r="D816" i="14"/>
  <c r="E816" i="14" s="1"/>
  <c r="F816" i="14" s="1"/>
  <c r="D970" i="14"/>
  <c r="E970" i="14" s="1"/>
  <c r="F970" i="14" s="1"/>
  <c r="D1352" i="14"/>
  <c r="E1352" i="14" s="1"/>
  <c r="F1352" i="14" s="1"/>
  <c r="D1692" i="14"/>
  <c r="E1692" i="14" s="1"/>
  <c r="F1692" i="14" s="1"/>
  <c r="D1813" i="14"/>
  <c r="E1813" i="14" s="1"/>
  <c r="F1813" i="14" s="1"/>
  <c r="D1873" i="14"/>
  <c r="E1873" i="14" s="1"/>
  <c r="F1873" i="14" s="1"/>
  <c r="D2034" i="14"/>
  <c r="E2034" i="14" s="1"/>
  <c r="F2034" i="14" s="1"/>
  <c r="D2073" i="14"/>
  <c r="E2073" i="14" s="1"/>
  <c r="F2073" i="14" s="1"/>
  <c r="D2214" i="14"/>
  <c r="E2214" i="14" s="1"/>
  <c r="F2214" i="14" s="1"/>
  <c r="D2252" i="14"/>
  <c r="E2252" i="14" s="1"/>
  <c r="F2252" i="14" s="1"/>
  <c r="D2379" i="14"/>
  <c r="E2379" i="14" s="1"/>
  <c r="F2379" i="14" s="1"/>
  <c r="D2459" i="14"/>
  <c r="E2459" i="14" s="1"/>
  <c r="F2459" i="14" s="1"/>
  <c r="D2657" i="14"/>
  <c r="E2657" i="14" s="1"/>
  <c r="F2657" i="14" s="1"/>
  <c r="D2737" i="14"/>
  <c r="E2737" i="14" s="1"/>
  <c r="F2737" i="14" s="1"/>
  <c r="D2817" i="14"/>
  <c r="E2817" i="14" s="1"/>
  <c r="F2817" i="14" s="1"/>
  <c r="D2894" i="14"/>
  <c r="E2894" i="14" s="1"/>
  <c r="F2894" i="14" s="1"/>
  <c r="D2971" i="14"/>
  <c r="E2971" i="14" s="1"/>
  <c r="F2971" i="14" s="1"/>
  <c r="D3075" i="14"/>
  <c r="E3075" i="14" s="1"/>
  <c r="F3075" i="14" s="1"/>
  <c r="D3115" i="14"/>
  <c r="E3115" i="14" s="1"/>
  <c r="F3115" i="14" s="1"/>
  <c r="D3179" i="14"/>
  <c r="E3179" i="14" s="1"/>
  <c r="F3179" i="14" s="1"/>
  <c r="D3219" i="14"/>
  <c r="E3219" i="14" s="1"/>
  <c r="F3219" i="14" s="1"/>
  <c r="D3253" i="14"/>
  <c r="E3253" i="14" s="1"/>
  <c r="F3253" i="14" s="1"/>
  <c r="D3293" i="14"/>
  <c r="E3293" i="14" s="1"/>
  <c r="F3293" i="14" s="1"/>
  <c r="D3356" i="14"/>
  <c r="E3356" i="14" s="1"/>
  <c r="F3356" i="14" s="1"/>
  <c r="D912" i="14"/>
  <c r="E912" i="14" s="1"/>
  <c r="F912" i="14" s="1"/>
  <c r="D2177" i="14"/>
  <c r="E2177" i="14" s="1"/>
  <c r="F2177" i="14" s="1"/>
  <c r="D2511" i="14"/>
  <c r="E2511" i="14" s="1"/>
  <c r="F2511" i="14" s="1"/>
  <c r="D2753" i="14"/>
  <c r="E2753" i="14" s="1"/>
  <c r="F2753" i="14" s="1"/>
  <c r="D3193" i="14"/>
  <c r="E3193" i="14" s="1"/>
  <c r="F3193" i="14" s="1"/>
  <c r="D10" i="14"/>
  <c r="E10" i="14" s="1"/>
  <c r="F10" i="14" s="1"/>
  <c r="D751" i="14"/>
  <c r="E751" i="14" s="1"/>
  <c r="F751" i="14" s="1"/>
  <c r="D1716" i="14"/>
  <c r="E1716" i="14" s="1"/>
  <c r="F1716" i="14" s="1"/>
  <c r="D1890" i="14"/>
  <c r="E1890" i="14" s="1"/>
  <c r="F1890" i="14" s="1"/>
  <c r="D2039" i="14"/>
  <c r="E2039" i="14" s="1"/>
  <c r="F2039" i="14" s="1"/>
  <c r="D2710" i="14"/>
  <c r="E2710" i="14" s="1"/>
  <c r="F2710" i="14" s="1"/>
  <c r="D3016" i="14"/>
  <c r="E3016" i="14" s="1"/>
  <c r="F3016" i="14" s="1"/>
  <c r="D3331" i="14"/>
  <c r="E3331" i="14" s="1"/>
  <c r="F3331" i="14" s="1"/>
  <c r="D179" i="14"/>
  <c r="E179" i="14" s="1"/>
  <c r="F179" i="14" s="1"/>
  <c r="D1231" i="14"/>
  <c r="E1231" i="14" s="1"/>
  <c r="F1231" i="14" s="1"/>
  <c r="D1651" i="14"/>
  <c r="E1651" i="14" s="1"/>
  <c r="F1651" i="14" s="1"/>
  <c r="D1951" i="14"/>
  <c r="E1951" i="14" s="1"/>
  <c r="F1951" i="14" s="1"/>
  <c r="D2272" i="14"/>
  <c r="E2272" i="14" s="1"/>
  <c r="F2272" i="14" s="1"/>
  <c r="D2792" i="14"/>
  <c r="E2792" i="14" s="1"/>
  <c r="F2792" i="14" s="1"/>
  <c r="D3017" i="14"/>
  <c r="E3017" i="14" s="1"/>
  <c r="F3017" i="14" s="1"/>
  <c r="D594" i="14"/>
  <c r="E594" i="14" s="1"/>
  <c r="F594" i="14" s="1"/>
  <c r="D1154" i="14"/>
  <c r="E1154" i="14" s="1"/>
  <c r="F1154" i="14" s="1"/>
  <c r="D2093" i="14"/>
  <c r="E2093" i="14" s="1"/>
  <c r="F2093" i="14" s="1"/>
  <c r="D2793" i="14"/>
  <c r="E2793" i="14" s="1"/>
  <c r="F2793" i="14" s="1"/>
  <c r="D3092" i="14"/>
  <c r="E3092" i="14" s="1"/>
  <c r="F3092" i="14" s="1"/>
  <c r="D3339" i="14"/>
  <c r="E3339" i="14" s="1"/>
  <c r="F3339" i="14" s="1"/>
  <c r="D619" i="14"/>
  <c r="E619" i="14" s="1"/>
  <c r="F619" i="14" s="1"/>
  <c r="D917" i="14"/>
  <c r="E917" i="14" s="1"/>
  <c r="F917" i="14" s="1"/>
  <c r="D1672" i="14"/>
  <c r="E1672" i="14" s="1"/>
  <c r="F1672" i="14" s="1"/>
  <c r="D2274" i="14"/>
  <c r="E2274" i="14" s="1"/>
  <c r="F2274" i="14" s="1"/>
  <c r="D2479" i="14"/>
  <c r="E2479" i="14" s="1"/>
  <c r="F2479" i="14" s="1"/>
  <c r="D2677" i="14"/>
  <c r="E2677" i="14" s="1"/>
  <c r="F2677" i="14" s="1"/>
  <c r="D3231" i="14"/>
  <c r="E3231" i="14" s="1"/>
  <c r="F3231" i="14" s="1"/>
  <c r="D74" i="14"/>
  <c r="E74" i="14" s="1"/>
  <c r="F74" i="14" s="1"/>
  <c r="D174" i="14"/>
  <c r="E174" i="14" s="1"/>
  <c r="F174" i="14" s="1"/>
  <c r="D339" i="14"/>
  <c r="E339" i="14" s="1"/>
  <c r="F339" i="14" s="1"/>
  <c r="D416" i="14"/>
  <c r="E416" i="14" s="1"/>
  <c r="F416" i="14" s="1"/>
  <c r="D654" i="14"/>
  <c r="E654" i="14" s="1"/>
  <c r="F654" i="14" s="1"/>
  <c r="D817" i="14"/>
  <c r="E817" i="14" s="1"/>
  <c r="F817" i="14" s="1"/>
  <c r="D976" i="14"/>
  <c r="E976" i="14" s="1"/>
  <c r="F976" i="14" s="1"/>
  <c r="D1130" i="14"/>
  <c r="E1130" i="14" s="1"/>
  <c r="F1130" i="14" s="1"/>
  <c r="D1199" i="14"/>
  <c r="E1199" i="14" s="1"/>
  <c r="F1199" i="14" s="1"/>
  <c r="D1353" i="14"/>
  <c r="E1353" i="14" s="1"/>
  <c r="F1353" i="14" s="1"/>
  <c r="D1439" i="14"/>
  <c r="E1439" i="14" s="1"/>
  <c r="F1439" i="14" s="1"/>
  <c r="D1590" i="14"/>
  <c r="E1590" i="14" s="1"/>
  <c r="F1590" i="14" s="1"/>
  <c r="D1693" i="14"/>
  <c r="E1693" i="14" s="1"/>
  <c r="F1693" i="14" s="1"/>
  <c r="D1814" i="14"/>
  <c r="E1814" i="14" s="1"/>
  <c r="F1814" i="14" s="1"/>
  <c r="D1874" i="14"/>
  <c r="E1874" i="14" s="1"/>
  <c r="F1874" i="14" s="1"/>
  <c r="D1990" i="14"/>
  <c r="E1990" i="14" s="1"/>
  <c r="F1990" i="14" s="1"/>
  <c r="D2035" i="14"/>
  <c r="E2035" i="14" s="1"/>
  <c r="F2035" i="14" s="1"/>
  <c r="D2074" i="14"/>
  <c r="E2074" i="14" s="1"/>
  <c r="F2074" i="14" s="1"/>
  <c r="D2215" i="14"/>
  <c r="E2215" i="14" s="1"/>
  <c r="F2215" i="14" s="1"/>
  <c r="D2253" i="14"/>
  <c r="E2253" i="14" s="1"/>
  <c r="F2253" i="14" s="1"/>
  <c r="D2859" i="14"/>
  <c r="E2859" i="14" s="1"/>
  <c r="F2859" i="14" s="1"/>
  <c r="D2895" i="14"/>
  <c r="E2895" i="14" s="1"/>
  <c r="F2895" i="14" s="1"/>
  <c r="D2930" i="14"/>
  <c r="E2930" i="14" s="1"/>
  <c r="F2930" i="14" s="1"/>
  <c r="D2972" i="14"/>
  <c r="E2972" i="14" s="1"/>
  <c r="F2972" i="14" s="1"/>
  <c r="D3076" i="14"/>
  <c r="E3076" i="14" s="1"/>
  <c r="F3076" i="14" s="1"/>
  <c r="D3116" i="14"/>
  <c r="E3116" i="14" s="1"/>
  <c r="F3116" i="14" s="1"/>
  <c r="D3150" i="14"/>
  <c r="E3150" i="14" s="1"/>
  <c r="F3150" i="14" s="1"/>
  <c r="D3254" i="14"/>
  <c r="E3254" i="14" s="1"/>
  <c r="F3254" i="14" s="1"/>
  <c r="D3294" i="14"/>
  <c r="E3294" i="14" s="1"/>
  <c r="F3294" i="14" s="1"/>
  <c r="D990" i="14"/>
  <c r="E990" i="14" s="1"/>
  <c r="F990" i="14" s="1"/>
  <c r="D2431" i="14"/>
  <c r="E2431" i="14" s="1"/>
  <c r="F2431" i="14" s="1"/>
  <c r="D2593" i="14"/>
  <c r="E2593" i="14" s="1"/>
  <c r="F2593" i="14" s="1"/>
  <c r="D3079" i="14"/>
  <c r="E3079" i="14" s="1"/>
  <c r="F3079" i="14" s="1"/>
  <c r="D3153" i="14"/>
  <c r="E3153" i="14" s="1"/>
  <c r="F3153" i="14" s="1"/>
  <c r="D355" i="14"/>
  <c r="E355" i="14" s="1"/>
  <c r="F355" i="14" s="1"/>
  <c r="D1515" i="14"/>
  <c r="E1515" i="14" s="1"/>
  <c r="F1515" i="14" s="1"/>
  <c r="D1772" i="14"/>
  <c r="E1772" i="14" s="1"/>
  <c r="F1772" i="14" s="1"/>
  <c r="D1935" i="14"/>
  <c r="E1935" i="14" s="1"/>
  <c r="F1935" i="14" s="1"/>
  <c r="D2132" i="14"/>
  <c r="E2132" i="14" s="1"/>
  <c r="F2132" i="14" s="1"/>
  <c r="D2396" i="14"/>
  <c r="E2396" i="14" s="1"/>
  <c r="F2396" i="14" s="1"/>
  <c r="D2790" i="14"/>
  <c r="E2790" i="14" s="1"/>
  <c r="F2790" i="14" s="1"/>
  <c r="D691" i="14"/>
  <c r="E691" i="14" s="1"/>
  <c r="F691" i="14" s="1"/>
  <c r="D915" i="14"/>
  <c r="E915" i="14" s="1"/>
  <c r="F915" i="14" s="1"/>
  <c r="D1539" i="14"/>
  <c r="E1539" i="14" s="1"/>
  <c r="F1539" i="14" s="1"/>
  <c r="D1773" i="14"/>
  <c r="E1773" i="14" s="1"/>
  <c r="F1773" i="14" s="1"/>
  <c r="D2092" i="14"/>
  <c r="E2092" i="14" s="1"/>
  <c r="F2092" i="14" s="1"/>
  <c r="D2312" i="14"/>
  <c r="E2312" i="14" s="1"/>
  <c r="F2312" i="14" s="1"/>
  <c r="D2557" i="14"/>
  <c r="E2557" i="14" s="1"/>
  <c r="F2557" i="14" s="1"/>
  <c r="D2675" i="14"/>
  <c r="E2675" i="14" s="1"/>
  <c r="F2675" i="14" s="1"/>
  <c r="D3299" i="14"/>
  <c r="E3299" i="14" s="1"/>
  <c r="F3299" i="14" s="1"/>
  <c r="D1390" i="14"/>
  <c r="E1390" i="14" s="1"/>
  <c r="F1390" i="14" s="1"/>
  <c r="D1892" i="14"/>
  <c r="E1892" i="14" s="1"/>
  <c r="F1892" i="14" s="1"/>
  <c r="D2353" i="14"/>
  <c r="E2353" i="14" s="1"/>
  <c r="F2353" i="14" s="1"/>
  <c r="D2676" i="14"/>
  <c r="E2676" i="14" s="1"/>
  <c r="F2676" i="14" s="1"/>
  <c r="D193" i="14"/>
  <c r="E193" i="14" s="1"/>
  <c r="F193" i="14" s="1"/>
  <c r="D754" i="14"/>
  <c r="E754" i="14" s="1"/>
  <c r="F754" i="14" s="1"/>
  <c r="D2136" i="14"/>
  <c r="E2136" i="14" s="1"/>
  <c r="F2136" i="14" s="1"/>
  <c r="D2835" i="14"/>
  <c r="E2835" i="14" s="1"/>
  <c r="F2835" i="14" s="1"/>
  <c r="D3271" i="14"/>
  <c r="E3271" i="14" s="1"/>
  <c r="F3271" i="14" s="1"/>
  <c r="D175" i="14"/>
  <c r="E175" i="14" s="1"/>
  <c r="F175" i="14" s="1"/>
  <c r="D417" i="14"/>
  <c r="E417" i="14" s="1"/>
  <c r="F417" i="14" s="1"/>
  <c r="D977" i="14"/>
  <c r="E977" i="14" s="1"/>
  <c r="F977" i="14" s="1"/>
  <c r="D1070" i="14"/>
  <c r="E1070" i="14" s="1"/>
  <c r="F1070" i="14" s="1"/>
  <c r="D1131" i="14"/>
  <c r="E1131" i="14" s="1"/>
  <c r="F1131" i="14" s="1"/>
  <c r="D1290" i="14"/>
  <c r="E1290" i="14" s="1"/>
  <c r="F1290" i="14" s="1"/>
  <c r="D1354" i="14"/>
  <c r="E1354" i="14" s="1"/>
  <c r="F1354" i="14" s="1"/>
  <c r="D1591" i="14"/>
  <c r="E1591" i="14" s="1"/>
  <c r="F1591" i="14" s="1"/>
  <c r="D1713" i="14"/>
  <c r="E1713" i="14" s="1"/>
  <c r="F1713" i="14" s="1"/>
  <c r="D1815" i="14"/>
  <c r="E1815" i="14" s="1"/>
  <c r="F1815" i="14" s="1"/>
  <c r="D1991" i="14"/>
  <c r="E1991" i="14" s="1"/>
  <c r="F1991" i="14" s="1"/>
  <c r="D2036" i="14"/>
  <c r="E2036" i="14" s="1"/>
  <c r="F2036" i="14" s="1"/>
  <c r="D2216" i="14"/>
  <c r="E2216" i="14" s="1"/>
  <c r="F2216" i="14" s="1"/>
  <c r="D2254" i="14"/>
  <c r="E2254" i="14" s="1"/>
  <c r="F2254" i="14" s="1"/>
  <c r="D2393" i="14"/>
  <c r="E2393" i="14" s="1"/>
  <c r="F2393" i="14" s="1"/>
  <c r="D2671" i="14"/>
  <c r="E2671" i="14" s="1"/>
  <c r="F2671" i="14" s="1"/>
  <c r="D2819" i="14"/>
  <c r="E2819" i="14" s="1"/>
  <c r="F2819" i="14" s="1"/>
  <c r="D2896" i="14"/>
  <c r="E2896" i="14" s="1"/>
  <c r="F2896" i="14" s="1"/>
  <c r="D2937" i="14"/>
  <c r="E2937" i="14" s="1"/>
  <c r="F2937" i="14" s="1"/>
  <c r="D2973" i="14"/>
  <c r="E2973" i="14" s="1"/>
  <c r="F2973" i="14" s="1"/>
  <c r="D3077" i="14"/>
  <c r="E3077" i="14" s="1"/>
  <c r="F3077" i="14" s="1"/>
  <c r="D3117" i="14"/>
  <c r="E3117" i="14" s="1"/>
  <c r="F3117" i="14" s="1"/>
  <c r="D3151" i="14"/>
  <c r="E3151" i="14" s="1"/>
  <c r="F3151" i="14" s="1"/>
  <c r="D3191" i="14"/>
  <c r="E3191" i="14" s="1"/>
  <c r="F3191" i="14" s="1"/>
  <c r="D3255" i="14"/>
  <c r="E3255" i="14" s="1"/>
  <c r="F3255" i="14" s="1"/>
  <c r="D3295" i="14"/>
  <c r="E3295" i="14" s="1"/>
  <c r="F3295" i="14" s="1"/>
  <c r="D351" i="14"/>
  <c r="E351" i="14" s="1"/>
  <c r="F351" i="14" s="1"/>
  <c r="D839" i="14"/>
  <c r="E839" i="14" s="1"/>
  <c r="F839" i="14" s="1"/>
  <c r="D1835" i="14"/>
  <c r="E1835" i="14" s="1"/>
  <c r="F1835" i="14" s="1"/>
  <c r="D2090" i="14"/>
  <c r="E2090" i="14" s="1"/>
  <c r="F2090" i="14" s="1"/>
  <c r="D2350" i="14"/>
  <c r="E2350" i="14" s="1"/>
  <c r="F2350" i="14" s="1"/>
  <c r="D3119" i="14"/>
  <c r="E3119" i="14" s="1"/>
  <c r="F3119" i="14" s="1"/>
  <c r="D3330" i="14"/>
  <c r="E3330" i="14" s="1"/>
  <c r="F3330" i="14" s="1"/>
  <c r="D592" i="14"/>
  <c r="E592" i="14" s="1"/>
  <c r="F592" i="14" s="1"/>
  <c r="D1152" i="14"/>
  <c r="E1152" i="14" s="1"/>
  <c r="F1152" i="14" s="1"/>
  <c r="D1594" i="14"/>
  <c r="E1594" i="14" s="1"/>
  <c r="F1594" i="14" s="1"/>
  <c r="D2311" i="14"/>
  <c r="E2311" i="14" s="1"/>
  <c r="F2311" i="14" s="1"/>
  <c r="D2476" i="14"/>
  <c r="E2476" i="14" s="1"/>
  <c r="F2476" i="14" s="1"/>
  <c r="D2674" i="14"/>
  <c r="E2674" i="14" s="1"/>
  <c r="F2674" i="14" s="1"/>
  <c r="D2899" i="14"/>
  <c r="E2899" i="14" s="1"/>
  <c r="F2899" i="14" s="1"/>
  <c r="D3194" i="14"/>
  <c r="E3194" i="14" s="1"/>
  <c r="F3194" i="14" s="1"/>
  <c r="D752" i="14"/>
  <c r="E752" i="14" s="1"/>
  <c r="F752" i="14" s="1"/>
  <c r="D1153" i="14"/>
  <c r="E1153" i="14" s="1"/>
  <c r="F1153" i="14" s="1"/>
  <c r="D1891" i="14"/>
  <c r="E1891" i="14" s="1"/>
  <c r="F1891" i="14" s="1"/>
  <c r="D2477" i="14"/>
  <c r="E2477" i="14" s="1"/>
  <c r="F2477" i="14" s="1"/>
  <c r="D2833" i="14"/>
  <c r="E2833" i="14" s="1"/>
  <c r="F2833" i="14" s="1"/>
  <c r="D3091" i="14"/>
  <c r="E3091" i="14" s="1"/>
  <c r="F3091" i="14" s="1"/>
  <c r="D3332" i="14"/>
  <c r="E3332" i="14" s="1"/>
  <c r="F3332" i="14" s="1"/>
  <c r="D17" i="14"/>
  <c r="E17" i="14" s="1"/>
  <c r="F17" i="14" s="1"/>
  <c r="D2135" i="14"/>
  <c r="E2135" i="14" s="1"/>
  <c r="F2135" i="14" s="1"/>
  <c r="D2516" i="14"/>
  <c r="E2516" i="14" s="1"/>
  <c r="F2516" i="14" s="1"/>
  <c r="D2756" i="14"/>
  <c r="E2756" i="14" s="1"/>
  <c r="F2756" i="14" s="1"/>
  <c r="D2870" i="14"/>
  <c r="E2870" i="14" s="1"/>
  <c r="F2870" i="14" s="1"/>
  <c r="D3196" i="14"/>
  <c r="E3196" i="14" s="1"/>
  <c r="F3196" i="14" s="1"/>
  <c r="D110" i="14"/>
  <c r="E110" i="14" s="1"/>
  <c r="F110" i="14" s="1"/>
  <c r="D1391" i="14"/>
  <c r="E1391" i="14" s="1"/>
  <c r="F1391" i="14" s="1"/>
  <c r="D1775" i="14"/>
  <c r="E1775" i="14" s="1"/>
  <c r="F1775" i="14" s="1"/>
  <c r="D2055" i="14"/>
  <c r="E2055" i="14" s="1"/>
  <c r="F2055" i="14" s="1"/>
  <c r="D2517" i="14"/>
  <c r="E2517" i="14" s="1"/>
  <c r="F2517" i="14" s="1"/>
  <c r="D2713" i="14"/>
  <c r="E2713" i="14" s="1"/>
  <c r="F2713" i="14" s="1"/>
  <c r="D2871" i="14"/>
  <c r="E2871" i="14" s="1"/>
  <c r="F2871" i="14" s="1"/>
  <c r="D3019" i="14"/>
  <c r="E3019" i="14" s="1"/>
  <c r="F3019" i="14" s="1"/>
  <c r="D176" i="14"/>
  <c r="E176" i="14" s="1"/>
  <c r="F176" i="14" s="1"/>
  <c r="D350" i="14"/>
  <c r="E350" i="14" s="1"/>
  <c r="F350" i="14" s="1"/>
  <c r="D590" i="14"/>
  <c r="E590" i="14" s="1"/>
  <c r="F590" i="14" s="1"/>
  <c r="D670" i="14"/>
  <c r="E670" i="14" s="1"/>
  <c r="F670" i="14" s="1"/>
  <c r="D819" i="14"/>
  <c r="E819" i="14" s="1"/>
  <c r="F819" i="14" s="1"/>
  <c r="D1071" i="14"/>
  <c r="E1071" i="14" s="1"/>
  <c r="F1071" i="14" s="1"/>
  <c r="D1150" i="14"/>
  <c r="E1150" i="14" s="1"/>
  <c r="F1150" i="14" s="1"/>
  <c r="D1291" i="14"/>
  <c r="E1291" i="14" s="1"/>
  <c r="F1291" i="14" s="1"/>
  <c r="D1355" i="14"/>
  <c r="E1355" i="14" s="1"/>
  <c r="F1355" i="14" s="1"/>
  <c r="D1512" i="14"/>
  <c r="E1512" i="14" s="1"/>
  <c r="F1512" i="14" s="1"/>
  <c r="D1592" i="14"/>
  <c r="E1592" i="14" s="1"/>
  <c r="F1592" i="14" s="1"/>
  <c r="D1714" i="14"/>
  <c r="E1714" i="14" s="1"/>
  <c r="F1714" i="14" s="1"/>
  <c r="D1770" i="14"/>
  <c r="E1770" i="14" s="1"/>
  <c r="F1770" i="14" s="1"/>
  <c r="D1816" i="14"/>
  <c r="E1816" i="14" s="1"/>
  <c r="F1816" i="14" s="1"/>
  <c r="D1931" i="14"/>
  <c r="E1931" i="14" s="1"/>
  <c r="F1931" i="14" s="1"/>
  <c r="D1992" i="14"/>
  <c r="E1992" i="14" s="1"/>
  <c r="F1992" i="14" s="1"/>
  <c r="D2037" i="14"/>
  <c r="E2037" i="14" s="1"/>
  <c r="F2037" i="14" s="1"/>
  <c r="D2217" i="14"/>
  <c r="E2217" i="14" s="1"/>
  <c r="F2217" i="14" s="1"/>
  <c r="D2256" i="14"/>
  <c r="E2256" i="14" s="1"/>
  <c r="F2256" i="14" s="1"/>
  <c r="D2394" i="14"/>
  <c r="E2394" i="14" s="1"/>
  <c r="F2394" i="14" s="1"/>
  <c r="D2430" i="14"/>
  <c r="E2430" i="14" s="1"/>
  <c r="F2430" i="14" s="1"/>
  <c r="D2510" i="14"/>
  <c r="E2510" i="14" s="1"/>
  <c r="F2510" i="14" s="1"/>
  <c r="D2592" i="14"/>
  <c r="E2592" i="14" s="1"/>
  <c r="F2592" i="14" s="1"/>
  <c r="D2672" i="14"/>
  <c r="E2672" i="14" s="1"/>
  <c r="F2672" i="14" s="1"/>
  <c r="D2897" i="14"/>
  <c r="E2897" i="14" s="1"/>
  <c r="F2897" i="14" s="1"/>
  <c r="D2974" i="14"/>
  <c r="E2974" i="14" s="1"/>
  <c r="F2974" i="14" s="1"/>
  <c r="D3152" i="14"/>
  <c r="E3152" i="14" s="1"/>
  <c r="F3152" i="14" s="1"/>
  <c r="D3192" i="14"/>
  <c r="E3192" i="14" s="1"/>
  <c r="F3192" i="14" s="1"/>
  <c r="D3256" i="14"/>
  <c r="E3256" i="14" s="1"/>
  <c r="F3256" i="14" s="1"/>
  <c r="D3296" i="14"/>
  <c r="E3296" i="14" s="1"/>
  <c r="F3296" i="14" s="1"/>
  <c r="D750" i="14"/>
  <c r="E750" i="14" s="1"/>
  <c r="F750" i="14" s="1"/>
  <c r="D1072" i="14"/>
  <c r="E1072" i="14" s="1"/>
  <c r="F1072" i="14" s="1"/>
  <c r="D1715" i="14"/>
  <c r="E1715" i="14" s="1"/>
  <c r="F1715" i="14" s="1"/>
  <c r="D1771" i="14"/>
  <c r="E1771" i="14" s="1"/>
  <c r="F1771" i="14" s="1"/>
  <c r="D2475" i="14"/>
  <c r="E2475" i="14" s="1"/>
  <c r="F2475" i="14" s="1"/>
  <c r="D3015" i="14"/>
  <c r="E3015" i="14" s="1"/>
  <c r="F3015" i="14" s="1"/>
  <c r="D3297" i="14"/>
  <c r="E3297" i="14" s="1"/>
  <c r="F3297" i="14" s="1"/>
  <c r="D1650" i="14"/>
  <c r="E1650" i="14" s="1"/>
  <c r="F1650" i="14" s="1"/>
  <c r="D2091" i="14"/>
  <c r="E2091" i="14" s="1"/>
  <c r="F2091" i="14" s="1"/>
  <c r="D2550" i="14"/>
  <c r="E2550" i="14" s="1"/>
  <c r="F2550" i="14" s="1"/>
  <c r="D3154" i="14"/>
  <c r="E3154" i="14" s="1"/>
  <c r="F3154" i="14" s="1"/>
  <c r="D16" i="14"/>
  <c r="E16" i="14" s="1"/>
  <c r="F16" i="14" s="1"/>
  <c r="D1595" i="14"/>
  <c r="E1595" i="14" s="1"/>
  <c r="F1595" i="14" s="1"/>
  <c r="D2397" i="14"/>
  <c r="E2397" i="14" s="1"/>
  <c r="F2397" i="14" s="1"/>
  <c r="D2595" i="14"/>
  <c r="E2595" i="14" s="1"/>
  <c r="F2595" i="14" s="1"/>
  <c r="D2755" i="14"/>
  <c r="E2755" i="14" s="1"/>
  <c r="F2755" i="14" s="1"/>
  <c r="D3195" i="14"/>
  <c r="E3195" i="14" s="1"/>
  <c r="F3195" i="14" s="1"/>
  <c r="D753" i="14"/>
  <c r="E753" i="14" s="1"/>
  <c r="F753" i="14" s="1"/>
  <c r="D1596" i="14"/>
  <c r="E1596" i="14" s="1"/>
  <c r="F1596" i="14" s="1"/>
  <c r="D1952" i="14"/>
  <c r="E1952" i="14" s="1"/>
  <c r="F1952" i="14" s="1"/>
  <c r="D2315" i="14"/>
  <c r="E2315" i="14" s="1"/>
  <c r="F2315" i="14" s="1"/>
  <c r="D2712" i="14"/>
  <c r="E2712" i="14" s="1"/>
  <c r="F2712" i="14" s="1"/>
  <c r="D3230" i="14"/>
  <c r="E3230" i="14" s="1"/>
  <c r="F3230" i="14" s="1"/>
  <c r="D693" i="14"/>
  <c r="E693" i="14" s="1"/>
  <c r="F693" i="14" s="1"/>
  <c r="D852" i="14"/>
  <c r="E852" i="14" s="1"/>
  <c r="F852" i="14" s="1"/>
  <c r="D1893" i="14"/>
  <c r="E1893" i="14" s="1"/>
  <c r="F1893" i="14" s="1"/>
  <c r="D2094" i="14"/>
  <c r="E2094" i="14" s="1"/>
  <c r="F2094" i="14" s="1"/>
  <c r="D2399" i="14"/>
  <c r="E2399" i="14" s="1"/>
  <c r="F2399" i="14" s="1"/>
  <c r="D2757" i="14"/>
  <c r="E2757" i="14" s="1"/>
  <c r="F2757" i="14" s="1"/>
  <c r="D2912" i="14"/>
  <c r="E2912" i="14" s="1"/>
  <c r="F2912" i="14" s="1"/>
  <c r="D3093" i="14"/>
  <c r="E3093" i="14" s="1"/>
  <c r="F3093" i="14" s="1"/>
  <c r="D177" i="14"/>
  <c r="E177" i="14" s="1"/>
  <c r="F177" i="14" s="1"/>
  <c r="D274" i="14"/>
  <c r="E274" i="14" s="1"/>
  <c r="F274" i="14" s="1"/>
  <c r="D591" i="14"/>
  <c r="E591" i="14" s="1"/>
  <c r="F591" i="14" s="1"/>
  <c r="D674" i="14"/>
  <c r="E674" i="14" s="1"/>
  <c r="F674" i="14" s="1"/>
  <c r="D1151" i="14"/>
  <c r="E1151" i="14" s="1"/>
  <c r="F1151" i="14" s="1"/>
  <c r="D1292" i="14"/>
  <c r="E1292" i="14" s="1"/>
  <c r="F1292" i="14" s="1"/>
  <c r="D1379" i="14"/>
  <c r="E1379" i="14" s="1"/>
  <c r="F1379" i="14" s="1"/>
  <c r="D1514" i="14"/>
  <c r="E1514" i="14" s="1"/>
  <c r="F1514" i="14" s="1"/>
  <c r="D1593" i="14"/>
  <c r="E1593" i="14" s="1"/>
  <c r="F1593" i="14" s="1"/>
  <c r="D1934" i="14"/>
  <c r="E1934" i="14" s="1"/>
  <c r="F1934" i="14" s="1"/>
  <c r="D2131" i="14"/>
  <c r="E2131" i="14" s="1"/>
  <c r="F2131" i="14" s="1"/>
  <c r="D2395" i="14"/>
  <c r="E2395" i="14" s="1"/>
  <c r="F2395" i="14" s="1"/>
  <c r="D2673" i="14"/>
  <c r="E2673" i="14" s="1"/>
  <c r="F2673" i="14" s="1"/>
  <c r="D2975" i="14"/>
  <c r="E2975" i="14" s="1"/>
  <c r="F2975" i="14" s="1"/>
  <c r="D275" i="14"/>
  <c r="E275" i="14" s="1"/>
  <c r="F275" i="14" s="1"/>
  <c r="D677" i="14"/>
  <c r="E677" i="14" s="1"/>
  <c r="F677" i="14" s="1"/>
  <c r="D914" i="14"/>
  <c r="E914" i="14" s="1"/>
  <c r="F914" i="14" s="1"/>
  <c r="D993" i="14"/>
  <c r="E993" i="14" s="1"/>
  <c r="F993" i="14" s="1"/>
  <c r="D1073" i="14"/>
  <c r="E1073" i="14" s="1"/>
  <c r="F1073" i="14" s="1"/>
  <c r="D1230" i="14"/>
  <c r="E1230" i="14" s="1"/>
  <c r="F1230" i="14" s="1"/>
  <c r="D1836" i="14"/>
  <c r="E1836" i="14" s="1"/>
  <c r="F1836" i="14" s="1"/>
  <c r="D1999" i="14"/>
  <c r="E1999" i="14" s="1"/>
  <c r="F1999" i="14" s="1"/>
  <c r="D2219" i="14"/>
  <c r="E2219" i="14" s="1"/>
  <c r="F2219" i="14" s="1"/>
  <c r="D2351" i="14"/>
  <c r="E2351" i="14" s="1"/>
  <c r="F2351" i="14" s="1"/>
  <c r="D2432" i="14"/>
  <c r="E2432" i="14" s="1"/>
  <c r="F2432" i="14" s="1"/>
  <c r="D2512" i="14"/>
  <c r="E2512" i="14" s="1"/>
  <c r="F2512" i="14" s="1"/>
  <c r="D2594" i="14"/>
  <c r="E2594" i="14" s="1"/>
  <c r="F2594" i="14" s="1"/>
  <c r="D2630" i="14"/>
  <c r="E2630" i="14" s="1"/>
  <c r="F2630" i="14" s="1"/>
  <c r="D2754" i="14"/>
  <c r="E2754" i="14" s="1"/>
  <c r="F2754" i="14" s="1"/>
  <c r="D2976" i="14"/>
  <c r="E2976" i="14" s="1"/>
  <c r="F2976" i="14" s="1"/>
  <c r="D3050" i="14"/>
  <c r="E3050" i="14" s="1"/>
  <c r="F3050" i="14" s="1"/>
  <c r="D276" i="14"/>
  <c r="E276" i="14" s="1"/>
  <c r="F276" i="14" s="1"/>
  <c r="D593" i="14"/>
  <c r="E593" i="14" s="1"/>
  <c r="F593" i="14" s="1"/>
  <c r="D1074" i="14"/>
  <c r="E1074" i="14" s="1"/>
  <c r="F1074" i="14" s="1"/>
  <c r="D1717" i="14"/>
  <c r="E1717" i="14" s="1"/>
  <c r="F1717" i="14" s="1"/>
  <c r="D1837" i="14"/>
  <c r="E1837" i="14" s="1"/>
  <c r="F1837" i="14" s="1"/>
  <c r="D2134" i="14"/>
  <c r="E2134" i="14" s="1"/>
  <c r="F2134" i="14" s="1"/>
  <c r="D2352" i="14"/>
  <c r="E2352" i="14" s="1"/>
  <c r="F2352" i="14" s="1"/>
  <c r="D2433" i="14"/>
  <c r="E2433" i="14" s="1"/>
  <c r="F2433" i="14" s="1"/>
  <c r="D2513" i="14"/>
  <c r="E2513" i="14" s="1"/>
  <c r="F2513" i="14" s="1"/>
  <c r="D2631" i="14"/>
  <c r="E2631" i="14" s="1"/>
  <c r="F2631" i="14" s="1"/>
  <c r="D2711" i="14"/>
  <c r="E2711" i="14" s="1"/>
  <c r="F2711" i="14" s="1"/>
  <c r="D2977" i="14"/>
  <c r="E2977" i="14" s="1"/>
  <c r="F2977" i="14" s="1"/>
  <c r="D3051" i="14"/>
  <c r="E3051" i="14" s="1"/>
  <c r="F3051" i="14" s="1"/>
  <c r="D3155" i="14"/>
  <c r="E3155" i="14" s="1"/>
  <c r="F3155" i="14" s="1"/>
  <c r="D277" i="14"/>
  <c r="E277" i="14" s="1"/>
  <c r="F277" i="14" s="1"/>
  <c r="D450" i="14"/>
  <c r="E450" i="14" s="1"/>
  <c r="F450" i="14" s="1"/>
  <c r="D692" i="14"/>
  <c r="E692" i="14" s="1"/>
  <c r="F692" i="14" s="1"/>
  <c r="D916" i="14"/>
  <c r="E916" i="14" s="1"/>
  <c r="F916" i="14" s="1"/>
  <c r="D1652" i="14"/>
  <c r="E1652" i="14" s="1"/>
  <c r="F1652" i="14" s="1"/>
  <c r="D1774" i="14"/>
  <c r="E1774" i="14" s="1"/>
  <c r="F1774" i="14" s="1"/>
  <c r="D2273" i="14"/>
  <c r="E2273" i="14" s="1"/>
  <c r="F2273" i="14" s="1"/>
  <c r="D2434" i="14"/>
  <c r="E2434" i="14" s="1"/>
  <c r="F2434" i="14" s="1"/>
  <c r="D2596" i="14"/>
  <c r="E2596" i="14" s="1"/>
  <c r="F2596" i="14" s="1"/>
  <c r="D2632" i="14"/>
  <c r="E2632" i="14" s="1"/>
  <c r="F2632" i="14" s="1"/>
  <c r="D2834" i="14"/>
  <c r="E2834" i="14" s="1"/>
  <c r="F2834" i="14" s="1"/>
  <c r="D3052" i="14"/>
  <c r="E3052" i="14" s="1"/>
  <c r="F3052" i="14" s="1"/>
  <c r="D3156" i="14"/>
  <c r="E3156" i="14" s="1"/>
  <c r="F3156" i="14" s="1"/>
  <c r="D3270" i="14"/>
  <c r="E3270" i="14" s="1"/>
  <c r="F3270" i="14" s="1"/>
  <c r="D454" i="14"/>
  <c r="E454" i="14" s="1"/>
  <c r="F454" i="14" s="1"/>
  <c r="D530" i="14"/>
  <c r="E530" i="14" s="1"/>
  <c r="F530" i="14" s="1"/>
  <c r="D1312" i="14"/>
  <c r="E1312" i="14" s="1"/>
  <c r="F1312" i="14" s="1"/>
  <c r="D1597" i="14"/>
  <c r="E1597" i="14" s="1"/>
  <c r="F1597" i="14" s="1"/>
  <c r="D1719" i="14"/>
  <c r="E1719" i="14" s="1"/>
  <c r="F1719" i="14" s="1"/>
  <c r="D1839" i="14"/>
  <c r="E1839" i="14" s="1"/>
  <c r="F1839" i="14" s="1"/>
  <c r="D1953" i="14"/>
  <c r="E1953" i="14" s="1"/>
  <c r="F1953" i="14" s="1"/>
  <c r="D2316" i="14"/>
  <c r="E2316" i="14" s="1"/>
  <c r="F2316" i="14" s="1"/>
  <c r="D2435" i="14"/>
  <c r="E2435" i="14" s="1"/>
  <c r="F2435" i="14" s="1"/>
  <c r="D2559" i="14"/>
  <c r="E2559" i="14" s="1"/>
  <c r="F2559" i="14" s="1"/>
  <c r="D2597" i="14"/>
  <c r="E2597" i="14" s="1"/>
  <c r="F2597" i="14" s="1"/>
  <c r="D2794" i="14"/>
  <c r="E2794" i="14" s="1"/>
  <c r="F2794" i="14" s="1"/>
  <c r="D2979" i="14"/>
  <c r="E2979" i="14" s="1"/>
  <c r="F2979" i="14" s="1"/>
  <c r="D3053" i="14"/>
  <c r="E3053" i="14" s="1"/>
  <c r="F3053" i="14" s="1"/>
  <c r="D3197" i="14"/>
  <c r="E3197" i="14" s="1"/>
  <c r="F3197" i="14" s="1"/>
  <c r="D3298" i="14"/>
  <c r="E3298" i="14" s="1"/>
  <c r="F3298" i="14" s="1"/>
  <c r="D3118" i="14"/>
  <c r="E3118" i="14" s="1"/>
  <c r="F3118" i="14" s="1"/>
  <c r="D3078" i="14"/>
  <c r="E3078" i="14" s="1"/>
  <c r="F3078" i="14" s="1"/>
  <c r="D3018" i="14"/>
  <c r="E3018" i="14" s="1"/>
  <c r="F3018" i="14" s="1"/>
  <c r="D2978" i="14"/>
  <c r="E2978" i="14" s="1"/>
  <c r="F2978" i="14" s="1"/>
  <c r="D2938" i="14"/>
  <c r="E2938" i="14" s="1"/>
  <c r="F2938" i="14" s="1"/>
  <c r="D2898" i="14"/>
  <c r="E2898" i="14" s="1"/>
  <c r="F2898" i="14" s="1"/>
  <c r="D2858" i="14"/>
  <c r="E2858" i="14" s="1"/>
  <c r="F2858" i="14" s="1"/>
  <c r="D2818" i="14"/>
  <c r="E2818" i="14" s="1"/>
  <c r="F2818" i="14" s="1"/>
  <c r="D2658" i="14"/>
  <c r="E2658" i="14" s="1"/>
  <c r="F2658" i="14" s="1"/>
  <c r="D2558" i="14"/>
  <c r="E2558" i="14" s="1"/>
  <c r="F2558" i="14" s="1"/>
  <c r="D2478" i="14"/>
  <c r="E2478" i="14" s="1"/>
  <c r="F2478" i="14" s="1"/>
  <c r="D2398" i="14"/>
  <c r="E2398" i="14" s="1"/>
  <c r="F2398" i="14" s="1"/>
  <c r="D2258" i="14"/>
  <c r="E2258" i="14" s="1"/>
  <c r="F2258" i="14" s="1"/>
  <c r="D2218" i="14"/>
  <c r="E2218" i="14" s="1"/>
  <c r="F2218" i="14" s="1"/>
  <c r="D2178" i="14"/>
  <c r="E2178" i="14" s="1"/>
  <c r="F2178" i="14" s="1"/>
  <c r="D2038" i="14"/>
  <c r="E2038" i="14" s="1"/>
  <c r="F2038" i="14" s="1"/>
  <c r="D1998" i="14"/>
  <c r="E1998" i="14" s="1"/>
  <c r="F1998" i="14" s="1"/>
  <c r="D1838" i="14"/>
  <c r="E1838" i="14" s="1"/>
  <c r="F1838" i="14" s="1"/>
  <c r="D1718" i="14"/>
  <c r="E1718" i="14" s="1"/>
  <c r="F1718" i="14" s="1"/>
  <c r="D1438" i="14"/>
  <c r="E1438" i="14" s="1"/>
  <c r="F1438" i="14" s="1"/>
  <c r="D1238" i="14"/>
  <c r="E1238" i="14" s="1"/>
  <c r="F1238" i="14" s="1"/>
  <c r="D1198" i="14"/>
  <c r="E1198" i="14" s="1"/>
  <c r="F1198" i="14" s="1"/>
  <c r="D1078" i="14"/>
  <c r="E1078" i="14" s="1"/>
  <c r="F1078" i="14" s="1"/>
  <c r="D978" i="14"/>
  <c r="E978" i="14" s="1"/>
  <c r="F978" i="14" s="1"/>
  <c r="D818" i="14"/>
  <c r="E818" i="14" s="1"/>
  <c r="F818" i="14" s="1"/>
  <c r="D578" i="14"/>
  <c r="E578" i="14" s="1"/>
  <c r="F578" i="14" s="1"/>
  <c r="D418" i="14"/>
  <c r="E418" i="14" s="1"/>
  <c r="F418" i="14" s="1"/>
  <c r="D338" i="14"/>
  <c r="E338" i="14" s="1"/>
  <c r="F338" i="14" s="1"/>
  <c r="D278" i="14"/>
  <c r="E278" i="14" s="1"/>
  <c r="F278" i="14" s="1"/>
  <c r="D178" i="14"/>
  <c r="E178" i="14" s="1"/>
  <c r="F178" i="14" s="1"/>
  <c r="D3272" i="14"/>
  <c r="E3272" i="14" s="1"/>
  <c r="F3272" i="14" s="1"/>
  <c r="D3132" i="14"/>
  <c r="E3132" i="14" s="1"/>
  <c r="F3132" i="14" s="1"/>
  <c r="D3070" i="14"/>
  <c r="E3070" i="14" s="1"/>
  <c r="F3070" i="14" s="1"/>
  <c r="D2998" i="14"/>
  <c r="E2998" i="14" s="1"/>
  <c r="F2998" i="14" s="1"/>
  <c r="D2873" i="14"/>
  <c r="E2873" i="14" s="1"/>
  <c r="F2873" i="14" s="1"/>
  <c r="D2731" i="14"/>
  <c r="E2731" i="14" s="1"/>
  <c r="F2731" i="14" s="1"/>
  <c r="D2653" i="14"/>
  <c r="E2653" i="14" s="1"/>
  <c r="F2653" i="14" s="1"/>
  <c r="D2575" i="14"/>
  <c r="E2575" i="14" s="1"/>
  <c r="F2575" i="14" s="1"/>
  <c r="D2518" i="14"/>
  <c r="E2518" i="14" s="1"/>
  <c r="F2518" i="14" s="1"/>
  <c r="D2450" i="14"/>
  <c r="E2450" i="14" s="1"/>
  <c r="F2450" i="14" s="1"/>
  <c r="D2372" i="14"/>
  <c r="E2372" i="14" s="1"/>
  <c r="F2372" i="14" s="1"/>
  <c r="D2197" i="14"/>
  <c r="E2197" i="14" s="1"/>
  <c r="F2197" i="14" s="1"/>
  <c r="D2119" i="14"/>
  <c r="E2119" i="14" s="1"/>
  <c r="F2119" i="14" s="1"/>
  <c r="D2058" i="14"/>
  <c r="E2058" i="14" s="1"/>
  <c r="F2058" i="14" s="1"/>
  <c r="D1855" i="14"/>
  <c r="E1855" i="14" s="1"/>
  <c r="F1855" i="14" s="1"/>
  <c r="D1750" i="14"/>
  <c r="E1750" i="14" s="1"/>
  <c r="F1750" i="14" s="1"/>
  <c r="D1639" i="14"/>
  <c r="E1639" i="14" s="1"/>
  <c r="F1639" i="14" s="1"/>
  <c r="D1398" i="14"/>
  <c r="E1398" i="14" s="1"/>
  <c r="F1398" i="14" s="1"/>
  <c r="D1250" i="14"/>
  <c r="E1250" i="14" s="1"/>
  <c r="F1250" i="14" s="1"/>
  <c r="D815" i="14"/>
  <c r="E815" i="14" s="1"/>
  <c r="F815" i="14" s="1"/>
  <c r="D695" i="14"/>
  <c r="E695" i="14" s="1"/>
  <c r="F695" i="14" s="1"/>
  <c r="D538" i="14"/>
  <c r="E538" i="14" s="1"/>
  <c r="F538" i="14" s="1"/>
  <c r="D232" i="14"/>
  <c r="E232" i="14" s="1"/>
  <c r="F232" i="14" s="1"/>
  <c r="D71" i="14"/>
  <c r="E71" i="14" s="1"/>
  <c r="F71" i="14" s="1"/>
  <c r="D3138" i="14"/>
  <c r="E3138" i="14" s="1"/>
  <c r="F3138" i="14" s="1"/>
  <c r="D2798" i="14"/>
  <c r="E2798" i="14" s="1"/>
  <c r="F2798" i="14" s="1"/>
  <c r="D2738" i="14"/>
  <c r="E2738" i="14" s="1"/>
  <c r="F2738" i="14" s="1"/>
  <c r="D2498" i="14"/>
  <c r="E2498" i="14" s="1"/>
  <c r="F2498" i="14" s="1"/>
  <c r="D2238" i="14"/>
  <c r="E2238" i="14" s="1"/>
  <c r="F2238" i="14" s="1"/>
  <c r="D2198" i="14"/>
  <c r="E2198" i="14" s="1"/>
  <c r="F2198" i="14" s="1"/>
  <c r="D1978" i="14"/>
  <c r="E1978" i="14" s="1"/>
  <c r="F1978" i="14" s="1"/>
  <c r="D1818" i="14"/>
  <c r="E1818" i="14" s="1"/>
  <c r="F1818" i="14" s="1"/>
  <c r="D1778" i="14"/>
  <c r="E1778" i="14" s="1"/>
  <c r="F1778" i="14" s="1"/>
  <c r="D1658" i="14"/>
  <c r="E1658" i="14" s="1"/>
  <c r="F1658" i="14" s="1"/>
  <c r="D1458" i="14"/>
  <c r="E1458" i="14" s="1"/>
  <c r="F1458" i="14" s="1"/>
  <c r="D1418" i="14"/>
  <c r="E1418" i="14" s="1"/>
  <c r="F1418" i="14" s="1"/>
  <c r="D1358" i="14"/>
  <c r="E1358" i="14" s="1"/>
  <c r="F1358" i="14" s="1"/>
  <c r="D1258" i="14"/>
  <c r="E1258" i="14" s="1"/>
  <c r="F1258" i="14" s="1"/>
  <c r="D1058" i="14"/>
  <c r="E1058" i="14" s="1"/>
  <c r="F1058" i="14" s="1"/>
  <c r="D998" i="14"/>
  <c r="E998" i="14" s="1"/>
  <c r="F998" i="14" s="1"/>
  <c r="D878" i="14"/>
  <c r="E878" i="14" s="1"/>
  <c r="F878" i="14" s="1"/>
  <c r="D838" i="14"/>
  <c r="E838" i="14" s="1"/>
  <c r="F838" i="14" s="1"/>
  <c r="D678" i="14"/>
  <c r="E678" i="14" s="1"/>
  <c r="F678" i="14" s="1"/>
  <c r="D638" i="14"/>
  <c r="E638" i="14" s="1"/>
  <c r="F638" i="14" s="1"/>
  <c r="D598" i="14"/>
  <c r="E598" i="14" s="1"/>
  <c r="F598" i="14" s="1"/>
  <c r="D498" i="14"/>
  <c r="E498" i="14" s="1"/>
  <c r="F498" i="14" s="1"/>
  <c r="D438" i="14"/>
  <c r="E438" i="14" s="1"/>
  <c r="F438" i="14" s="1"/>
  <c r="D358" i="14"/>
  <c r="E358" i="14" s="1"/>
  <c r="F358" i="14" s="1"/>
  <c r="D158" i="14"/>
  <c r="E158" i="14" s="1"/>
  <c r="F158" i="14" s="1"/>
  <c r="D18" i="14"/>
  <c r="E18" i="14" s="1"/>
  <c r="F18" i="14" s="1"/>
  <c r="D1557" i="14"/>
  <c r="E1557" i="14" s="1"/>
  <c r="F1557" i="14" s="1"/>
  <c r="D1537" i="14"/>
  <c r="E1537" i="14" s="1"/>
  <c r="F1537" i="14" s="1"/>
  <c r="D1337" i="14"/>
  <c r="E1337" i="14" s="1"/>
  <c r="F1337" i="14" s="1"/>
  <c r="D1237" i="14"/>
  <c r="E1237" i="14" s="1"/>
  <c r="F1237" i="14" s="1"/>
  <c r="D1137" i="14"/>
  <c r="E1137" i="14" s="1"/>
  <c r="F1137" i="14" s="1"/>
  <c r="D1057" i="14"/>
  <c r="E1057" i="14" s="1"/>
  <c r="F1057" i="14" s="1"/>
  <c r="D857" i="14"/>
  <c r="E857" i="14" s="1"/>
  <c r="F857" i="14" s="1"/>
  <c r="D737" i="14"/>
  <c r="E737" i="14" s="1"/>
  <c r="F737" i="14" s="1"/>
  <c r="D657" i="14"/>
  <c r="E657" i="14" s="1"/>
  <c r="F657" i="14" s="1"/>
  <c r="D537" i="14"/>
  <c r="E537" i="14" s="1"/>
  <c r="F537" i="14" s="1"/>
  <c r="D237" i="14"/>
  <c r="E237" i="14" s="1"/>
  <c r="F237" i="14" s="1"/>
  <c r="D37" i="14"/>
  <c r="E37" i="14" s="1"/>
  <c r="F37" i="14" s="1"/>
  <c r="D36" i="14"/>
  <c r="E36" i="14" s="1"/>
  <c r="F36" i="14" s="1"/>
  <c r="D1535" i="14"/>
  <c r="E1535" i="14" s="1"/>
  <c r="F1535" i="14" s="1"/>
  <c r="D1335" i="14"/>
  <c r="E1335" i="14" s="1"/>
  <c r="F1335" i="14" s="1"/>
  <c r="D1035" i="14"/>
  <c r="E1035" i="14" s="1"/>
  <c r="F1035" i="14" s="1"/>
  <c r="D335" i="14"/>
  <c r="E335" i="14" s="1"/>
  <c r="F335" i="14" s="1"/>
  <c r="D35" i="14"/>
  <c r="E35" i="14" s="1"/>
  <c r="F35" i="14" s="1"/>
  <c r="D3334" i="14"/>
  <c r="E3334" i="14" s="1"/>
  <c r="F3334" i="14" s="1"/>
  <c r="D3034" i="14"/>
  <c r="E3034" i="14" s="1"/>
  <c r="F3034" i="14" s="1"/>
  <c r="D2694" i="14"/>
  <c r="E2694" i="14" s="1"/>
  <c r="F2694" i="14" s="1"/>
  <c r="D2354" i="14"/>
  <c r="E2354" i="14" s="1"/>
  <c r="F2354" i="14" s="1"/>
  <c r="D2294" i="14"/>
  <c r="E2294" i="14" s="1"/>
  <c r="F2294" i="14" s="1"/>
  <c r="D2114" i="14"/>
  <c r="E2114" i="14" s="1"/>
  <c r="F2114" i="14" s="1"/>
  <c r="D1474" i="14"/>
  <c r="E1474" i="14" s="1"/>
  <c r="F1474" i="14" s="1"/>
  <c r="D1114" i="14"/>
  <c r="E1114" i="14" s="1"/>
  <c r="F1114" i="14" s="1"/>
  <c r="D994" i="14"/>
  <c r="E994" i="14" s="1"/>
  <c r="F994" i="14" s="1"/>
  <c r="D374" i="14"/>
  <c r="E374" i="14" s="1"/>
  <c r="F374" i="14" s="1"/>
  <c r="D3158" i="14"/>
  <c r="E3158" i="14" s="1"/>
  <c r="F3158" i="14" s="1"/>
  <c r="D2958" i="14"/>
  <c r="E2958" i="14" s="1"/>
  <c r="F2958" i="14" s="1"/>
  <c r="D2778" i="14"/>
  <c r="E2778" i="14" s="1"/>
  <c r="F2778" i="14" s="1"/>
  <c r="D2578" i="14"/>
  <c r="E2578" i="14" s="1"/>
  <c r="F2578" i="14" s="1"/>
  <c r="D2358" i="14"/>
  <c r="E2358" i="14" s="1"/>
  <c r="F2358" i="14" s="1"/>
  <c r="D2018" i="14"/>
  <c r="E2018" i="14" s="1"/>
  <c r="F2018" i="14" s="1"/>
  <c r="D1598" i="14"/>
  <c r="E1598" i="14" s="1"/>
  <c r="F1598" i="14" s="1"/>
  <c r="D1558" i="14"/>
  <c r="E1558" i="14" s="1"/>
  <c r="F1558" i="14" s="1"/>
  <c r="D1378" i="14"/>
  <c r="E1378" i="14" s="1"/>
  <c r="F1378" i="14" s="1"/>
  <c r="D1318" i="14"/>
  <c r="E1318" i="14" s="1"/>
  <c r="F1318" i="14" s="1"/>
  <c r="D1158" i="14"/>
  <c r="E1158" i="14" s="1"/>
  <c r="F1158" i="14" s="1"/>
  <c r="D1098" i="14"/>
  <c r="E1098" i="14" s="1"/>
  <c r="F1098" i="14" s="1"/>
  <c r="D958" i="14"/>
  <c r="E958" i="14" s="1"/>
  <c r="F958" i="14" s="1"/>
  <c r="D518" i="14"/>
  <c r="E518" i="14" s="1"/>
  <c r="F518" i="14" s="1"/>
  <c r="D378" i="14"/>
  <c r="E378" i="14" s="1"/>
  <c r="F378" i="14" s="1"/>
  <c r="D118" i="14"/>
  <c r="E118" i="14" s="1"/>
  <c r="F118" i="14" s="1"/>
  <c r="D98" i="14"/>
  <c r="E98" i="14" s="1"/>
  <c r="F98" i="14" s="1"/>
  <c r="D1437" i="14"/>
  <c r="E1437" i="14" s="1"/>
  <c r="F1437" i="14" s="1"/>
  <c r="D757" i="14"/>
  <c r="E757" i="14" s="1"/>
  <c r="F757" i="14" s="1"/>
  <c r="D557" i="14"/>
  <c r="E557" i="14" s="1"/>
  <c r="F557" i="14" s="1"/>
  <c r="D137" i="14"/>
  <c r="E137" i="14" s="1"/>
  <c r="F137" i="14" s="1"/>
  <c r="D136" i="14"/>
  <c r="E136" i="14" s="1"/>
  <c r="F136" i="14" s="1"/>
  <c r="D1235" i="14"/>
  <c r="E1235" i="14" s="1"/>
  <c r="F1235" i="14" s="1"/>
  <c r="D835" i="14"/>
  <c r="E835" i="14" s="1"/>
  <c r="F835" i="14" s="1"/>
  <c r="D535" i="14"/>
  <c r="E535" i="14" s="1"/>
  <c r="F535" i="14" s="1"/>
  <c r="D135" i="14"/>
  <c r="E135" i="14" s="1"/>
  <c r="F135" i="14" s="1"/>
  <c r="D3134" i="14"/>
  <c r="E3134" i="14" s="1"/>
  <c r="F3134" i="14" s="1"/>
  <c r="D2854" i="14"/>
  <c r="E2854" i="14" s="1"/>
  <c r="F2854" i="14" s="1"/>
  <c r="D2634" i="14"/>
  <c r="E2634" i="14" s="1"/>
  <c r="F2634" i="14" s="1"/>
  <c r="D2174" i="14"/>
  <c r="E2174" i="14" s="1"/>
  <c r="F2174" i="14" s="1"/>
  <c r="D1574" i="14"/>
  <c r="E1574" i="14" s="1"/>
  <c r="F1574" i="14" s="1"/>
  <c r="D714" i="14"/>
  <c r="E714" i="14" s="1"/>
  <c r="F714" i="14" s="1"/>
  <c r="D3333" i="14"/>
  <c r="E3333" i="14" s="1"/>
  <c r="F3333" i="14" s="1"/>
  <c r="D3313" i="14"/>
  <c r="E3313" i="14" s="1"/>
  <c r="F3313" i="14" s="1"/>
  <c r="D3213" i="14"/>
  <c r="E3213" i="14" s="1"/>
  <c r="F3213" i="14" s="1"/>
  <c r="D3033" i="14"/>
  <c r="E3033" i="14" s="1"/>
  <c r="F3033" i="14" s="1"/>
  <c r="D3013" i="14"/>
  <c r="E3013" i="14" s="1"/>
  <c r="F3013" i="14" s="1"/>
  <c r="D2853" i="14"/>
  <c r="E2853" i="14" s="1"/>
  <c r="F2853" i="14" s="1"/>
  <c r="D2693" i="14"/>
  <c r="E2693" i="14" s="1"/>
  <c r="F2693" i="14" s="1"/>
  <c r="D2473" i="14"/>
  <c r="E2473" i="14" s="1"/>
  <c r="F2473" i="14" s="1"/>
  <c r="D2413" i="14"/>
  <c r="E2413" i="14" s="1"/>
  <c r="F2413" i="14" s="1"/>
  <c r="D2053" i="14"/>
  <c r="E2053" i="14" s="1"/>
  <c r="F2053" i="14" s="1"/>
  <c r="D2013" i="14"/>
  <c r="E2013" i="14" s="1"/>
  <c r="F2013" i="14" s="1"/>
  <c r="D1473" i="14"/>
  <c r="E1473" i="14" s="1"/>
  <c r="F1473" i="14" s="1"/>
  <c r="D1273" i="14"/>
  <c r="E1273" i="14" s="1"/>
  <c r="F1273" i="14" s="1"/>
  <c r="D1053" i="14"/>
  <c r="E1053" i="14" s="1"/>
  <c r="F1053" i="14" s="1"/>
  <c r="D373" i="14"/>
  <c r="E373" i="14" s="1"/>
  <c r="F373" i="14" s="1"/>
  <c r="D3258" i="14"/>
  <c r="E3258" i="14" s="1"/>
  <c r="F3258" i="14" s="1"/>
  <c r="D2878" i="14"/>
  <c r="E2878" i="14" s="1"/>
  <c r="F2878" i="14" s="1"/>
  <c r="D2718" i="14"/>
  <c r="E2718" i="14" s="1"/>
  <c r="F2718" i="14" s="1"/>
  <c r="D2538" i="14"/>
  <c r="E2538" i="14" s="1"/>
  <c r="F2538" i="14" s="1"/>
  <c r="D2418" i="14"/>
  <c r="E2418" i="14" s="1"/>
  <c r="F2418" i="14" s="1"/>
  <c r="D1898" i="14"/>
  <c r="E1898" i="14" s="1"/>
  <c r="F1898" i="14" s="1"/>
  <c r="D1698" i="14"/>
  <c r="E1698" i="14" s="1"/>
  <c r="F1698" i="14" s="1"/>
  <c r="D1618" i="14"/>
  <c r="E1618" i="14" s="1"/>
  <c r="F1618" i="14" s="1"/>
  <c r="D1538" i="14"/>
  <c r="E1538" i="14" s="1"/>
  <c r="F1538" i="14" s="1"/>
  <c r="D1298" i="14"/>
  <c r="E1298" i="14" s="1"/>
  <c r="F1298" i="14" s="1"/>
  <c r="D1018" i="14"/>
  <c r="E1018" i="14" s="1"/>
  <c r="F1018" i="14" s="1"/>
  <c r="D938" i="14"/>
  <c r="E938" i="14" s="1"/>
  <c r="F938" i="14" s="1"/>
  <c r="D858" i="14"/>
  <c r="E858" i="14" s="1"/>
  <c r="F858" i="14" s="1"/>
  <c r="D718" i="14"/>
  <c r="E718" i="14" s="1"/>
  <c r="F718" i="14" s="1"/>
  <c r="D458" i="14"/>
  <c r="E458" i="14" s="1"/>
  <c r="F458" i="14" s="1"/>
  <c r="D318" i="14"/>
  <c r="E318" i="14" s="1"/>
  <c r="F318" i="14" s="1"/>
  <c r="D198" i="14"/>
  <c r="E198" i="14" s="1"/>
  <c r="F198" i="14" s="1"/>
  <c r="D78" i="14"/>
  <c r="E78" i="14" s="1"/>
  <c r="F78" i="14" s="1"/>
  <c r="D1457" i="14"/>
  <c r="E1457" i="14" s="1"/>
  <c r="F1457" i="14" s="1"/>
  <c r="D1157" i="14"/>
  <c r="E1157" i="14" s="1"/>
  <c r="F1157" i="14" s="1"/>
  <c r="D957" i="14"/>
  <c r="E957" i="14" s="1"/>
  <c r="F957" i="14" s="1"/>
  <c r="D257" i="14"/>
  <c r="E257" i="14" s="1"/>
  <c r="F257" i="14" s="1"/>
  <c r="D1135" i="14"/>
  <c r="E1135" i="14" s="1"/>
  <c r="F1135" i="14" s="1"/>
  <c r="D235" i="14"/>
  <c r="E235" i="14" s="1"/>
  <c r="F235" i="14" s="1"/>
  <c r="D2554" i="14"/>
  <c r="E2554" i="14" s="1"/>
  <c r="F2554" i="14" s="1"/>
  <c r="D494" i="14"/>
  <c r="E494" i="14" s="1"/>
  <c r="F494" i="14" s="1"/>
  <c r="D3233" i="14"/>
  <c r="E3233" i="14" s="1"/>
  <c r="F3233" i="14" s="1"/>
  <c r="D3133" i="14"/>
  <c r="E3133" i="14" s="1"/>
  <c r="F3133" i="14" s="1"/>
  <c r="D3113" i="14"/>
  <c r="E3113" i="14" s="1"/>
  <c r="F3113" i="14" s="1"/>
  <c r="D2933" i="14"/>
  <c r="E2933" i="14" s="1"/>
  <c r="F2933" i="14" s="1"/>
  <c r="D2773" i="14"/>
  <c r="E2773" i="14" s="1"/>
  <c r="F2773" i="14" s="1"/>
  <c r="D2633" i="14"/>
  <c r="E2633" i="14" s="1"/>
  <c r="F2633" i="14" s="1"/>
  <c r="D2553" i="14"/>
  <c r="E2553" i="14" s="1"/>
  <c r="F2553" i="14" s="1"/>
  <c r="D2173" i="14"/>
  <c r="E2173" i="14" s="1"/>
  <c r="F2173" i="14" s="1"/>
  <c r="D2113" i="14"/>
  <c r="E2113" i="14" s="1"/>
  <c r="F2113" i="14" s="1"/>
  <c r="D3312" i="14"/>
  <c r="E3312" i="14" s="1"/>
  <c r="F3312" i="14" s="1"/>
  <c r="D3212" i="14"/>
  <c r="E3212" i="14" s="1"/>
  <c r="F3212" i="14" s="1"/>
  <c r="D3112" i="14"/>
  <c r="E3112" i="14" s="1"/>
  <c r="F3112" i="14" s="1"/>
  <c r="D3012" i="14"/>
  <c r="E3012" i="14" s="1"/>
  <c r="F3012" i="14" s="1"/>
  <c r="D2932" i="14"/>
  <c r="E2932" i="14" s="1"/>
  <c r="F2932" i="14" s="1"/>
  <c r="D2852" i="14"/>
  <c r="E2852" i="14" s="1"/>
  <c r="F2852" i="14" s="1"/>
  <c r="D2692" i="14"/>
  <c r="E2692" i="14" s="1"/>
  <c r="F2692" i="14" s="1"/>
  <c r="D2552" i="14"/>
  <c r="E2552" i="14" s="1"/>
  <c r="F2552" i="14" s="1"/>
  <c r="D2472" i="14"/>
  <c r="E2472" i="14" s="1"/>
  <c r="F2472" i="14" s="1"/>
  <c r="D2412" i="14"/>
  <c r="E2412" i="14" s="1"/>
  <c r="F2412" i="14" s="1"/>
  <c r="D2232" i="14"/>
  <c r="E2232" i="14" s="1"/>
  <c r="F2232" i="14" s="1"/>
  <c r="D2172" i="14"/>
  <c r="E2172" i="14" s="1"/>
  <c r="F2172" i="14" s="1"/>
  <c r="D2112" i="14"/>
  <c r="E2112" i="14" s="1"/>
  <c r="F2112" i="14" s="1"/>
  <c r="D2052" i="14"/>
  <c r="E2052" i="14" s="1"/>
  <c r="F2052" i="14" s="1"/>
  <c r="D1472" i="14"/>
  <c r="E1472" i="14" s="1"/>
  <c r="F1472" i="14" s="1"/>
  <c r="D1372" i="14"/>
  <c r="E1372" i="14" s="1"/>
  <c r="F1372" i="14" s="1"/>
  <c r="D1212" i="14"/>
  <c r="E1212" i="14" s="1"/>
  <c r="F1212" i="14" s="1"/>
  <c r="D3338" i="14"/>
  <c r="E3338" i="14" s="1"/>
  <c r="F3338" i="14" s="1"/>
  <c r="D3238" i="14"/>
  <c r="E3238" i="14" s="1"/>
  <c r="F3238" i="14" s="1"/>
  <c r="D3038" i="14"/>
  <c r="E3038" i="14" s="1"/>
  <c r="F3038" i="14" s="1"/>
  <c r="D2438" i="14"/>
  <c r="E2438" i="14" s="1"/>
  <c r="F2438" i="14" s="1"/>
  <c r="D2338" i="14"/>
  <c r="E2338" i="14" s="1"/>
  <c r="F2338" i="14" s="1"/>
  <c r="D2138" i="14"/>
  <c r="E2138" i="14" s="1"/>
  <c r="F2138" i="14" s="1"/>
  <c r="D1938" i="14"/>
  <c r="E1938" i="14" s="1"/>
  <c r="F1938" i="14" s="1"/>
  <c r="D1678" i="14"/>
  <c r="E1678" i="14" s="1"/>
  <c r="F1678" i="14" s="1"/>
  <c r="D1518" i="14"/>
  <c r="E1518" i="14" s="1"/>
  <c r="F1518" i="14" s="1"/>
  <c r="D1338" i="14"/>
  <c r="E1338" i="14" s="1"/>
  <c r="F1338" i="14" s="1"/>
  <c r="D1218" i="14"/>
  <c r="E1218" i="14" s="1"/>
  <c r="F1218" i="14" s="1"/>
  <c r="D1138" i="14"/>
  <c r="E1138" i="14" s="1"/>
  <c r="F1138" i="14" s="1"/>
  <c r="D898" i="14"/>
  <c r="E898" i="14" s="1"/>
  <c r="F898" i="14" s="1"/>
  <c r="D778" i="14"/>
  <c r="E778" i="14" s="1"/>
  <c r="F778" i="14" s="1"/>
  <c r="D658" i="14"/>
  <c r="E658" i="14" s="1"/>
  <c r="F658" i="14" s="1"/>
  <c r="D558" i="14"/>
  <c r="E558" i="14" s="1"/>
  <c r="F558" i="14" s="1"/>
  <c r="D298" i="14"/>
  <c r="E298" i="14" s="1"/>
  <c r="F298" i="14" s="1"/>
  <c r="D38" i="14"/>
  <c r="E38" i="14" s="1"/>
  <c r="F38" i="14" s="1"/>
  <c r="D1257" i="14"/>
  <c r="E1257" i="14" s="1"/>
  <c r="F1257" i="14" s="1"/>
  <c r="D1037" i="14"/>
  <c r="E1037" i="14" s="1"/>
  <c r="F1037" i="14" s="1"/>
  <c r="D837" i="14"/>
  <c r="E837" i="14" s="1"/>
  <c r="F837" i="14" s="1"/>
  <c r="D637" i="14"/>
  <c r="E637" i="14" s="1"/>
  <c r="F637" i="14" s="1"/>
  <c r="D457" i="14"/>
  <c r="E457" i="14" s="1"/>
  <c r="F457" i="14" s="1"/>
  <c r="D357" i="14"/>
  <c r="E357" i="14" s="1"/>
  <c r="F357" i="14" s="1"/>
  <c r="D1435" i="14"/>
  <c r="E1435" i="14" s="1"/>
  <c r="F1435" i="14" s="1"/>
  <c r="D935" i="14"/>
  <c r="E935" i="14" s="1"/>
  <c r="F935" i="14" s="1"/>
  <c r="D635" i="14"/>
  <c r="E635" i="14" s="1"/>
  <c r="F635" i="14" s="1"/>
  <c r="D15" i="14"/>
  <c r="E15" i="14" s="1"/>
  <c r="F15" i="14" s="1"/>
  <c r="D2774" i="14"/>
  <c r="E2774" i="14" s="1"/>
  <c r="F2774" i="14" s="1"/>
  <c r="D2014" i="14"/>
  <c r="E2014" i="14" s="1"/>
  <c r="F2014" i="14" s="1"/>
  <c r="D1214" i="14"/>
  <c r="E1214" i="14" s="1"/>
  <c r="F1214" i="14" s="1"/>
  <c r="D3311" i="14"/>
  <c r="E3311" i="14" s="1"/>
  <c r="F3311" i="14" s="1"/>
  <c r="D3211" i="14"/>
  <c r="E3211" i="14" s="1"/>
  <c r="F3211" i="14" s="1"/>
  <c r="D3111" i="14"/>
  <c r="E3111" i="14" s="1"/>
  <c r="F3111" i="14" s="1"/>
  <c r="D3011" i="14"/>
  <c r="E3011" i="14" s="1"/>
  <c r="F3011" i="14" s="1"/>
  <c r="D2931" i="14"/>
  <c r="E2931" i="14" s="1"/>
  <c r="F2931" i="14" s="1"/>
  <c r="D2831" i="14"/>
  <c r="E2831" i="14" s="1"/>
  <c r="F2831" i="14" s="1"/>
  <c r="D2751" i="14"/>
  <c r="E2751" i="14" s="1"/>
  <c r="F2751" i="14" s="1"/>
  <c r="D2611" i="14"/>
  <c r="E2611" i="14" s="1"/>
  <c r="F2611" i="14" s="1"/>
  <c r="D2551" i="14"/>
  <c r="E2551" i="14" s="1"/>
  <c r="F2551" i="14" s="1"/>
  <c r="D2471" i="14"/>
  <c r="E2471" i="14" s="1"/>
  <c r="F2471" i="14" s="1"/>
  <c r="D2411" i="14"/>
  <c r="E2411" i="14" s="1"/>
  <c r="F2411" i="14" s="1"/>
  <c r="D2231" i="14"/>
  <c r="E2231" i="14" s="1"/>
  <c r="F2231" i="14" s="1"/>
  <c r="D2171" i="14"/>
  <c r="E2171" i="14" s="1"/>
  <c r="F2171" i="14" s="1"/>
  <c r="D2111" i="14"/>
  <c r="E2111" i="14" s="1"/>
  <c r="F2111" i="14" s="1"/>
  <c r="D1831" i="14"/>
  <c r="E1831" i="14" s="1"/>
  <c r="F1831" i="14" s="1"/>
  <c r="D1711" i="14"/>
  <c r="E1711" i="14" s="1"/>
  <c r="F1711" i="14" s="1"/>
  <c r="D1471" i="14"/>
  <c r="E1471" i="14" s="1"/>
  <c r="F1471" i="14" s="1"/>
  <c r="D1371" i="14"/>
  <c r="E1371" i="14" s="1"/>
  <c r="F1371" i="14" s="1"/>
  <c r="D271" i="14"/>
  <c r="E271" i="14" s="1"/>
  <c r="F271" i="14" s="1"/>
  <c r="D3058" i="14"/>
  <c r="E3058" i="14" s="1"/>
  <c r="F3058" i="14" s="1"/>
  <c r="D2638" i="14"/>
  <c r="E2638" i="14" s="1"/>
  <c r="F2638" i="14" s="1"/>
  <c r="D2298" i="14"/>
  <c r="E2298" i="14" s="1"/>
  <c r="F2298" i="14" s="1"/>
  <c r="D2078" i="14"/>
  <c r="E2078" i="14" s="1"/>
  <c r="F2078" i="14" s="1"/>
  <c r="D1878" i="14"/>
  <c r="E1878" i="14" s="1"/>
  <c r="F1878" i="14" s="1"/>
  <c r="D1758" i="14"/>
  <c r="E1758" i="14" s="1"/>
  <c r="F1758" i="14" s="1"/>
  <c r="D1638" i="14"/>
  <c r="E1638" i="14" s="1"/>
  <c r="F1638" i="14" s="1"/>
  <c r="D1578" i="14"/>
  <c r="E1578" i="14" s="1"/>
  <c r="F1578" i="14" s="1"/>
  <c r="D1178" i="14"/>
  <c r="E1178" i="14" s="1"/>
  <c r="F1178" i="14" s="1"/>
  <c r="D1118" i="14"/>
  <c r="E1118" i="14" s="1"/>
  <c r="F1118" i="14" s="1"/>
  <c r="D758" i="14"/>
  <c r="E758" i="14" s="1"/>
  <c r="F758" i="14" s="1"/>
  <c r="D618" i="14"/>
  <c r="E618" i="14" s="1"/>
  <c r="F618" i="14" s="1"/>
  <c r="D258" i="14"/>
  <c r="E258" i="14" s="1"/>
  <c r="F258" i="14" s="1"/>
  <c r="D138" i="14"/>
  <c r="E138" i="14" s="1"/>
  <c r="F138" i="14" s="1"/>
  <c r="D58" i="14"/>
  <c r="E58" i="14" s="1"/>
  <c r="F58" i="14" s="1"/>
  <c r="D1357" i="14"/>
  <c r="E1357" i="14" s="1"/>
  <c r="F1357" i="14" s="1"/>
  <c r="D937" i="14"/>
  <c r="E937" i="14" s="1"/>
  <c r="F937" i="14" s="1"/>
  <c r="D437" i="14"/>
  <c r="E437" i="14" s="1"/>
  <c r="F437" i="14" s="1"/>
  <c r="D337" i="14"/>
  <c r="E337" i="14" s="1"/>
  <c r="F337" i="14" s="1"/>
  <c r="D735" i="14"/>
  <c r="E735" i="14" s="1"/>
  <c r="F735" i="14" s="1"/>
  <c r="D435" i="14"/>
  <c r="E435" i="14" s="1"/>
  <c r="F435" i="14" s="1"/>
  <c r="D115" i="14"/>
  <c r="E115" i="14" s="1"/>
  <c r="F115" i="14" s="1"/>
  <c r="D3234" i="14"/>
  <c r="E3234" i="14" s="1"/>
  <c r="F3234" i="14" s="1"/>
  <c r="D2934" i="14"/>
  <c r="E2934" i="14" s="1"/>
  <c r="F2934" i="14" s="1"/>
  <c r="D1274" i="14"/>
  <c r="E1274" i="14" s="1"/>
  <c r="F1274" i="14" s="1"/>
  <c r="D774" i="14"/>
  <c r="E774" i="14" s="1"/>
  <c r="F774" i="14" s="1"/>
  <c r="D614" i="14"/>
  <c r="E614" i="14" s="1"/>
  <c r="F614" i="14" s="1"/>
  <c r="D3310" i="14"/>
  <c r="E3310" i="14" s="1"/>
  <c r="F3310" i="14" s="1"/>
  <c r="D3210" i="14"/>
  <c r="E3210" i="14" s="1"/>
  <c r="F3210" i="14" s="1"/>
  <c r="D3110" i="14"/>
  <c r="E3110" i="14" s="1"/>
  <c r="F3110" i="14" s="1"/>
  <c r="D3010" i="14"/>
  <c r="E3010" i="14" s="1"/>
  <c r="F3010" i="14" s="1"/>
  <c r="D2910" i="14"/>
  <c r="E2910" i="14" s="1"/>
  <c r="F2910" i="14" s="1"/>
  <c r="D2830" i="14"/>
  <c r="E2830" i="14" s="1"/>
  <c r="F2830" i="14" s="1"/>
  <c r="D2750" i="14"/>
  <c r="E2750" i="14" s="1"/>
  <c r="F2750" i="14" s="1"/>
  <c r="D2610" i="14"/>
  <c r="E2610" i="14" s="1"/>
  <c r="F2610" i="14" s="1"/>
  <c r="D2470" i="14"/>
  <c r="E2470" i="14" s="1"/>
  <c r="F2470" i="14" s="1"/>
  <c r="D2330" i="14"/>
  <c r="E2330" i="14" s="1"/>
  <c r="F2330" i="14" s="1"/>
  <c r="D2270" i="14"/>
  <c r="E2270" i="14" s="1"/>
  <c r="F2270" i="14" s="1"/>
  <c r="D2170" i="14"/>
  <c r="E2170" i="14" s="1"/>
  <c r="F2170" i="14" s="1"/>
  <c r="D2110" i="14"/>
  <c r="E2110" i="14" s="1"/>
  <c r="F2110" i="14" s="1"/>
  <c r="D1710" i="14"/>
  <c r="E1710" i="14" s="1"/>
  <c r="F1710" i="14" s="1"/>
  <c r="D1430" i="14"/>
  <c r="E1430" i="14" s="1"/>
  <c r="F1430" i="14" s="1"/>
  <c r="D1370" i="14"/>
  <c r="E1370" i="14" s="1"/>
  <c r="F1370" i="14" s="1"/>
  <c r="D1270" i="14"/>
  <c r="E1270" i="14" s="1"/>
  <c r="F1270" i="14" s="1"/>
  <c r="D1050" i="14"/>
  <c r="E1050" i="14" s="1"/>
  <c r="F1050" i="14" s="1"/>
  <c r="D830" i="14"/>
  <c r="E830" i="14" s="1"/>
  <c r="F830" i="14" s="1"/>
  <c r="D550" i="14"/>
  <c r="E550" i="14" s="1"/>
  <c r="F550" i="14" s="1"/>
  <c r="D270" i="14"/>
  <c r="E270" i="14" s="1"/>
  <c r="F270" i="14" s="1"/>
  <c r="D2514" i="14"/>
  <c r="E2514" i="14" s="1"/>
  <c r="F2514" i="14" s="1"/>
  <c r="D2154" i="14"/>
  <c r="E2154" i="14" s="1"/>
  <c r="F2154" i="14" s="1"/>
  <c r="D1854" i="14"/>
  <c r="E1854" i="14" s="1"/>
  <c r="F1854" i="14" s="1"/>
  <c r="D1754" i="14"/>
  <c r="E1754" i="14" s="1"/>
  <c r="F1754" i="14" s="1"/>
  <c r="D1734" i="14"/>
  <c r="E1734" i="14" s="1"/>
  <c r="F1734" i="14" s="1"/>
  <c r="D1694" i="14"/>
  <c r="E1694" i="14" s="1"/>
  <c r="F1694" i="14" s="1"/>
  <c r="D1634" i="14"/>
  <c r="E1634" i="14" s="1"/>
  <c r="F1634" i="14" s="1"/>
  <c r="D1534" i="14"/>
  <c r="E1534" i="14" s="1"/>
  <c r="F1534" i="14" s="1"/>
  <c r="D1494" i="14"/>
  <c r="E1494" i="14" s="1"/>
  <c r="F1494" i="14" s="1"/>
  <c r="D1434" i="14"/>
  <c r="E1434" i="14" s="1"/>
  <c r="F1434" i="14" s="1"/>
  <c r="D1414" i="14"/>
  <c r="E1414" i="14" s="1"/>
  <c r="F1414" i="14" s="1"/>
  <c r="D1374" i="14"/>
  <c r="E1374" i="14" s="1"/>
  <c r="F1374" i="14" s="1"/>
  <c r="D1334" i="14"/>
  <c r="E1334" i="14" s="1"/>
  <c r="F1334" i="14" s="1"/>
  <c r="D1294" i="14"/>
  <c r="E1294" i="14" s="1"/>
  <c r="F1294" i="14" s="1"/>
  <c r="D1254" i="14"/>
  <c r="E1254" i="14" s="1"/>
  <c r="F1254" i="14" s="1"/>
  <c r="D1234" i="14"/>
  <c r="E1234" i="14" s="1"/>
  <c r="F1234" i="14" s="1"/>
  <c r="D1134" i="14"/>
  <c r="E1134" i="14" s="1"/>
  <c r="F1134" i="14" s="1"/>
  <c r="D1054" i="14"/>
  <c r="E1054" i="14" s="1"/>
  <c r="F1054" i="14" s="1"/>
  <c r="D1034" i="14"/>
  <c r="E1034" i="14" s="1"/>
  <c r="F1034" i="14" s="1"/>
  <c r="D1014" i="14"/>
  <c r="E1014" i="14" s="1"/>
  <c r="F1014" i="14" s="1"/>
  <c r="D974" i="14"/>
  <c r="E974" i="14" s="1"/>
  <c r="F974" i="14" s="1"/>
  <c r="D934" i="14"/>
  <c r="E934" i="14" s="1"/>
  <c r="F934" i="14" s="1"/>
  <c r="D894" i="14"/>
  <c r="E894" i="14" s="1"/>
  <c r="F894" i="14" s="1"/>
  <c r="D834" i="14"/>
  <c r="E834" i="14" s="1"/>
  <c r="F834" i="14" s="1"/>
  <c r="D814" i="14"/>
  <c r="E814" i="14" s="1"/>
  <c r="F814" i="14" s="1"/>
  <c r="D734" i="14"/>
  <c r="E734" i="14" s="1"/>
  <c r="F734" i="14" s="1"/>
  <c r="D634" i="14"/>
  <c r="E634" i="14" s="1"/>
  <c r="F634" i="14" s="1"/>
  <c r="D554" i="14"/>
  <c r="E554" i="14" s="1"/>
  <c r="F554" i="14" s="1"/>
  <c r="D534" i="14"/>
  <c r="E534" i="14" s="1"/>
  <c r="F534" i="14" s="1"/>
  <c r="D514" i="14"/>
  <c r="E514" i="14" s="1"/>
  <c r="F514" i="14" s="1"/>
  <c r="D474" i="14"/>
  <c r="E474" i="14" s="1"/>
  <c r="F474" i="14" s="1"/>
  <c r="D434" i="14"/>
  <c r="E434" i="14" s="1"/>
  <c r="F434" i="14" s="1"/>
  <c r="D394" i="14"/>
  <c r="E394" i="14" s="1"/>
  <c r="F394" i="14" s="1"/>
  <c r="D354" i="14"/>
  <c r="E354" i="14" s="1"/>
  <c r="F354" i="14" s="1"/>
  <c r="D334" i="14"/>
  <c r="E334" i="14" s="1"/>
  <c r="F334" i="14" s="1"/>
  <c r="D294" i="14"/>
  <c r="E294" i="14" s="1"/>
  <c r="F294" i="14" s="1"/>
  <c r="D254" i="14"/>
  <c r="E254" i="14" s="1"/>
  <c r="F254" i="14" s="1"/>
  <c r="D234" i="14"/>
  <c r="E234" i="14" s="1"/>
  <c r="F234" i="14" s="1"/>
  <c r="D214" i="14"/>
  <c r="E214" i="14" s="1"/>
  <c r="F214" i="14" s="1"/>
  <c r="D194" i="14"/>
  <c r="E194" i="14" s="1"/>
  <c r="F194" i="14" s="1"/>
  <c r="D154" i="14"/>
  <c r="E154" i="14" s="1"/>
  <c r="F154" i="14" s="1"/>
  <c r="D114" i="14"/>
  <c r="E114" i="14" s="1"/>
  <c r="F114" i="14" s="1"/>
  <c r="D94" i="14"/>
  <c r="E94" i="14" s="1"/>
  <c r="F94" i="14" s="1"/>
  <c r="D54" i="14"/>
  <c r="E54" i="14" s="1"/>
  <c r="F54" i="14" s="1"/>
  <c r="D34" i="14"/>
  <c r="E34" i="14" s="1"/>
  <c r="F34" i="14" s="1"/>
  <c r="D14" i="14"/>
  <c r="E14" i="14" s="1"/>
  <c r="F14" i="14" s="1"/>
  <c r="D1994" i="14"/>
  <c r="E1994" i="14" s="1"/>
  <c r="F1994" i="14" s="1"/>
  <c r="D1954" i="14"/>
  <c r="E1954" i="14" s="1"/>
  <c r="F1954" i="14" s="1"/>
  <c r="D1794" i="14"/>
  <c r="E1794" i="14" s="1"/>
  <c r="F1794" i="14" s="1"/>
  <c r="D1654" i="14"/>
  <c r="E1654" i="14" s="1"/>
  <c r="F1654" i="14" s="1"/>
  <c r="D1454" i="14"/>
  <c r="E1454" i="14" s="1"/>
  <c r="F1454" i="14" s="1"/>
  <c r="D2333" i="14"/>
  <c r="E2333" i="14" s="1"/>
  <c r="F2333" i="14" s="1"/>
  <c r="D2313" i="14"/>
  <c r="E2313" i="14" s="1"/>
  <c r="F2313" i="14" s="1"/>
  <c r="D2233" i="14"/>
  <c r="E2233" i="14" s="1"/>
  <c r="F2233" i="14" s="1"/>
  <c r="D2133" i="14"/>
  <c r="E2133" i="14" s="1"/>
  <c r="F2133" i="14" s="1"/>
  <c r="D2033" i="14"/>
  <c r="E2033" i="14" s="1"/>
  <c r="F2033" i="14" s="1"/>
  <c r="D1993" i="14"/>
  <c r="E1993" i="14" s="1"/>
  <c r="F1993" i="14" s="1"/>
  <c r="D1933" i="14"/>
  <c r="E1933" i="14" s="1"/>
  <c r="F1933" i="14" s="1"/>
  <c r="D1913" i="14"/>
  <c r="E1913" i="14" s="1"/>
  <c r="F1913" i="14" s="1"/>
  <c r="D1833" i="14"/>
  <c r="E1833" i="14" s="1"/>
  <c r="F1833" i="14" s="1"/>
  <c r="D1793" i="14"/>
  <c r="E1793" i="14" s="1"/>
  <c r="F1793" i="14" s="1"/>
  <c r="D1753" i="14"/>
  <c r="E1753" i="14" s="1"/>
  <c r="F1753" i="14" s="1"/>
  <c r="D1733" i="14"/>
  <c r="E1733" i="14" s="1"/>
  <c r="F1733" i="14" s="1"/>
  <c r="D1653" i="14"/>
  <c r="E1653" i="14" s="1"/>
  <c r="F1653" i="14" s="1"/>
  <c r="D1633" i="14"/>
  <c r="E1633" i="14" s="1"/>
  <c r="F1633" i="14" s="1"/>
  <c r="D1573" i="14"/>
  <c r="E1573" i="14" s="1"/>
  <c r="F1573" i="14" s="1"/>
  <c r="D1533" i="14"/>
  <c r="E1533" i="14" s="1"/>
  <c r="F1533" i="14" s="1"/>
  <c r="D1513" i="14"/>
  <c r="E1513" i="14" s="1"/>
  <c r="F1513" i="14" s="1"/>
  <c r="D1493" i="14"/>
  <c r="E1493" i="14" s="1"/>
  <c r="F1493" i="14" s="1"/>
  <c r="D1453" i="14"/>
  <c r="E1453" i="14" s="1"/>
  <c r="F1453" i="14" s="1"/>
  <c r="D1433" i="14"/>
  <c r="E1433" i="14" s="1"/>
  <c r="F1433" i="14" s="1"/>
  <c r="D1413" i="14"/>
  <c r="E1413" i="14" s="1"/>
  <c r="F1413" i="14" s="1"/>
  <c r="D1393" i="14"/>
  <c r="E1393" i="14" s="1"/>
  <c r="F1393" i="14" s="1"/>
  <c r="D1373" i="14"/>
  <c r="E1373" i="14" s="1"/>
  <c r="F1373" i="14" s="1"/>
  <c r="D1333" i="14"/>
  <c r="E1333" i="14" s="1"/>
  <c r="F1333" i="14" s="1"/>
  <c r="D1313" i="14"/>
  <c r="E1313" i="14" s="1"/>
  <c r="F1313" i="14" s="1"/>
  <c r="D1293" i="14"/>
  <c r="E1293" i="14" s="1"/>
  <c r="F1293" i="14" s="1"/>
  <c r="D1253" i="14"/>
  <c r="E1253" i="14" s="1"/>
  <c r="F1253" i="14" s="1"/>
  <c r="D1233" i="14"/>
  <c r="E1233" i="14" s="1"/>
  <c r="F1233" i="14" s="1"/>
  <c r="D1213" i="14"/>
  <c r="E1213" i="14" s="1"/>
  <c r="F1213" i="14" s="1"/>
  <c r="D1173" i="14"/>
  <c r="E1173" i="14" s="1"/>
  <c r="F1173" i="14" s="1"/>
  <c r="D1133" i="14"/>
  <c r="E1133" i="14" s="1"/>
  <c r="F1133" i="14" s="1"/>
  <c r="D1113" i="14"/>
  <c r="E1113" i="14" s="1"/>
  <c r="F1113" i="14" s="1"/>
  <c r="D1033" i="14"/>
  <c r="E1033" i="14" s="1"/>
  <c r="F1033" i="14" s="1"/>
  <c r="D1013" i="14"/>
  <c r="E1013" i="14" s="1"/>
  <c r="F1013" i="14" s="1"/>
  <c r="D973" i="14"/>
  <c r="E973" i="14" s="1"/>
  <c r="F973" i="14" s="1"/>
  <c r="D953" i="14"/>
  <c r="E953" i="14" s="1"/>
  <c r="F953" i="14" s="1"/>
  <c r="D933" i="14"/>
  <c r="E933" i="14" s="1"/>
  <c r="F933" i="14" s="1"/>
  <c r="D913" i="14"/>
  <c r="E913" i="14" s="1"/>
  <c r="F913" i="14" s="1"/>
  <c r="D893" i="14"/>
  <c r="E893" i="14" s="1"/>
  <c r="F893" i="14" s="1"/>
  <c r="D833" i="14"/>
  <c r="E833" i="14" s="1"/>
  <c r="F833" i="14" s="1"/>
  <c r="D813" i="14"/>
  <c r="E813" i="14" s="1"/>
  <c r="F813" i="14" s="1"/>
  <c r="D773" i="14"/>
  <c r="E773" i="14" s="1"/>
  <c r="F773" i="14" s="1"/>
  <c r="D733" i="14"/>
  <c r="E733" i="14" s="1"/>
  <c r="F733" i="14" s="1"/>
  <c r="D713" i="14"/>
  <c r="E713" i="14" s="1"/>
  <c r="F713" i="14" s="1"/>
  <c r="D673" i="14"/>
  <c r="E673" i="14" s="1"/>
  <c r="F673" i="14" s="1"/>
  <c r="D633" i="14"/>
  <c r="E633" i="14" s="1"/>
  <c r="F633" i="14" s="1"/>
  <c r="D613" i="14"/>
  <c r="E613" i="14" s="1"/>
  <c r="F613" i="14" s="1"/>
  <c r="D533" i="14"/>
  <c r="E533" i="14" s="1"/>
  <c r="F533" i="14" s="1"/>
  <c r="D513" i="14"/>
  <c r="E513" i="14" s="1"/>
  <c r="F513" i="14" s="1"/>
  <c r="D473" i="14"/>
  <c r="E473" i="14" s="1"/>
  <c r="F473" i="14" s="1"/>
  <c r="D453" i="14"/>
  <c r="E453" i="14" s="1"/>
  <c r="F453" i="14" s="1"/>
  <c r="D433" i="14"/>
  <c r="E433" i="14" s="1"/>
  <c r="F433" i="14" s="1"/>
  <c r="D413" i="14"/>
  <c r="E413" i="14" s="1"/>
  <c r="F413" i="14" s="1"/>
  <c r="D393" i="14"/>
  <c r="E393" i="14" s="1"/>
  <c r="F393" i="14" s="1"/>
  <c r="D353" i="14"/>
  <c r="E353" i="14" s="1"/>
  <c r="F353" i="14" s="1"/>
  <c r="D333" i="14"/>
  <c r="E333" i="14" s="1"/>
  <c r="F333" i="14" s="1"/>
  <c r="D313" i="14"/>
  <c r="E313" i="14" s="1"/>
  <c r="F313" i="14" s="1"/>
  <c r="D253" i="14"/>
  <c r="E253" i="14" s="1"/>
  <c r="F253" i="14" s="1"/>
  <c r="D233" i="14"/>
  <c r="E233" i="14" s="1"/>
  <c r="F233" i="14" s="1"/>
  <c r="D213" i="14"/>
  <c r="E213" i="14" s="1"/>
  <c r="F213" i="14" s="1"/>
  <c r="D113" i="14"/>
  <c r="E113" i="14" s="1"/>
  <c r="F113" i="14" s="1"/>
  <c r="D93" i="14"/>
  <c r="E93" i="14" s="1"/>
  <c r="F93" i="14" s="1"/>
  <c r="D33" i="14"/>
  <c r="E33" i="14" s="1"/>
  <c r="F33" i="14" s="1"/>
  <c r="D13" i="14"/>
  <c r="E13" i="14" s="1"/>
  <c r="F13" i="14" s="1"/>
  <c r="D2614" i="14"/>
  <c r="E2614" i="14" s="1"/>
  <c r="F2614" i="14" s="1"/>
  <c r="D2234" i="14"/>
  <c r="E2234" i="14" s="1"/>
  <c r="F2234" i="14" s="1"/>
  <c r="D2072" i="14"/>
  <c r="E2072" i="14" s="1"/>
  <c r="F2072" i="14" s="1"/>
  <c r="D1912" i="14"/>
  <c r="E1912" i="14" s="1"/>
  <c r="F1912" i="14" s="1"/>
  <c r="D1852" i="14"/>
  <c r="E1852" i="14" s="1"/>
  <c r="F1852" i="14" s="1"/>
  <c r="D1832" i="14"/>
  <c r="E1832" i="14" s="1"/>
  <c r="F1832" i="14" s="1"/>
  <c r="D1792" i="14"/>
  <c r="E1792" i="14" s="1"/>
  <c r="F1792" i="14" s="1"/>
  <c r="D1732" i="14"/>
  <c r="E1732" i="14" s="1"/>
  <c r="F1732" i="14" s="1"/>
  <c r="D1632" i="14"/>
  <c r="E1632" i="14" s="1"/>
  <c r="F1632" i="14" s="1"/>
  <c r="D1572" i="14"/>
  <c r="E1572" i="14" s="1"/>
  <c r="F1572" i="14" s="1"/>
  <c r="D1552" i="14"/>
  <c r="E1552" i="14" s="1"/>
  <c r="F1552" i="14" s="1"/>
  <c r="D1532" i="14"/>
  <c r="E1532" i="14" s="1"/>
  <c r="F1532" i="14" s="1"/>
  <c r="D1492" i="14"/>
  <c r="E1492" i="14" s="1"/>
  <c r="F1492" i="14" s="1"/>
  <c r="D1452" i="14"/>
  <c r="E1452" i="14" s="1"/>
  <c r="F1452" i="14" s="1"/>
  <c r="D1412" i="14"/>
  <c r="E1412" i="14" s="1"/>
  <c r="F1412" i="14" s="1"/>
  <c r="D1392" i="14"/>
  <c r="E1392" i="14" s="1"/>
  <c r="F1392" i="14" s="1"/>
  <c r="D1332" i="14"/>
  <c r="E1332" i="14" s="1"/>
  <c r="F1332" i="14" s="1"/>
  <c r="D1272" i="14"/>
  <c r="E1272" i="14" s="1"/>
  <c r="F1272" i="14" s="1"/>
  <c r="D1232" i="14"/>
  <c r="E1232" i="14" s="1"/>
  <c r="F1232" i="14" s="1"/>
  <c r="D1172" i="14"/>
  <c r="E1172" i="14" s="1"/>
  <c r="F1172" i="14" s="1"/>
  <c r="D1132" i="14"/>
  <c r="E1132" i="14" s="1"/>
  <c r="F1132" i="14" s="1"/>
  <c r="D1112" i="14"/>
  <c r="E1112" i="14" s="1"/>
  <c r="F1112" i="14" s="1"/>
  <c r="D1052" i="14"/>
  <c r="E1052" i="14" s="1"/>
  <c r="F1052" i="14" s="1"/>
  <c r="D1012" i="14"/>
  <c r="E1012" i="14" s="1"/>
  <c r="F1012" i="14" s="1"/>
  <c r="D992" i="14"/>
  <c r="E992" i="14" s="1"/>
  <c r="F992" i="14" s="1"/>
  <c r="D972" i="14"/>
  <c r="E972" i="14" s="1"/>
  <c r="F972" i="14" s="1"/>
  <c r="D952" i="14"/>
  <c r="E952" i="14" s="1"/>
  <c r="F952" i="14" s="1"/>
  <c r="D932" i="14"/>
  <c r="E932" i="14" s="1"/>
  <c r="F932" i="14" s="1"/>
  <c r="D892" i="14"/>
  <c r="E892" i="14" s="1"/>
  <c r="F892" i="14" s="1"/>
  <c r="D832" i="14"/>
  <c r="E832" i="14" s="1"/>
  <c r="F832" i="14" s="1"/>
  <c r="D812" i="14"/>
  <c r="E812" i="14" s="1"/>
  <c r="F812" i="14" s="1"/>
  <c r="D772" i="14"/>
  <c r="E772" i="14" s="1"/>
  <c r="F772" i="14" s="1"/>
  <c r="D732" i="14"/>
  <c r="E732" i="14" s="1"/>
  <c r="F732" i="14" s="1"/>
  <c r="D672" i="14"/>
  <c r="E672" i="14" s="1"/>
  <c r="F672" i="14" s="1"/>
  <c r="D632" i="14"/>
  <c r="E632" i="14" s="1"/>
  <c r="F632" i="14" s="1"/>
  <c r="D612" i="14"/>
  <c r="E612" i="14" s="1"/>
  <c r="F612" i="14" s="1"/>
  <c r="D552" i="14"/>
  <c r="E552" i="14" s="1"/>
  <c r="F552" i="14" s="1"/>
  <c r="D512" i="14"/>
  <c r="E512" i="14" s="1"/>
  <c r="F512" i="14" s="1"/>
  <c r="D492" i="14"/>
  <c r="E492" i="14" s="1"/>
  <c r="F492" i="14" s="1"/>
  <c r="D472" i="14"/>
  <c r="E472" i="14" s="1"/>
  <c r="F472" i="14" s="1"/>
  <c r="D452" i="14"/>
  <c r="E452" i="14" s="1"/>
  <c r="F452" i="14" s="1"/>
  <c r="D432" i="14"/>
  <c r="E432" i="14" s="1"/>
  <c r="F432" i="14" s="1"/>
  <c r="D412" i="14"/>
  <c r="E412" i="14" s="1"/>
  <c r="F412" i="14" s="1"/>
  <c r="D392" i="14"/>
  <c r="E392" i="14" s="1"/>
  <c r="F392" i="14" s="1"/>
  <c r="D352" i="14"/>
  <c r="E352" i="14" s="1"/>
  <c r="F352" i="14" s="1"/>
  <c r="D312" i="14"/>
  <c r="E312" i="14" s="1"/>
  <c r="F312" i="14" s="1"/>
  <c r="D292" i="14"/>
  <c r="E292" i="14" s="1"/>
  <c r="F292" i="14" s="1"/>
  <c r="D252" i="14"/>
  <c r="E252" i="14" s="1"/>
  <c r="F252" i="14" s="1"/>
  <c r="D212" i="14"/>
  <c r="E212" i="14" s="1"/>
  <c r="F212" i="14" s="1"/>
  <c r="D192" i="14"/>
  <c r="E192" i="14" s="1"/>
  <c r="F192" i="14" s="1"/>
  <c r="D172" i="14"/>
  <c r="E172" i="14" s="1"/>
  <c r="F172" i="14" s="1"/>
  <c r="D112" i="14"/>
  <c r="E112" i="14" s="1"/>
  <c r="F112" i="14" s="1"/>
  <c r="D92" i="14"/>
  <c r="E92" i="14" s="1"/>
  <c r="F92" i="14" s="1"/>
  <c r="D32" i="14"/>
  <c r="E32" i="14" s="1"/>
  <c r="F32" i="14" s="1"/>
  <c r="D12" i="14"/>
  <c r="E12" i="14" s="1"/>
  <c r="F12" i="14" s="1"/>
  <c r="D2714" i="14"/>
  <c r="E2714" i="14" s="1"/>
  <c r="F2714" i="14" s="1"/>
  <c r="D2414" i="14"/>
  <c r="E2414" i="14" s="1"/>
  <c r="F2414" i="14" s="1"/>
  <c r="D1932" i="14"/>
  <c r="E1932" i="14" s="1"/>
  <c r="F1932" i="14" s="1"/>
  <c r="D2891" i="14"/>
  <c r="E2891" i="14" s="1"/>
  <c r="F2891" i="14" s="1"/>
  <c r="D2791" i="14"/>
  <c r="E2791" i="14" s="1"/>
  <c r="F2791" i="14" s="1"/>
  <c r="D2691" i="14"/>
  <c r="E2691" i="14" s="1"/>
  <c r="F2691" i="14" s="1"/>
  <c r="D2591" i="14"/>
  <c r="E2591" i="14" s="1"/>
  <c r="F2591" i="14" s="1"/>
  <c r="D2491" i="14"/>
  <c r="E2491" i="14" s="1"/>
  <c r="F2491" i="14" s="1"/>
  <c r="D2391" i="14"/>
  <c r="E2391" i="14" s="1"/>
  <c r="F2391" i="14" s="1"/>
  <c r="D2151" i="14"/>
  <c r="E2151" i="14" s="1"/>
  <c r="F2151" i="14" s="1"/>
  <c r="D2051" i="14"/>
  <c r="E2051" i="14" s="1"/>
  <c r="F2051" i="14" s="1"/>
  <c r="D1971" i="14"/>
  <c r="E1971" i="14" s="1"/>
  <c r="F1971" i="14" s="1"/>
  <c r="D1911" i="14"/>
  <c r="E1911" i="14" s="1"/>
  <c r="F1911" i="14" s="1"/>
  <c r="D1851" i="14"/>
  <c r="E1851" i="14" s="1"/>
  <c r="F1851" i="14" s="1"/>
  <c r="D1791" i="14"/>
  <c r="E1791" i="14" s="1"/>
  <c r="F1791" i="14" s="1"/>
  <c r="D1731" i="14"/>
  <c r="E1731" i="14" s="1"/>
  <c r="F1731" i="14" s="1"/>
  <c r="D1571" i="14"/>
  <c r="E1571" i="14" s="1"/>
  <c r="F1571" i="14" s="1"/>
  <c r="D1551" i="14"/>
  <c r="E1551" i="14" s="1"/>
  <c r="F1551" i="14" s="1"/>
  <c r="D1531" i="14"/>
  <c r="E1531" i="14" s="1"/>
  <c r="F1531" i="14" s="1"/>
  <c r="D1511" i="14"/>
  <c r="E1511" i="14" s="1"/>
  <c r="F1511" i="14" s="1"/>
  <c r="D1491" i="14"/>
  <c r="E1491" i="14" s="1"/>
  <c r="F1491" i="14" s="1"/>
  <c r="D1451" i="14"/>
  <c r="E1451" i="14" s="1"/>
  <c r="F1451" i="14" s="1"/>
  <c r="D1411" i="14"/>
  <c r="E1411" i="14" s="1"/>
  <c r="F1411" i="14" s="1"/>
  <c r="D1331" i="14"/>
  <c r="E1331" i="14" s="1"/>
  <c r="F1331" i="14" s="1"/>
  <c r="D1311" i="14"/>
  <c r="E1311" i="14" s="1"/>
  <c r="F1311" i="14" s="1"/>
  <c r="D1271" i="14"/>
  <c r="E1271" i="14" s="1"/>
  <c r="F1271" i="14" s="1"/>
  <c r="D1211" i="14"/>
  <c r="E1211" i="14" s="1"/>
  <c r="F1211" i="14" s="1"/>
  <c r="D1111" i="14"/>
  <c r="E1111" i="14" s="1"/>
  <c r="F1111" i="14" s="1"/>
  <c r="D1051" i="14"/>
  <c r="E1051" i="14" s="1"/>
  <c r="F1051" i="14" s="1"/>
  <c r="D1011" i="14"/>
  <c r="E1011" i="14" s="1"/>
  <c r="F1011" i="14" s="1"/>
  <c r="D991" i="14"/>
  <c r="E991" i="14" s="1"/>
  <c r="F991" i="14" s="1"/>
  <c r="D971" i="14"/>
  <c r="E971" i="14" s="1"/>
  <c r="F971" i="14" s="1"/>
  <c r="D951" i="14"/>
  <c r="E951" i="14" s="1"/>
  <c r="F951" i="14" s="1"/>
  <c r="D931" i="14"/>
  <c r="E931" i="14" s="1"/>
  <c r="F931" i="14" s="1"/>
  <c r="D911" i="14"/>
  <c r="E911" i="14" s="1"/>
  <c r="F911" i="14" s="1"/>
  <c r="D891" i="14"/>
  <c r="E891" i="14" s="1"/>
  <c r="F891" i="14" s="1"/>
  <c r="D851" i="14"/>
  <c r="E851" i="14" s="1"/>
  <c r="F851" i="14" s="1"/>
  <c r="D831" i="14"/>
  <c r="E831" i="14" s="1"/>
  <c r="F831" i="14" s="1"/>
  <c r="D811" i="14"/>
  <c r="E811" i="14" s="1"/>
  <c r="F811" i="14" s="1"/>
  <c r="D771" i="14"/>
  <c r="E771" i="14" s="1"/>
  <c r="F771" i="14" s="1"/>
  <c r="D731" i="14"/>
  <c r="E731" i="14" s="1"/>
  <c r="F731" i="14" s="1"/>
  <c r="D711" i="14"/>
  <c r="E711" i="14" s="1"/>
  <c r="F711" i="14" s="1"/>
  <c r="D671" i="14"/>
  <c r="E671" i="14" s="1"/>
  <c r="F671" i="14" s="1"/>
  <c r="D611" i="14"/>
  <c r="E611" i="14" s="1"/>
  <c r="F611" i="14" s="1"/>
  <c r="D551" i="14"/>
  <c r="E551" i="14" s="1"/>
  <c r="F551" i="14" s="1"/>
  <c r="D511" i="14"/>
  <c r="E511" i="14" s="1"/>
  <c r="F511" i="14" s="1"/>
  <c r="D491" i="14"/>
  <c r="E491" i="14" s="1"/>
  <c r="F491" i="14" s="1"/>
  <c r="D471" i="14"/>
  <c r="E471" i="14" s="1"/>
  <c r="F471" i="14" s="1"/>
  <c r="D451" i="14"/>
  <c r="E451" i="14" s="1"/>
  <c r="F451" i="14" s="1"/>
  <c r="D431" i="14"/>
  <c r="E431" i="14" s="1"/>
  <c r="F431" i="14" s="1"/>
  <c r="D411" i="14"/>
  <c r="E411" i="14" s="1"/>
  <c r="F411" i="14" s="1"/>
  <c r="D391" i="14"/>
  <c r="E391" i="14" s="1"/>
  <c r="F391" i="14" s="1"/>
  <c r="D311" i="14"/>
  <c r="E311" i="14" s="1"/>
  <c r="F311" i="14" s="1"/>
  <c r="D291" i="14"/>
  <c r="E291" i="14" s="1"/>
  <c r="F291" i="14" s="1"/>
  <c r="D251" i="14"/>
  <c r="E251" i="14" s="1"/>
  <c r="F251" i="14" s="1"/>
  <c r="D211" i="14"/>
  <c r="E211" i="14" s="1"/>
  <c r="F211" i="14" s="1"/>
  <c r="D191" i="14"/>
  <c r="E191" i="14" s="1"/>
  <c r="F191" i="14" s="1"/>
  <c r="D171" i="14"/>
  <c r="E171" i="14" s="1"/>
  <c r="F171" i="14" s="1"/>
  <c r="D131" i="14"/>
  <c r="E131" i="14" s="1"/>
  <c r="F131" i="14" s="1"/>
  <c r="D111" i="14"/>
  <c r="E111" i="14" s="1"/>
  <c r="F111" i="14" s="1"/>
  <c r="D91" i="14"/>
  <c r="E91" i="14" s="1"/>
  <c r="F91" i="14" s="1"/>
  <c r="D11" i="14"/>
  <c r="E11" i="14" s="1"/>
  <c r="F11" i="14" s="1"/>
  <c r="D2314" i="14"/>
  <c r="E2314" i="14" s="1"/>
  <c r="F2314" i="14" s="1"/>
  <c r="D2690" i="14"/>
  <c r="E2690" i="14" s="1"/>
  <c r="F2690" i="14" s="1"/>
  <c r="D2590" i="14"/>
  <c r="E2590" i="14" s="1"/>
  <c r="F2590" i="14" s="1"/>
  <c r="D2490" i="14"/>
  <c r="E2490" i="14" s="1"/>
  <c r="F2490" i="14" s="1"/>
  <c r="D2390" i="14"/>
  <c r="E2390" i="14" s="1"/>
  <c r="F2390" i="14" s="1"/>
  <c r="D2310" i="14"/>
  <c r="E2310" i="14" s="1"/>
  <c r="F2310" i="14" s="1"/>
  <c r="D2230" i="14"/>
  <c r="E2230" i="14" s="1"/>
  <c r="F2230" i="14" s="1"/>
  <c r="D2210" i="14"/>
  <c r="E2210" i="14" s="1"/>
  <c r="F2210" i="14" s="1"/>
  <c r="D2130" i="14"/>
  <c r="E2130" i="14" s="1"/>
  <c r="F2130" i="14" s="1"/>
  <c r="D2050" i="14"/>
  <c r="E2050" i="14" s="1"/>
  <c r="F2050" i="14" s="1"/>
  <c r="D1970" i="14"/>
  <c r="E1970" i="14" s="1"/>
  <c r="F1970" i="14" s="1"/>
  <c r="D1930" i="14"/>
  <c r="E1930" i="14" s="1"/>
  <c r="F1930" i="14" s="1"/>
  <c r="D1910" i="14"/>
  <c r="E1910" i="14" s="1"/>
  <c r="F1910" i="14" s="1"/>
  <c r="D1850" i="14"/>
  <c r="E1850" i="14" s="1"/>
  <c r="F1850" i="14" s="1"/>
  <c r="D1830" i="14"/>
  <c r="E1830" i="14" s="1"/>
  <c r="F1830" i="14" s="1"/>
  <c r="D1790" i="14"/>
  <c r="E1790" i="14" s="1"/>
  <c r="F1790" i="14" s="1"/>
  <c r="D1730" i="14"/>
  <c r="E1730" i="14" s="1"/>
  <c r="F1730" i="14" s="1"/>
  <c r="D1670" i="14"/>
  <c r="E1670" i="14" s="1"/>
  <c r="F1670" i="14" s="1"/>
  <c r="D1630" i="14"/>
  <c r="E1630" i="14" s="1"/>
  <c r="F1630" i="14" s="1"/>
  <c r="D1610" i="14"/>
  <c r="E1610" i="14" s="1"/>
  <c r="F1610" i="14" s="1"/>
  <c r="D1570" i="14"/>
  <c r="E1570" i="14" s="1"/>
  <c r="F1570" i="14" s="1"/>
  <c r="D1530" i="14"/>
  <c r="E1530" i="14" s="1"/>
  <c r="F1530" i="14" s="1"/>
  <c r="D1510" i="14"/>
  <c r="E1510" i="14" s="1"/>
  <c r="F1510" i="14" s="1"/>
  <c r="D1450" i="14"/>
  <c r="E1450" i="14" s="1"/>
  <c r="F1450" i="14" s="1"/>
  <c r="D1410" i="14"/>
  <c r="E1410" i="14" s="1"/>
  <c r="F1410" i="14" s="1"/>
  <c r="D1310" i="14"/>
  <c r="E1310" i="14" s="1"/>
  <c r="F1310" i="14" s="1"/>
  <c r="D1210" i="14"/>
  <c r="E1210" i="14" s="1"/>
  <c r="F1210" i="14" s="1"/>
  <c r="D1110" i="14"/>
  <c r="E1110" i="14" s="1"/>
  <c r="F1110" i="14" s="1"/>
  <c r="D1010" i="14"/>
  <c r="E1010" i="14" s="1"/>
  <c r="F1010" i="14" s="1"/>
  <c r="D930" i="14"/>
  <c r="E930" i="14" s="1"/>
  <c r="F930" i="14" s="1"/>
  <c r="D910" i="14"/>
  <c r="E910" i="14" s="1"/>
  <c r="F910" i="14" s="1"/>
  <c r="D890" i="14"/>
  <c r="E890" i="14" s="1"/>
  <c r="F890" i="14" s="1"/>
  <c r="D850" i="14"/>
  <c r="E850" i="14" s="1"/>
  <c r="F850" i="14" s="1"/>
  <c r="D810" i="14"/>
  <c r="E810" i="14" s="1"/>
  <c r="F810" i="14" s="1"/>
  <c r="D770" i="14"/>
  <c r="E770" i="14" s="1"/>
  <c r="F770" i="14" s="1"/>
  <c r="D710" i="14"/>
  <c r="E710" i="14" s="1"/>
  <c r="F710" i="14" s="1"/>
  <c r="D690" i="14"/>
  <c r="E690" i="14" s="1"/>
  <c r="F690" i="14" s="1"/>
  <c r="D610" i="14"/>
  <c r="E610" i="14" s="1"/>
  <c r="F610" i="14" s="1"/>
  <c r="D510" i="14"/>
  <c r="E510" i="14" s="1"/>
  <c r="F510" i="14" s="1"/>
  <c r="D430" i="14"/>
  <c r="E430" i="14" s="1"/>
  <c r="F430" i="14" s="1"/>
  <c r="D410" i="14"/>
  <c r="E410" i="14" s="1"/>
  <c r="F410" i="14" s="1"/>
  <c r="D390" i="14"/>
  <c r="E390" i="14" s="1"/>
  <c r="F390" i="14" s="1"/>
  <c r="D310" i="14"/>
  <c r="E310" i="14" s="1"/>
  <c r="F310" i="14" s="1"/>
  <c r="D290" i="14"/>
  <c r="E290" i="14" s="1"/>
  <c r="F290" i="14" s="1"/>
  <c r="D250" i="14"/>
  <c r="E250" i="14" s="1"/>
  <c r="F250" i="14" s="1"/>
  <c r="D210" i="14"/>
  <c r="E210" i="14" s="1"/>
  <c r="F210" i="14" s="1"/>
  <c r="D190" i="14"/>
  <c r="E190" i="14" s="1"/>
  <c r="F190" i="14" s="1"/>
  <c r="D170" i="14"/>
  <c r="E170" i="14" s="1"/>
  <c r="F170" i="14" s="1"/>
  <c r="D130" i="14"/>
  <c r="E130" i="14" s="1"/>
  <c r="F130" i="14" s="1"/>
  <c r="D90" i="14"/>
  <c r="E90" i="14" s="1"/>
  <c r="F90" i="14" s="1"/>
  <c r="D30" i="14"/>
  <c r="E30" i="14" s="1"/>
  <c r="F30" i="14" s="1"/>
  <c r="G5" i="9"/>
  <c r="E5" i="9"/>
  <c r="C7" i="9"/>
  <c r="D5" i="9"/>
  <c r="F5" i="9"/>
  <c r="H5" i="9"/>
  <c r="C5" i="9"/>
  <c r="AD12" i="13"/>
  <c r="AD17" i="13"/>
  <c r="AD14" i="13"/>
  <c r="AD16" i="13"/>
  <c r="AD15" i="13"/>
  <c r="AD11" i="13"/>
  <c r="AD13" i="13"/>
  <c r="C6" i="9"/>
  <c r="D6" i="9"/>
  <c r="D7" i="9"/>
  <c r="H6" i="9"/>
  <c r="H7" i="9"/>
  <c r="E6" i="9"/>
  <c r="E7" i="9"/>
  <c r="F6" i="9"/>
  <c r="F7" i="9"/>
  <c r="G6" i="9"/>
  <c r="G7" i="9"/>
  <c r="Q12" i="12"/>
  <c r="Q13" i="12"/>
  <c r="Q14" i="12"/>
  <c r="B196" i="8"/>
  <c r="J196" i="8"/>
  <c r="B197" i="8"/>
  <c r="J197" i="8"/>
  <c r="B193" i="8"/>
  <c r="J193" i="8"/>
  <c r="B194" i="8"/>
  <c r="J194" i="8"/>
  <c r="B195" i="8"/>
  <c r="J195" i="8"/>
  <c r="B190" i="8"/>
  <c r="J190" i="8"/>
  <c r="B191" i="8"/>
  <c r="J191" i="8"/>
  <c r="B188" i="8"/>
  <c r="J188" i="8"/>
  <c r="B189" i="8"/>
  <c r="J189" i="8"/>
  <c r="D1775" i="8" l="1"/>
  <c r="D1776" i="8"/>
  <c r="D1777" i="8"/>
  <c r="D1778" i="8"/>
  <c r="D1779" i="8"/>
  <c r="D1780" i="8"/>
  <c r="D1781" i="8"/>
  <c r="D1782" i="8"/>
  <c r="D1783" i="8"/>
  <c r="D1784" i="8"/>
  <c r="D1785" i="8"/>
  <c r="D1786" i="8"/>
  <c r="D1787" i="8"/>
  <c r="D1788" i="8"/>
  <c r="D1789" i="8"/>
  <c r="D1790" i="8"/>
  <c r="D1791" i="8"/>
  <c r="D1792" i="8"/>
  <c r="D1793" i="8"/>
  <c r="D1794" i="8"/>
  <c r="D1795" i="8"/>
  <c r="D1796" i="8"/>
  <c r="D1797" i="8"/>
  <c r="D1798" i="8"/>
  <c r="D1799" i="8"/>
  <c r="D1800" i="8"/>
  <c r="D1801" i="8"/>
  <c r="D1802" i="8"/>
  <c r="D1803" i="8"/>
  <c r="D1804" i="8"/>
  <c r="D1805" i="8"/>
  <c r="D1806" i="8"/>
  <c r="D1807" i="8"/>
  <c r="D1808" i="8"/>
  <c r="D1809" i="8"/>
  <c r="D1810" i="8"/>
  <c r="D1811" i="8"/>
  <c r="D1812" i="8"/>
  <c r="D1813" i="8"/>
  <c r="D1814" i="8"/>
  <c r="D1815" i="8"/>
  <c r="D1816" i="8"/>
  <c r="D1817" i="8"/>
  <c r="D1818" i="8"/>
  <c r="D1819" i="8"/>
  <c r="D1820" i="8"/>
  <c r="D1821" i="8"/>
  <c r="D1822" i="8"/>
  <c r="D1823" i="8"/>
  <c r="D1824" i="8"/>
  <c r="D1825" i="8"/>
  <c r="D1826" i="8"/>
  <c r="D1827" i="8"/>
  <c r="D1828" i="8"/>
  <c r="D1829" i="8"/>
  <c r="D1830" i="8"/>
  <c r="D1831" i="8"/>
  <c r="D1832" i="8"/>
  <c r="D1833" i="8"/>
  <c r="D1834" i="8"/>
  <c r="D1835" i="8"/>
  <c r="D1836" i="8"/>
  <c r="D1837" i="8"/>
  <c r="D1838" i="8"/>
  <c r="D1839" i="8"/>
  <c r="D1840" i="8"/>
  <c r="D1841" i="8"/>
  <c r="D1842" i="8"/>
  <c r="D1843" i="8"/>
  <c r="D1844" i="8"/>
  <c r="D1845" i="8"/>
  <c r="D1846" i="8"/>
  <c r="D1847" i="8"/>
  <c r="D1848" i="8"/>
  <c r="D1849" i="8"/>
  <c r="D1850" i="8"/>
  <c r="D1851" i="8"/>
  <c r="D1852" i="8"/>
  <c r="D1853" i="8"/>
  <c r="D1854" i="8"/>
  <c r="D1855" i="8"/>
  <c r="D1856" i="8"/>
  <c r="D1857" i="8"/>
  <c r="D1858" i="8"/>
  <c r="D1859" i="8"/>
  <c r="D1860" i="8"/>
  <c r="D1861" i="8"/>
  <c r="D1862" i="8"/>
  <c r="D1863" i="8"/>
  <c r="D1864" i="8"/>
  <c r="D1865" i="8"/>
  <c r="D1866" i="8"/>
  <c r="D1867" i="8"/>
  <c r="D1868" i="8"/>
  <c r="D1869" i="8"/>
  <c r="D1870" i="8"/>
  <c r="D1871" i="8"/>
  <c r="D1872" i="8"/>
  <c r="D1873" i="8"/>
  <c r="D1874" i="8"/>
  <c r="D1875" i="8"/>
  <c r="D1876" i="8"/>
  <c r="D1877" i="8"/>
  <c r="D1878" i="8"/>
  <c r="D1879" i="8"/>
  <c r="D1880" i="8"/>
  <c r="D1881" i="8"/>
  <c r="D1882" i="8"/>
  <c r="D1883" i="8"/>
  <c r="D1884" i="8"/>
  <c r="D1885" i="8"/>
  <c r="D1886" i="8"/>
  <c r="D1887" i="8"/>
  <c r="D1888" i="8"/>
  <c r="D1889" i="8"/>
  <c r="D1890" i="8"/>
  <c r="D1891" i="8"/>
  <c r="D1892" i="8"/>
  <c r="D1893" i="8"/>
  <c r="D1894" i="8"/>
  <c r="D1895" i="8"/>
  <c r="D1896" i="8"/>
  <c r="D1897" i="8"/>
  <c r="D1898" i="8"/>
  <c r="D1899" i="8"/>
  <c r="D1900" i="8"/>
  <c r="D1901" i="8"/>
  <c r="D1902" i="8"/>
  <c r="D1903" i="8"/>
  <c r="D1904" i="8"/>
  <c r="D1905" i="8"/>
  <c r="D1906" i="8"/>
  <c r="D1907" i="8"/>
  <c r="D1908" i="8"/>
  <c r="D1909" i="8"/>
  <c r="D1910" i="8"/>
  <c r="D1911" i="8"/>
  <c r="D1912" i="8"/>
  <c r="D1913" i="8"/>
  <c r="D1914" i="8"/>
  <c r="D1915" i="8"/>
  <c r="D1916" i="8"/>
  <c r="D1917" i="8"/>
  <c r="D1918" i="8"/>
  <c r="D1919" i="8"/>
  <c r="D1920" i="8"/>
  <c r="D1921" i="8"/>
  <c r="D1922" i="8"/>
  <c r="D1923" i="8"/>
  <c r="D1924" i="8"/>
  <c r="D1925" i="8"/>
  <c r="D1926" i="8"/>
  <c r="D1927" i="8"/>
  <c r="D1928" i="8"/>
  <c r="D1929" i="8"/>
  <c r="D1930" i="8"/>
  <c r="D1931" i="8"/>
  <c r="D1932" i="8"/>
  <c r="D1933" i="8"/>
  <c r="D1934" i="8"/>
  <c r="D1935" i="8"/>
  <c r="D1936" i="8"/>
  <c r="D1937" i="8"/>
  <c r="D1938" i="8"/>
  <c r="D1939" i="8"/>
  <c r="D1940" i="8"/>
  <c r="D1941" i="8"/>
  <c r="D1942" i="8"/>
  <c r="D1943" i="8"/>
  <c r="D1944" i="8"/>
  <c r="D1945" i="8"/>
  <c r="D1946" i="8"/>
  <c r="D1947" i="8"/>
  <c r="D1948" i="8"/>
  <c r="D1949" i="8"/>
  <c r="D1950" i="8"/>
  <c r="D1951" i="8"/>
  <c r="D1952" i="8"/>
  <c r="D1953" i="8"/>
  <c r="D1954" i="8"/>
  <c r="D1955" i="8"/>
  <c r="D1956" i="8"/>
  <c r="D1957" i="8"/>
  <c r="D1958" i="8"/>
  <c r="D1959" i="8"/>
  <c r="D1960" i="8"/>
  <c r="D1961" i="8"/>
  <c r="D1962" i="8"/>
  <c r="D1963" i="8"/>
  <c r="D1964" i="8"/>
  <c r="D1965" i="8"/>
  <c r="D1966" i="8"/>
  <c r="D1967" i="8"/>
  <c r="D1968" i="8"/>
  <c r="D1969" i="8"/>
  <c r="D1970" i="8"/>
  <c r="D1971" i="8"/>
  <c r="D1972" i="8"/>
  <c r="D1973" i="8"/>
  <c r="D1974" i="8"/>
  <c r="D1975" i="8"/>
  <c r="D1976" i="8"/>
  <c r="D1977" i="8"/>
  <c r="D1978" i="8"/>
  <c r="D1979" i="8"/>
  <c r="D1980" i="8"/>
  <c r="D1981" i="8"/>
  <c r="D1982" i="8"/>
  <c r="D1983" i="8"/>
  <c r="D1984" i="8"/>
  <c r="D1985" i="8"/>
  <c r="D1986" i="8"/>
  <c r="D1987" i="8"/>
  <c r="D1988" i="8"/>
  <c r="D1989" i="8"/>
  <c r="D1990" i="8"/>
  <c r="D1991" i="8"/>
  <c r="D1992" i="8"/>
  <c r="D1993" i="8"/>
  <c r="D1994" i="8"/>
  <c r="D1995" i="8"/>
  <c r="D1996" i="8"/>
  <c r="D1997" i="8"/>
  <c r="D1998" i="8"/>
  <c r="D1999" i="8"/>
  <c r="D2000" i="8"/>
  <c r="D2001" i="8"/>
  <c r="D2002" i="8"/>
  <c r="D2003" i="8"/>
  <c r="D2004" i="8"/>
  <c r="D2005" i="8"/>
  <c r="D2006" i="8"/>
  <c r="D2007" i="8"/>
  <c r="D2008" i="8"/>
  <c r="D2009" i="8"/>
  <c r="D2010" i="8"/>
  <c r="D2011" i="8"/>
  <c r="D2012" i="8"/>
  <c r="D2013" i="8"/>
  <c r="D2014" i="8"/>
  <c r="D2015" i="8"/>
  <c r="D2016" i="8"/>
  <c r="D2017" i="8"/>
  <c r="D2018" i="8"/>
  <c r="D2019" i="8"/>
  <c r="D2020" i="8"/>
  <c r="D2021" i="8"/>
  <c r="D2022" i="8"/>
  <c r="D2023" i="8"/>
  <c r="D2024" i="8"/>
  <c r="D2025" i="8"/>
  <c r="D2026" i="8"/>
  <c r="D2027" i="8"/>
  <c r="D2028" i="8"/>
  <c r="D2029" i="8"/>
  <c r="D2030" i="8"/>
  <c r="D2031" i="8"/>
  <c r="D2032" i="8"/>
  <c r="D2033" i="8"/>
  <c r="D2034" i="8"/>
  <c r="D2035" i="8"/>
  <c r="D2036" i="8"/>
  <c r="D2037" i="8"/>
  <c r="D2038" i="8"/>
  <c r="D2039" i="8"/>
  <c r="D2040" i="8"/>
  <c r="D2041" i="8"/>
  <c r="D2042" i="8"/>
  <c r="D2043" i="8"/>
  <c r="D2044" i="8"/>
  <c r="D2045" i="8"/>
  <c r="D2046" i="8"/>
  <c r="D2047" i="8"/>
  <c r="D2048" i="8"/>
  <c r="D2049" i="8"/>
  <c r="D2050" i="8"/>
  <c r="D2051" i="8"/>
  <c r="D2052" i="8"/>
  <c r="D2053" i="8"/>
  <c r="D2054" i="8"/>
  <c r="D2055" i="8"/>
  <c r="D2056" i="8"/>
  <c r="D2057" i="8"/>
  <c r="D2058" i="8"/>
  <c r="D2059" i="8"/>
  <c r="D2060" i="8"/>
  <c r="D2061" i="8"/>
  <c r="D2062" i="8"/>
  <c r="D2063" i="8"/>
  <c r="D2064" i="8"/>
  <c r="D2065" i="8"/>
  <c r="D2066" i="8"/>
  <c r="D2067" i="8"/>
  <c r="D2068" i="8"/>
  <c r="D2069" i="8"/>
  <c r="D2070" i="8"/>
  <c r="D2071" i="8"/>
  <c r="D2072" i="8"/>
  <c r="D2073" i="8"/>
  <c r="D2074" i="8"/>
  <c r="D2075" i="8"/>
  <c r="D2076" i="8"/>
  <c r="D2077" i="8"/>
  <c r="D2078" i="8"/>
  <c r="D2079" i="8"/>
  <c r="D2080" i="8"/>
  <c r="D2081" i="8"/>
  <c r="D2082" i="8"/>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D2144" i="8"/>
  <c r="D2145" i="8"/>
  <c r="D2146" i="8"/>
  <c r="D2147" i="8"/>
  <c r="D2148" i="8"/>
  <c r="D2149" i="8"/>
  <c r="D2150" i="8"/>
  <c r="D2151" i="8"/>
  <c r="D2152" i="8"/>
  <c r="D2153" i="8"/>
  <c r="D2154" i="8"/>
  <c r="D2155" i="8"/>
  <c r="D2156" i="8"/>
  <c r="D2157" i="8"/>
  <c r="D2158" i="8"/>
  <c r="D2159" i="8"/>
  <c r="D2160" i="8"/>
  <c r="D2161" i="8"/>
  <c r="D2162" i="8"/>
  <c r="D2163" i="8"/>
  <c r="D2164" i="8"/>
  <c r="D2165" i="8"/>
  <c r="D2166" i="8"/>
  <c r="D2167" i="8"/>
  <c r="D2168" i="8"/>
  <c r="D2169" i="8"/>
  <c r="D2170" i="8"/>
  <c r="D2171" i="8"/>
  <c r="D2172" i="8"/>
  <c r="D2173" i="8"/>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D2203" i="8"/>
  <c r="D2204" i="8"/>
  <c r="D2205" i="8"/>
  <c r="D2206" i="8"/>
  <c r="D2207" i="8"/>
  <c r="D2208" i="8"/>
  <c r="D2209" i="8"/>
  <c r="D2210" i="8"/>
  <c r="D2211" i="8"/>
  <c r="D2212" i="8"/>
  <c r="D2213" i="8"/>
  <c r="D2214" i="8"/>
  <c r="D2215" i="8"/>
  <c r="D2216" i="8"/>
  <c r="D2217" i="8"/>
  <c r="D2218" i="8"/>
  <c r="D2219" i="8"/>
  <c r="D2220" i="8"/>
  <c r="D2221" i="8"/>
  <c r="D2222" i="8"/>
  <c r="D2223" i="8"/>
  <c r="D2224" i="8"/>
  <c r="D2225" i="8"/>
  <c r="D2226" i="8"/>
  <c r="D2227" i="8"/>
  <c r="D2228" i="8"/>
  <c r="D2229" i="8"/>
  <c r="D2230" i="8"/>
  <c r="D2231" i="8"/>
  <c r="D2232" i="8"/>
  <c r="D2233" i="8"/>
  <c r="D2234" i="8"/>
  <c r="D2235" i="8"/>
  <c r="D2236" i="8"/>
  <c r="D2237" i="8"/>
  <c r="D2238" i="8"/>
  <c r="D2239" i="8"/>
  <c r="D2240" i="8"/>
  <c r="D2241" i="8"/>
  <c r="D2242" i="8"/>
  <c r="D2243" i="8"/>
  <c r="D2244" i="8"/>
  <c r="D2245" i="8"/>
  <c r="D2246" i="8"/>
  <c r="D2247" i="8"/>
  <c r="D2248" i="8"/>
  <c r="D2249" i="8"/>
  <c r="D2250" i="8"/>
  <c r="D2251" i="8"/>
  <c r="D2252" i="8"/>
  <c r="D2253" i="8"/>
  <c r="D2254" i="8"/>
  <c r="D2255" i="8"/>
  <c r="D2256" i="8"/>
  <c r="D2257" i="8"/>
  <c r="D2258" i="8"/>
  <c r="D2259" i="8"/>
  <c r="D2260" i="8"/>
  <c r="D2261" i="8"/>
  <c r="D2262" i="8"/>
  <c r="D2263" i="8"/>
  <c r="D2264" i="8"/>
  <c r="D2265" i="8"/>
  <c r="D2266" i="8"/>
  <c r="D2267" i="8"/>
  <c r="D2268" i="8"/>
  <c r="D2269" i="8"/>
  <c r="D2270" i="8"/>
  <c r="D2271" i="8"/>
  <c r="D2272" i="8"/>
  <c r="D2273" i="8"/>
  <c r="D2274" i="8"/>
  <c r="D2275" i="8"/>
  <c r="D2276" i="8"/>
  <c r="D2277" i="8"/>
  <c r="D2278" i="8"/>
  <c r="D2279" i="8"/>
  <c r="D2280" i="8"/>
  <c r="D2281" i="8"/>
  <c r="D2282" i="8"/>
  <c r="D2283" i="8"/>
  <c r="D2284" i="8"/>
  <c r="D2285" i="8"/>
  <c r="D2286" i="8"/>
  <c r="D2287" i="8"/>
  <c r="D2288" i="8"/>
  <c r="D2289" i="8"/>
  <c r="D2290" i="8"/>
  <c r="D2291" i="8"/>
  <c r="D2292" i="8"/>
  <c r="D2293" i="8"/>
  <c r="D2294" i="8"/>
  <c r="D2295" i="8"/>
  <c r="D2296" i="8"/>
  <c r="D2297" i="8"/>
  <c r="D2298" i="8"/>
  <c r="D2299" i="8"/>
  <c r="D2300" i="8"/>
  <c r="D2301" i="8"/>
  <c r="D2302" i="8"/>
  <c r="D2303" i="8"/>
  <c r="D2304" i="8"/>
  <c r="D2305" i="8"/>
  <c r="D2306" i="8"/>
  <c r="D2307" i="8"/>
  <c r="D2308" i="8"/>
  <c r="D2309" i="8"/>
  <c r="D2310" i="8"/>
  <c r="D2311" i="8"/>
  <c r="D2312" i="8"/>
  <c r="D2313" i="8"/>
  <c r="D2314" i="8"/>
  <c r="D2315" i="8"/>
  <c r="D2316" i="8"/>
  <c r="D2317" i="8"/>
  <c r="D2318" i="8"/>
  <c r="D2319" i="8"/>
  <c r="D2320" i="8"/>
  <c r="D2321" i="8"/>
  <c r="D2322" i="8"/>
  <c r="D2323" i="8"/>
  <c r="D2324" i="8"/>
  <c r="D2325" i="8"/>
  <c r="D2326" i="8"/>
  <c r="D2327" i="8"/>
  <c r="D2328" i="8"/>
  <c r="D2329" i="8"/>
  <c r="D2330" i="8"/>
  <c r="D2331" i="8"/>
  <c r="D2332" i="8"/>
  <c r="D2333" i="8"/>
  <c r="D2334" i="8"/>
  <c r="D2335" i="8"/>
  <c r="D2336" i="8"/>
  <c r="D2337" i="8"/>
  <c r="D2338" i="8"/>
  <c r="D2339" i="8"/>
  <c r="D2340" i="8"/>
  <c r="D2341" i="8"/>
  <c r="D2342" i="8"/>
  <c r="D2343" i="8"/>
  <c r="D2344" i="8"/>
  <c r="D2345" i="8"/>
  <c r="D2346" i="8"/>
  <c r="D2347" i="8"/>
  <c r="D2348" i="8"/>
  <c r="D2349" i="8"/>
  <c r="D2350" i="8"/>
  <c r="D2351" i="8"/>
  <c r="D2352" i="8"/>
  <c r="D2353" i="8"/>
  <c r="D2354" i="8"/>
  <c r="D2355" i="8"/>
  <c r="D2356" i="8"/>
  <c r="D2357" i="8"/>
  <c r="D2358" i="8"/>
  <c r="D2359" i="8"/>
  <c r="D2360" i="8"/>
  <c r="D2361" i="8"/>
  <c r="D2362" i="8"/>
  <c r="D2363" i="8"/>
  <c r="D2364" i="8"/>
  <c r="D2365" i="8"/>
  <c r="D2366" i="8"/>
  <c r="D2367" i="8"/>
  <c r="D2368" i="8"/>
  <c r="D2369" i="8"/>
  <c r="D2370" i="8"/>
  <c r="D2371" i="8"/>
  <c r="D2372" i="8"/>
  <c r="D2373" i="8"/>
  <c r="D2374" i="8"/>
  <c r="D2375" i="8"/>
  <c r="D2376" i="8"/>
  <c r="D2377" i="8"/>
  <c r="D2378" i="8"/>
  <c r="D2379" i="8"/>
  <c r="D2380" i="8"/>
  <c r="D2381" i="8"/>
  <c r="D2382" i="8"/>
  <c r="D2383" i="8"/>
  <c r="D2384" i="8"/>
  <c r="D2385" i="8"/>
  <c r="D2386" i="8"/>
  <c r="D2387" i="8"/>
  <c r="D2388" i="8"/>
  <c r="D2389" i="8"/>
  <c r="D2390" i="8"/>
  <c r="D2391" i="8"/>
  <c r="D2392" i="8"/>
  <c r="D2393" i="8"/>
  <c r="D2394" i="8"/>
  <c r="D2395" i="8"/>
  <c r="D2396" i="8"/>
  <c r="D2397" i="8"/>
  <c r="D2398" i="8"/>
  <c r="D2399" i="8"/>
  <c r="D2400" i="8"/>
  <c r="D2401" i="8"/>
  <c r="D2402" i="8"/>
  <c r="D2403" i="8"/>
  <c r="D2404" i="8"/>
  <c r="D2405" i="8"/>
  <c r="D2406" i="8"/>
  <c r="D2407" i="8"/>
  <c r="D2408" i="8"/>
  <c r="D2409" i="8"/>
  <c r="D2410" i="8"/>
  <c r="D2411" i="8"/>
  <c r="D2412" i="8"/>
  <c r="D2413" i="8"/>
  <c r="D2414" i="8"/>
  <c r="D2415" i="8"/>
  <c r="D2416" i="8"/>
  <c r="D2417" i="8"/>
  <c r="D2418" i="8"/>
  <c r="D2419" i="8"/>
  <c r="D2420" i="8"/>
  <c r="D2421" i="8"/>
  <c r="D2422" i="8"/>
  <c r="D2423" i="8"/>
  <c r="D2424" i="8"/>
  <c r="D2425" i="8"/>
  <c r="D2426" i="8"/>
  <c r="D2427" i="8"/>
  <c r="D2428" i="8"/>
  <c r="D2429" i="8"/>
  <c r="D2430" i="8"/>
  <c r="D2431" i="8"/>
  <c r="D2432" i="8"/>
  <c r="D2433" i="8"/>
  <c r="D2434" i="8"/>
  <c r="D2435" i="8"/>
  <c r="D2436" i="8"/>
  <c r="D2437" i="8"/>
  <c r="D2438" i="8"/>
  <c r="D2439" i="8"/>
  <c r="D2440" i="8"/>
  <c r="D2441" i="8"/>
  <c r="D2442" i="8"/>
  <c r="D2443" i="8"/>
  <c r="D2444" i="8"/>
  <c r="D2445" i="8"/>
  <c r="D2446" i="8"/>
  <c r="D2447" i="8"/>
  <c r="D2448" i="8"/>
  <c r="D2449" i="8"/>
  <c r="D2450" i="8"/>
  <c r="D2451" i="8"/>
  <c r="D2452" i="8"/>
  <c r="D2453" i="8"/>
  <c r="D2454" i="8"/>
  <c r="D2455" i="8"/>
  <c r="D2456" i="8"/>
  <c r="D2457" i="8"/>
  <c r="D2458" i="8"/>
  <c r="D2459" i="8"/>
  <c r="D2460" i="8"/>
  <c r="D2461" i="8"/>
  <c r="D2462" i="8"/>
  <c r="D2463" i="8"/>
  <c r="D2464" i="8"/>
  <c r="D2465" i="8"/>
  <c r="D2466" i="8"/>
  <c r="D2467" i="8"/>
  <c r="D2468" i="8"/>
  <c r="D2469" i="8"/>
  <c r="D2470" i="8"/>
  <c r="D2471" i="8"/>
  <c r="D2472" i="8"/>
  <c r="D2473" i="8"/>
  <c r="D2474" i="8"/>
  <c r="D2475" i="8"/>
  <c r="D2476" i="8"/>
  <c r="D2477" i="8"/>
  <c r="D2478" i="8"/>
  <c r="D2479" i="8"/>
  <c r="D2480" i="8"/>
  <c r="D2481" i="8"/>
  <c r="D2482" i="8"/>
  <c r="D2483" i="8"/>
  <c r="D2484" i="8"/>
  <c r="D2485" i="8"/>
  <c r="D2486" i="8"/>
  <c r="D2487" i="8"/>
  <c r="D2488" i="8"/>
  <c r="D2489" i="8"/>
  <c r="D2490" i="8"/>
  <c r="D2491" i="8"/>
  <c r="D2492" i="8"/>
  <c r="D2493" i="8"/>
  <c r="D2494" i="8"/>
  <c r="D2495" i="8"/>
  <c r="D2496" i="8"/>
  <c r="D2497" i="8"/>
  <c r="D2498" i="8"/>
  <c r="D2499" i="8"/>
  <c r="D1774" i="8"/>
  <c r="D1773" i="8"/>
  <c r="D1772" i="8"/>
  <c r="D1771" i="8"/>
  <c r="D1770" i="8"/>
  <c r="D1769" i="8"/>
  <c r="D1768" i="8"/>
  <c r="D1767" i="8"/>
  <c r="D1766" i="8"/>
  <c r="D1765" i="8"/>
  <c r="D1764" i="8"/>
  <c r="D1763" i="8"/>
  <c r="D1762" i="8"/>
  <c r="D1761" i="8"/>
  <c r="D1760" i="8"/>
  <c r="D1759" i="8"/>
  <c r="D1758" i="8"/>
  <c r="D1757" i="8"/>
  <c r="D1756" i="8"/>
  <c r="D1755" i="8"/>
  <c r="D1754" i="8"/>
  <c r="D1753" i="8"/>
  <c r="D1752" i="8"/>
  <c r="D1751" i="8"/>
  <c r="D1750" i="8"/>
  <c r="D1749" i="8"/>
  <c r="D1748" i="8"/>
  <c r="D1747" i="8"/>
  <c r="D1746" i="8"/>
  <c r="D1745" i="8"/>
  <c r="D1744" i="8"/>
  <c r="D1743" i="8"/>
  <c r="D1742" i="8"/>
  <c r="D1741" i="8"/>
  <c r="D1740" i="8"/>
  <c r="D1739" i="8"/>
  <c r="D1738" i="8"/>
  <c r="D1737" i="8"/>
  <c r="D1736" i="8"/>
  <c r="D1735" i="8"/>
  <c r="D1734" i="8"/>
  <c r="D1733" i="8"/>
  <c r="D1732" i="8"/>
  <c r="D1731" i="8"/>
  <c r="D1730" i="8"/>
  <c r="D1729" i="8"/>
  <c r="D1728" i="8"/>
  <c r="D1727" i="8"/>
  <c r="D1726" i="8"/>
  <c r="D1725" i="8"/>
  <c r="D1724" i="8"/>
  <c r="D1723" i="8"/>
  <c r="D1722" i="8"/>
  <c r="D1721" i="8"/>
  <c r="D1720" i="8"/>
  <c r="D1719" i="8"/>
  <c r="D1718" i="8"/>
  <c r="D1717" i="8"/>
  <c r="D1716" i="8"/>
  <c r="D1715" i="8"/>
  <c r="D1714" i="8"/>
  <c r="D1713" i="8"/>
  <c r="D1712" i="8"/>
  <c r="D1711" i="8"/>
  <c r="D1710" i="8"/>
  <c r="D1709" i="8"/>
  <c r="D1708" i="8"/>
  <c r="D1707" i="8"/>
  <c r="D1706" i="8"/>
  <c r="D1705" i="8"/>
  <c r="D1704" i="8"/>
  <c r="D1703" i="8"/>
  <c r="D1702" i="8"/>
  <c r="D1701" i="8"/>
  <c r="D1700" i="8"/>
  <c r="D1699" i="8"/>
  <c r="D1698" i="8"/>
  <c r="D1697" i="8"/>
  <c r="D1696" i="8"/>
  <c r="D1695" i="8"/>
  <c r="D1694" i="8"/>
  <c r="D1693" i="8"/>
  <c r="D1692" i="8"/>
  <c r="D1691" i="8"/>
  <c r="D1690" i="8"/>
  <c r="D1689" i="8"/>
  <c r="D1688" i="8"/>
  <c r="D1687" i="8"/>
  <c r="D1686" i="8"/>
  <c r="D1685" i="8"/>
  <c r="D1684" i="8"/>
  <c r="D1683" i="8"/>
  <c r="D1682" i="8"/>
  <c r="D1681" i="8"/>
  <c r="D1680" i="8"/>
  <c r="D1679" i="8"/>
  <c r="D1678" i="8"/>
  <c r="D1677" i="8"/>
  <c r="D1676" i="8"/>
  <c r="D1675" i="8"/>
  <c r="D1674" i="8"/>
  <c r="D1673" i="8"/>
  <c r="D1672" i="8"/>
  <c r="D1671" i="8"/>
  <c r="D1670" i="8"/>
  <c r="D1669" i="8"/>
  <c r="D1668" i="8"/>
  <c r="D1667" i="8"/>
  <c r="D1666" i="8"/>
  <c r="D1665" i="8"/>
  <c r="D1664" i="8"/>
  <c r="D1663" i="8"/>
  <c r="D1662" i="8"/>
  <c r="D1661" i="8"/>
  <c r="D1660" i="8"/>
  <c r="D1659" i="8"/>
  <c r="D1658" i="8"/>
  <c r="D1657" i="8"/>
  <c r="D1656" i="8"/>
  <c r="D1655" i="8"/>
  <c r="D1654" i="8"/>
  <c r="D1653" i="8"/>
  <c r="D1652" i="8"/>
  <c r="D1651" i="8"/>
  <c r="D1650" i="8"/>
  <c r="D1649" i="8"/>
  <c r="D1648" i="8"/>
  <c r="D1647" i="8"/>
  <c r="D1646" i="8"/>
  <c r="D1645" i="8"/>
  <c r="D1644" i="8"/>
  <c r="D1643" i="8"/>
  <c r="D1642" i="8"/>
  <c r="D1641" i="8"/>
  <c r="D1640" i="8"/>
  <c r="D1639" i="8"/>
  <c r="D1638" i="8"/>
  <c r="D1637" i="8"/>
  <c r="D1636" i="8"/>
  <c r="D1635" i="8"/>
  <c r="D1634" i="8"/>
  <c r="D1633" i="8"/>
  <c r="D1632" i="8"/>
  <c r="D1631" i="8"/>
  <c r="D1630" i="8"/>
  <c r="D1629" i="8"/>
  <c r="D1628" i="8"/>
  <c r="D1627" i="8"/>
  <c r="D1626" i="8"/>
  <c r="D1625" i="8"/>
  <c r="D1624" i="8"/>
  <c r="D1623" i="8"/>
  <c r="D1622" i="8"/>
  <c r="D1621" i="8"/>
  <c r="D1620" i="8"/>
  <c r="D1619" i="8"/>
  <c r="D1618" i="8"/>
  <c r="D1617" i="8"/>
  <c r="D1616" i="8"/>
  <c r="D1615" i="8"/>
  <c r="D1614" i="8"/>
  <c r="D1613" i="8"/>
  <c r="D1612" i="8"/>
  <c r="D1611" i="8"/>
  <c r="D1610" i="8"/>
  <c r="D1609" i="8"/>
  <c r="D1608" i="8"/>
  <c r="D1607" i="8"/>
  <c r="D1606" i="8"/>
  <c r="D1605" i="8"/>
  <c r="D1604" i="8"/>
  <c r="D1603" i="8"/>
  <c r="D1602" i="8"/>
  <c r="D1601" i="8"/>
  <c r="D1600" i="8"/>
  <c r="D1599" i="8"/>
  <c r="D1598" i="8"/>
  <c r="D1597" i="8"/>
  <c r="D1596" i="8"/>
  <c r="D1595" i="8"/>
  <c r="D1594" i="8"/>
  <c r="D1593" i="8"/>
  <c r="D1592" i="8"/>
  <c r="D1591" i="8"/>
  <c r="D1590" i="8"/>
  <c r="D1589" i="8"/>
  <c r="D1588" i="8"/>
  <c r="D1587" i="8"/>
  <c r="D1586" i="8"/>
  <c r="D1585" i="8"/>
  <c r="D1584" i="8"/>
  <c r="D1583" i="8"/>
  <c r="D1582" i="8"/>
  <c r="D1581" i="8"/>
  <c r="D1580" i="8"/>
  <c r="D1579" i="8"/>
  <c r="D1578" i="8"/>
  <c r="D1577" i="8"/>
  <c r="D1576" i="8"/>
  <c r="D1575" i="8"/>
  <c r="D1574" i="8"/>
  <c r="D1573" i="8"/>
  <c r="D1572" i="8"/>
  <c r="D1571" i="8"/>
  <c r="D1570" i="8"/>
  <c r="D1569" i="8"/>
  <c r="D1568" i="8"/>
  <c r="D1567" i="8"/>
  <c r="D1566" i="8"/>
  <c r="D1565" i="8"/>
  <c r="D1564" i="8"/>
  <c r="D1563" i="8"/>
  <c r="D1562" i="8"/>
  <c r="D1561" i="8"/>
  <c r="D1560" i="8"/>
  <c r="D1559" i="8"/>
  <c r="D1558" i="8"/>
  <c r="D1557" i="8"/>
  <c r="D1556" i="8"/>
  <c r="D1555" i="8"/>
  <c r="D1554" i="8"/>
  <c r="D1553" i="8"/>
  <c r="D1552" i="8"/>
  <c r="D1551" i="8"/>
  <c r="D1550" i="8"/>
  <c r="D1549" i="8"/>
  <c r="D1548" i="8"/>
  <c r="D1547" i="8"/>
  <c r="D1546" i="8"/>
  <c r="D1545" i="8"/>
  <c r="D1544" i="8"/>
  <c r="D1543" i="8"/>
  <c r="D1542" i="8"/>
  <c r="D1541" i="8"/>
  <c r="D1540" i="8"/>
  <c r="D1539" i="8"/>
  <c r="D1538" i="8"/>
  <c r="D1537" i="8"/>
  <c r="D1536" i="8"/>
  <c r="D1535" i="8"/>
  <c r="D1534" i="8"/>
  <c r="D1533" i="8"/>
  <c r="D1532" i="8"/>
  <c r="D1531" i="8"/>
  <c r="D1530" i="8"/>
  <c r="D1529" i="8"/>
  <c r="D1528" i="8"/>
  <c r="D1527" i="8"/>
  <c r="D1526" i="8"/>
  <c r="D1525" i="8"/>
  <c r="D1524" i="8"/>
  <c r="D1523" i="8"/>
  <c r="D1522" i="8"/>
  <c r="D1521" i="8"/>
  <c r="D1520" i="8"/>
  <c r="D1519" i="8"/>
  <c r="D1518" i="8"/>
  <c r="D1517" i="8"/>
  <c r="D1516" i="8"/>
  <c r="D1515" i="8"/>
  <c r="D1514" i="8"/>
  <c r="D1513" i="8"/>
  <c r="D1512" i="8"/>
  <c r="D1511" i="8"/>
  <c r="D1510" i="8"/>
  <c r="D1509" i="8"/>
  <c r="D1508" i="8"/>
  <c r="D1507" i="8"/>
  <c r="D1506" i="8"/>
  <c r="D1505" i="8"/>
  <c r="D1504" i="8"/>
  <c r="D1503" i="8"/>
  <c r="D1502" i="8"/>
  <c r="D1501" i="8"/>
  <c r="D1500" i="8"/>
  <c r="D1499" i="8"/>
  <c r="D1498" i="8"/>
  <c r="D1497" i="8"/>
  <c r="D1496" i="8"/>
  <c r="D1495" i="8"/>
  <c r="D1494" i="8"/>
  <c r="D1493" i="8"/>
  <c r="D1492" i="8"/>
  <c r="D1491" i="8"/>
  <c r="D1490" i="8"/>
  <c r="D1489" i="8"/>
  <c r="D1488" i="8"/>
  <c r="D1487" i="8"/>
  <c r="D1486" i="8"/>
  <c r="D1485" i="8"/>
  <c r="D1484" i="8"/>
  <c r="D1483" i="8"/>
  <c r="D1482" i="8"/>
  <c r="D1481" i="8"/>
  <c r="D1480" i="8"/>
  <c r="D1479" i="8"/>
  <c r="D1478" i="8"/>
  <c r="D1477" i="8"/>
  <c r="D1476" i="8"/>
  <c r="D1475" i="8"/>
  <c r="D1474" i="8"/>
  <c r="D1473" i="8"/>
  <c r="D1472" i="8"/>
  <c r="D1471" i="8"/>
  <c r="D1470" i="8"/>
  <c r="D1469" i="8"/>
  <c r="D1468" i="8"/>
  <c r="D1467" i="8"/>
  <c r="D1466" i="8"/>
  <c r="D1465" i="8"/>
  <c r="D1464" i="8"/>
  <c r="D1463" i="8"/>
  <c r="D750" i="8"/>
  <c r="D762" i="8"/>
  <c r="D761" i="8"/>
  <c r="D760" i="8"/>
  <c r="D714" i="8"/>
  <c r="D713" i="8"/>
  <c r="D712" i="8"/>
  <c r="D715" i="8"/>
  <c r="D759" i="8"/>
  <c r="D742" i="8"/>
  <c r="D741" i="8"/>
  <c r="D740" i="8"/>
  <c r="D743" i="8"/>
  <c r="D758" i="8"/>
  <c r="D757" i="8"/>
  <c r="D749" i="8"/>
  <c r="D756" i="8"/>
  <c r="D755" i="8"/>
  <c r="D754" i="8"/>
  <c r="D747" i="8"/>
  <c r="D753" i="8"/>
  <c r="D752" i="8"/>
  <c r="D751" i="8"/>
  <c r="D744" i="8"/>
  <c r="D739" i="8"/>
  <c r="D738" i="8"/>
  <c r="D737" i="8"/>
  <c r="D727" i="8"/>
  <c r="D736" i="8"/>
  <c r="D735" i="8"/>
  <c r="D734" i="8"/>
  <c r="D720" i="8"/>
  <c r="D729" i="8"/>
  <c r="D728" i="8"/>
  <c r="D730" i="8"/>
  <c r="D718" i="8"/>
  <c r="D719" i="8"/>
  <c r="D726" i="8"/>
  <c r="D725" i="8"/>
  <c r="D724" i="8"/>
  <c r="D717" i="8"/>
  <c r="D711" i="8"/>
  <c r="D710" i="8"/>
  <c r="D709" i="8"/>
  <c r="D723" i="8"/>
  <c r="D722" i="8"/>
  <c r="D721" i="8"/>
  <c r="D708" i="8"/>
  <c r="D748" i="8"/>
  <c r="D746" i="8"/>
  <c r="D745" i="8"/>
  <c r="D716" i="8"/>
  <c r="D707" i="8"/>
  <c r="D706" i="8"/>
  <c r="D704" i="8"/>
  <c r="D703" i="8"/>
  <c r="D702" i="8"/>
  <c r="D701" i="8"/>
  <c r="D700" i="8"/>
  <c r="D697" i="8"/>
  <c r="D699" i="8"/>
  <c r="D698" i="8"/>
  <c r="D696" i="8"/>
  <c r="D695" i="8"/>
  <c r="D705" i="8"/>
  <c r="D694" i="8"/>
  <c r="D693" i="8"/>
  <c r="D692" i="8"/>
  <c r="D691" i="8"/>
  <c r="D690" i="8"/>
  <c r="D689" i="8"/>
  <c r="D683" i="8"/>
  <c r="D688" i="8"/>
  <c r="D687" i="8"/>
  <c r="D686" i="8"/>
  <c r="D685" i="8"/>
  <c r="D684" i="8"/>
  <c r="D682" i="8"/>
  <c r="D681" i="8"/>
  <c r="D680" i="8"/>
  <c r="D679" i="8"/>
  <c r="D678" i="8"/>
  <c r="D649" i="8"/>
  <c r="D648" i="8"/>
  <c r="D651" i="8"/>
  <c r="D650" i="8"/>
  <c r="D677" i="8"/>
  <c r="D676" i="8"/>
  <c r="D671" i="8"/>
  <c r="D670" i="8"/>
  <c r="D669" i="8"/>
  <c r="D668" i="8"/>
  <c r="D667" i="8"/>
  <c r="D666" i="8"/>
  <c r="D665" i="8"/>
  <c r="D664" i="8"/>
  <c r="D663" i="8"/>
  <c r="D662" i="8"/>
  <c r="D661" i="8"/>
  <c r="D660" i="8"/>
  <c r="D655" i="8"/>
  <c r="D654" i="8"/>
  <c r="D653" i="8"/>
  <c r="D652" i="8"/>
  <c r="D675" i="8"/>
  <c r="D674" i="8"/>
  <c r="D659" i="8"/>
  <c r="D658" i="8"/>
  <c r="D673" i="8"/>
  <c r="D672" i="8"/>
  <c r="D657" i="8"/>
  <c r="D656" i="8"/>
  <c r="D640" i="8"/>
  <c r="D636" i="8"/>
  <c r="D635" i="8"/>
  <c r="D634" i="8"/>
  <c r="D633" i="8"/>
  <c r="D645" i="8"/>
  <c r="D639" i="8"/>
  <c r="D638" i="8"/>
  <c r="D637" i="8"/>
  <c r="D647" i="8"/>
  <c r="D632" i="8"/>
  <c r="D631" i="8"/>
  <c r="D630" i="8"/>
  <c r="D629" i="8"/>
  <c r="D624" i="8"/>
  <c r="D623" i="8"/>
  <c r="D622" i="8"/>
  <c r="D621" i="8"/>
  <c r="D642" i="8"/>
  <c r="D644" i="8"/>
  <c r="D628" i="8"/>
  <c r="D627" i="8"/>
  <c r="D619" i="8"/>
  <c r="D618" i="8"/>
  <c r="D617" i="8"/>
  <c r="D616" i="8"/>
  <c r="D641" i="8"/>
  <c r="D615" i="8"/>
  <c r="D614" i="8"/>
  <c r="D613" i="8"/>
  <c r="D612" i="8"/>
  <c r="D620" i="8"/>
  <c r="D646" i="8"/>
  <c r="D611" i="8"/>
  <c r="D606" i="8"/>
  <c r="D604" i="8"/>
  <c r="D605" i="8"/>
  <c r="D610" i="8"/>
  <c r="D609" i="8"/>
  <c r="D608" i="8"/>
  <c r="D607" i="8"/>
  <c r="D603" i="8"/>
  <c r="D626" i="8"/>
  <c r="D625" i="8"/>
  <c r="D643" i="8"/>
  <c r="D600" i="8"/>
  <c r="D601" i="8"/>
  <c r="D602" i="8"/>
  <c r="D561" i="8"/>
  <c r="D562" i="8"/>
  <c r="D599" i="8"/>
  <c r="D570" i="8"/>
  <c r="D598" i="8"/>
  <c r="D597" i="8"/>
  <c r="D593" i="8"/>
  <c r="D592" i="8"/>
  <c r="D591" i="8"/>
  <c r="D596" i="8"/>
  <c r="D595" i="8"/>
  <c r="D594" i="8"/>
  <c r="D590" i="8"/>
  <c r="D589" i="8"/>
  <c r="D588" i="8"/>
  <c r="D586" i="8"/>
  <c r="D585" i="8"/>
  <c r="D584" i="8"/>
  <c r="D583" i="8"/>
  <c r="D582" i="8"/>
  <c r="D581" i="8"/>
  <c r="D578" i="8"/>
  <c r="D577" i="8"/>
  <c r="D576" i="8"/>
  <c r="D569" i="8"/>
  <c r="D568" i="8"/>
  <c r="D567" i="8"/>
  <c r="D572" i="8"/>
  <c r="D571" i="8"/>
  <c r="D566" i="8"/>
  <c r="D587" i="8"/>
  <c r="D580" i="8"/>
  <c r="D574" i="8"/>
  <c r="D573" i="8"/>
  <c r="D579" i="8"/>
  <c r="D575" i="8"/>
  <c r="D565" i="8"/>
  <c r="D564" i="8"/>
  <c r="D563" i="8"/>
  <c r="D557" i="8"/>
  <c r="D560" i="8"/>
  <c r="D556" i="8"/>
  <c r="D555" i="8"/>
  <c r="D554" i="8"/>
  <c r="D553" i="8"/>
  <c r="D558" i="8"/>
  <c r="D559" i="8"/>
  <c r="D551" i="8"/>
  <c r="D552" i="8"/>
  <c r="D530" i="8"/>
  <c r="D548" i="8"/>
  <c r="D547" i="8"/>
  <c r="D550" i="8"/>
  <c r="D549" i="8"/>
  <c r="D546" i="8"/>
  <c r="D542" i="8"/>
  <c r="D540" i="8"/>
  <c r="D539" i="8"/>
  <c r="D538" i="8"/>
  <c r="D535" i="8"/>
  <c r="D531" i="8"/>
  <c r="D545" i="8"/>
  <c r="D544" i="8"/>
  <c r="D543" i="8"/>
  <c r="D541" i="8"/>
  <c r="D537" i="8"/>
  <c r="D536" i="8"/>
  <c r="D533" i="8"/>
  <c r="D532" i="8"/>
  <c r="D475" i="8"/>
  <c r="D474" i="8"/>
  <c r="D473" i="8"/>
  <c r="D472" i="8"/>
  <c r="D471" i="8"/>
  <c r="D470" i="8"/>
  <c r="D477" i="8"/>
  <c r="D476" i="8"/>
  <c r="D525" i="8"/>
  <c r="D524" i="8"/>
  <c r="D523" i="8"/>
  <c r="D522" i="8"/>
  <c r="D521" i="8"/>
  <c r="D520" i="8"/>
  <c r="D519" i="8"/>
  <c r="D518" i="8"/>
  <c r="D507" i="8"/>
  <c r="D504" i="8"/>
  <c r="D501" i="8"/>
  <c r="D498" i="8"/>
  <c r="D529" i="8"/>
  <c r="D528" i="8"/>
  <c r="D527" i="8"/>
  <c r="D526" i="8"/>
  <c r="D445" i="8"/>
  <c r="D444" i="8"/>
  <c r="D443" i="8"/>
  <c r="D442" i="8"/>
  <c r="D495" i="8"/>
  <c r="D492" i="8"/>
  <c r="D489" i="8"/>
  <c r="D486" i="8"/>
  <c r="D515" i="8"/>
  <c r="D512" i="8"/>
  <c r="D513" i="8"/>
  <c r="D511" i="8"/>
  <c r="D514" i="8"/>
  <c r="D510" i="8"/>
  <c r="D516" i="8"/>
  <c r="D517" i="8"/>
  <c r="D509" i="8"/>
  <c r="D508" i="8"/>
  <c r="D506" i="8"/>
  <c r="D505" i="8"/>
  <c r="D503" i="8"/>
  <c r="D502" i="8"/>
  <c r="D499" i="8"/>
  <c r="D500" i="8"/>
  <c r="D497" i="8"/>
  <c r="D496" i="8"/>
  <c r="D493" i="8"/>
  <c r="D494" i="8"/>
  <c r="D491" i="8"/>
  <c r="D490" i="8"/>
  <c r="D488" i="8"/>
  <c r="D487" i="8"/>
  <c r="D485" i="8"/>
  <c r="D484" i="8"/>
  <c r="D483" i="8"/>
  <c r="D482" i="8"/>
  <c r="D481" i="8"/>
  <c r="D480" i="8"/>
  <c r="D479" i="8"/>
  <c r="D478" i="8"/>
  <c r="D469" i="8"/>
  <c r="D468" i="8"/>
  <c r="D467" i="8"/>
  <c r="D464" i="8"/>
  <c r="D466" i="8"/>
  <c r="D463" i="8"/>
  <c r="D465" i="8"/>
  <c r="D462" i="8"/>
  <c r="D461" i="8"/>
  <c r="D460" i="8"/>
  <c r="D459" i="8"/>
  <c r="D458" i="8"/>
  <c r="D457" i="8"/>
  <c r="D456" i="8"/>
  <c r="D455" i="8"/>
  <c r="D454" i="8"/>
  <c r="D453" i="8"/>
  <c r="D452" i="8"/>
  <c r="D451" i="8"/>
  <c r="D448" i="8"/>
  <c r="D450" i="8"/>
  <c r="D447" i="8"/>
  <c r="D449" i="8"/>
  <c r="D446" i="8"/>
  <c r="D411" i="8"/>
  <c r="D410" i="8"/>
  <c r="D409" i="8"/>
  <c r="D408" i="8"/>
  <c r="D407" i="8"/>
  <c r="D406" i="8"/>
  <c r="D405" i="8"/>
  <c r="D404" i="8"/>
  <c r="D403" i="8"/>
  <c r="D402" i="8"/>
  <c r="D401" i="8"/>
  <c r="D400" i="8"/>
  <c r="D399" i="8"/>
  <c r="D398" i="8"/>
  <c r="D397" i="8"/>
  <c r="D396" i="8"/>
  <c r="D395" i="8"/>
  <c r="D394" i="8"/>
  <c r="D393" i="8"/>
  <c r="D392" i="8"/>
  <c r="D391" i="8"/>
  <c r="D385" i="8"/>
  <c r="D387" i="8"/>
  <c r="D388" i="8"/>
  <c r="D389" i="8"/>
  <c r="D384" i="8"/>
  <c r="D390" i="8"/>
  <c r="D386" i="8"/>
  <c r="D362" i="8"/>
  <c r="D361" i="8"/>
  <c r="D360" i="8"/>
  <c r="D359" i="8"/>
  <c r="D358" i="8"/>
  <c r="D357" i="8"/>
  <c r="D356" i="8"/>
  <c r="D355" i="8"/>
  <c r="D354" i="8"/>
  <c r="D353" i="8"/>
  <c r="D352" i="8"/>
  <c r="D351" i="8"/>
  <c r="D350" i="8"/>
  <c r="D349" i="8"/>
  <c r="D348" i="8"/>
  <c r="D347" i="8"/>
  <c r="D346" i="8"/>
  <c r="D345" i="8"/>
  <c r="D344" i="8"/>
  <c r="D343" i="8"/>
  <c r="D342" i="8"/>
  <c r="D376" i="8"/>
  <c r="D427" i="8"/>
  <c r="D426" i="8"/>
  <c r="D434" i="8"/>
  <c r="D433" i="8"/>
  <c r="D432" i="8"/>
  <c r="D431" i="8"/>
  <c r="D425" i="8"/>
  <c r="D424" i="8"/>
  <c r="D423" i="8"/>
  <c r="D422" i="8"/>
  <c r="D421" i="8"/>
  <c r="D430" i="8"/>
  <c r="D429" i="8"/>
  <c r="D428" i="8"/>
  <c r="D441" i="8"/>
  <c r="D440" i="8"/>
  <c r="D439" i="8"/>
  <c r="D438" i="8"/>
  <c r="D437" i="8"/>
  <c r="D436" i="8"/>
  <c r="D435" i="8"/>
  <c r="D419" i="8"/>
  <c r="D417" i="8"/>
  <c r="D416" i="8"/>
  <c r="D415" i="8"/>
  <c r="D420" i="8"/>
  <c r="D414" i="8"/>
  <c r="D418" i="8"/>
  <c r="D413" i="8"/>
  <c r="D412" i="8"/>
  <c r="D383" i="8"/>
  <c r="D382" i="8"/>
  <c r="D381" i="8"/>
  <c r="D380" i="8"/>
  <c r="D379" i="8"/>
  <c r="D369" i="8"/>
  <c r="D368" i="8"/>
  <c r="D367" i="8"/>
  <c r="D366" i="8"/>
  <c r="D365" i="8"/>
  <c r="D364" i="8"/>
  <c r="D363" i="8"/>
  <c r="D378" i="8"/>
  <c r="D377" i="8"/>
  <c r="D341" i="8"/>
  <c r="D340" i="8"/>
  <c r="D339" i="8"/>
  <c r="D338" i="8"/>
  <c r="D337" i="8"/>
  <c r="D375" i="8"/>
  <c r="D374" i="8"/>
  <c r="D373" i="8"/>
  <c r="D372" i="8"/>
  <c r="D371" i="8"/>
  <c r="D370" i="8"/>
  <c r="D336" i="8"/>
  <c r="D335" i="8"/>
  <c r="D331" i="8"/>
  <c r="D334" i="8"/>
  <c r="D333" i="8"/>
  <c r="D332" i="8"/>
  <c r="D327" i="8"/>
  <c r="D330" i="8"/>
  <c r="D329" i="8"/>
  <c r="D323" i="8"/>
  <c r="D328" i="8"/>
  <c r="D326" i="8"/>
  <c r="D325" i="8"/>
  <c r="D324" i="8"/>
  <c r="D322" i="8"/>
  <c r="D321" i="8"/>
  <c r="D317" i="8"/>
  <c r="D320" i="8"/>
  <c r="D319" i="8"/>
  <c r="D318" i="8"/>
  <c r="D316" i="8"/>
  <c r="D315" i="8"/>
  <c r="D314" i="8"/>
  <c r="D313" i="8"/>
  <c r="D312" i="8"/>
  <c r="D311" i="8"/>
  <c r="D310" i="8"/>
  <c r="D309" i="8"/>
  <c r="D308" i="8"/>
  <c r="D307" i="8"/>
  <c r="D306" i="8"/>
  <c r="D305" i="8"/>
  <c r="D304" i="8"/>
  <c r="D303" i="8"/>
  <c r="D302" i="8"/>
  <c r="D301" i="8"/>
  <c r="D300" i="8"/>
  <c r="D298" i="8"/>
  <c r="D291" i="8"/>
  <c r="D287" i="8"/>
  <c r="D285" i="8"/>
  <c r="D261" i="8"/>
  <c r="D260" i="8"/>
  <c r="D259" i="8"/>
  <c r="D258" i="8"/>
  <c r="D276" i="8"/>
  <c r="D275" i="8"/>
  <c r="D274" i="8"/>
  <c r="D273" i="8"/>
  <c r="D272" i="8"/>
  <c r="D271" i="8"/>
  <c r="D270" i="8"/>
  <c r="D269" i="8"/>
  <c r="D268" i="8"/>
  <c r="D267" i="8"/>
  <c r="D266" i="8"/>
  <c r="D265" i="8"/>
  <c r="D264" i="8"/>
  <c r="D263" i="8"/>
  <c r="D262" i="8"/>
  <c r="D247" i="8"/>
  <c r="D297" i="8"/>
  <c r="D296" i="8"/>
  <c r="D295" i="8"/>
  <c r="D294" i="8"/>
  <c r="D293" i="8"/>
  <c r="D292" i="8"/>
  <c r="D290" i="8"/>
  <c r="D289" i="8"/>
  <c r="D288" i="8"/>
  <c r="D286" i="8"/>
  <c r="D284" i="8"/>
  <c r="D283" i="8"/>
  <c r="D282" i="8"/>
  <c r="D281" i="8"/>
  <c r="D280" i="8"/>
  <c r="D279" i="8"/>
  <c r="D278" i="8"/>
  <c r="D277" i="8"/>
  <c r="D257" i="8"/>
  <c r="D256" i="8"/>
  <c r="D255" i="8"/>
  <c r="D254" i="8"/>
  <c r="D253" i="8"/>
  <c r="D252" i="8"/>
  <c r="D251" i="8"/>
  <c r="D250" i="8"/>
  <c r="D249" i="8"/>
  <c r="D248" i="8"/>
  <c r="D246" i="8"/>
  <c r="D245" i="8"/>
  <c r="D244" i="8"/>
  <c r="D243" i="8"/>
  <c r="D242" i="8"/>
  <c r="D241" i="8"/>
  <c r="E149" i="8"/>
  <c r="E146" i="8"/>
  <c r="E147" i="8"/>
  <c r="E152" i="8"/>
  <c r="E153" i="8"/>
  <c r="E154" i="8"/>
  <c r="E155" i="8"/>
  <c r="E150" i="8"/>
  <c r="E151" i="8"/>
  <c r="E148" i="8"/>
  <c r="B5" i="8"/>
  <c r="B8" i="8"/>
  <c r="B25" i="8"/>
  <c r="B9" i="8"/>
  <c r="B10" i="8"/>
  <c r="B11" i="8"/>
  <c r="B13" i="8"/>
  <c r="B14" i="8"/>
  <c r="B12" i="8"/>
  <c r="B15" i="8"/>
  <c r="B16" i="8"/>
  <c r="B17" i="8"/>
  <c r="B7" i="8"/>
  <c r="B6" i="8"/>
  <c r="B18" i="8"/>
  <c r="B19" i="8"/>
  <c r="B20" i="8"/>
  <c r="B21" i="8"/>
  <c r="B22" i="8"/>
  <c r="B23" i="8"/>
  <c r="B24" i="8"/>
  <c r="B26" i="8"/>
  <c r="B27" i="8"/>
  <c r="B28" i="8"/>
  <c r="B29" i="8"/>
  <c r="B36" i="8"/>
  <c r="B37" i="8"/>
  <c r="B38" i="8"/>
  <c r="B39" i="8"/>
  <c r="B40" i="8"/>
  <c r="B41" i="8"/>
  <c r="B44" i="8"/>
  <c r="B45" i="8"/>
  <c r="B46" i="8"/>
  <c r="B47" i="8"/>
  <c r="B32" i="8"/>
  <c r="B33" i="8"/>
  <c r="B34" i="8"/>
  <c r="B35" i="8"/>
  <c r="B42" i="8"/>
  <c r="B43" i="8"/>
  <c r="B30" i="8"/>
  <c r="B48" i="8"/>
  <c r="B49" i="8"/>
  <c r="B31" i="8"/>
  <c r="B50" i="8"/>
  <c r="B51" i="8"/>
  <c r="B52" i="8"/>
  <c r="B53" i="8"/>
  <c r="B54" i="8"/>
  <c r="B55" i="8"/>
  <c r="B62" i="8"/>
  <c r="B61" i="8"/>
  <c r="B56" i="8"/>
  <c r="B57" i="8"/>
  <c r="B90" i="8"/>
  <c r="B91" i="8"/>
  <c r="B64" i="8"/>
  <c r="B65" i="8"/>
  <c r="B66" i="8"/>
  <c r="B67" i="8"/>
  <c r="B68" i="8"/>
  <c r="B69" i="8"/>
  <c r="B70" i="8"/>
  <c r="B71" i="8"/>
  <c r="B72" i="8"/>
  <c r="B73" i="8"/>
  <c r="B74" i="8"/>
  <c r="B75" i="8"/>
  <c r="B76" i="8"/>
  <c r="B77" i="8"/>
  <c r="B78" i="8"/>
  <c r="B79" i="8"/>
  <c r="B80" i="8"/>
  <c r="B81" i="8"/>
  <c r="B82" i="8"/>
  <c r="B83" i="8"/>
  <c r="B84" i="8"/>
  <c r="B85" i="8"/>
  <c r="B86" i="8"/>
  <c r="B87" i="8"/>
  <c r="B88" i="8"/>
  <c r="B89" i="8"/>
  <c r="B100" i="8"/>
  <c r="B101" i="8"/>
  <c r="B102" i="8"/>
  <c r="B103" i="8"/>
  <c r="B104" i="8"/>
  <c r="B105" i="8"/>
  <c r="B94" i="8"/>
  <c r="B92" i="8"/>
  <c r="B95" i="8"/>
  <c r="B93" i="8"/>
  <c r="B98" i="8"/>
  <c r="B96" i="8"/>
  <c r="B99" i="8"/>
  <c r="B97" i="8"/>
  <c r="B106" i="8"/>
  <c r="B107" i="8"/>
  <c r="B116" i="8"/>
  <c r="B117" i="8"/>
  <c r="B112" i="8"/>
  <c r="B113" i="8"/>
  <c r="B120" i="8"/>
  <c r="B121" i="8"/>
  <c r="B110" i="8"/>
  <c r="B111" i="8"/>
  <c r="B108" i="8"/>
  <c r="B109" i="8"/>
  <c r="B114" i="8"/>
  <c r="B115" i="8"/>
  <c r="B118" i="8"/>
  <c r="B119" i="8"/>
  <c r="B148" i="8"/>
  <c r="B149" i="8"/>
  <c r="B146" i="8"/>
  <c r="B147" i="8"/>
  <c r="B152" i="8"/>
  <c r="B153" i="8"/>
  <c r="B154" i="8"/>
  <c r="B155" i="8"/>
  <c r="B150" i="8"/>
  <c r="B151" i="8"/>
  <c r="B156" i="8"/>
  <c r="B159" i="8"/>
  <c r="B157" i="8"/>
  <c r="B158" i="8"/>
  <c r="B162" i="8"/>
  <c r="B166" i="8"/>
  <c r="B164" i="8"/>
  <c r="B165" i="8"/>
  <c r="B170" i="8"/>
  <c r="B167" i="8"/>
  <c r="B169" i="8"/>
  <c r="B173" i="8"/>
  <c r="B176" i="8"/>
  <c r="B177" i="8"/>
  <c r="B171" i="8"/>
  <c r="B175" i="8"/>
  <c r="B163" i="8"/>
  <c r="B172" i="8"/>
  <c r="B174" i="8"/>
  <c r="B178" i="8"/>
  <c r="B179" i="8"/>
  <c r="B180" i="8"/>
  <c r="B181" i="8"/>
  <c r="B182" i="8"/>
  <c r="B183" i="8"/>
  <c r="B184" i="8"/>
  <c r="B185" i="8"/>
  <c r="B187" i="8"/>
  <c r="B186" i="8"/>
  <c r="B234" i="8"/>
  <c r="B237" i="8"/>
  <c r="B240" i="8"/>
  <c r="B241" i="8"/>
  <c r="B242" i="8"/>
  <c r="B243" i="8"/>
  <c r="B244" i="8"/>
  <c r="B245" i="8"/>
  <c r="B246" i="8"/>
  <c r="B248" i="8"/>
  <c r="B249" i="8"/>
  <c r="B250" i="8"/>
  <c r="B251" i="8"/>
  <c r="B252" i="8"/>
  <c r="B253" i="8"/>
  <c r="B254" i="8"/>
  <c r="B255" i="8"/>
  <c r="B256" i="8"/>
  <c r="B257" i="8"/>
  <c r="B277" i="8"/>
  <c r="B278" i="8"/>
  <c r="B279" i="8"/>
  <c r="B280" i="8"/>
  <c r="B281" i="8"/>
  <c r="B282" i="8"/>
  <c r="B283" i="8"/>
  <c r="B284" i="8"/>
  <c r="B286" i="8"/>
  <c r="B288" i="8"/>
  <c r="B289" i="8"/>
  <c r="B290" i="8"/>
  <c r="B292" i="8"/>
  <c r="B293" i="8"/>
  <c r="B294" i="8"/>
  <c r="B295" i="8"/>
  <c r="B296" i="8"/>
  <c r="B297" i="8"/>
  <c r="B247" i="8"/>
  <c r="B262" i="8"/>
  <c r="B263" i="8"/>
  <c r="B264" i="8"/>
  <c r="B265" i="8"/>
  <c r="B266" i="8"/>
  <c r="B267" i="8"/>
  <c r="B268" i="8"/>
  <c r="B269" i="8"/>
  <c r="B270" i="8"/>
  <c r="B271" i="8"/>
  <c r="B272" i="8"/>
  <c r="B273" i="8"/>
  <c r="B274" i="8"/>
  <c r="B275" i="8"/>
  <c r="B276" i="8"/>
  <c r="B258" i="8"/>
  <c r="B259" i="8"/>
  <c r="B260" i="8"/>
  <c r="B261" i="8"/>
  <c r="B285" i="8"/>
  <c r="B287" i="8"/>
  <c r="B291" i="8"/>
  <c r="B298" i="8"/>
  <c r="B300" i="8"/>
  <c r="B301" i="8"/>
  <c r="B302" i="8"/>
  <c r="B303" i="8"/>
  <c r="B304" i="8"/>
  <c r="B305" i="8"/>
  <c r="B306" i="8"/>
  <c r="B307" i="8"/>
  <c r="B308" i="8"/>
  <c r="B309" i="8"/>
  <c r="B310" i="8"/>
  <c r="B311" i="8"/>
  <c r="B312" i="8"/>
  <c r="B313" i="8"/>
  <c r="B314" i="8"/>
  <c r="B315" i="8"/>
  <c r="B316" i="8"/>
  <c r="B318" i="8"/>
  <c r="B319" i="8"/>
  <c r="B320" i="8"/>
  <c r="B317" i="8"/>
  <c r="B321" i="8"/>
  <c r="B322" i="8"/>
  <c r="B324" i="8"/>
  <c r="B325" i="8"/>
  <c r="B326" i="8"/>
  <c r="B328" i="8"/>
  <c r="B323" i="8"/>
  <c r="B329" i="8"/>
  <c r="B330" i="8"/>
  <c r="B327" i="8"/>
  <c r="B332" i="8"/>
  <c r="B333" i="8"/>
  <c r="B334" i="8"/>
  <c r="B331" i="8"/>
  <c r="B335" i="8"/>
  <c r="B336" i="8"/>
  <c r="B370" i="8"/>
  <c r="B371" i="8"/>
  <c r="B372" i="8"/>
  <c r="B373" i="8"/>
  <c r="B374" i="8"/>
  <c r="B375" i="8"/>
  <c r="B337" i="8"/>
  <c r="B338" i="8"/>
  <c r="B339" i="8"/>
  <c r="B340" i="8"/>
  <c r="B341" i="8"/>
  <c r="B377" i="8"/>
  <c r="B378" i="8"/>
  <c r="B363" i="8"/>
  <c r="B364" i="8"/>
  <c r="B365" i="8"/>
  <c r="B366" i="8"/>
  <c r="B367" i="8"/>
  <c r="B368" i="8"/>
  <c r="B369" i="8"/>
  <c r="B379" i="8"/>
  <c r="B380" i="8"/>
  <c r="B381" i="8"/>
  <c r="B382" i="8"/>
  <c r="B383" i="8"/>
  <c r="B412" i="8"/>
  <c r="B413" i="8"/>
  <c r="B418" i="8"/>
  <c r="B414" i="8"/>
  <c r="B420" i="8"/>
  <c r="B415" i="8"/>
  <c r="B416" i="8"/>
  <c r="B417" i="8"/>
  <c r="B419" i="8"/>
  <c r="B435" i="8"/>
  <c r="B436" i="8"/>
  <c r="B437" i="8"/>
  <c r="B438" i="8"/>
  <c r="B439" i="8"/>
  <c r="B440" i="8"/>
  <c r="B441" i="8"/>
  <c r="B428" i="8"/>
  <c r="B429" i="8"/>
  <c r="B430" i="8"/>
  <c r="B421" i="8"/>
  <c r="B422" i="8"/>
  <c r="B423" i="8"/>
  <c r="B424" i="8"/>
  <c r="B425" i="8"/>
  <c r="B431" i="8"/>
  <c r="B432" i="8"/>
  <c r="B433" i="8"/>
  <c r="B434" i="8"/>
  <c r="B426" i="8"/>
  <c r="B427" i="8"/>
  <c r="B376" i="8"/>
  <c r="B342" i="8"/>
  <c r="B343" i="8"/>
  <c r="B344" i="8"/>
  <c r="B345" i="8"/>
  <c r="B346" i="8"/>
  <c r="B347" i="8"/>
  <c r="B348" i="8"/>
  <c r="B349" i="8"/>
  <c r="B350" i="8"/>
  <c r="B351" i="8"/>
  <c r="B352" i="8"/>
  <c r="B353" i="8"/>
  <c r="B354" i="8"/>
  <c r="B355" i="8"/>
  <c r="B356" i="8"/>
  <c r="B357" i="8"/>
  <c r="B358" i="8"/>
  <c r="B359" i="8"/>
  <c r="B360" i="8"/>
  <c r="B361" i="8"/>
  <c r="B362" i="8"/>
  <c r="B386" i="8"/>
  <c r="B390" i="8"/>
  <c r="B384" i="8"/>
  <c r="B389" i="8"/>
  <c r="B388" i="8"/>
  <c r="B387" i="8"/>
  <c r="B385" i="8"/>
  <c r="B391" i="8"/>
  <c r="B392" i="8"/>
  <c r="B393" i="8"/>
  <c r="B394" i="8"/>
  <c r="B395" i="8"/>
  <c r="B396" i="8"/>
  <c r="B397" i="8"/>
  <c r="B398" i="8"/>
  <c r="B399" i="8"/>
  <c r="B400" i="8"/>
  <c r="B401" i="8"/>
  <c r="B402" i="8"/>
  <c r="B403" i="8"/>
  <c r="B404" i="8"/>
  <c r="B405" i="8"/>
  <c r="B406" i="8"/>
  <c r="B407" i="8"/>
  <c r="B408" i="8"/>
  <c r="B409" i="8"/>
  <c r="B410" i="8"/>
  <c r="B411" i="8"/>
  <c r="B446" i="8"/>
  <c r="B449" i="8"/>
  <c r="B447" i="8"/>
  <c r="B450" i="8"/>
  <c r="B448" i="8"/>
  <c r="B451" i="8"/>
  <c r="B452" i="8"/>
  <c r="B453" i="8"/>
  <c r="B454" i="8"/>
  <c r="B455" i="8"/>
  <c r="B456" i="8"/>
  <c r="B457" i="8"/>
  <c r="B458" i="8"/>
  <c r="B459" i="8"/>
  <c r="B460" i="8"/>
  <c r="B461" i="8"/>
  <c r="B462" i="8"/>
  <c r="B465" i="8"/>
  <c r="B463" i="8"/>
  <c r="B466" i="8"/>
  <c r="B464" i="8"/>
  <c r="B467" i="8"/>
  <c r="B468" i="8"/>
  <c r="B469" i="8"/>
  <c r="B478" i="8"/>
  <c r="B479" i="8"/>
  <c r="B480" i="8"/>
  <c r="B481" i="8"/>
  <c r="B482" i="8"/>
  <c r="B483" i="8"/>
  <c r="B484" i="8"/>
  <c r="B485" i="8"/>
  <c r="B487" i="8"/>
  <c r="B488" i="8"/>
  <c r="B490" i="8"/>
  <c r="B491" i="8"/>
  <c r="B494" i="8"/>
  <c r="B493" i="8"/>
  <c r="B496" i="8"/>
  <c r="B497" i="8"/>
  <c r="B500" i="8"/>
  <c r="B499" i="8"/>
  <c r="B502" i="8"/>
  <c r="B503" i="8"/>
  <c r="B505" i="8"/>
  <c r="B506" i="8"/>
  <c r="B508" i="8"/>
  <c r="B509" i="8"/>
  <c r="B517" i="8"/>
  <c r="B516" i="8"/>
  <c r="B510" i="8"/>
  <c r="B514" i="8"/>
  <c r="B511" i="8"/>
  <c r="B513" i="8"/>
  <c r="B512" i="8"/>
  <c r="B515" i="8"/>
  <c r="B486" i="8"/>
  <c r="B489" i="8"/>
  <c r="B492" i="8"/>
  <c r="B495" i="8"/>
  <c r="B442" i="8"/>
  <c r="B443" i="8"/>
  <c r="B444" i="8"/>
  <c r="B445" i="8"/>
  <c r="B526" i="8"/>
  <c r="B527" i="8"/>
  <c r="B528" i="8"/>
  <c r="B529" i="8"/>
  <c r="B498" i="8"/>
  <c r="B501" i="8"/>
  <c r="B504" i="8"/>
  <c r="B507" i="8"/>
  <c r="B518" i="8"/>
  <c r="B519" i="8"/>
  <c r="B520" i="8"/>
  <c r="B521" i="8"/>
  <c r="B522" i="8"/>
  <c r="B523" i="8"/>
  <c r="B524" i="8"/>
  <c r="B525" i="8"/>
  <c r="B476" i="8"/>
  <c r="B477" i="8"/>
  <c r="B470" i="8"/>
  <c r="B471" i="8"/>
  <c r="B472" i="8"/>
  <c r="B473" i="8"/>
  <c r="B474" i="8"/>
  <c r="B475" i="8"/>
  <c r="B532" i="8"/>
  <c r="B533" i="8"/>
  <c r="B536" i="8"/>
  <c r="B537" i="8"/>
  <c r="B541" i="8"/>
  <c r="B543" i="8"/>
  <c r="B544" i="8"/>
  <c r="B545" i="8"/>
  <c r="B531" i="8"/>
  <c r="B535" i="8"/>
  <c r="B538" i="8"/>
  <c r="B539" i="8"/>
  <c r="B540" i="8"/>
  <c r="B542" i="8"/>
  <c r="B546" i="8"/>
  <c r="B549" i="8"/>
  <c r="B550" i="8"/>
  <c r="B547" i="8"/>
  <c r="B548" i="8"/>
  <c r="B530" i="8"/>
  <c r="B552" i="8"/>
  <c r="B551" i="8"/>
  <c r="B559" i="8"/>
  <c r="B558" i="8"/>
  <c r="B553" i="8"/>
  <c r="B554" i="8"/>
  <c r="B555" i="8"/>
  <c r="B556" i="8"/>
  <c r="B560" i="8"/>
  <c r="B557" i="8"/>
  <c r="B563" i="8"/>
  <c r="B564" i="8"/>
  <c r="B565" i="8"/>
  <c r="B575" i="8"/>
  <c r="B579" i="8"/>
  <c r="B573" i="8"/>
  <c r="B574" i="8"/>
  <c r="B580" i="8"/>
  <c r="B587" i="8"/>
  <c r="B566" i="8"/>
  <c r="B571" i="8"/>
  <c r="B572" i="8"/>
  <c r="B567" i="8"/>
  <c r="B568" i="8"/>
  <c r="B569" i="8"/>
  <c r="B576" i="8"/>
  <c r="B577" i="8"/>
  <c r="B578" i="8"/>
  <c r="B581" i="8"/>
  <c r="B582" i="8"/>
  <c r="B583" i="8"/>
  <c r="B584" i="8"/>
  <c r="B585" i="8"/>
  <c r="B586" i="8"/>
  <c r="B588" i="8"/>
  <c r="B589" i="8"/>
  <c r="B590" i="8"/>
  <c r="B594" i="8"/>
  <c r="B595" i="8"/>
  <c r="B596" i="8"/>
  <c r="B591" i="8"/>
  <c r="B592" i="8"/>
  <c r="B593" i="8"/>
  <c r="B597" i="8"/>
  <c r="B598" i="8"/>
  <c r="B570" i="8"/>
  <c r="B599" i="8"/>
  <c r="B562" i="8"/>
  <c r="B561" i="8"/>
  <c r="B602" i="8"/>
  <c r="B601" i="8"/>
  <c r="B600" i="8"/>
  <c r="B643" i="8"/>
  <c r="B625" i="8"/>
  <c r="B626" i="8"/>
  <c r="B603" i="8"/>
  <c r="B607" i="8"/>
  <c r="B608" i="8"/>
  <c r="B609" i="8"/>
  <c r="B610" i="8"/>
  <c r="B605" i="8"/>
  <c r="B604" i="8"/>
  <c r="B606" i="8"/>
  <c r="B611" i="8"/>
  <c r="B646" i="8"/>
  <c r="B620" i="8"/>
  <c r="B612" i="8"/>
  <c r="B613" i="8"/>
  <c r="B614" i="8"/>
  <c r="B615" i="8"/>
  <c r="B641" i="8"/>
  <c r="B616" i="8"/>
  <c r="B617" i="8"/>
  <c r="B618" i="8"/>
  <c r="B619" i="8"/>
  <c r="B627" i="8"/>
  <c r="B628" i="8"/>
  <c r="B644" i="8"/>
  <c r="B642" i="8"/>
  <c r="B621" i="8"/>
  <c r="B622" i="8"/>
  <c r="B623" i="8"/>
  <c r="B624" i="8"/>
  <c r="B629" i="8"/>
  <c r="B630" i="8"/>
  <c r="B631" i="8"/>
  <c r="B632" i="8"/>
  <c r="B647" i="8"/>
  <c r="B637" i="8"/>
  <c r="B638" i="8"/>
  <c r="B639" i="8"/>
  <c r="B645" i="8"/>
  <c r="B633" i="8"/>
  <c r="B634" i="8"/>
  <c r="B635" i="8"/>
  <c r="B636" i="8"/>
  <c r="B640" i="8"/>
  <c r="B656" i="8"/>
  <c r="B657" i="8"/>
  <c r="B672" i="8"/>
  <c r="B673" i="8"/>
  <c r="B658" i="8"/>
  <c r="B659" i="8"/>
  <c r="B674" i="8"/>
  <c r="B675" i="8"/>
  <c r="B652" i="8"/>
  <c r="B653" i="8"/>
  <c r="B654" i="8"/>
  <c r="B655" i="8"/>
  <c r="B660" i="8"/>
  <c r="B661" i="8"/>
  <c r="B662" i="8"/>
  <c r="B663" i="8"/>
  <c r="B664" i="8"/>
  <c r="B665" i="8"/>
  <c r="B666" i="8"/>
  <c r="B667" i="8"/>
  <c r="B668" i="8"/>
  <c r="B669" i="8"/>
  <c r="B670" i="8"/>
  <c r="B671" i="8"/>
  <c r="B676" i="8"/>
  <c r="B677" i="8"/>
  <c r="B650" i="8"/>
  <c r="B651" i="8"/>
  <c r="B648" i="8"/>
  <c r="B649" i="8"/>
  <c r="B678" i="8"/>
  <c r="B679" i="8"/>
  <c r="B680" i="8"/>
  <c r="B681" i="8"/>
  <c r="B682" i="8"/>
  <c r="B684" i="8"/>
  <c r="B685" i="8"/>
  <c r="B686" i="8"/>
  <c r="B687" i="8"/>
  <c r="B688" i="8"/>
  <c r="B683" i="8"/>
  <c r="B689" i="8"/>
  <c r="B690" i="8"/>
  <c r="B691" i="8"/>
  <c r="B692" i="8"/>
  <c r="B693" i="8"/>
  <c r="B694" i="8"/>
  <c r="B705" i="8"/>
  <c r="B695" i="8"/>
  <c r="B696" i="8"/>
  <c r="B698" i="8"/>
  <c r="B699" i="8"/>
  <c r="B697" i="8"/>
  <c r="B700" i="8"/>
  <c r="B701" i="8"/>
  <c r="B702" i="8"/>
  <c r="B703" i="8"/>
  <c r="B704" i="8"/>
  <c r="B706" i="8"/>
  <c r="B707" i="8"/>
  <c r="B716" i="8"/>
  <c r="B745" i="8"/>
  <c r="B746" i="8"/>
  <c r="B748" i="8"/>
  <c r="B708" i="8"/>
  <c r="B721" i="8"/>
  <c r="B722" i="8"/>
  <c r="B723" i="8"/>
  <c r="B709" i="8"/>
  <c r="B710" i="8"/>
  <c r="B711" i="8"/>
  <c r="B717" i="8"/>
  <c r="B724" i="8"/>
  <c r="B725" i="8"/>
  <c r="B726" i="8"/>
  <c r="B719" i="8"/>
  <c r="B718" i="8"/>
  <c r="B730" i="8"/>
  <c r="B728" i="8"/>
  <c r="B729" i="8"/>
  <c r="B720" i="8"/>
  <c r="B734" i="8"/>
  <c r="B735" i="8"/>
  <c r="B736" i="8"/>
  <c r="B727" i="8"/>
  <c r="B737" i="8"/>
  <c r="B738" i="8"/>
  <c r="B739" i="8"/>
  <c r="B744" i="8"/>
  <c r="B751" i="8"/>
  <c r="B752" i="8"/>
  <c r="B753" i="8"/>
  <c r="B747" i="8"/>
  <c r="B754" i="8"/>
  <c r="B755" i="8"/>
  <c r="B756" i="8"/>
  <c r="B749" i="8"/>
  <c r="B757" i="8"/>
  <c r="B758" i="8"/>
  <c r="B743" i="8"/>
  <c r="B740" i="8"/>
  <c r="B741" i="8"/>
  <c r="B742" i="8"/>
  <c r="B759" i="8"/>
  <c r="B715" i="8"/>
  <c r="B712" i="8"/>
  <c r="B713" i="8"/>
  <c r="B714" i="8"/>
  <c r="B760" i="8"/>
  <c r="B761" i="8"/>
  <c r="B762" i="8"/>
  <c r="B750" i="8"/>
  <c r="B776" i="8"/>
  <c r="B777" i="8"/>
  <c r="B772" i="8"/>
  <c r="B773" i="8"/>
  <c r="B790" i="8"/>
  <c r="B791" i="8"/>
  <c r="B778" i="8"/>
  <c r="B779" i="8"/>
  <c r="B782" i="8"/>
  <c r="B783" i="8"/>
  <c r="B774" i="8"/>
  <c r="B775" i="8"/>
  <c r="B780" i="8"/>
  <c r="B781" i="8"/>
  <c r="B784" i="8"/>
  <c r="B785" i="8"/>
  <c r="B788" i="8"/>
  <c r="B789" i="8"/>
  <c r="B768" i="8"/>
  <c r="B769" i="8"/>
  <c r="B786" i="8"/>
  <c r="B787" i="8"/>
  <c r="B792" i="8"/>
  <c r="B793" i="8"/>
  <c r="B770" i="8"/>
  <c r="B771" i="8"/>
  <c r="B822" i="8"/>
  <c r="B823" i="8"/>
  <c r="B804" i="8"/>
  <c r="B805" i="8"/>
  <c r="B826" i="8"/>
  <c r="B808" i="8"/>
  <c r="B809" i="8"/>
  <c r="B806" i="8"/>
  <c r="B807" i="8"/>
  <c r="B796" i="8"/>
  <c r="B797" i="8"/>
  <c r="B810" i="8"/>
  <c r="B811" i="8"/>
  <c r="B816" i="8"/>
  <c r="B817" i="8"/>
  <c r="B827" i="8"/>
  <c r="B798" i="8"/>
  <c r="B799" i="8"/>
  <c r="B800" i="8"/>
  <c r="B801" i="8"/>
  <c r="B812" i="8"/>
  <c r="B813" i="8"/>
  <c r="B818" i="8"/>
  <c r="B819" i="8"/>
  <c r="B820" i="8"/>
  <c r="B821" i="8"/>
  <c r="B795" i="8"/>
  <c r="B834" i="8"/>
  <c r="B824" i="8"/>
  <c r="B825" i="8"/>
  <c r="B830" i="8"/>
  <c r="B831" i="8"/>
  <c r="B832" i="8"/>
  <c r="B833" i="8"/>
  <c r="B835" i="8"/>
  <c r="B836" i="8"/>
  <c r="B851" i="8"/>
  <c r="B837" i="8"/>
  <c r="B839" i="8"/>
  <c r="B840" i="8"/>
  <c r="B841" i="8"/>
  <c r="B842" i="8"/>
  <c r="B843" i="8"/>
  <c r="B844" i="8"/>
  <c r="B845" i="8"/>
  <c r="B846" i="8"/>
  <c r="B847" i="8"/>
  <c r="B848" i="8"/>
  <c r="B849" i="8"/>
  <c r="B850" i="8"/>
  <c r="B838" i="8"/>
  <c r="B852" i="8"/>
  <c r="B853" i="8"/>
  <c r="B854" i="8"/>
  <c r="B855" i="8"/>
  <c r="B856" i="8"/>
  <c r="B857" i="8"/>
  <c r="B858" i="8"/>
  <c r="B860" i="8"/>
  <c r="B859" i="8"/>
  <c r="B861" i="8"/>
  <c r="B867" i="8"/>
  <c r="B868" i="8"/>
  <c r="B869" i="8"/>
  <c r="B870" i="8"/>
  <c r="B871" i="8"/>
  <c r="B872" i="8"/>
  <c r="B873" i="8"/>
  <c r="B863" i="8"/>
  <c r="B864" i="8"/>
  <c r="B865" i="8"/>
  <c r="B866" i="8"/>
  <c r="B862" i="8"/>
  <c r="B874" i="8"/>
  <c r="B875" i="8"/>
  <c r="B879" i="8"/>
  <c r="B880" i="8"/>
  <c r="B876" i="8"/>
  <c r="B877" i="8"/>
  <c r="B878" i="8"/>
  <c r="B881" i="8"/>
  <c r="B882" i="8"/>
  <c r="B900" i="8"/>
  <c r="B901" i="8"/>
  <c r="B902" i="8"/>
  <c r="B903" i="8"/>
  <c r="B904" i="8"/>
  <c r="B905" i="8"/>
  <c r="B906" i="8"/>
  <c r="B907" i="8"/>
  <c r="B908" i="8"/>
  <c r="B909" i="8"/>
  <c r="B910" i="8"/>
  <c r="B918" i="8"/>
  <c r="B911" i="8"/>
  <c r="B912" i="8"/>
  <c r="B913" i="8"/>
  <c r="B914" i="8"/>
  <c r="B915" i="8"/>
  <c r="B917" i="8"/>
  <c r="B916" i="8"/>
  <c r="B921" i="8"/>
  <c r="B919" i="8"/>
  <c r="B920" i="8"/>
  <c r="B883" i="8"/>
  <c r="B898" i="8"/>
  <c r="B899" i="8"/>
  <c r="B894" i="8"/>
  <c r="B895" i="8"/>
  <c r="B896" i="8"/>
  <c r="B897" i="8"/>
  <c r="B122" i="8"/>
  <c r="B192" i="8"/>
  <c r="B216" i="8"/>
  <c r="B217" i="8"/>
  <c r="B200" i="8"/>
  <c r="B201" i="8"/>
  <c r="B210" i="8"/>
  <c r="B211" i="8"/>
  <c r="B206" i="8"/>
  <c r="B207" i="8"/>
  <c r="B202" i="8"/>
  <c r="B203" i="8"/>
  <c r="B218" i="8"/>
  <c r="B219" i="8"/>
  <c r="B212" i="8"/>
  <c r="B213" i="8"/>
  <c r="B214" i="8"/>
  <c r="B215" i="8"/>
  <c r="B198" i="8"/>
  <c r="B199" i="8"/>
  <c r="B238" i="8"/>
  <c r="B763" i="8"/>
  <c r="B160" i="8"/>
  <c r="B126" i="8"/>
  <c r="B138" i="8"/>
  <c r="B134" i="8"/>
  <c r="B142" i="8"/>
  <c r="B130" i="8"/>
  <c r="B127" i="8"/>
  <c r="B131" i="8"/>
  <c r="B139" i="8"/>
  <c r="B135" i="8"/>
  <c r="B143" i="8"/>
  <c r="B128" i="8"/>
  <c r="B132" i="8"/>
  <c r="B140" i="8"/>
  <c r="B136" i="8"/>
  <c r="B144" i="8"/>
  <c r="B129" i="8"/>
  <c r="B133" i="8"/>
  <c r="B141" i="8"/>
  <c r="B137" i="8"/>
  <c r="B145" i="8"/>
  <c r="B239" i="8"/>
  <c r="B228" i="8"/>
  <c r="B226" i="8"/>
  <c r="B225" i="8"/>
  <c r="B221" i="8"/>
  <c r="B223" i="8"/>
  <c r="B230" i="8"/>
  <c r="B227" i="8"/>
  <c r="B224" i="8"/>
  <c r="B229" i="8"/>
  <c r="B231" i="8"/>
  <c r="B232" i="8"/>
  <c r="B222" i="8"/>
  <c r="B889" i="8"/>
  <c r="B888" i="8"/>
  <c r="B890" i="8"/>
  <c r="B891" i="8"/>
  <c r="B892" i="8"/>
  <c r="B893" i="8"/>
  <c r="B885" i="8"/>
  <c r="B886" i="8"/>
  <c r="B887" i="8"/>
  <c r="B534" i="8"/>
  <c r="B125"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J899" i="8"/>
  <c r="J894" i="8"/>
  <c r="J895" i="8"/>
  <c r="J896" i="8"/>
  <c r="J897" i="8"/>
  <c r="J118" i="8" l="1"/>
  <c r="J119" i="8"/>
  <c r="J113" i="8"/>
  <c r="J120" i="8"/>
  <c r="J121" i="8"/>
  <c r="J110" i="8"/>
  <c r="J111" i="8"/>
  <c r="J108" i="8"/>
  <c r="J109" i="8"/>
  <c r="J114" i="8"/>
  <c r="J115" i="8"/>
  <c r="J116" i="8"/>
  <c r="J117" i="8"/>
  <c r="H901" i="8"/>
  <c r="H900" i="8"/>
  <c r="H858" i="8"/>
  <c r="H831" i="8"/>
  <c r="H830" i="8"/>
  <c r="H827" i="8"/>
  <c r="H833" i="8"/>
  <c r="H832" i="8"/>
  <c r="H825" i="8"/>
  <c r="H824" i="8"/>
  <c r="H834" i="8"/>
  <c r="H795" i="8"/>
  <c r="H817" i="8"/>
  <c r="H816" i="8"/>
  <c r="H811" i="8"/>
  <c r="H810" i="8"/>
  <c r="H797" i="8"/>
  <c r="H796" i="8"/>
  <c r="H807" i="8"/>
  <c r="H806" i="8"/>
  <c r="H826" i="8"/>
  <c r="H805" i="8"/>
  <c r="H804" i="8"/>
  <c r="H823" i="8"/>
  <c r="H822" i="8"/>
  <c r="H821" i="8"/>
  <c r="H820" i="8"/>
  <c r="H819" i="8"/>
  <c r="H818" i="8"/>
  <c r="H813" i="8"/>
  <c r="H812" i="8"/>
  <c r="H809" i="8"/>
  <c r="H808" i="8"/>
  <c r="H801" i="8"/>
  <c r="H800" i="8"/>
  <c r="H799" i="8"/>
  <c r="H798" i="8"/>
  <c r="H791" i="8"/>
  <c r="H790" i="8"/>
  <c r="H777" i="8"/>
  <c r="H776" i="8"/>
  <c r="H771" i="8"/>
  <c r="H770" i="8"/>
  <c r="H793" i="8"/>
  <c r="H792" i="8"/>
  <c r="H787" i="8"/>
  <c r="H786" i="8"/>
  <c r="H769" i="8"/>
  <c r="H768" i="8"/>
  <c r="H789" i="8"/>
  <c r="H788" i="8"/>
  <c r="H785" i="8"/>
  <c r="H784" i="8"/>
  <c r="H783" i="8"/>
  <c r="H782" i="8"/>
  <c r="H781" i="8"/>
  <c r="H780" i="8"/>
  <c r="H779" i="8"/>
  <c r="H778" i="8"/>
  <c r="H775" i="8"/>
  <c r="H774" i="8"/>
  <c r="H677" i="8"/>
  <c r="H676" i="8"/>
  <c r="H649" i="8"/>
  <c r="H648" i="8"/>
  <c r="H681" i="8"/>
  <c r="H680" i="8"/>
  <c r="H651" i="8"/>
  <c r="H650" i="8"/>
  <c r="H679" i="8"/>
  <c r="H678" i="8"/>
  <c r="H675" i="8"/>
  <c r="H673" i="8"/>
  <c r="H674" i="8"/>
  <c r="H672" i="8"/>
  <c r="H671" i="8"/>
  <c r="H670" i="8"/>
  <c r="H669" i="8"/>
  <c r="H668" i="8"/>
  <c r="H667" i="8"/>
  <c r="H666" i="8"/>
  <c r="H665" i="8"/>
  <c r="H664" i="8"/>
  <c r="H663" i="8"/>
  <c r="H662" i="8"/>
  <c r="H661" i="8"/>
  <c r="H660" i="8"/>
  <c r="H659" i="8"/>
  <c r="H658" i="8"/>
  <c r="H657" i="8"/>
  <c r="H656" i="8"/>
  <c r="H655" i="8"/>
  <c r="H654" i="8"/>
  <c r="H653" i="8"/>
  <c r="H652" i="8"/>
  <c r="H159" i="8"/>
  <c r="H156" i="8"/>
  <c r="H158" i="8"/>
  <c r="H157" i="8"/>
  <c r="H24" i="8"/>
  <c r="H23" i="8"/>
  <c r="H22" i="8"/>
  <c r="H21" i="8"/>
  <c r="H20" i="8"/>
  <c r="H19" i="8"/>
  <c r="H18" i="8"/>
  <c r="H17" i="8"/>
  <c r="H16" i="8"/>
  <c r="H12" i="8"/>
  <c r="H15" i="8"/>
  <c r="H11" i="8"/>
  <c r="H14" i="8"/>
  <c r="H10" i="8"/>
  <c r="H13" i="8"/>
  <c r="H9" i="8"/>
  <c r="H25" i="8"/>
  <c r="H8" i="8"/>
  <c r="H5" i="8"/>
  <c r="B7" i="9" l="1"/>
  <c r="B5" i="9"/>
  <c r="B6" i="9"/>
  <c r="J991" i="8"/>
  <c r="J990" i="8"/>
  <c r="J989" i="8"/>
  <c r="J988" i="8"/>
  <c r="J987" i="8"/>
  <c r="J986" i="8"/>
  <c r="J985" i="8"/>
  <c r="J984" i="8"/>
  <c r="J983" i="8"/>
  <c r="J982" i="8"/>
  <c r="J981" i="8"/>
  <c r="J980" i="8"/>
  <c r="J979" i="8"/>
  <c r="J978" i="8"/>
  <c r="J977" i="8"/>
  <c r="J976" i="8"/>
  <c r="J975" i="8"/>
  <c r="J974" i="8"/>
  <c r="J973" i="8"/>
  <c r="J972" i="8"/>
  <c r="J971" i="8"/>
  <c r="J970" i="8"/>
  <c r="J969" i="8"/>
  <c r="J968" i="8"/>
  <c r="J967" i="8"/>
  <c r="J966" i="8"/>
  <c r="J965" i="8"/>
  <c r="J964" i="8"/>
  <c r="J963" i="8"/>
  <c r="J962" i="8"/>
  <c r="J961" i="8"/>
  <c r="J960" i="8"/>
  <c r="J959" i="8"/>
  <c r="J958" i="8"/>
  <c r="J957" i="8"/>
  <c r="J956" i="8"/>
  <c r="J955" i="8"/>
  <c r="J954" i="8"/>
  <c r="J953" i="8"/>
  <c r="J952" i="8"/>
  <c r="J951" i="8"/>
  <c r="J950" i="8"/>
  <c r="J949" i="8"/>
  <c r="J948" i="8"/>
  <c r="J947" i="8"/>
  <c r="J946" i="8"/>
  <c r="J945" i="8"/>
  <c r="J944" i="8"/>
  <c r="J943" i="8"/>
  <c r="J942" i="8"/>
  <c r="J941" i="8"/>
  <c r="J940" i="8"/>
  <c r="J939" i="8"/>
  <c r="J938" i="8"/>
  <c r="J937" i="8"/>
  <c r="J936" i="8"/>
  <c r="J935" i="8"/>
  <c r="J934" i="8"/>
  <c r="J933" i="8"/>
  <c r="J932" i="8"/>
  <c r="J931" i="8"/>
  <c r="J930" i="8"/>
  <c r="J929" i="8"/>
  <c r="J928" i="8"/>
  <c r="J927" i="8"/>
  <c r="J926" i="8"/>
  <c r="J925" i="8"/>
  <c r="J125" i="8"/>
  <c r="J534" i="8"/>
  <c r="J887" i="8"/>
  <c r="J886" i="8"/>
  <c r="J885" i="8"/>
  <c r="J893" i="8"/>
  <c r="J892" i="8"/>
  <c r="J891" i="8"/>
  <c r="J890" i="8"/>
  <c r="J888" i="8"/>
  <c r="J889" i="8"/>
  <c r="J222" i="8"/>
  <c r="J232" i="8"/>
  <c r="J231" i="8"/>
  <c r="J229" i="8"/>
  <c r="J224" i="8"/>
  <c r="J227" i="8"/>
  <c r="J230" i="8"/>
  <c r="J223" i="8"/>
  <c r="J221" i="8"/>
  <c r="J225" i="8"/>
  <c r="J226" i="8"/>
  <c r="J228" i="8"/>
  <c r="J239" i="8"/>
  <c r="J145" i="8"/>
  <c r="J137" i="8"/>
  <c r="J141" i="8"/>
  <c r="J133" i="8"/>
  <c r="J129" i="8"/>
  <c r="J144" i="8"/>
  <c r="J136" i="8"/>
  <c r="J140" i="8"/>
  <c r="J132" i="8"/>
  <c r="J128" i="8"/>
  <c r="J143" i="8"/>
  <c r="J135" i="8"/>
  <c r="J139" i="8"/>
  <c r="J131" i="8"/>
  <c r="J127" i="8"/>
  <c r="J130" i="8"/>
  <c r="J142" i="8"/>
  <c r="J134" i="8"/>
  <c r="J138" i="8"/>
  <c r="J126" i="8"/>
  <c r="J160" i="8"/>
  <c r="J763" i="8"/>
  <c r="J238" i="8"/>
  <c r="J199" i="8"/>
  <c r="J198" i="8"/>
  <c r="J215" i="8"/>
  <c r="J214" i="8"/>
  <c r="J213" i="8"/>
  <c r="J212" i="8"/>
  <c r="J219" i="8"/>
  <c r="J218" i="8"/>
  <c r="J203" i="8"/>
  <c r="J202" i="8"/>
  <c r="J207" i="8"/>
  <c r="J206" i="8"/>
  <c r="J211" i="8"/>
  <c r="J210" i="8"/>
  <c r="J201" i="8"/>
  <c r="J200" i="8"/>
  <c r="J217" i="8"/>
  <c r="J216" i="8"/>
  <c r="J192" i="8"/>
  <c r="J122" i="8"/>
  <c r="J898" i="8"/>
  <c r="J883" i="8"/>
  <c r="J902" i="8"/>
  <c r="J112" i="8"/>
  <c r="J186" i="8"/>
  <c r="J187" i="8"/>
  <c r="J185" i="8"/>
  <c r="J184" i="8"/>
  <c r="J183" i="8"/>
  <c r="J182" i="8"/>
  <c r="J181" i="8"/>
  <c r="J180" i="8"/>
  <c r="J179" i="8"/>
  <c r="J178" i="8"/>
  <c r="C882" i="8" l="1"/>
  <c r="C881" i="8"/>
  <c r="B4" i="8"/>
  <c r="G234" i="8"/>
  <c r="G237" i="8"/>
  <c r="I171" i="8"/>
  <c r="I167" i="8"/>
  <c r="I177" i="8"/>
  <c r="I920" i="8"/>
  <c r="I176" i="8"/>
  <c r="I175" i="8"/>
  <c r="I919" i="8"/>
  <c r="I918" i="8"/>
  <c r="I921" i="8"/>
  <c r="I174" i="8"/>
  <c r="I916" i="8"/>
  <c r="I917" i="8"/>
  <c r="I173" i="8"/>
  <c r="I915" i="8"/>
  <c r="I172" i="8"/>
  <c r="I914" i="8"/>
  <c r="I913" i="8"/>
  <c r="I904" i="8"/>
  <c r="I170" i="8"/>
  <c r="I907" i="8"/>
  <c r="I169" i="8"/>
  <c r="I912" i="8"/>
  <c r="I903" i="8"/>
  <c r="I911" i="8"/>
  <c r="I166" i="8"/>
  <c r="I909" i="8"/>
  <c r="I905" i="8"/>
  <c r="I908" i="8"/>
  <c r="I910" i="8"/>
  <c r="I906" i="8"/>
  <c r="H4" i="8"/>
  <c r="F107" i="8"/>
  <c r="D240" i="8"/>
  <c r="C878" i="8"/>
  <c r="C877" i="8"/>
  <c r="C876" i="8"/>
  <c r="C880" i="8"/>
  <c r="C879" i="8"/>
  <c r="C875" i="8"/>
  <c r="C874" i="8"/>
  <c r="C873" i="8"/>
  <c r="C872" i="8"/>
  <c r="C871" i="8"/>
  <c r="C870" i="8"/>
  <c r="C869" i="8"/>
  <c r="C868" i="8"/>
  <c r="C867" i="8"/>
  <c r="C862" i="8"/>
  <c r="C866" i="8"/>
  <c r="C865" i="8"/>
  <c r="C864" i="8"/>
  <c r="C863" i="8"/>
  <c r="C850" i="8"/>
  <c r="C849" i="8"/>
  <c r="C848" i="8"/>
  <c r="C847" i="8"/>
  <c r="C846" i="8"/>
  <c r="C845" i="8"/>
  <c r="C844" i="8"/>
  <c r="C843" i="8"/>
  <c r="C842" i="8"/>
  <c r="C841" i="8"/>
  <c r="C840" i="8"/>
  <c r="C851" i="8"/>
  <c r="C839" i="8"/>
  <c r="C838" i="8"/>
  <c r="C837" i="8"/>
  <c r="C857" i="8"/>
  <c r="C856" i="8"/>
  <c r="C855" i="8"/>
  <c r="C854" i="8"/>
  <c r="C853" i="8"/>
  <c r="C858" i="8"/>
  <c r="C852" i="8"/>
  <c r="C836" i="8"/>
  <c r="C835" i="8"/>
  <c r="C859" i="8"/>
  <c r="C860" i="8"/>
  <c r="C86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D90CC5-4DC7-4F58-B44C-70C045B123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22DEC8A-D653-459C-94E4-2445295904E5}" name="WorksheetConnection_Active Log!$A$3:$X$1048576" type="102" refreshedVersion="8" minRefreshableVersion="5">
    <extLst>
      <ext xmlns:x15="http://schemas.microsoft.com/office/spreadsheetml/2010/11/main" uri="{DE250136-89BD-433C-8126-D09CA5730AF9}">
        <x15:connection id="Range" autoDelete="1">
          <x15:rangePr sourceName="_xlcn.WorksheetConnection_ActiveLogA3X10485761"/>
        </x15:connection>
      </ext>
    </extLst>
  </connection>
  <connection id="3" xr16:uid="{2B4A27C8-9076-4837-B5C4-564E3B4F9C86}" name="WorksheetConnection_Sheet1!$A:$F" type="102" refreshedVersion="8" minRefreshableVersion="5">
    <extLst>
      <ext xmlns:x15="http://schemas.microsoft.com/office/spreadsheetml/2010/11/main" uri="{DE250136-89BD-433C-8126-D09CA5730AF9}">
        <x15:connection id="Range 1" autoDelete="1">
          <x15:rangePr sourceName="_xlcn.WorksheetConnection_Sheet1AF1"/>
        </x15:connection>
      </ext>
    </extLst>
  </connection>
</connections>
</file>

<file path=xl/sharedStrings.xml><?xml version="1.0" encoding="utf-8"?>
<sst xmlns="http://schemas.openxmlformats.org/spreadsheetml/2006/main" count="9742" uniqueCount="422">
  <si>
    <t>REQUEST NO.</t>
  </si>
  <si>
    <t>REQUESTOR</t>
  </si>
  <si>
    <t>DATE REQUESTED</t>
  </si>
  <si>
    <t>CUSTOMER</t>
  </si>
  <si>
    <t>COUNTRY</t>
  </si>
  <si>
    <t>PRODUCTS</t>
  </si>
  <si>
    <t>REQUEST</t>
  </si>
  <si>
    <t>SERVICE</t>
  </si>
  <si>
    <t>STATUS</t>
  </si>
  <si>
    <t>DEPARMENT</t>
  </si>
  <si>
    <t>DEPT PERSON ASSIGNED</t>
  </si>
  <si>
    <t>ETA</t>
  </si>
  <si>
    <t>LAST UPDATED</t>
  </si>
  <si>
    <t>NAIK-003</t>
  </si>
  <si>
    <t>Naik</t>
  </si>
  <si>
    <t>India</t>
  </si>
  <si>
    <t>Lipase</t>
  </si>
  <si>
    <t>DMF</t>
  </si>
  <si>
    <t>Notarized</t>
  </si>
  <si>
    <t>Pending</t>
  </si>
  <si>
    <t>QA/RA</t>
  </si>
  <si>
    <t>Cystatin C</t>
  </si>
  <si>
    <t>LDL</t>
  </si>
  <si>
    <t>HDL</t>
  </si>
  <si>
    <t>HCY 2R</t>
  </si>
  <si>
    <t>Sent</t>
  </si>
  <si>
    <t>Lp(a)</t>
  </si>
  <si>
    <t>GSP</t>
  </si>
  <si>
    <t>PLAC</t>
  </si>
  <si>
    <t>Vitamin D</t>
  </si>
  <si>
    <t>Kappa FLC</t>
  </si>
  <si>
    <t>Lambda FLC</t>
  </si>
  <si>
    <t xml:space="preserve">PCT </t>
  </si>
  <si>
    <t>TBA</t>
  </si>
  <si>
    <t>NAIK-008</t>
  </si>
  <si>
    <t>N/A</t>
  </si>
  <si>
    <t>D-Dimer</t>
  </si>
  <si>
    <t>ADA</t>
  </si>
  <si>
    <t>NAIK-002</t>
  </si>
  <si>
    <t xml:space="preserve">India </t>
  </si>
  <si>
    <t xml:space="preserve">DMF </t>
  </si>
  <si>
    <t>1,5 AG</t>
  </si>
  <si>
    <t>NAIK-005</t>
  </si>
  <si>
    <t>Direct HbA1c</t>
  </si>
  <si>
    <t>CO2</t>
  </si>
  <si>
    <t>hsCRP</t>
  </si>
  <si>
    <t>APO A-1</t>
  </si>
  <si>
    <t>APO B</t>
  </si>
  <si>
    <t xml:space="preserve">Cardiac Troponin </t>
  </si>
  <si>
    <t>Stamped</t>
  </si>
  <si>
    <t>Performance Report</t>
  </si>
  <si>
    <t>NAIK-028</t>
  </si>
  <si>
    <t xml:space="preserve">Vietnam </t>
  </si>
  <si>
    <t>LOA</t>
  </si>
  <si>
    <t>Legalized</t>
  </si>
  <si>
    <t>MKTG</t>
  </si>
  <si>
    <t>Ericka B.</t>
  </si>
  <si>
    <t>PCT</t>
  </si>
  <si>
    <t>CFG</t>
  </si>
  <si>
    <t>NAIK-030</t>
  </si>
  <si>
    <t>Techinical Clarifications</t>
  </si>
  <si>
    <t>R&amp;D</t>
  </si>
  <si>
    <t>Sodium</t>
  </si>
  <si>
    <t>Potassium</t>
  </si>
  <si>
    <t>Lithium</t>
  </si>
  <si>
    <t>POA</t>
  </si>
  <si>
    <t>FDA Establishment</t>
  </si>
  <si>
    <t>SALES</t>
  </si>
  <si>
    <t>CE Cert</t>
  </si>
  <si>
    <t>ISO Cert</t>
  </si>
  <si>
    <t>MDSAP Certificate</t>
  </si>
  <si>
    <t>Manufacturing License</t>
  </si>
  <si>
    <t>Audit Report</t>
  </si>
  <si>
    <t xml:space="preserve">Constitution Details of Authorized Agent </t>
  </si>
  <si>
    <t>PMF</t>
  </si>
  <si>
    <t>Recall Records/Adverse Events</t>
  </si>
  <si>
    <t>DoC</t>
  </si>
  <si>
    <t>Undertaking</t>
  </si>
  <si>
    <t>FAISAL-001</t>
  </si>
  <si>
    <t xml:space="preserve">Saudi Arabia </t>
  </si>
  <si>
    <t>NAIK-033</t>
  </si>
  <si>
    <t>Creatinine</t>
  </si>
  <si>
    <t>Fibrinogen</t>
  </si>
  <si>
    <t>Hba1c OBL</t>
  </si>
  <si>
    <t>IFU</t>
  </si>
  <si>
    <t>Manufacturing Flowchart</t>
  </si>
  <si>
    <t>XOCHITL-018</t>
  </si>
  <si>
    <t>Beckman</t>
  </si>
  <si>
    <t>Thailand</t>
  </si>
  <si>
    <t>NAIK-036</t>
  </si>
  <si>
    <t>Sri Lanka</t>
  </si>
  <si>
    <t>DZ-Lite c270</t>
  </si>
  <si>
    <t>Apostilled</t>
  </si>
  <si>
    <t>Electrical Saftey data according to IEC60601</t>
  </si>
  <si>
    <t>CE Technical documentation review report</t>
  </si>
  <si>
    <t>Summary of Technical documentation (STED)</t>
  </si>
  <si>
    <t>Duly signed third party test report</t>
  </si>
  <si>
    <t>Duly Signed Final product test report</t>
  </si>
  <si>
    <t xml:space="preserve">Documentray Evidence to prove registration status in foreign countries </t>
  </si>
  <si>
    <t>Recently issued Validation for sterlization process</t>
  </si>
  <si>
    <t>Service and maintenance agreement</t>
  </si>
  <si>
    <t>SHEPPARD-023</t>
  </si>
  <si>
    <t>Sheppard</t>
  </si>
  <si>
    <t xml:space="preserve">Paraguay </t>
  </si>
  <si>
    <t>All Products</t>
  </si>
  <si>
    <t>NAIK-038</t>
  </si>
  <si>
    <t>CoA</t>
  </si>
  <si>
    <t>Notary</t>
  </si>
  <si>
    <t>PMS</t>
  </si>
  <si>
    <t>XOCHITL-019</t>
  </si>
  <si>
    <t>Colombia</t>
  </si>
  <si>
    <t>XOCHITL-021</t>
  </si>
  <si>
    <t xml:space="preserve">Indonesia </t>
  </si>
  <si>
    <t xml:space="preserve">Executive Summary </t>
  </si>
  <si>
    <t>Biological Material Report</t>
  </si>
  <si>
    <t>SHEPPARD-025</t>
  </si>
  <si>
    <t xml:space="preserve">Brazil </t>
  </si>
  <si>
    <t>MNF</t>
  </si>
  <si>
    <t>Cardiac Troponin</t>
  </si>
  <si>
    <t>NAIK-042</t>
  </si>
  <si>
    <t>Basic Info (Form 14)</t>
  </si>
  <si>
    <t>E04239324</t>
  </si>
  <si>
    <t>Warranty letter</t>
  </si>
  <si>
    <t>LI-001</t>
  </si>
  <si>
    <t xml:space="preserve">Taiwan </t>
  </si>
  <si>
    <t>LoA</t>
  </si>
  <si>
    <t xml:space="preserve">APO B </t>
  </si>
  <si>
    <t>E04239354</t>
  </si>
  <si>
    <t>E04239330</t>
  </si>
  <si>
    <t>SHEPPARD-029</t>
  </si>
  <si>
    <t>Brazil</t>
  </si>
  <si>
    <t>SHEPPARD-030</t>
  </si>
  <si>
    <t>E04239336</t>
  </si>
  <si>
    <t>ANH-002</t>
  </si>
  <si>
    <t>BORSES-013</t>
  </si>
  <si>
    <t>Borses</t>
  </si>
  <si>
    <t>NAIK-047</t>
  </si>
  <si>
    <t>E04239348</t>
  </si>
  <si>
    <t>Justine A.</t>
  </si>
  <si>
    <t>Chao D.</t>
  </si>
  <si>
    <t>Labels</t>
  </si>
  <si>
    <t>ESPR</t>
  </si>
  <si>
    <t>TS</t>
  </si>
  <si>
    <t>NAIK-043</t>
  </si>
  <si>
    <t>Justin E.</t>
  </si>
  <si>
    <t>Muli-Analyte</t>
  </si>
  <si>
    <t xml:space="preserve">Marketing History </t>
  </si>
  <si>
    <t>Nancy W.</t>
  </si>
  <si>
    <t>Manufacturing Location Map</t>
  </si>
  <si>
    <t>SHEPPARD-031</t>
  </si>
  <si>
    <t>Mexico</t>
  </si>
  <si>
    <t xml:space="preserve">Regulatory/QA Declaration </t>
  </si>
  <si>
    <t>TORK-001</t>
  </si>
  <si>
    <t xml:space="preserve">Egypt </t>
  </si>
  <si>
    <t>E04239342</t>
  </si>
  <si>
    <t>NAIK-048</t>
  </si>
  <si>
    <t xml:space="preserve">QA/RA </t>
  </si>
  <si>
    <t>MACHETANZ-003</t>
  </si>
  <si>
    <t>Machetanz</t>
  </si>
  <si>
    <t>Ukraine</t>
  </si>
  <si>
    <t>XOCHITL-022</t>
  </si>
  <si>
    <t>Malaysia</t>
  </si>
  <si>
    <t>Abhijit D.</t>
  </si>
  <si>
    <t>Steve O.</t>
  </si>
  <si>
    <t>MACHETANZ-004</t>
  </si>
  <si>
    <t>Israel</t>
  </si>
  <si>
    <t>Declaration of Foreign Manufacturer</t>
  </si>
  <si>
    <t>SHEPPARD-032</t>
  </si>
  <si>
    <t>Affidavit</t>
  </si>
  <si>
    <t>ABREU-001</t>
  </si>
  <si>
    <t xml:space="preserve">Stability Certificate </t>
  </si>
  <si>
    <t>Limin L.</t>
  </si>
  <si>
    <t>NAIK-049</t>
  </si>
  <si>
    <t>Name and address of Legal Manufacturer and Physical Manufacturer</t>
  </si>
  <si>
    <t>Name and address of the testing site in India</t>
  </si>
  <si>
    <t>Grouping Description of the product</t>
  </si>
  <si>
    <t>Pack size</t>
  </si>
  <si>
    <t>Quantity to be imported</t>
  </si>
  <si>
    <t>Justification for the quantity to be imported with break up</t>
  </si>
  <si>
    <t>Model no. (Code no.)</t>
  </si>
  <si>
    <t>NAIK-050</t>
  </si>
  <si>
    <t xml:space="preserve">ISO Cert </t>
  </si>
  <si>
    <t>QS 1001</t>
  </si>
  <si>
    <t>PELLOLI-001</t>
  </si>
  <si>
    <t>MGMT</t>
  </si>
  <si>
    <t>FDA Submission Letter</t>
  </si>
  <si>
    <t xml:space="preserve">List of Countries where product had been licensed </t>
  </si>
  <si>
    <t>DERGHAM-011</t>
  </si>
  <si>
    <t>Dergham</t>
  </si>
  <si>
    <t>Morocco</t>
  </si>
  <si>
    <t xml:space="preserve">Kappa FLC </t>
  </si>
  <si>
    <t>Suspended</t>
  </si>
  <si>
    <t>AL-QAHTANI-001</t>
  </si>
  <si>
    <t>510k or TGA or FSC</t>
  </si>
  <si>
    <t>Classification of Device</t>
  </si>
  <si>
    <t>Evidence of Conformance to Applicable Eps</t>
  </si>
  <si>
    <t>List of standards/ National Regulations</t>
  </si>
  <si>
    <t>Saudi DOC filled &amp; signed by LM</t>
  </si>
  <si>
    <t>Manufacturing Facility/ acitivity information</t>
  </si>
  <si>
    <t>SHEPPARD-033</t>
  </si>
  <si>
    <t>Direct Hba1c</t>
  </si>
  <si>
    <t>AISHAH-001</t>
  </si>
  <si>
    <t>LoA (MY)</t>
  </si>
  <si>
    <t>Risk Analysis Report</t>
  </si>
  <si>
    <t>Manufacturing Process</t>
  </si>
  <si>
    <t>CFG #</t>
  </si>
  <si>
    <t>SDS</t>
  </si>
  <si>
    <t>Egypt</t>
  </si>
  <si>
    <t xml:space="preserve">DoC </t>
  </si>
  <si>
    <t>All products</t>
  </si>
  <si>
    <t>Indonesia</t>
  </si>
  <si>
    <t>Declaration Letter</t>
  </si>
  <si>
    <t>Guatemala</t>
  </si>
  <si>
    <t>Argentina</t>
  </si>
  <si>
    <t>Korea</t>
  </si>
  <si>
    <t>MA-001</t>
  </si>
  <si>
    <t>Ma</t>
  </si>
  <si>
    <t>Australia</t>
  </si>
  <si>
    <t>DOS</t>
  </si>
  <si>
    <t>NAIK</t>
  </si>
  <si>
    <t>PoA</t>
  </si>
  <si>
    <t>Vietnam</t>
  </si>
  <si>
    <t>Saudi Arabia</t>
  </si>
  <si>
    <t>Taiwan</t>
  </si>
  <si>
    <t>SOS</t>
  </si>
  <si>
    <t>Raw Materials</t>
  </si>
  <si>
    <t>PHONGPRAYOON-001</t>
  </si>
  <si>
    <t>Device Description</t>
  </si>
  <si>
    <t>IFU Declaration</t>
  </si>
  <si>
    <t>Health Canada License</t>
  </si>
  <si>
    <t>GMDN</t>
  </si>
  <si>
    <t>Julie G.</t>
  </si>
  <si>
    <t>Composition File</t>
  </si>
  <si>
    <t>KHETARPAL-001</t>
  </si>
  <si>
    <t>E04239331</t>
  </si>
  <si>
    <t>5'NT</t>
  </si>
  <si>
    <t>Essential Requirement</t>
  </si>
  <si>
    <t>Executive Summary</t>
  </si>
  <si>
    <t>FSCA/AE</t>
  </si>
  <si>
    <t>SOP</t>
  </si>
  <si>
    <t>Product Photo</t>
  </si>
  <si>
    <t>Product Catalog</t>
  </si>
  <si>
    <t>CFG
CE Cert
Health Canada License</t>
  </si>
  <si>
    <r>
      <rPr>
        <b/>
        <sz val="20"/>
        <color theme="0"/>
        <rFont val="Calibri"/>
        <family val="2"/>
        <scheme val="minor"/>
      </rPr>
      <t>ACTIVE CUSTOMER DOCUMENT LOG</t>
    </r>
    <r>
      <rPr>
        <sz val="20"/>
        <color theme="0"/>
        <rFont val="Calibri"/>
        <family val="2"/>
        <scheme val="minor"/>
      </rPr>
      <t xml:space="preserve">
</t>
    </r>
    <r>
      <rPr>
        <sz val="11"/>
        <color theme="0"/>
        <rFont val="Calibri"/>
        <family val="2"/>
        <scheme val="minor"/>
      </rPr>
      <t>Log is uploaded to BOX every Thursday</t>
    </r>
  </si>
  <si>
    <t>COUNTRY REGISTRATION SUMMARY</t>
  </si>
  <si>
    <t>Row Labels</t>
  </si>
  <si>
    <t>Grand Total</t>
  </si>
  <si>
    <t>Count of REQUEST NO.</t>
  </si>
  <si>
    <t>SHEPPARD</t>
  </si>
  <si>
    <t>DERGHAM</t>
  </si>
  <si>
    <t>BORSES</t>
  </si>
  <si>
    <t>SHEPPARD REQUESTS</t>
  </si>
  <si>
    <t>NAIK REQUESTS</t>
  </si>
  <si>
    <t>DERGHAM REQUESTS</t>
  </si>
  <si>
    <t>BORSES REQUESTS</t>
  </si>
  <si>
    <t>ROCHE REQUESTS</t>
  </si>
  <si>
    <t>BECKMAN REQUESTS</t>
  </si>
  <si>
    <t>MACHETANZ REQUESTS</t>
  </si>
  <si>
    <t>TOTAL REQUESTS</t>
  </si>
  <si>
    <t>TOTAL PENDING</t>
  </si>
  <si>
    <t>TOTAL COMPLETED</t>
  </si>
  <si>
    <t>MACHETANZ</t>
  </si>
  <si>
    <t>TOTAL</t>
  </si>
  <si>
    <t>REQUEST SUMMARY</t>
  </si>
  <si>
    <t>TOTAL SUSPENDED</t>
  </si>
  <si>
    <t>Nicaragua</t>
  </si>
  <si>
    <t>Authorized Representative Agreement</t>
  </si>
  <si>
    <t>E04239360</t>
  </si>
  <si>
    <t>E04239366</t>
  </si>
  <si>
    <t>SHEPPARD-034</t>
  </si>
  <si>
    <t>LI-002</t>
  </si>
  <si>
    <t>George Z.</t>
  </si>
  <si>
    <t>CSDT</t>
  </si>
  <si>
    <t xml:space="preserve">COA </t>
  </si>
  <si>
    <t>BORSES-014</t>
  </si>
  <si>
    <t>Quidel Ortho</t>
  </si>
  <si>
    <t>UK</t>
  </si>
  <si>
    <t>IVDR Classification</t>
  </si>
  <si>
    <t>VUCKOVIC-001</t>
  </si>
  <si>
    <t>Serbia</t>
  </si>
  <si>
    <t>SHEPPARD-035</t>
  </si>
  <si>
    <t>SOON-001</t>
  </si>
  <si>
    <t>CoE (?)</t>
  </si>
  <si>
    <t>CoW (Confirmation of no Warranty)</t>
  </si>
  <si>
    <t>BORSES-015</t>
  </si>
  <si>
    <t>Techinical File Dossier (DMF)</t>
  </si>
  <si>
    <t>MA-002</t>
  </si>
  <si>
    <t>Qualify Intertech Co., Ltd.</t>
  </si>
  <si>
    <t>MACHETANZ-005</t>
  </si>
  <si>
    <t>Turkey</t>
  </si>
  <si>
    <t>CE Products</t>
  </si>
  <si>
    <t>MA-003</t>
  </si>
  <si>
    <t>NAIK-051</t>
  </si>
  <si>
    <t>Proprietary Letter</t>
  </si>
  <si>
    <t>Gladys P.</t>
  </si>
  <si>
    <t>Pending ETA from R&amp;D</t>
  </si>
  <si>
    <t>JOSE-001</t>
  </si>
  <si>
    <t>All AU Products</t>
  </si>
  <si>
    <t>DOC</t>
  </si>
  <si>
    <t>CHEN-001</t>
  </si>
  <si>
    <t>FSC</t>
  </si>
  <si>
    <t>MACHETANZ-006</t>
  </si>
  <si>
    <t>MA-004</t>
  </si>
  <si>
    <t>Cert that mentions Exec Table</t>
  </si>
  <si>
    <t>SFDA Clasification Rational</t>
  </si>
  <si>
    <t>CE IVDD FSC</t>
  </si>
  <si>
    <t>Kappa/Lambda FLC</t>
  </si>
  <si>
    <t>Materials</t>
  </si>
  <si>
    <t>Shelf life Confirmation Letter</t>
  </si>
  <si>
    <t>SHEPPARD-036</t>
  </si>
  <si>
    <t>COE</t>
  </si>
  <si>
    <t>Complete</t>
  </si>
  <si>
    <t>Manufacturer Agreement</t>
  </si>
  <si>
    <t>CARILLO-001</t>
  </si>
  <si>
    <t>NAIK-052</t>
  </si>
  <si>
    <t>Declaration of Class</t>
  </si>
  <si>
    <t>FSC "other country"</t>
  </si>
  <si>
    <t>(blank)</t>
  </si>
  <si>
    <t>Distinct Count of REQUEST NO.</t>
  </si>
  <si>
    <t>MA</t>
  </si>
  <si>
    <t>Constitution Details of Authorized Agent</t>
  </si>
  <si>
    <t>Documentray Evidence to prove registration status in foreign countries</t>
  </si>
  <si>
    <t>Marketing History</t>
  </si>
  <si>
    <t>Paraguay</t>
  </si>
  <si>
    <t>Count of PRODUCTS</t>
  </si>
  <si>
    <t>E</t>
  </si>
  <si>
    <t>Count of REQUEST</t>
  </si>
  <si>
    <t>List of Countries where product had been licensed</t>
  </si>
  <si>
    <t>Sales</t>
  </si>
  <si>
    <t>Column1</t>
  </si>
  <si>
    <t>Column2</t>
  </si>
  <si>
    <t># SERVICED REQUESTS</t>
  </si>
  <si>
    <t>MA-005</t>
  </si>
  <si>
    <t>E04524383</t>
  </si>
  <si>
    <t>E04524389</t>
  </si>
  <si>
    <t>E04524395</t>
  </si>
  <si>
    <t>CoA of Raw Materials (reagents/cal/con)</t>
  </si>
  <si>
    <t>ma</t>
  </si>
  <si>
    <t># of Documents Assigned For Each Department</t>
  </si>
  <si>
    <t>Days</t>
  </si>
  <si>
    <t>request no</t>
  </si>
  <si>
    <t>dates</t>
  </si>
  <si>
    <t>status</t>
  </si>
  <si>
    <t>Number of Weeks | Range Label</t>
  </si>
  <si>
    <t>0-4</t>
  </si>
  <si>
    <t>4-8</t>
  </si>
  <si>
    <t>8-12</t>
  </si>
  <si>
    <t>12-16</t>
  </si>
  <si>
    <t>16-20</t>
  </si>
  <si>
    <t>20-24</t>
  </si>
  <si>
    <t>24-28</t>
  </si>
  <si>
    <t>28-32</t>
  </si>
  <si>
    <t>32-36</t>
  </si>
  <si>
    <t>36-40</t>
  </si>
  <si>
    <t>40-44</t>
  </si>
  <si>
    <t>44-48</t>
  </si>
  <si>
    <t>48-52</t>
  </si>
  <si>
    <t>52-56</t>
  </si>
  <si>
    <t>56-60</t>
  </si>
  <si>
    <t>60-64</t>
  </si>
  <si>
    <t>64-68</t>
  </si>
  <si>
    <t>68-72</t>
  </si>
  <si>
    <t>72-76</t>
  </si>
  <si>
    <t>76-80</t>
  </si>
  <si>
    <t>Column3</t>
  </si>
  <si>
    <t>80+</t>
  </si>
  <si>
    <t>Distinct Count of Column3</t>
  </si>
  <si>
    <t>Number of Weeks</t>
  </si>
  <si>
    <t># of Weeks range</t>
  </si>
  <si>
    <t>^16-20 Doesn't exist</t>
  </si>
  <si>
    <t>Column Labels</t>
  </si>
  <si>
    <t>2023</t>
  </si>
  <si>
    <t># of closed requests YTD</t>
  </si>
  <si>
    <t>0-1</t>
  </si>
  <si>
    <t>1-2</t>
  </si>
  <si>
    <t>2-3</t>
  </si>
  <si>
    <t>3-4</t>
  </si>
  <si>
    <t>5-6</t>
  </si>
  <si>
    <t>6-7</t>
  </si>
  <si>
    <t>7-8</t>
  </si>
  <si>
    <t>9-10</t>
  </si>
  <si>
    <t>10-11</t>
  </si>
  <si>
    <t>11-12</t>
  </si>
  <si>
    <t>12-13</t>
  </si>
  <si>
    <t>13-14</t>
  </si>
  <si>
    <t>14-15</t>
  </si>
  <si>
    <t>18-19</t>
  </si>
  <si>
    <t>19-20</t>
  </si>
  <si>
    <t>20+</t>
  </si>
  <si>
    <t>Roche</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</si>
  <si>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</si>
  <si>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</si>
  <si>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</si>
  <si>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</si>
  <si>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</si>
  <si>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</si>
  <si>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</si>
  <si>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</si>
  <si>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</si>
  <si>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</si>
  <si>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</si>
  <si>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</si>
  <si>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</si>
  <si>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</si>
  <si>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</si>
  <si>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</si>
  <si>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</si>
  <si>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</si>
  <si>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20</t>
  </si>
  <si>
    <t>Customer 21</t>
  </si>
  <si>
    <t>Customer 22</t>
  </si>
  <si>
    <t>Customer 23</t>
  </si>
  <si>
    <t>Customer 24</t>
  </si>
  <si>
    <t>Customer 25</t>
  </si>
  <si>
    <t>Customer 26</t>
  </si>
  <si>
    <t>Customer 27</t>
  </si>
  <si>
    <t>Customer 28</t>
  </si>
  <si>
    <t>Customer 29</t>
  </si>
  <si>
    <t>Customer 31</t>
  </si>
  <si>
    <t>Customer 32</t>
  </si>
  <si>
    <t>Customer 33</t>
  </si>
  <si>
    <t>Customer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</si>
</sst>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name val="Calibri"/>
      <family val="2"/>
      <scheme val="minor"/>
    </font>
    <font>
      <sz val="11"/>
      <color theme="0"/>
      <name val="Arial"/>
      <family val="2"/>
    </font>
    <font>
      <sz val="11"/>
      <color theme="1"/>
      <name val="Calibri"/>
      <family val="2"/>
      <scheme val="minor"/>
    </font>
    <font>
      <b/>
      <u/>
      <sz val="11"/>
      <color theme="1"/>
      <name val="Calibri"/>
      <family val="2"/>
      <scheme val="minor"/>
    </font>
    <font>
      <sz val="8"/>
      <name val="Calibri"/>
      <family val="2"/>
      <scheme val="minor"/>
    </font>
    <font>
      <b/>
      <sz val="20"/>
      <color theme="0"/>
      <name val="Calibri"/>
      <family val="2"/>
      <scheme val="minor"/>
    </font>
    <font>
      <sz val="20"/>
      <color theme="0"/>
      <name val="Calibri"/>
      <family val="2"/>
      <scheme val="minor"/>
    </font>
    <font>
      <sz val="11"/>
      <color rgb="FF006100"/>
      <name val="Calibri"/>
      <family val="2"/>
      <scheme val="minor"/>
    </font>
    <font>
      <sz val="11"/>
      <color theme="0"/>
      <name val="Calibri"/>
      <family val="2"/>
      <scheme val="minor"/>
    </font>
    <font>
      <b/>
      <sz val="11"/>
      <color theme="0"/>
      <name val="Calibri"/>
      <family val="2"/>
      <scheme val="minor"/>
    </font>
    <font>
      <sz val="20"/>
      <color theme="0"/>
      <name val="Arial"/>
      <family val="2"/>
    </font>
    <font>
      <sz val="11"/>
      <color rgb="FF000000"/>
      <name val="Calibri"/>
      <family val="2"/>
      <scheme val="minor"/>
    </font>
    <font>
      <b/>
      <sz val="12"/>
      <color theme="1"/>
      <name val="Calibri"/>
      <family val="2"/>
      <scheme val="minor"/>
    </font>
    <font>
      <b/>
      <u/>
      <sz val="14"/>
      <color theme="0"/>
      <name val="Calibri"/>
      <family val="2"/>
      <scheme val="minor"/>
    </font>
    <font>
      <sz val="12"/>
      <color rgb="FF000000"/>
      <name val="Calibri"/>
      <family val="2"/>
      <scheme val="minor"/>
    </font>
    <font>
      <b/>
      <sz val="12"/>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rgb="FF002060"/>
        <bgColor indexed="64"/>
      </patternFill>
    </fill>
    <fill>
      <patternFill patternType="solid">
        <fgColor rgb="FFC6EFCE"/>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39997558519241921"/>
        <bgColor indexed="65"/>
      </patternFill>
    </fill>
    <fill>
      <patternFill patternType="solid">
        <fgColor theme="9" tint="0.79998168889431442"/>
        <bgColor indexed="65"/>
      </patternFill>
    </fill>
    <fill>
      <patternFill patternType="solid">
        <fgColor theme="1"/>
        <bgColor indexed="64"/>
      </patternFill>
    </fill>
    <fill>
      <patternFill patternType="solid">
        <fgColor rgb="FFE1EBF3"/>
        <bgColor indexed="64"/>
      </patternFill>
    </fill>
    <fill>
      <patternFill patternType="solid">
        <fgColor theme="0" tint="-0.34998626667073579"/>
        <bgColor indexed="64"/>
      </patternFill>
    </fill>
    <fill>
      <patternFill patternType="solid">
        <fgColor theme="5" tint="0.59999389629810485"/>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5">
    <xf numFmtId="0" fontId="0" fillId="0" borderId="0"/>
    <xf numFmtId="0" fontId="9"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cellStyleXfs>
  <cellXfs count="123">
    <xf numFmtId="0" fontId="0" fillId="0" borderId="0" xfId="0"/>
    <xf numFmtId="0" fontId="0" fillId="0" borderId="1" xfId="0" applyBorder="1"/>
    <xf numFmtId="0" fontId="0" fillId="0" borderId="1" xfId="0" applyBorder="1" applyAlignment="1">
      <alignment wrapText="1"/>
    </xf>
    <xf numFmtId="0" fontId="2" fillId="3" borderId="1" xfId="1" applyFont="1" applyFill="1" applyBorder="1" applyAlignment="1">
      <alignment horizontal="left"/>
    </xf>
    <xf numFmtId="0" fontId="2" fillId="0" borderId="1" xfId="1" applyFont="1" applyFill="1" applyBorder="1" applyAlignment="1">
      <alignment horizontal="left"/>
    </xf>
    <xf numFmtId="0" fontId="0" fillId="0" borderId="1" xfId="0" applyBorder="1" applyAlignment="1">
      <alignment horizontal="left" wrapText="1"/>
    </xf>
    <xf numFmtId="14" fontId="2" fillId="0" borderId="1" xfId="1" applyNumberFormat="1" applyFont="1" applyFill="1" applyBorder="1" applyAlignment="1">
      <alignment horizontal="left"/>
    </xf>
    <xf numFmtId="0" fontId="2" fillId="0" borderId="1" xfId="1" applyFont="1" applyFill="1" applyBorder="1" applyAlignment="1">
      <alignment horizontal="left" wrapText="1"/>
    </xf>
    <xf numFmtId="0" fontId="9" fillId="10" borderId="1" xfId="1" applyBorder="1" applyAlignment="1">
      <alignment horizontal="left"/>
    </xf>
    <xf numFmtId="14" fontId="9" fillId="10" borderId="1" xfId="1" applyNumberFormat="1" applyBorder="1" applyAlignment="1">
      <alignment horizontal="left"/>
    </xf>
    <xf numFmtId="0" fontId="9" fillId="10" borderId="1" xfId="1" applyBorder="1" applyAlignment="1">
      <alignment horizontal="left" wrapText="1"/>
    </xf>
    <xf numFmtId="0" fontId="0" fillId="0" borderId="1" xfId="0" applyBorder="1" applyAlignment="1">
      <alignment horizontal="left"/>
    </xf>
    <xf numFmtId="14" fontId="0" fillId="0" borderId="1" xfId="0" applyNumberFormat="1" applyBorder="1" applyAlignment="1">
      <alignment horizontal="left"/>
    </xf>
    <xf numFmtId="0" fontId="0" fillId="0" borderId="6" xfId="0" applyBorder="1" applyAlignment="1">
      <alignment horizontal="left" wrapText="1"/>
    </xf>
    <xf numFmtId="14" fontId="9" fillId="10" borderId="1" xfId="1" applyNumberFormat="1" applyBorder="1" applyAlignment="1">
      <alignment horizontal="left" wrapText="1"/>
    </xf>
    <xf numFmtId="0" fontId="0" fillId="3" borderId="1" xfId="0" applyFill="1" applyBorder="1" applyAlignment="1">
      <alignment horizontal="left" wrapText="1"/>
    </xf>
    <xf numFmtId="0" fontId="0" fillId="0" borderId="6" xfId="0" applyBorder="1" applyAlignment="1">
      <alignment horizontal="left"/>
    </xf>
    <xf numFmtId="0" fontId="0" fillId="11" borderId="1" xfId="2" applyFont="1" applyFill="1" applyBorder="1" applyAlignment="1">
      <alignment horizontal="left" wrapText="1"/>
    </xf>
    <xf numFmtId="14" fontId="0" fillId="0" borderId="6" xfId="0" applyNumberFormat="1" applyBorder="1" applyAlignment="1">
      <alignment horizontal="left"/>
    </xf>
    <xf numFmtId="0" fontId="5" fillId="5" borderId="1" xfId="0" applyFont="1" applyFill="1" applyBorder="1" applyAlignment="1">
      <alignment horizontal="left"/>
    </xf>
    <xf numFmtId="14" fontId="5" fillId="5" borderId="1" xfId="0" applyNumberFormat="1" applyFont="1" applyFill="1" applyBorder="1" applyAlignment="1">
      <alignment horizontal="left"/>
    </xf>
    <xf numFmtId="0" fontId="5" fillId="5" borderId="1" xfId="0" applyFont="1" applyFill="1" applyBorder="1" applyAlignment="1">
      <alignment horizontal="left" wrapText="1"/>
    </xf>
    <xf numFmtId="0" fontId="0" fillId="8" borderId="1" xfId="0" applyFill="1" applyBorder="1" applyAlignment="1">
      <alignment horizontal="left"/>
    </xf>
    <xf numFmtId="0" fontId="2" fillId="0" borderId="1" xfId="0" applyFont="1" applyBorder="1" applyAlignment="1">
      <alignment horizontal="left" wrapText="1"/>
    </xf>
    <xf numFmtId="0" fontId="2" fillId="0" borderId="1" xfId="0" applyFont="1" applyBorder="1" applyAlignment="1">
      <alignment horizontal="left"/>
    </xf>
    <xf numFmtId="0" fontId="0" fillId="12" borderId="1" xfId="0" applyFill="1" applyBorder="1" applyAlignment="1">
      <alignment horizontal="left"/>
    </xf>
    <xf numFmtId="0" fontId="10" fillId="9" borderId="10" xfId="0" applyFont="1" applyFill="1" applyBorder="1" applyAlignment="1">
      <alignment horizontal="left" wrapText="1"/>
    </xf>
    <xf numFmtId="0" fontId="10" fillId="9" borderId="8" xfId="0" applyFont="1" applyFill="1" applyBorder="1" applyAlignment="1">
      <alignment horizontal="left" wrapText="1"/>
    </xf>
    <xf numFmtId="0" fontId="0" fillId="0" borderId="0" xfId="0" applyAlignment="1">
      <alignment horizontal="left"/>
    </xf>
    <xf numFmtId="0" fontId="0" fillId="0" borderId="0" xfId="0" pivotButton="1"/>
    <xf numFmtId="0" fontId="2" fillId="0" borderId="1" xfId="0" applyFont="1" applyBorder="1"/>
    <xf numFmtId="0" fontId="4" fillId="14" borderId="1" xfId="3" applyBorder="1" applyAlignment="1">
      <alignment horizontal="left"/>
    </xf>
    <xf numFmtId="0" fontId="4" fillId="14" borderId="3" xfId="3" applyBorder="1" applyAlignment="1">
      <alignment horizontal="left"/>
    </xf>
    <xf numFmtId="0" fontId="11" fillId="15" borderId="1" xfId="3" applyFont="1" applyFill="1" applyBorder="1" applyAlignment="1">
      <alignment horizontal="left"/>
    </xf>
    <xf numFmtId="0" fontId="10" fillId="15" borderId="0" xfId="0" applyFont="1" applyFill="1" applyAlignment="1">
      <alignment horizontal="left" vertical="center"/>
    </xf>
    <xf numFmtId="0" fontId="0" fillId="16" borderId="0" xfId="0" applyFill="1" applyAlignment="1">
      <alignment horizontal="center" vertical="center"/>
    </xf>
    <xf numFmtId="0" fontId="0" fillId="16" borderId="0" xfId="0" applyFill="1"/>
    <xf numFmtId="0" fontId="14" fillId="17" borderId="0" xfId="0" applyFont="1" applyFill="1" applyAlignment="1">
      <alignment horizontal="center" vertical="center"/>
    </xf>
    <xf numFmtId="0" fontId="0" fillId="17" borderId="0" xfId="0" applyFill="1"/>
    <xf numFmtId="0" fontId="13" fillId="7" borderId="0" xfId="0" applyFont="1" applyFill="1" applyAlignment="1">
      <alignment horizontal="center" vertical="center"/>
    </xf>
    <xf numFmtId="0" fontId="0" fillId="7" borderId="0" xfId="0" applyFill="1" applyAlignment="1">
      <alignment horizontal="center" vertical="center"/>
    </xf>
    <xf numFmtId="0" fontId="0" fillId="16" borderId="0" xfId="0" applyFill="1" applyAlignment="1">
      <alignment horizontal="left"/>
    </xf>
    <xf numFmtId="0" fontId="15" fillId="15" borderId="0" xfId="0" applyFont="1" applyFill="1" applyAlignment="1">
      <alignment vertical="center"/>
    </xf>
    <xf numFmtId="0" fontId="4" fillId="14" borderId="7" xfId="3" applyBorder="1" applyAlignment="1">
      <alignment horizontal="left"/>
    </xf>
    <xf numFmtId="0" fontId="9" fillId="10" borderId="1" xfId="1" applyBorder="1"/>
    <xf numFmtId="0" fontId="0" fillId="14" borderId="1" xfId="3" applyFont="1" applyBorder="1" applyAlignment="1">
      <alignment horizontal="left"/>
    </xf>
    <xf numFmtId="0" fontId="9" fillId="0" borderId="1" xfId="1" applyFill="1" applyBorder="1" applyAlignment="1">
      <alignment horizontal="left"/>
    </xf>
    <xf numFmtId="0" fontId="0" fillId="11" borderId="1" xfId="0" applyFill="1" applyBorder="1" applyAlignment="1">
      <alignment horizontal="left" wrapText="1"/>
    </xf>
    <xf numFmtId="0" fontId="0" fillId="8" borderId="1" xfId="0" applyFill="1" applyBorder="1" applyAlignment="1">
      <alignment horizontal="left" wrapText="1"/>
    </xf>
    <xf numFmtId="0" fontId="9" fillId="10" borderId="6" xfId="1" applyBorder="1" applyAlignment="1">
      <alignment horizontal="left"/>
    </xf>
    <xf numFmtId="14" fontId="9" fillId="10" borderId="6" xfId="1" applyNumberFormat="1" applyBorder="1" applyAlignment="1">
      <alignment horizontal="left"/>
    </xf>
    <xf numFmtId="0" fontId="9" fillId="10" borderId="6" xfId="1" applyBorder="1" applyAlignment="1">
      <alignment horizontal="left" wrapText="1"/>
    </xf>
    <xf numFmtId="0" fontId="4" fillId="14" borderId="0" xfId="3" applyBorder="1" applyAlignment="1">
      <alignment horizontal="left"/>
    </xf>
    <xf numFmtId="0" fontId="9" fillId="10" borderId="7" xfId="1" applyBorder="1" applyAlignment="1">
      <alignment horizontal="left"/>
    </xf>
    <xf numFmtId="0" fontId="9" fillId="10" borderId="1" xfId="1" applyBorder="1" applyAlignment="1">
      <alignment wrapText="1"/>
    </xf>
    <xf numFmtId="0" fontId="2" fillId="0" borderId="1" xfId="3" applyFont="1" applyFill="1" applyBorder="1" applyAlignment="1">
      <alignment horizontal="left"/>
    </xf>
    <xf numFmtId="0" fontId="0" fillId="0" borderId="7" xfId="0" applyBorder="1" applyAlignment="1">
      <alignment horizontal="left"/>
    </xf>
    <xf numFmtId="0" fontId="9" fillId="10" borderId="0" xfId="1" applyBorder="1" applyAlignment="1">
      <alignment horizontal="left"/>
    </xf>
    <xf numFmtId="14" fontId="2" fillId="3" borderId="1" xfId="1" applyNumberFormat="1" applyFont="1" applyFill="1" applyBorder="1" applyAlignment="1">
      <alignment horizontal="left"/>
    </xf>
    <xf numFmtId="0" fontId="4" fillId="18" borderId="1" xfId="4" applyBorder="1" applyAlignment="1">
      <alignment horizontal="left"/>
    </xf>
    <xf numFmtId="14" fontId="4" fillId="18" borderId="1" xfId="4" applyNumberFormat="1" applyBorder="1" applyAlignment="1">
      <alignment horizontal="left"/>
    </xf>
    <xf numFmtId="0" fontId="0" fillId="0" borderId="2" xfId="0" applyBorder="1" applyAlignment="1">
      <alignment horizontal="left" wrapText="1"/>
    </xf>
    <xf numFmtId="14" fontId="0" fillId="0" borderId="0" xfId="0" applyNumberFormat="1" applyAlignment="1">
      <alignment horizontal="left"/>
    </xf>
    <xf numFmtId="14" fontId="0" fillId="0" borderId="2" xfId="0" applyNumberFormat="1" applyBorder="1" applyAlignment="1">
      <alignment horizontal="left"/>
    </xf>
    <xf numFmtId="0" fontId="9" fillId="10" borderId="3" xfId="1" applyBorder="1" applyAlignment="1">
      <alignment horizontal="left" wrapText="1"/>
    </xf>
    <xf numFmtId="0" fontId="9" fillId="10" borderId="1" xfId="1" applyBorder="1" applyAlignment="1">
      <alignment vertical="center" wrapText="1"/>
    </xf>
    <xf numFmtId="0" fontId="0" fillId="0" borderId="3" xfId="0" applyBorder="1" applyAlignment="1">
      <alignment horizontal="left" wrapText="1"/>
    </xf>
    <xf numFmtId="14" fontId="9" fillId="10" borderId="3" xfId="1" applyNumberFormat="1" applyBorder="1" applyAlignment="1">
      <alignment horizontal="left"/>
    </xf>
    <xf numFmtId="0" fontId="0" fillId="0" borderId="5" xfId="0" applyBorder="1" applyAlignment="1">
      <alignment horizontal="left"/>
    </xf>
    <xf numFmtId="14" fontId="9" fillId="10" borderId="2" xfId="1" applyNumberFormat="1" applyBorder="1" applyAlignment="1">
      <alignment horizontal="left"/>
    </xf>
    <xf numFmtId="14" fontId="9" fillId="0" borderId="1" xfId="1" applyNumberFormat="1" applyFill="1" applyBorder="1" applyAlignment="1">
      <alignment horizontal="left"/>
    </xf>
    <xf numFmtId="0" fontId="9" fillId="10" borderId="0" xfId="1" applyBorder="1" applyAlignment="1">
      <alignment horizontal="left" wrapText="1"/>
    </xf>
    <xf numFmtId="0" fontId="0" fillId="0" borderId="1" xfId="3" applyFont="1" applyFill="1" applyBorder="1" applyAlignment="1">
      <alignment horizontal="left"/>
    </xf>
    <xf numFmtId="0" fontId="2" fillId="0" borderId="0" xfId="0" applyFont="1"/>
    <xf numFmtId="0" fontId="16" fillId="0" borderId="1" xfId="0" applyFont="1" applyBorder="1" applyAlignment="1">
      <alignment vertical="center" wrapText="1"/>
    </xf>
    <xf numFmtId="0" fontId="2" fillId="3" borderId="1" xfId="1" applyFont="1" applyFill="1" applyBorder="1" applyAlignment="1">
      <alignment horizontal="left" wrapText="1"/>
    </xf>
    <xf numFmtId="0" fontId="4" fillId="14" borderId="2" xfId="3" applyBorder="1" applyAlignment="1">
      <alignment horizontal="left"/>
    </xf>
    <xf numFmtId="0" fontId="9" fillId="10" borderId="6" xfId="1" applyBorder="1"/>
    <xf numFmtId="0" fontId="9" fillId="10" borderId="11" xfId="1" applyBorder="1" applyAlignment="1">
      <alignment horizontal="left"/>
    </xf>
    <xf numFmtId="14" fontId="9" fillId="10" borderId="1" xfId="1" applyNumberFormat="1" applyBorder="1"/>
    <xf numFmtId="0" fontId="4" fillId="18" borderId="1" xfId="4" applyBorder="1" applyAlignment="1">
      <alignment horizontal="left" wrapText="1"/>
    </xf>
    <xf numFmtId="14" fontId="4" fillId="18" borderId="6" xfId="4" applyNumberFormat="1" applyBorder="1" applyAlignment="1">
      <alignment horizontal="left"/>
    </xf>
    <xf numFmtId="0" fontId="9" fillId="10" borderId="5" xfId="1" applyBorder="1" applyAlignment="1">
      <alignment horizontal="left"/>
    </xf>
    <xf numFmtId="0" fontId="0" fillId="2" borderId="6" xfId="0" applyFill="1" applyBorder="1" applyAlignment="1">
      <alignment horizontal="left"/>
    </xf>
    <xf numFmtId="0" fontId="2" fillId="10" borderId="1" xfId="1" applyFont="1" applyBorder="1" applyAlignment="1">
      <alignment horizontal="left" wrapText="1"/>
    </xf>
    <xf numFmtId="0" fontId="0" fillId="0" borderId="11" xfId="0" applyBorder="1" applyAlignment="1">
      <alignment horizontal="left"/>
    </xf>
    <xf numFmtId="0" fontId="9" fillId="10" borderId="4" xfId="1" applyBorder="1" applyAlignment="1">
      <alignment horizontal="left"/>
    </xf>
    <xf numFmtId="0" fontId="9" fillId="10" borderId="5" xfId="1" applyBorder="1" applyAlignment="1">
      <alignment horizontal="left" wrapText="1"/>
    </xf>
    <xf numFmtId="0" fontId="0" fillId="0" borderId="0" xfId="0" applyAlignment="1">
      <alignment horizontal="left" indent="1"/>
    </xf>
    <xf numFmtId="0" fontId="9" fillId="4" borderId="1" xfId="1" applyFill="1" applyBorder="1" applyAlignment="1">
      <alignment horizontal="left"/>
    </xf>
    <xf numFmtId="0" fontId="0" fillId="4" borderId="1" xfId="0" applyFill="1" applyBorder="1" applyAlignment="1">
      <alignment horizontal="left"/>
    </xf>
    <xf numFmtId="14" fontId="0" fillId="4" borderId="1" xfId="0" applyNumberFormat="1" applyFill="1" applyBorder="1" applyAlignment="1">
      <alignment horizontal="left"/>
    </xf>
    <xf numFmtId="0" fontId="0" fillId="4" borderId="1" xfId="0" applyFill="1" applyBorder="1"/>
    <xf numFmtId="0" fontId="0" fillId="0" borderId="0" xfId="0" applyAlignment="1">
      <alignment horizontal="left" indent="2"/>
    </xf>
    <xf numFmtId="0" fontId="9" fillId="10" borderId="3" xfId="1" applyBorder="1" applyAlignment="1">
      <alignment horizontal="left"/>
    </xf>
    <xf numFmtId="0" fontId="0" fillId="0" borderId="2" xfId="0" applyBorder="1" applyAlignment="1">
      <alignment horizontal="left"/>
    </xf>
    <xf numFmtId="0" fontId="0" fillId="4" borderId="7" xfId="0" applyFill="1" applyBorder="1" applyAlignment="1">
      <alignment horizontal="left"/>
    </xf>
    <xf numFmtId="14" fontId="2" fillId="0" borderId="6" xfId="1" applyNumberFormat="1" applyFont="1" applyFill="1" applyBorder="1" applyAlignment="1">
      <alignment horizontal="left"/>
    </xf>
    <xf numFmtId="14" fontId="9" fillId="10" borderId="7" xfId="1" applyNumberFormat="1" applyBorder="1" applyAlignment="1">
      <alignment horizontal="left"/>
    </xf>
    <xf numFmtId="14" fontId="0" fillId="4" borderId="2" xfId="0" applyNumberFormat="1" applyFill="1" applyBorder="1" applyAlignment="1">
      <alignment horizontal="left"/>
    </xf>
    <xf numFmtId="0" fontId="2" fillId="0" borderId="6" xfId="1" applyFont="1" applyFill="1" applyBorder="1" applyAlignment="1">
      <alignment horizontal="left" wrapText="1"/>
    </xf>
    <xf numFmtId="0" fontId="1" fillId="17" borderId="0" xfId="0" applyFont="1" applyFill="1" applyAlignment="1">
      <alignment horizontal="center" vertical="center"/>
    </xf>
    <xf numFmtId="0" fontId="0" fillId="9" borderId="0" xfId="0" applyFill="1"/>
    <xf numFmtId="0" fontId="0" fillId="15" borderId="0" xfId="0" applyFill="1"/>
    <xf numFmtId="0" fontId="4" fillId="18" borderId="1" xfId="4" applyBorder="1"/>
    <xf numFmtId="0" fontId="4" fillId="18" borderId="1" xfId="4" applyBorder="1" applyAlignment="1">
      <alignment wrapText="1"/>
    </xf>
    <xf numFmtId="0" fontId="0" fillId="0" borderId="3" xfId="0" applyBorder="1" applyAlignment="1">
      <alignment horizontal="left"/>
    </xf>
    <xf numFmtId="0" fontId="9" fillId="0" borderId="1" xfId="1" applyFill="1" applyBorder="1" applyAlignment="1">
      <alignment horizontal="left" wrapText="1"/>
    </xf>
    <xf numFmtId="0" fontId="0" fillId="6" borderId="1" xfId="0" applyFill="1" applyBorder="1" applyAlignment="1">
      <alignment horizontal="left"/>
    </xf>
    <xf numFmtId="14" fontId="0" fillId="6" borderId="1" xfId="0" applyNumberFormat="1" applyFill="1" applyBorder="1" applyAlignment="1">
      <alignment horizontal="left"/>
    </xf>
    <xf numFmtId="0" fontId="2" fillId="0" borderId="6" xfId="1" applyFont="1" applyFill="1" applyBorder="1" applyAlignment="1">
      <alignment horizontal="left"/>
    </xf>
    <xf numFmtId="0" fontId="9" fillId="10" borderId="11" xfId="1" applyBorder="1" applyAlignment="1">
      <alignment horizontal="left" wrapText="1"/>
    </xf>
    <xf numFmtId="0" fontId="0" fillId="0" borderId="4" xfId="0" applyBorder="1" applyAlignment="1">
      <alignment horizontal="left"/>
    </xf>
    <xf numFmtId="0" fontId="0" fillId="0" borderId="0" xfId="0" applyAlignment="1">
      <alignment horizontal="left" wrapText="1"/>
    </xf>
    <xf numFmtId="14" fontId="0" fillId="4" borderId="6" xfId="0" applyNumberFormat="1" applyFill="1" applyBorder="1" applyAlignment="1">
      <alignment horizontal="left"/>
    </xf>
    <xf numFmtId="0" fontId="4" fillId="18" borderId="0" xfId="4" applyBorder="1" applyAlignment="1">
      <alignment horizontal="left" wrapText="1"/>
    </xf>
    <xf numFmtId="14" fontId="4" fillId="0" borderId="1" xfId="4" applyNumberFormat="1" applyFill="1" applyBorder="1" applyAlignment="1">
      <alignment horizontal="left"/>
    </xf>
    <xf numFmtId="14" fontId="0" fillId="0" borderId="0" xfId="0" applyNumberFormat="1"/>
    <xf numFmtId="49" fontId="0" fillId="0" borderId="0" xfId="0" applyNumberFormat="1"/>
    <xf numFmtId="0" fontId="17" fillId="17" borderId="0" xfId="0" applyFont="1" applyFill="1" applyAlignment="1">
      <alignment horizontal="center" vertical="center"/>
    </xf>
    <xf numFmtId="0" fontId="12" fillId="9" borderId="0" xfId="0" applyFont="1" applyFill="1" applyAlignment="1">
      <alignment horizontal="center"/>
    </xf>
    <xf numFmtId="0" fontId="3" fillId="9" borderId="0" xfId="0" applyFont="1" applyFill="1" applyAlignment="1">
      <alignment horizontal="center" vertical="top" wrapText="1"/>
    </xf>
    <xf numFmtId="0" fontId="8" fillId="9" borderId="9" xfId="0" applyFont="1" applyFill="1" applyBorder="1" applyAlignment="1">
      <alignment horizontal="center" vertical="center" wrapText="1"/>
    </xf>
  </cellXfs>
  <cellStyles count="5">
    <cellStyle name="20% - Accent6" xfId="3" builtinId="50"/>
    <cellStyle name="40% - Accent2" xfId="4" builtinId="35"/>
    <cellStyle name="60% - Accent1" xfId="2" builtinId="32"/>
    <cellStyle name="Good" xfId="1" builtinId="26"/>
    <cellStyle name="Normal" xfId="0" builtinId="0"/>
  </cellStyles>
  <dxfs count="4">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C83A22"/>
      <color rgb="FFE1EBF3"/>
      <color rgb="FFA5E3A8"/>
      <color rgb="FF8FB5D1"/>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pivotCacheDefinition" Target="pivotCache/pivotCacheDefinition31.xml"/><Relationship Id="rId21" Type="http://schemas.openxmlformats.org/officeDocument/2006/relationships/pivotCacheDefinition" Target="pivotCache/pivotCacheDefinition13.xml"/><Relationship Id="rId34" Type="http://schemas.openxmlformats.org/officeDocument/2006/relationships/pivotCacheDefinition" Target="pivotCache/pivotCacheDefinition26.xml"/><Relationship Id="rId42" Type="http://schemas.openxmlformats.org/officeDocument/2006/relationships/pivotCacheDefinition" Target="pivotCache/pivotCacheDefinition34.xml"/><Relationship Id="rId47" Type="http://schemas.openxmlformats.org/officeDocument/2006/relationships/pivotCacheDefinition" Target="pivotCache/pivotCacheDefinition39.xml"/><Relationship Id="rId50" Type="http://schemas.openxmlformats.org/officeDocument/2006/relationships/connections" Target="connections.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openxmlformats.org/officeDocument/2006/relationships/pivotCacheDefinition" Target="pivotCache/pivotCacheDefinition29.xml"/><Relationship Id="rId40" Type="http://schemas.openxmlformats.org/officeDocument/2006/relationships/pivotCacheDefinition" Target="pivotCache/pivotCacheDefinition32.xml"/><Relationship Id="rId45" Type="http://schemas.openxmlformats.org/officeDocument/2006/relationships/pivotCacheDefinition" Target="pivotCache/pivotCacheDefinition37.xml"/><Relationship Id="rId53" Type="http://schemas.openxmlformats.org/officeDocument/2006/relationships/powerPivotData" Target="model/item.data"/><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pivotCacheDefinition" Target="pivotCache/pivotCacheDefinition27.xml"/><Relationship Id="rId43" Type="http://schemas.openxmlformats.org/officeDocument/2006/relationships/pivotCacheDefinition" Target="pivotCache/pivotCacheDefinition35.xml"/><Relationship Id="rId48" Type="http://schemas.openxmlformats.org/officeDocument/2006/relationships/pivotCacheDefinition" Target="pivotCache/pivotCacheDefinition40.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pivotCacheDefinition" Target="pivotCache/pivotCacheDefinition25.xml"/><Relationship Id="rId38" Type="http://schemas.openxmlformats.org/officeDocument/2006/relationships/pivotCacheDefinition" Target="pivotCache/pivotCacheDefinition30.xml"/><Relationship Id="rId46" Type="http://schemas.openxmlformats.org/officeDocument/2006/relationships/pivotCacheDefinition" Target="pivotCache/pivotCacheDefinition38.xml"/><Relationship Id="rId20" Type="http://schemas.openxmlformats.org/officeDocument/2006/relationships/pivotCacheDefinition" Target="pivotCache/pivotCacheDefinition12.xml"/><Relationship Id="rId41" Type="http://schemas.openxmlformats.org/officeDocument/2006/relationships/pivotCacheDefinition" Target="pivotCache/pivotCacheDefinition33.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ivotCacheDefinition" Target="pivotCache/pivotCacheDefinition28.xml"/><Relationship Id="rId49" Type="http://schemas.openxmlformats.org/officeDocument/2006/relationships/theme" Target="theme/theme1.xml"/><Relationship Id="rId57" Type="http://schemas.openxmlformats.org/officeDocument/2006/relationships/customXml" Target="../customXml/item3.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pivotCacheDefinition" Target="pivotCache/pivotCacheDefinition36.xml"/><Relationship Id="rId5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59-491A-A1FE-D334A17C1B31}"/>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AE59-491A-A1FE-D334A17C1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59-491A-A1FE-D334A17C1B3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data'!$P$12:$P$14</c:f>
              <c:strCache>
                <c:ptCount val="3"/>
                <c:pt idx="0">
                  <c:v>Apostilled</c:v>
                </c:pt>
                <c:pt idx="1">
                  <c:v>Legalized</c:v>
                </c:pt>
                <c:pt idx="2">
                  <c:v>Notarized</c:v>
                </c:pt>
              </c:strCache>
            </c:strRef>
          </c:cat>
          <c:val>
            <c:numRef>
              <c:f>'Pie data'!$Q$12:$Q$14</c:f>
              <c:numCache>
                <c:formatCode>General</c:formatCode>
                <c:ptCount val="3"/>
                <c:pt idx="0">
                  <c:v>34</c:v>
                </c:pt>
                <c:pt idx="1">
                  <c:v>14</c:v>
                </c:pt>
                <c:pt idx="2">
                  <c:v>33</c:v>
                </c:pt>
              </c:numCache>
            </c:numRef>
          </c:val>
          <c:extLst>
            <c:ext xmlns:c16="http://schemas.microsoft.com/office/drawing/2014/chart" uri="{C3380CC4-5D6E-409C-BE32-E72D297353CC}">
              <c16:uniqueId val="{00000006-AE59-491A-A1FE-D334A17C1B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1EBF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[Registration Request Log new.xlsx]# of closed request!PivotTable31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 of closed request'!$B$3:$B$5</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54-4766-A957-1F1135AA2E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54-4766-A957-1F1135AA2E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54-4766-A957-1F1135AA2E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54-4766-A957-1F1135AA2E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54-4766-A957-1F1135AA2EE6}"/>
              </c:ext>
            </c:extLst>
          </c:dPt>
          <c:cat>
            <c:multiLvlStrRef>
              <c:f>'# of closed request'!$A$6:$A$14</c:f>
              <c:multiLvlStrCache>
                <c:ptCount val="4"/>
                <c:lvl>
                  <c:pt idx="0">
                    <c:v>Complete</c:v>
                  </c:pt>
                  <c:pt idx="1">
                    <c:v>Complete</c:v>
                  </c:pt>
                  <c:pt idx="2">
                    <c:v>Complete</c:v>
                  </c:pt>
                  <c:pt idx="3">
                    <c:v>Complete</c:v>
                  </c:pt>
                </c:lvl>
                <c:lvl>
                  <c:pt idx="0">
                    <c:v>Beckman</c:v>
                  </c:pt>
                  <c:pt idx="1">
                    <c:v>Qualify Intertech Co., Ltd.</c:v>
                  </c:pt>
                  <c:pt idx="2">
                    <c:v>Quidel Ortho</c:v>
                  </c:pt>
                  <c:pt idx="3">
                    <c:v>Roche</c:v>
                  </c:pt>
                </c:lvl>
              </c:multiLvlStrCache>
            </c:multiLvlStrRef>
          </c:cat>
          <c:val>
            <c:numRef>
              <c:f>'# of closed request'!$B$6:$B$14</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0-5428-4E6B-A5CC-9BB2DD456B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The age range for the open/pending requests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Months!$L$2</c:f>
              <c:strCache>
                <c:ptCount val="1"/>
                <c:pt idx="0">
                  <c:v>0-1</c:v>
                </c:pt>
              </c:strCache>
            </c:strRef>
          </c:tx>
          <c:spPr>
            <a:solidFill>
              <a:schemeClr val="accent1"/>
            </a:solidFill>
            <a:ln>
              <a:noFill/>
            </a:ln>
            <a:effectLst/>
          </c:spPr>
          <c:invertIfNegative val="0"/>
          <c:cat>
            <c:strRef>
              <c:f>Months!$M$1</c:f>
              <c:strCache>
                <c:ptCount val="1"/>
                <c:pt idx="0">
                  <c:v># of Weeks range</c:v>
                </c:pt>
              </c:strCache>
            </c:strRef>
          </c:cat>
          <c:val>
            <c:numRef>
              <c:f>Months!$M$2</c:f>
              <c:numCache>
                <c:formatCode>General</c:formatCode>
                <c:ptCount val="1"/>
                <c:pt idx="0">
                  <c:v>5</c:v>
                </c:pt>
              </c:numCache>
            </c:numRef>
          </c:val>
          <c:extLst>
            <c:ext xmlns:c16="http://schemas.microsoft.com/office/drawing/2014/chart" uri="{C3380CC4-5D6E-409C-BE32-E72D297353CC}">
              <c16:uniqueId val="{00000000-4443-4D75-A18A-CC6CC5F7908A}"/>
            </c:ext>
          </c:extLst>
        </c:ser>
        <c:ser>
          <c:idx val="1"/>
          <c:order val="1"/>
          <c:tx>
            <c:strRef>
              <c:f>Months!$L$3</c:f>
              <c:strCache>
                <c:ptCount val="1"/>
                <c:pt idx="0">
                  <c:v>1-2</c:v>
                </c:pt>
              </c:strCache>
            </c:strRef>
          </c:tx>
          <c:spPr>
            <a:solidFill>
              <a:schemeClr val="accent2"/>
            </a:solidFill>
            <a:ln>
              <a:noFill/>
            </a:ln>
            <a:effectLst/>
          </c:spPr>
          <c:invertIfNegative val="0"/>
          <c:cat>
            <c:strRef>
              <c:f>Months!$M$1</c:f>
              <c:strCache>
                <c:ptCount val="1"/>
                <c:pt idx="0">
                  <c:v># of Weeks range</c:v>
                </c:pt>
              </c:strCache>
            </c:strRef>
          </c:cat>
          <c:val>
            <c:numRef>
              <c:f>Months!$M$3</c:f>
              <c:numCache>
                <c:formatCode>General</c:formatCode>
                <c:ptCount val="1"/>
                <c:pt idx="0">
                  <c:v>3</c:v>
                </c:pt>
              </c:numCache>
            </c:numRef>
          </c:val>
          <c:extLst>
            <c:ext xmlns:c16="http://schemas.microsoft.com/office/drawing/2014/chart" uri="{C3380CC4-5D6E-409C-BE32-E72D297353CC}">
              <c16:uniqueId val="{00000001-4443-4D75-A18A-CC6CC5F7908A}"/>
            </c:ext>
          </c:extLst>
        </c:ser>
        <c:ser>
          <c:idx val="2"/>
          <c:order val="2"/>
          <c:tx>
            <c:strRef>
              <c:f>Months!$L$4</c:f>
              <c:strCache>
                <c:ptCount val="1"/>
                <c:pt idx="0">
                  <c:v>2-3</c:v>
                </c:pt>
              </c:strCache>
            </c:strRef>
          </c:tx>
          <c:spPr>
            <a:solidFill>
              <a:schemeClr val="accent3"/>
            </a:solidFill>
            <a:ln>
              <a:noFill/>
            </a:ln>
            <a:effectLst/>
          </c:spPr>
          <c:invertIfNegative val="0"/>
          <c:cat>
            <c:strRef>
              <c:f>Months!$M$1</c:f>
              <c:strCache>
                <c:ptCount val="1"/>
                <c:pt idx="0">
                  <c:v># of Weeks range</c:v>
                </c:pt>
              </c:strCache>
            </c:strRef>
          </c:cat>
          <c:val>
            <c:numRef>
              <c:f>Months!$M$4</c:f>
              <c:numCache>
                <c:formatCode>General</c:formatCode>
                <c:ptCount val="1"/>
                <c:pt idx="0">
                  <c:v>4</c:v>
                </c:pt>
              </c:numCache>
            </c:numRef>
          </c:val>
          <c:extLst>
            <c:ext xmlns:c16="http://schemas.microsoft.com/office/drawing/2014/chart" uri="{C3380CC4-5D6E-409C-BE32-E72D297353CC}">
              <c16:uniqueId val="{00000002-4443-4D75-A18A-CC6CC5F7908A}"/>
            </c:ext>
          </c:extLst>
        </c:ser>
        <c:ser>
          <c:idx val="3"/>
          <c:order val="3"/>
          <c:tx>
            <c:strRef>
              <c:f>Months!$L$5</c:f>
              <c:strCache>
                <c:ptCount val="1"/>
                <c:pt idx="0">
                  <c:v>3-4</c:v>
                </c:pt>
              </c:strCache>
            </c:strRef>
          </c:tx>
          <c:spPr>
            <a:solidFill>
              <a:schemeClr val="accent4"/>
            </a:solidFill>
            <a:ln>
              <a:noFill/>
            </a:ln>
            <a:effectLst/>
          </c:spPr>
          <c:invertIfNegative val="0"/>
          <c:cat>
            <c:strRef>
              <c:f>Months!$M$1</c:f>
              <c:strCache>
                <c:ptCount val="1"/>
                <c:pt idx="0">
                  <c:v># of Weeks range</c:v>
                </c:pt>
              </c:strCache>
            </c:strRef>
          </c:cat>
          <c:val>
            <c:numRef>
              <c:f>Months!$M$5</c:f>
              <c:numCache>
                <c:formatCode>General</c:formatCode>
                <c:ptCount val="1"/>
                <c:pt idx="0">
                  <c:v>1</c:v>
                </c:pt>
              </c:numCache>
            </c:numRef>
          </c:val>
          <c:extLst>
            <c:ext xmlns:c16="http://schemas.microsoft.com/office/drawing/2014/chart" uri="{C3380CC4-5D6E-409C-BE32-E72D297353CC}">
              <c16:uniqueId val="{00000003-4443-4D75-A18A-CC6CC5F7908A}"/>
            </c:ext>
          </c:extLst>
        </c:ser>
        <c:ser>
          <c:idx val="4"/>
          <c:order val="4"/>
          <c:tx>
            <c:strRef>
              <c:f>Months!#REF!</c:f>
              <c:strCache>
                <c:ptCount val="1"/>
                <c:pt idx="0">
                  <c:v>#REF!</c:v>
                </c:pt>
              </c:strCache>
              <c:extLst xmlns:c15="http://schemas.microsoft.com/office/drawing/2012/chart"/>
            </c:strRef>
          </c:tx>
          <c:spPr>
            <a:solidFill>
              <a:schemeClr val="accent5"/>
            </a:solidFill>
            <a:ln>
              <a:noFill/>
            </a:ln>
            <a:effectLst/>
          </c:spPr>
          <c:invertIfNegative val="0"/>
          <c:cat>
            <c:strRef>
              <c:f>Months!$M$1</c:f>
              <c:strCache>
                <c:ptCount val="1"/>
                <c:pt idx="0">
                  <c:v># of Weeks range</c:v>
                </c:pt>
              </c:strCache>
              <c:extLst xmlns:c15="http://schemas.microsoft.com/office/drawing/2012/chart"/>
            </c:strRef>
          </c:cat>
          <c:val>
            <c:numRef>
              <c:f>Months!#REF!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4-4443-4D75-A18A-CC6CC5F7908A}"/>
            </c:ext>
          </c:extLst>
        </c:ser>
        <c:ser>
          <c:idx val="5"/>
          <c:order val="5"/>
          <c:tx>
            <c:strRef>
              <c:f>Months!$L$6</c:f>
              <c:strCache>
                <c:ptCount val="1"/>
                <c:pt idx="0">
                  <c:v>5-6</c:v>
                </c:pt>
              </c:strCache>
            </c:strRef>
          </c:tx>
          <c:spPr>
            <a:solidFill>
              <a:schemeClr val="accent6"/>
            </a:solidFill>
            <a:ln>
              <a:noFill/>
            </a:ln>
            <a:effectLst/>
          </c:spPr>
          <c:invertIfNegative val="0"/>
          <c:cat>
            <c:strRef>
              <c:f>Months!$M$1</c:f>
              <c:strCache>
                <c:ptCount val="1"/>
                <c:pt idx="0">
                  <c:v># of Weeks range</c:v>
                </c:pt>
              </c:strCache>
            </c:strRef>
          </c:cat>
          <c:val>
            <c:numRef>
              <c:f>Months!$M$6</c:f>
              <c:numCache>
                <c:formatCode>General</c:formatCode>
                <c:ptCount val="1"/>
                <c:pt idx="0">
                  <c:v>3</c:v>
                </c:pt>
              </c:numCache>
            </c:numRef>
          </c:val>
          <c:extLst>
            <c:ext xmlns:c16="http://schemas.microsoft.com/office/drawing/2014/chart" uri="{C3380CC4-5D6E-409C-BE32-E72D297353CC}">
              <c16:uniqueId val="{00000005-4443-4D75-A18A-CC6CC5F7908A}"/>
            </c:ext>
          </c:extLst>
        </c:ser>
        <c:ser>
          <c:idx val="6"/>
          <c:order val="6"/>
          <c:tx>
            <c:strRef>
              <c:f>Months!$L$7</c:f>
              <c:strCache>
                <c:ptCount val="1"/>
                <c:pt idx="0">
                  <c:v>6-7</c:v>
                </c:pt>
              </c:strCache>
            </c:strRef>
          </c:tx>
          <c:spPr>
            <a:solidFill>
              <a:schemeClr val="accent1">
                <a:lumMod val="60000"/>
              </a:schemeClr>
            </a:solidFill>
            <a:ln>
              <a:noFill/>
            </a:ln>
            <a:effectLst/>
          </c:spPr>
          <c:invertIfNegative val="0"/>
          <c:cat>
            <c:strRef>
              <c:f>Months!$M$1</c:f>
              <c:strCache>
                <c:ptCount val="1"/>
                <c:pt idx="0">
                  <c:v># of Weeks range</c:v>
                </c:pt>
              </c:strCache>
            </c:strRef>
          </c:cat>
          <c:val>
            <c:numRef>
              <c:f>Months!$M$7</c:f>
              <c:numCache>
                <c:formatCode>General</c:formatCode>
                <c:ptCount val="1"/>
                <c:pt idx="0">
                  <c:v>1</c:v>
                </c:pt>
              </c:numCache>
            </c:numRef>
          </c:val>
          <c:extLst>
            <c:ext xmlns:c16="http://schemas.microsoft.com/office/drawing/2014/chart" uri="{C3380CC4-5D6E-409C-BE32-E72D297353CC}">
              <c16:uniqueId val="{00000006-4443-4D75-A18A-CC6CC5F7908A}"/>
            </c:ext>
          </c:extLst>
        </c:ser>
        <c:ser>
          <c:idx val="7"/>
          <c:order val="7"/>
          <c:tx>
            <c:strRef>
              <c:f>Months!$L$8</c:f>
              <c:strCache>
                <c:ptCount val="1"/>
                <c:pt idx="0">
                  <c:v>7-8</c:v>
                </c:pt>
              </c:strCache>
            </c:strRef>
          </c:tx>
          <c:spPr>
            <a:solidFill>
              <a:schemeClr val="accent2">
                <a:lumMod val="60000"/>
              </a:schemeClr>
            </a:solidFill>
            <a:ln>
              <a:noFill/>
            </a:ln>
            <a:effectLst/>
          </c:spPr>
          <c:invertIfNegative val="0"/>
          <c:cat>
            <c:strRef>
              <c:f>Months!$M$1</c:f>
              <c:strCache>
                <c:ptCount val="1"/>
                <c:pt idx="0">
                  <c:v># of Weeks range</c:v>
                </c:pt>
              </c:strCache>
            </c:strRef>
          </c:cat>
          <c:val>
            <c:numRef>
              <c:f>Months!$M$8</c:f>
              <c:numCache>
                <c:formatCode>General</c:formatCode>
                <c:ptCount val="1"/>
                <c:pt idx="0">
                  <c:v>2</c:v>
                </c:pt>
              </c:numCache>
            </c:numRef>
          </c:val>
          <c:extLst>
            <c:ext xmlns:c16="http://schemas.microsoft.com/office/drawing/2014/chart" uri="{C3380CC4-5D6E-409C-BE32-E72D297353CC}">
              <c16:uniqueId val="{00000007-4443-4D75-A18A-CC6CC5F7908A}"/>
            </c:ext>
          </c:extLst>
        </c:ser>
        <c:ser>
          <c:idx val="8"/>
          <c:order val="8"/>
          <c:tx>
            <c:strRef>
              <c:f>Sheet1!#REF!</c:f>
              <c:strCache>
                <c:ptCount val="1"/>
                <c:pt idx="0">
                  <c:v>#REF!</c:v>
                </c:pt>
              </c:strCache>
            </c:strRef>
          </c:tx>
          <c:spPr>
            <a:solidFill>
              <a:schemeClr val="accent3">
                <a:lumMod val="60000"/>
              </a:schemeClr>
            </a:solidFill>
            <a:ln>
              <a:noFill/>
            </a:ln>
            <a:effectLst/>
          </c:spPr>
          <c:invertIfNegative val="0"/>
          <c:cat>
            <c:strRef>
              <c:f>Months!$M$1</c:f>
              <c:strCache>
                <c:ptCount val="1"/>
                <c:pt idx="0">
                  <c:v># of Weeks range</c:v>
                </c:pt>
              </c:strCache>
            </c:strRef>
          </c:cat>
          <c:val>
            <c:numRef>
              <c:f>Sheet1!#REF!</c:f>
              <c:numCache>
                <c:formatCode>General</c:formatCode>
                <c:ptCount val="1"/>
                <c:pt idx="0">
                  <c:v>1</c:v>
                </c:pt>
              </c:numCache>
            </c:numRef>
          </c:val>
          <c:extLst>
            <c:ext xmlns:c16="http://schemas.microsoft.com/office/drawing/2014/chart" uri="{C3380CC4-5D6E-409C-BE32-E72D297353CC}">
              <c16:uniqueId val="{00000008-4443-4D75-A18A-CC6CC5F7908A}"/>
            </c:ext>
          </c:extLst>
        </c:ser>
        <c:ser>
          <c:idx val="9"/>
          <c:order val="9"/>
          <c:tx>
            <c:strRef>
              <c:f>Months!$L$9</c:f>
              <c:strCache>
                <c:ptCount val="1"/>
                <c:pt idx="0">
                  <c:v>9-10</c:v>
                </c:pt>
              </c:strCache>
            </c:strRef>
          </c:tx>
          <c:spPr>
            <a:solidFill>
              <a:schemeClr val="accent4">
                <a:lumMod val="60000"/>
              </a:schemeClr>
            </a:solidFill>
            <a:ln>
              <a:noFill/>
            </a:ln>
            <a:effectLst/>
          </c:spPr>
          <c:invertIfNegative val="0"/>
          <c:cat>
            <c:strRef>
              <c:f>Months!$M$1</c:f>
              <c:strCache>
                <c:ptCount val="1"/>
                <c:pt idx="0">
                  <c:v># of Weeks range</c:v>
                </c:pt>
              </c:strCache>
            </c:strRef>
          </c:cat>
          <c:val>
            <c:numRef>
              <c:f>Months!$M$9</c:f>
              <c:numCache>
                <c:formatCode>General</c:formatCode>
                <c:ptCount val="1"/>
                <c:pt idx="0">
                  <c:v>1</c:v>
                </c:pt>
              </c:numCache>
            </c:numRef>
          </c:val>
          <c:extLst>
            <c:ext xmlns:c16="http://schemas.microsoft.com/office/drawing/2014/chart" uri="{C3380CC4-5D6E-409C-BE32-E72D297353CC}">
              <c16:uniqueId val="{00000009-4443-4D75-A18A-CC6CC5F7908A}"/>
            </c:ext>
          </c:extLst>
        </c:ser>
        <c:ser>
          <c:idx val="10"/>
          <c:order val="10"/>
          <c:tx>
            <c:strRef>
              <c:f>Months!$L$10</c:f>
              <c:strCache>
                <c:ptCount val="1"/>
                <c:pt idx="0">
                  <c:v>10-11</c:v>
                </c:pt>
              </c:strCache>
            </c:strRef>
          </c:tx>
          <c:spPr>
            <a:solidFill>
              <a:schemeClr val="accent5">
                <a:lumMod val="60000"/>
              </a:schemeClr>
            </a:solidFill>
            <a:ln>
              <a:noFill/>
            </a:ln>
            <a:effectLst/>
          </c:spPr>
          <c:invertIfNegative val="0"/>
          <c:cat>
            <c:strRef>
              <c:f>Months!$M$1</c:f>
              <c:strCache>
                <c:ptCount val="1"/>
                <c:pt idx="0">
                  <c:v># of Weeks range</c:v>
                </c:pt>
              </c:strCache>
            </c:strRef>
          </c:cat>
          <c:val>
            <c:numRef>
              <c:f>Months!$M$10</c:f>
              <c:numCache>
                <c:formatCode>General</c:formatCode>
                <c:ptCount val="1"/>
                <c:pt idx="0">
                  <c:v>2</c:v>
                </c:pt>
              </c:numCache>
            </c:numRef>
          </c:val>
          <c:extLst>
            <c:ext xmlns:c16="http://schemas.microsoft.com/office/drawing/2014/chart" uri="{C3380CC4-5D6E-409C-BE32-E72D297353CC}">
              <c16:uniqueId val="{0000000A-4443-4D75-A18A-CC6CC5F7908A}"/>
            </c:ext>
          </c:extLst>
        </c:ser>
        <c:ser>
          <c:idx val="11"/>
          <c:order val="11"/>
          <c:tx>
            <c:strRef>
              <c:f>Months!$L$11</c:f>
              <c:strCache>
                <c:ptCount val="1"/>
                <c:pt idx="0">
                  <c:v>11-12</c:v>
                </c:pt>
              </c:strCache>
            </c:strRef>
          </c:tx>
          <c:spPr>
            <a:solidFill>
              <a:schemeClr val="accent6">
                <a:lumMod val="60000"/>
              </a:schemeClr>
            </a:solidFill>
            <a:ln>
              <a:noFill/>
            </a:ln>
            <a:effectLst/>
          </c:spPr>
          <c:invertIfNegative val="0"/>
          <c:cat>
            <c:strRef>
              <c:f>Months!$M$1</c:f>
              <c:strCache>
                <c:ptCount val="1"/>
                <c:pt idx="0">
                  <c:v># of Weeks range</c:v>
                </c:pt>
              </c:strCache>
            </c:strRef>
          </c:cat>
          <c:val>
            <c:numRef>
              <c:f>Months!$M$11</c:f>
              <c:numCache>
                <c:formatCode>General</c:formatCode>
                <c:ptCount val="1"/>
                <c:pt idx="0">
                  <c:v>5</c:v>
                </c:pt>
              </c:numCache>
            </c:numRef>
          </c:val>
          <c:extLst>
            <c:ext xmlns:c16="http://schemas.microsoft.com/office/drawing/2014/chart" uri="{C3380CC4-5D6E-409C-BE32-E72D297353CC}">
              <c16:uniqueId val="{0000000B-4443-4D75-A18A-CC6CC5F7908A}"/>
            </c:ext>
          </c:extLst>
        </c:ser>
        <c:ser>
          <c:idx val="12"/>
          <c:order val="12"/>
          <c:tx>
            <c:strRef>
              <c:f>Months!$L$12</c:f>
              <c:strCache>
                <c:ptCount val="1"/>
                <c:pt idx="0">
                  <c:v>12-13</c:v>
                </c:pt>
              </c:strCache>
            </c:strRef>
          </c:tx>
          <c:spPr>
            <a:solidFill>
              <a:schemeClr val="accent1">
                <a:lumMod val="80000"/>
                <a:lumOff val="20000"/>
              </a:schemeClr>
            </a:solidFill>
            <a:ln>
              <a:noFill/>
            </a:ln>
            <a:effectLst/>
          </c:spPr>
          <c:invertIfNegative val="0"/>
          <c:cat>
            <c:strRef>
              <c:f>Months!$M$1</c:f>
              <c:strCache>
                <c:ptCount val="1"/>
                <c:pt idx="0">
                  <c:v># of Weeks range</c:v>
                </c:pt>
              </c:strCache>
            </c:strRef>
          </c:cat>
          <c:val>
            <c:numRef>
              <c:f>Months!$M$12</c:f>
              <c:numCache>
                <c:formatCode>General</c:formatCode>
                <c:ptCount val="1"/>
                <c:pt idx="0">
                  <c:v>1</c:v>
                </c:pt>
              </c:numCache>
            </c:numRef>
          </c:val>
          <c:extLst>
            <c:ext xmlns:c16="http://schemas.microsoft.com/office/drawing/2014/chart" uri="{C3380CC4-5D6E-409C-BE32-E72D297353CC}">
              <c16:uniqueId val="{0000000C-4443-4D75-A18A-CC6CC5F7908A}"/>
            </c:ext>
          </c:extLst>
        </c:ser>
        <c:ser>
          <c:idx val="13"/>
          <c:order val="13"/>
          <c:tx>
            <c:strRef>
              <c:f>Months!$L$13</c:f>
              <c:strCache>
                <c:ptCount val="1"/>
                <c:pt idx="0">
                  <c:v>13-14</c:v>
                </c:pt>
              </c:strCache>
            </c:strRef>
          </c:tx>
          <c:spPr>
            <a:solidFill>
              <a:schemeClr val="accent2">
                <a:lumMod val="80000"/>
                <a:lumOff val="20000"/>
              </a:schemeClr>
            </a:solidFill>
            <a:ln>
              <a:noFill/>
            </a:ln>
            <a:effectLst/>
          </c:spPr>
          <c:invertIfNegative val="0"/>
          <c:cat>
            <c:strRef>
              <c:f>Months!$M$1</c:f>
              <c:strCache>
                <c:ptCount val="1"/>
                <c:pt idx="0">
                  <c:v># of Weeks range</c:v>
                </c:pt>
              </c:strCache>
            </c:strRef>
          </c:cat>
          <c:val>
            <c:numRef>
              <c:f>Months!$M$13</c:f>
              <c:numCache>
                <c:formatCode>General</c:formatCode>
                <c:ptCount val="1"/>
                <c:pt idx="0">
                  <c:v>0</c:v>
                </c:pt>
              </c:numCache>
            </c:numRef>
          </c:val>
          <c:extLst>
            <c:ext xmlns:c16="http://schemas.microsoft.com/office/drawing/2014/chart" uri="{C3380CC4-5D6E-409C-BE32-E72D297353CC}">
              <c16:uniqueId val="{0000000D-4443-4D75-A18A-CC6CC5F7908A}"/>
            </c:ext>
          </c:extLst>
        </c:ser>
        <c:ser>
          <c:idx val="14"/>
          <c:order val="14"/>
          <c:tx>
            <c:strRef>
              <c:f>Months!$L$14</c:f>
              <c:strCache>
                <c:ptCount val="1"/>
                <c:pt idx="0">
                  <c:v>14-15</c:v>
                </c:pt>
              </c:strCache>
            </c:strRef>
          </c:tx>
          <c:spPr>
            <a:solidFill>
              <a:schemeClr val="accent3">
                <a:lumMod val="80000"/>
                <a:lumOff val="20000"/>
              </a:schemeClr>
            </a:solidFill>
            <a:ln>
              <a:noFill/>
            </a:ln>
            <a:effectLst/>
          </c:spPr>
          <c:invertIfNegative val="0"/>
          <c:cat>
            <c:strRef>
              <c:f>Months!$M$1</c:f>
              <c:strCache>
                <c:ptCount val="1"/>
                <c:pt idx="0">
                  <c:v># of Weeks range</c:v>
                </c:pt>
              </c:strCache>
            </c:strRef>
          </c:cat>
          <c:val>
            <c:numRef>
              <c:f>Months!$M$14</c:f>
              <c:numCache>
                <c:formatCode>General</c:formatCode>
                <c:ptCount val="1"/>
                <c:pt idx="0">
                  <c:v>1</c:v>
                </c:pt>
              </c:numCache>
            </c:numRef>
          </c:val>
          <c:extLst>
            <c:ext xmlns:c16="http://schemas.microsoft.com/office/drawing/2014/chart" uri="{C3380CC4-5D6E-409C-BE32-E72D297353CC}">
              <c16:uniqueId val="{0000000E-4443-4D75-A18A-CC6CC5F7908A}"/>
            </c:ext>
          </c:extLst>
        </c:ser>
        <c:ser>
          <c:idx val="15"/>
          <c:order val="15"/>
          <c:tx>
            <c:strRef>
              <c:f>Sheet1!#REF!</c:f>
              <c:strCache>
                <c:ptCount val="1"/>
                <c:pt idx="0">
                  <c:v>#REF!</c:v>
                </c:pt>
              </c:strCache>
            </c:strRef>
          </c:tx>
          <c:spPr>
            <a:solidFill>
              <a:schemeClr val="accent4">
                <a:lumMod val="80000"/>
                <a:lumOff val="20000"/>
              </a:schemeClr>
            </a:solidFill>
            <a:ln>
              <a:noFill/>
            </a:ln>
            <a:effectLst/>
          </c:spPr>
          <c:invertIfNegative val="0"/>
          <c:cat>
            <c:strRef>
              <c:f>Months!$M$1</c:f>
              <c:strCache>
                <c:ptCount val="1"/>
                <c:pt idx="0">
                  <c:v># of Weeks range</c:v>
                </c:pt>
              </c:strCache>
            </c:strRef>
          </c:cat>
          <c:val>
            <c:numRef>
              <c:f>Sheet1!#REF!</c:f>
              <c:numCache>
                <c:formatCode>General</c:formatCode>
                <c:ptCount val="1"/>
                <c:pt idx="0">
                  <c:v>1</c:v>
                </c:pt>
              </c:numCache>
            </c:numRef>
          </c:val>
          <c:extLst>
            <c:ext xmlns:c16="http://schemas.microsoft.com/office/drawing/2014/chart" uri="{C3380CC4-5D6E-409C-BE32-E72D297353CC}">
              <c16:uniqueId val="{0000000F-4443-4D75-A18A-CC6CC5F7908A}"/>
            </c:ext>
          </c:extLst>
        </c:ser>
        <c:ser>
          <c:idx val="16"/>
          <c:order val="16"/>
          <c:tx>
            <c:strRef>
              <c:f>Months!$L$15</c:f>
              <c:strCache>
                <c:ptCount val="1"/>
                <c:pt idx="0">
                  <c:v>18-19</c:v>
                </c:pt>
              </c:strCache>
            </c:strRef>
          </c:tx>
          <c:spPr>
            <a:solidFill>
              <a:schemeClr val="accent5">
                <a:lumMod val="80000"/>
                <a:lumOff val="20000"/>
              </a:schemeClr>
            </a:solidFill>
            <a:ln>
              <a:noFill/>
            </a:ln>
            <a:effectLst/>
          </c:spPr>
          <c:invertIfNegative val="0"/>
          <c:cat>
            <c:strRef>
              <c:f>Months!$M$1</c:f>
              <c:strCache>
                <c:ptCount val="1"/>
                <c:pt idx="0">
                  <c:v># of Weeks range</c:v>
                </c:pt>
              </c:strCache>
            </c:strRef>
          </c:cat>
          <c:val>
            <c:numRef>
              <c:f>Months!$M$15</c:f>
              <c:numCache>
                <c:formatCode>General</c:formatCode>
                <c:ptCount val="1"/>
                <c:pt idx="0">
                  <c:v>1</c:v>
                </c:pt>
              </c:numCache>
            </c:numRef>
          </c:val>
          <c:extLst>
            <c:ext xmlns:c16="http://schemas.microsoft.com/office/drawing/2014/chart" uri="{C3380CC4-5D6E-409C-BE32-E72D297353CC}">
              <c16:uniqueId val="{00000010-4443-4D75-A18A-CC6CC5F7908A}"/>
            </c:ext>
          </c:extLst>
        </c:ser>
        <c:ser>
          <c:idx val="17"/>
          <c:order val="17"/>
          <c:tx>
            <c:strRef>
              <c:f>Months!$L$16</c:f>
              <c:strCache>
                <c:ptCount val="1"/>
                <c:pt idx="0">
                  <c:v>19-20</c:v>
                </c:pt>
              </c:strCache>
            </c:strRef>
          </c:tx>
          <c:spPr>
            <a:solidFill>
              <a:schemeClr val="accent6">
                <a:lumMod val="80000"/>
                <a:lumOff val="20000"/>
              </a:schemeClr>
            </a:solidFill>
            <a:ln>
              <a:noFill/>
            </a:ln>
            <a:effectLst/>
          </c:spPr>
          <c:invertIfNegative val="0"/>
          <c:cat>
            <c:strRef>
              <c:f>Months!$M$1</c:f>
              <c:strCache>
                <c:ptCount val="1"/>
                <c:pt idx="0">
                  <c:v># of Weeks range</c:v>
                </c:pt>
              </c:strCache>
            </c:strRef>
          </c:cat>
          <c:val>
            <c:numRef>
              <c:f>Months!$M$16</c:f>
              <c:numCache>
                <c:formatCode>General</c:formatCode>
                <c:ptCount val="1"/>
                <c:pt idx="0">
                  <c:v>1</c:v>
                </c:pt>
              </c:numCache>
            </c:numRef>
          </c:val>
          <c:extLst>
            <c:ext xmlns:c16="http://schemas.microsoft.com/office/drawing/2014/chart" uri="{C3380CC4-5D6E-409C-BE32-E72D297353CC}">
              <c16:uniqueId val="{00000011-4443-4D75-A18A-CC6CC5F7908A}"/>
            </c:ext>
          </c:extLst>
        </c:ser>
        <c:ser>
          <c:idx val="18"/>
          <c:order val="18"/>
          <c:tx>
            <c:strRef>
              <c:f>Months!$L$17</c:f>
              <c:strCache>
                <c:ptCount val="1"/>
                <c:pt idx="0">
                  <c:v>20+</c:v>
                </c:pt>
              </c:strCache>
            </c:strRef>
          </c:tx>
          <c:spPr>
            <a:solidFill>
              <a:schemeClr val="accent1">
                <a:lumMod val="80000"/>
              </a:schemeClr>
            </a:solidFill>
            <a:ln>
              <a:noFill/>
            </a:ln>
            <a:effectLst/>
          </c:spPr>
          <c:invertIfNegative val="0"/>
          <c:cat>
            <c:strRef>
              <c:f>Months!$M$1</c:f>
              <c:strCache>
                <c:ptCount val="1"/>
                <c:pt idx="0">
                  <c:v># of Weeks range</c:v>
                </c:pt>
              </c:strCache>
            </c:strRef>
          </c:cat>
          <c:val>
            <c:numRef>
              <c:f>Months!$M$17</c:f>
              <c:numCache>
                <c:formatCode>General</c:formatCode>
                <c:ptCount val="1"/>
                <c:pt idx="0">
                  <c:v>3</c:v>
                </c:pt>
              </c:numCache>
            </c:numRef>
          </c:val>
          <c:extLst>
            <c:ext xmlns:c16="http://schemas.microsoft.com/office/drawing/2014/chart" uri="{C3380CC4-5D6E-409C-BE32-E72D297353CC}">
              <c16:uniqueId val="{00000012-4443-4D75-A18A-CC6CC5F7908A}"/>
            </c:ext>
          </c:extLst>
        </c:ser>
        <c:dLbls>
          <c:showLegendKey val="0"/>
          <c:showVal val="0"/>
          <c:showCatName val="0"/>
          <c:showSerName val="0"/>
          <c:showPercent val="0"/>
          <c:showBubbleSize val="0"/>
        </c:dLbls>
        <c:gapWidth val="219"/>
        <c:overlap val="-27"/>
        <c:axId val="2061466623"/>
        <c:axId val="2061457983"/>
        <c:extLst/>
      </c:barChart>
      <c:catAx>
        <c:axId val="20614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457983"/>
        <c:crosses val="autoZero"/>
        <c:auto val="1"/>
        <c:lblAlgn val="ctr"/>
        <c:lblOffset val="100"/>
        <c:noMultiLvlLbl val="0"/>
      </c:catAx>
      <c:valAx>
        <c:axId val="206145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466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Months!$L$2:$L$5</c:f>
              <c:strCache>
                <c:ptCount val="4"/>
                <c:pt idx="0">
                  <c:v>0-1</c:v>
                </c:pt>
                <c:pt idx="1">
                  <c:v>1-2</c:v>
                </c:pt>
                <c:pt idx="2">
                  <c:v>2-3</c:v>
                </c:pt>
                <c:pt idx="3">
                  <c:v>3-4</c:v>
                </c:pt>
              </c:strCache>
            </c:strRef>
          </c:cat>
          <c:val>
            <c:numRef>
              <c:f>Months!$M$2:$M$5</c:f>
              <c:numCache>
                <c:formatCode>General</c:formatCode>
                <c:ptCount val="4"/>
                <c:pt idx="0">
                  <c:v>5</c:v>
                </c:pt>
                <c:pt idx="1">
                  <c:v>3</c:v>
                </c:pt>
                <c:pt idx="2">
                  <c:v>4</c:v>
                </c:pt>
                <c:pt idx="3">
                  <c:v>1</c:v>
                </c:pt>
              </c:numCache>
            </c:numRef>
          </c:val>
          <c:extLst>
            <c:ext xmlns:c16="http://schemas.microsoft.com/office/drawing/2014/chart" uri="{C3380CC4-5D6E-409C-BE32-E72D297353CC}">
              <c16:uniqueId val="{00000000-C18C-4054-AB8D-56EA6D1BE4DD}"/>
            </c:ext>
          </c:extLst>
        </c:ser>
        <c:dLbls>
          <c:showLegendKey val="0"/>
          <c:showVal val="0"/>
          <c:showCatName val="0"/>
          <c:showSerName val="0"/>
          <c:showPercent val="0"/>
          <c:showBubbleSize val="0"/>
        </c:dLbls>
        <c:gapWidth val="182"/>
        <c:axId val="611861791"/>
        <c:axId val="611874751"/>
      </c:barChart>
      <c:catAx>
        <c:axId val="611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74751"/>
        <c:crosses val="autoZero"/>
        <c:auto val="1"/>
        <c:lblAlgn val="ctr"/>
        <c:lblOffset val="100"/>
        <c:noMultiLvlLbl val="0"/>
      </c:catAx>
      <c:valAx>
        <c:axId val="61187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6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Months!$L$6:$L$9</c:f>
              <c:strCache>
                <c:ptCount val="4"/>
                <c:pt idx="0">
                  <c:v>5-6</c:v>
                </c:pt>
                <c:pt idx="1">
                  <c:v>6-7</c:v>
                </c:pt>
                <c:pt idx="2">
                  <c:v>7-8</c:v>
                </c:pt>
                <c:pt idx="3">
                  <c:v>9-10</c:v>
                </c:pt>
              </c:strCache>
            </c:strRef>
          </c:cat>
          <c:val>
            <c:numRef>
              <c:f>Months!$M$6:$M$9</c:f>
              <c:numCache>
                <c:formatCode>General</c:formatCode>
                <c:ptCount val="4"/>
                <c:pt idx="0">
                  <c:v>3</c:v>
                </c:pt>
                <c:pt idx="1">
                  <c:v>1</c:v>
                </c:pt>
                <c:pt idx="2">
                  <c:v>2</c:v>
                </c:pt>
                <c:pt idx="3">
                  <c:v>1</c:v>
                </c:pt>
              </c:numCache>
            </c:numRef>
          </c:val>
          <c:extLst>
            <c:ext xmlns:c16="http://schemas.microsoft.com/office/drawing/2014/chart" uri="{C3380CC4-5D6E-409C-BE32-E72D297353CC}">
              <c16:uniqueId val="{00000000-3BD0-4C5B-88EC-8B0D58A27EF8}"/>
            </c:ext>
          </c:extLst>
        </c:ser>
        <c:dLbls>
          <c:showLegendKey val="0"/>
          <c:showVal val="0"/>
          <c:showCatName val="0"/>
          <c:showSerName val="0"/>
          <c:showPercent val="0"/>
          <c:showBubbleSize val="0"/>
        </c:dLbls>
        <c:gapWidth val="182"/>
        <c:axId val="2028961631"/>
        <c:axId val="2028973631"/>
      </c:barChart>
      <c:catAx>
        <c:axId val="202896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73631"/>
        <c:crosses val="autoZero"/>
        <c:auto val="1"/>
        <c:lblAlgn val="ctr"/>
        <c:lblOffset val="100"/>
        <c:noMultiLvlLbl val="0"/>
      </c:catAx>
      <c:valAx>
        <c:axId val="202897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6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Months!$L$10:$L$13</c:f>
              <c:strCache>
                <c:ptCount val="4"/>
                <c:pt idx="0">
                  <c:v>10-11</c:v>
                </c:pt>
                <c:pt idx="1">
                  <c:v>11-12</c:v>
                </c:pt>
                <c:pt idx="2">
                  <c:v>12-13</c:v>
                </c:pt>
                <c:pt idx="3">
                  <c:v>13-14</c:v>
                </c:pt>
              </c:strCache>
            </c:strRef>
          </c:cat>
          <c:val>
            <c:numRef>
              <c:f>Months!$M$10:$M$13</c:f>
              <c:numCache>
                <c:formatCode>General</c:formatCode>
                <c:ptCount val="4"/>
                <c:pt idx="0">
                  <c:v>2</c:v>
                </c:pt>
                <c:pt idx="1">
                  <c:v>5</c:v>
                </c:pt>
                <c:pt idx="2">
                  <c:v>1</c:v>
                </c:pt>
                <c:pt idx="3">
                  <c:v>0</c:v>
                </c:pt>
              </c:numCache>
            </c:numRef>
          </c:val>
          <c:extLst>
            <c:ext xmlns:c16="http://schemas.microsoft.com/office/drawing/2014/chart" uri="{C3380CC4-5D6E-409C-BE32-E72D297353CC}">
              <c16:uniqueId val="{00000000-62EB-4DE9-A563-2A703AA543EE}"/>
            </c:ext>
          </c:extLst>
        </c:ser>
        <c:dLbls>
          <c:showLegendKey val="0"/>
          <c:showVal val="0"/>
          <c:showCatName val="0"/>
          <c:showSerName val="0"/>
          <c:showPercent val="0"/>
          <c:showBubbleSize val="0"/>
        </c:dLbls>
        <c:gapWidth val="182"/>
        <c:axId val="611913151"/>
        <c:axId val="611888191"/>
      </c:barChart>
      <c:catAx>
        <c:axId val="61191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88191"/>
        <c:crosses val="autoZero"/>
        <c:auto val="1"/>
        <c:lblAlgn val="ctr"/>
        <c:lblOffset val="100"/>
        <c:noMultiLvlLbl val="0"/>
      </c:catAx>
      <c:valAx>
        <c:axId val="61188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13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Months!$L$14:$L$17</c:f>
              <c:strCache>
                <c:ptCount val="4"/>
                <c:pt idx="0">
                  <c:v>14-15</c:v>
                </c:pt>
                <c:pt idx="1">
                  <c:v>18-19</c:v>
                </c:pt>
                <c:pt idx="2">
                  <c:v>19-20</c:v>
                </c:pt>
                <c:pt idx="3">
                  <c:v>20+</c:v>
                </c:pt>
              </c:strCache>
            </c:strRef>
          </c:cat>
          <c:val>
            <c:numRef>
              <c:f>Months!$M$14:$M$17</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0-4740-4D92-B74F-A93F554516FA}"/>
            </c:ext>
          </c:extLst>
        </c:ser>
        <c:dLbls>
          <c:showLegendKey val="0"/>
          <c:showVal val="0"/>
          <c:showCatName val="0"/>
          <c:showSerName val="0"/>
          <c:showPercent val="0"/>
          <c:showBubbleSize val="0"/>
        </c:dLbls>
        <c:gapWidth val="182"/>
        <c:axId val="2028976511"/>
        <c:axId val="2028984191"/>
      </c:barChart>
      <c:catAx>
        <c:axId val="202897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84191"/>
        <c:crosses val="autoZero"/>
        <c:auto val="1"/>
        <c:lblAlgn val="ctr"/>
        <c:lblOffset val="100"/>
        <c:noMultiLvlLbl val="0"/>
      </c:catAx>
      <c:valAx>
        <c:axId val="202898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76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Months!$L$2:$L$17</c:f>
              <c:strCache>
                <c:ptCount val="16"/>
                <c:pt idx="0">
                  <c:v>0-1</c:v>
                </c:pt>
                <c:pt idx="1">
                  <c:v>1-2</c:v>
                </c:pt>
                <c:pt idx="2">
                  <c:v>2-3</c:v>
                </c:pt>
                <c:pt idx="3">
                  <c:v>3-4</c:v>
                </c:pt>
                <c:pt idx="4">
                  <c:v>5-6</c:v>
                </c:pt>
                <c:pt idx="5">
                  <c:v>6-7</c:v>
                </c:pt>
                <c:pt idx="6">
                  <c:v>7-8</c:v>
                </c:pt>
                <c:pt idx="7">
                  <c:v>9-10</c:v>
                </c:pt>
                <c:pt idx="8">
                  <c:v>10-11</c:v>
                </c:pt>
                <c:pt idx="9">
                  <c:v>11-12</c:v>
                </c:pt>
                <c:pt idx="10">
                  <c:v>12-13</c:v>
                </c:pt>
                <c:pt idx="11">
                  <c:v>13-14</c:v>
                </c:pt>
                <c:pt idx="12">
                  <c:v>14-15</c:v>
                </c:pt>
                <c:pt idx="13">
                  <c:v>18-19</c:v>
                </c:pt>
                <c:pt idx="14">
                  <c:v>19-20</c:v>
                </c:pt>
                <c:pt idx="15">
                  <c:v>20+</c:v>
                </c:pt>
              </c:strCache>
            </c:strRef>
          </c:cat>
          <c:val>
            <c:numRef>
              <c:f>Months!$M$2:$M$17</c:f>
              <c:numCache>
                <c:formatCode>General</c:formatCode>
                <c:ptCount val="16"/>
                <c:pt idx="0">
                  <c:v>5</c:v>
                </c:pt>
                <c:pt idx="1">
                  <c:v>3</c:v>
                </c:pt>
                <c:pt idx="2">
                  <c:v>4</c:v>
                </c:pt>
                <c:pt idx="3">
                  <c:v>1</c:v>
                </c:pt>
                <c:pt idx="4">
                  <c:v>3</c:v>
                </c:pt>
                <c:pt idx="5">
                  <c:v>1</c:v>
                </c:pt>
                <c:pt idx="6">
                  <c:v>2</c:v>
                </c:pt>
                <c:pt idx="7">
                  <c:v>1</c:v>
                </c:pt>
                <c:pt idx="8">
                  <c:v>2</c:v>
                </c:pt>
                <c:pt idx="9">
                  <c:v>5</c:v>
                </c:pt>
                <c:pt idx="10">
                  <c:v>1</c:v>
                </c:pt>
                <c:pt idx="11">
                  <c:v>0</c:v>
                </c:pt>
                <c:pt idx="12">
                  <c:v>1</c:v>
                </c:pt>
                <c:pt idx="13">
                  <c:v>1</c:v>
                </c:pt>
                <c:pt idx="14">
                  <c:v>1</c:v>
                </c:pt>
                <c:pt idx="15">
                  <c:v>3</c:v>
                </c:pt>
              </c:numCache>
            </c:numRef>
          </c:val>
          <c:extLst>
            <c:ext xmlns:c16="http://schemas.microsoft.com/office/drawing/2014/chart" uri="{C3380CC4-5D6E-409C-BE32-E72D297353CC}">
              <c16:uniqueId val="{00000000-E0EC-4138-9CCC-A74C63B3CE7F}"/>
            </c:ext>
          </c:extLst>
        </c:ser>
        <c:dLbls>
          <c:showLegendKey val="0"/>
          <c:showVal val="0"/>
          <c:showCatName val="0"/>
          <c:showSerName val="0"/>
          <c:showPercent val="0"/>
          <c:showBubbleSize val="0"/>
        </c:dLbls>
        <c:gapWidth val="182"/>
        <c:axId val="2088132352"/>
        <c:axId val="2088133792"/>
      </c:barChart>
      <c:catAx>
        <c:axId val="208813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33792"/>
        <c:crosses val="autoZero"/>
        <c:auto val="1"/>
        <c:lblAlgn val="ctr"/>
        <c:lblOffset val="100"/>
        <c:noMultiLvlLbl val="0"/>
      </c:catAx>
      <c:valAx>
        <c:axId val="208813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3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[Registration Request Log new.xlsx]Request+bar graph data!PivotTable12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'Request+bar graph data'!$Y$2</c:f>
              <c:strCache>
                <c:ptCount val="1"/>
                <c:pt idx="0">
                  <c:v>Total</c:v>
                </c:pt>
              </c:strCache>
            </c:strRef>
          </c:tx>
          <c:spPr>
            <a:solidFill>
              <a:schemeClr val="accent1"/>
            </a:solidFill>
            <a:ln>
              <a:noFill/>
            </a:ln>
            <a:effectLst/>
          </c:spPr>
          <c:invertIfNegative val="0"/>
          <c:cat>
            <c:strRef>
              <c:f>'Request+bar graph data'!$X$3:$X$26</c:f>
              <c:strCache>
                <c:ptCount val="23"/>
                <c:pt idx="0">
                  <c:v>Israel</c:v>
                </c:pt>
                <c:pt idx="1">
                  <c:v>Serbia</c:v>
                </c:pt>
                <c:pt idx="2">
                  <c:v>Nicaragua</c:v>
                </c:pt>
                <c:pt idx="3">
                  <c:v>Mexico</c:v>
                </c:pt>
                <c:pt idx="4">
                  <c:v>Indonesia</c:v>
                </c:pt>
                <c:pt idx="5">
                  <c:v>Argentina</c:v>
                </c:pt>
                <c:pt idx="6">
                  <c:v>Guatemala</c:v>
                </c:pt>
                <c:pt idx="7">
                  <c:v>Egypt</c:v>
                </c:pt>
                <c:pt idx="8">
                  <c:v>Turkey</c:v>
                </c:pt>
                <c:pt idx="9">
                  <c:v>Paraguay</c:v>
                </c:pt>
                <c:pt idx="10">
                  <c:v>Morocco</c:v>
                </c:pt>
                <c:pt idx="11">
                  <c:v>Korea</c:v>
                </c:pt>
                <c:pt idx="12">
                  <c:v>Colombia</c:v>
                </c:pt>
                <c:pt idx="13">
                  <c:v>UK</c:v>
                </c:pt>
                <c:pt idx="14">
                  <c:v>Australia</c:v>
                </c:pt>
                <c:pt idx="15">
                  <c:v>Sri Lanka</c:v>
                </c:pt>
                <c:pt idx="16">
                  <c:v>Taiwan</c:v>
                </c:pt>
                <c:pt idx="17">
                  <c:v>Malaysia</c:v>
                </c:pt>
                <c:pt idx="18">
                  <c:v>Saudi Arabia</c:v>
                </c:pt>
                <c:pt idx="19">
                  <c:v>Brazil</c:v>
                </c:pt>
                <c:pt idx="20">
                  <c:v>Thailand</c:v>
                </c:pt>
                <c:pt idx="21">
                  <c:v>Vietnam</c:v>
                </c:pt>
                <c:pt idx="22">
                  <c:v>India</c:v>
                </c:pt>
              </c:strCache>
            </c:strRef>
          </c:cat>
          <c:val>
            <c:numRef>
              <c:f>'Request+bar graph data'!$Y$3:$Y$26</c:f>
              <c:numCache>
                <c:formatCode>General</c:formatCode>
                <c:ptCount val="23"/>
                <c:pt idx="0">
                  <c:v>1</c:v>
                </c:pt>
                <c:pt idx="1">
                  <c:v>1</c:v>
                </c:pt>
                <c:pt idx="2">
                  <c:v>1</c:v>
                </c:pt>
                <c:pt idx="3">
                  <c:v>2</c:v>
                </c:pt>
                <c:pt idx="4">
                  <c:v>2</c:v>
                </c:pt>
                <c:pt idx="5">
                  <c:v>2</c:v>
                </c:pt>
                <c:pt idx="6">
                  <c:v>2</c:v>
                </c:pt>
                <c:pt idx="7">
                  <c:v>2</c:v>
                </c:pt>
                <c:pt idx="8">
                  <c:v>2</c:v>
                </c:pt>
                <c:pt idx="9">
                  <c:v>2</c:v>
                </c:pt>
                <c:pt idx="10">
                  <c:v>10</c:v>
                </c:pt>
                <c:pt idx="11">
                  <c:v>10</c:v>
                </c:pt>
                <c:pt idx="12">
                  <c:v>13</c:v>
                </c:pt>
                <c:pt idx="13">
                  <c:v>14</c:v>
                </c:pt>
                <c:pt idx="14">
                  <c:v>15</c:v>
                </c:pt>
                <c:pt idx="15">
                  <c:v>23</c:v>
                </c:pt>
                <c:pt idx="16">
                  <c:v>30</c:v>
                </c:pt>
                <c:pt idx="17">
                  <c:v>50</c:v>
                </c:pt>
                <c:pt idx="18">
                  <c:v>54</c:v>
                </c:pt>
                <c:pt idx="19">
                  <c:v>63</c:v>
                </c:pt>
                <c:pt idx="20">
                  <c:v>121</c:v>
                </c:pt>
                <c:pt idx="21">
                  <c:v>123</c:v>
                </c:pt>
                <c:pt idx="22">
                  <c:v>369</c:v>
                </c:pt>
              </c:numCache>
            </c:numRef>
          </c:val>
          <c:extLst>
            <c:ext xmlns:c16="http://schemas.microsoft.com/office/drawing/2014/chart" uri="{C3380CC4-5D6E-409C-BE32-E72D297353CC}">
              <c16:uniqueId val="{00000000-C196-4867-891E-354C4DFF4A6C}"/>
            </c:ext>
          </c:extLst>
        </c:ser>
        <c:dLbls>
          <c:showLegendKey val="0"/>
          <c:showVal val="0"/>
          <c:showCatName val="0"/>
          <c:showSerName val="0"/>
          <c:showPercent val="0"/>
          <c:showBubbleSize val="0"/>
        </c:dLbls>
        <c:gapWidth val="182"/>
        <c:axId val="589810816"/>
        <c:axId val="589820416"/>
      </c:barChart>
      <c:catAx>
        <c:axId val="58981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20416"/>
        <c:crosses val="autoZero"/>
        <c:auto val="1"/>
        <c:lblAlgn val="ctr"/>
        <c:lblOffset val="100"/>
        <c:noMultiLvlLbl val="0"/>
      </c:catAx>
      <c:valAx>
        <c:axId val="58982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1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'Department data'!$AC$11:$AC$17</c:f>
              <c:strCache>
                <c:ptCount val="7"/>
                <c:pt idx="0">
                  <c:v>Sales</c:v>
                </c:pt>
                <c:pt idx="1">
                  <c:v>MGMT</c:v>
                </c:pt>
                <c:pt idx="2">
                  <c:v>TS</c:v>
                </c:pt>
                <c:pt idx="3">
                  <c:v>MNF</c:v>
                </c:pt>
                <c:pt idx="4">
                  <c:v>R&amp;D</c:v>
                </c:pt>
                <c:pt idx="5">
                  <c:v>QA/RA</c:v>
                </c:pt>
                <c:pt idx="6">
                  <c:v>MKTG</c:v>
                </c:pt>
              </c:strCache>
            </c:strRef>
          </c:cat>
          <c:val>
            <c:numRef>
              <c:f>'Department data'!$AD$11:$AD$17</c:f>
              <c:numCache>
                <c:formatCode>General</c:formatCode>
                <c:ptCount val="7"/>
                <c:pt idx="0">
                  <c:v>9</c:v>
                </c:pt>
                <c:pt idx="1">
                  <c:v>10</c:v>
                </c:pt>
                <c:pt idx="2">
                  <c:v>12</c:v>
                </c:pt>
                <c:pt idx="3">
                  <c:v>29</c:v>
                </c:pt>
                <c:pt idx="4">
                  <c:v>107</c:v>
                </c:pt>
                <c:pt idx="5">
                  <c:v>183</c:v>
                </c:pt>
                <c:pt idx="6">
                  <c:v>386</c:v>
                </c:pt>
              </c:numCache>
            </c:numRef>
          </c:val>
          <c:extLst>
            <c:ext xmlns:c16="http://schemas.microsoft.com/office/drawing/2014/chart" uri="{C3380CC4-5D6E-409C-BE32-E72D297353CC}">
              <c16:uniqueId val="{00000000-883C-4218-B7EE-2E24E9FB896F}"/>
            </c:ext>
          </c:extLst>
        </c:ser>
        <c:dLbls>
          <c:showLegendKey val="0"/>
          <c:showVal val="0"/>
          <c:showCatName val="0"/>
          <c:showSerName val="0"/>
          <c:showPercent val="0"/>
          <c:showBubbleSize val="0"/>
        </c:dLbls>
        <c:gapWidth val="182"/>
        <c:axId val="1156568928"/>
        <c:axId val="1156569888"/>
      </c:barChart>
      <c:catAx>
        <c:axId val="115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9888"/>
        <c:crosses val="autoZero"/>
        <c:auto val="1"/>
        <c:lblAlgn val="ctr"/>
        <c:lblOffset val="100"/>
        <c:noMultiLvlLbl val="0"/>
      </c:catAx>
      <c:valAx>
        <c:axId val="115656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[Registration Request Log new.xlsx]Request+bar graph data!PivotTable12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u="sng">
                <a:solidFill>
                  <a:schemeClr val="bg1"/>
                </a:solidFill>
              </a:rPr>
              <a:t>TOP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'Request+bar graph data'!$Y$2</c:f>
              <c:strCache>
                <c:ptCount val="1"/>
                <c:pt idx="0">
                  <c:v>Total</c:v>
                </c:pt>
              </c:strCache>
            </c:strRef>
          </c:tx>
          <c:spPr>
            <a:solidFill>
              <a:schemeClr val="accent1"/>
            </a:solidFill>
            <a:ln>
              <a:noFill/>
            </a:ln>
            <a:effectLst/>
          </c:spPr>
          <c:invertIfNegative val="0"/>
          <c:cat>
            <c:strRef>
              <c:f>'Request+bar graph data'!$X$3:$X$26</c:f>
              <c:strCache>
                <c:ptCount val="23"/>
                <c:pt idx="0">
                  <c:v>Israel</c:v>
                </c:pt>
                <c:pt idx="1">
                  <c:v>Serbia</c:v>
                </c:pt>
                <c:pt idx="2">
                  <c:v>Nicaragua</c:v>
                </c:pt>
                <c:pt idx="3">
                  <c:v>Mexico</c:v>
                </c:pt>
                <c:pt idx="4">
                  <c:v>Indonesia</c:v>
                </c:pt>
                <c:pt idx="5">
                  <c:v>Argentina</c:v>
                </c:pt>
                <c:pt idx="6">
                  <c:v>Guatemala</c:v>
                </c:pt>
                <c:pt idx="7">
                  <c:v>Egypt</c:v>
                </c:pt>
                <c:pt idx="8">
                  <c:v>Turkey</c:v>
                </c:pt>
                <c:pt idx="9">
                  <c:v>Paraguay</c:v>
                </c:pt>
                <c:pt idx="10">
                  <c:v>Morocco</c:v>
                </c:pt>
                <c:pt idx="11">
                  <c:v>Korea</c:v>
                </c:pt>
                <c:pt idx="12">
                  <c:v>Colombia</c:v>
                </c:pt>
                <c:pt idx="13">
                  <c:v>UK</c:v>
                </c:pt>
                <c:pt idx="14">
                  <c:v>Australia</c:v>
                </c:pt>
                <c:pt idx="15">
                  <c:v>Sri Lanka</c:v>
                </c:pt>
                <c:pt idx="16">
                  <c:v>Taiwan</c:v>
                </c:pt>
                <c:pt idx="17">
                  <c:v>Malaysia</c:v>
                </c:pt>
                <c:pt idx="18">
                  <c:v>Saudi Arabia</c:v>
                </c:pt>
                <c:pt idx="19">
                  <c:v>Brazil</c:v>
                </c:pt>
                <c:pt idx="20">
                  <c:v>Thailand</c:v>
                </c:pt>
                <c:pt idx="21">
                  <c:v>Vietnam</c:v>
                </c:pt>
                <c:pt idx="22">
                  <c:v>India</c:v>
                </c:pt>
              </c:strCache>
            </c:strRef>
          </c:cat>
          <c:val>
            <c:numRef>
              <c:f>'Request+bar graph data'!$Y$3:$Y$26</c:f>
              <c:numCache>
                <c:formatCode>General</c:formatCode>
                <c:ptCount val="23"/>
                <c:pt idx="0">
                  <c:v>1</c:v>
                </c:pt>
                <c:pt idx="1">
                  <c:v>1</c:v>
                </c:pt>
                <c:pt idx="2">
                  <c:v>1</c:v>
                </c:pt>
                <c:pt idx="3">
                  <c:v>2</c:v>
                </c:pt>
                <c:pt idx="4">
                  <c:v>2</c:v>
                </c:pt>
                <c:pt idx="5">
                  <c:v>2</c:v>
                </c:pt>
                <c:pt idx="6">
                  <c:v>2</c:v>
                </c:pt>
                <c:pt idx="7">
                  <c:v>2</c:v>
                </c:pt>
                <c:pt idx="8">
                  <c:v>2</c:v>
                </c:pt>
                <c:pt idx="9">
                  <c:v>2</c:v>
                </c:pt>
                <c:pt idx="10">
                  <c:v>10</c:v>
                </c:pt>
                <c:pt idx="11">
                  <c:v>10</c:v>
                </c:pt>
                <c:pt idx="12">
                  <c:v>13</c:v>
                </c:pt>
                <c:pt idx="13">
                  <c:v>14</c:v>
                </c:pt>
                <c:pt idx="14">
                  <c:v>15</c:v>
                </c:pt>
                <c:pt idx="15">
                  <c:v>23</c:v>
                </c:pt>
                <c:pt idx="16">
                  <c:v>30</c:v>
                </c:pt>
                <c:pt idx="17">
                  <c:v>50</c:v>
                </c:pt>
                <c:pt idx="18">
                  <c:v>54</c:v>
                </c:pt>
                <c:pt idx="19">
                  <c:v>63</c:v>
                </c:pt>
                <c:pt idx="20">
                  <c:v>121</c:v>
                </c:pt>
                <c:pt idx="21">
                  <c:v>123</c:v>
                </c:pt>
                <c:pt idx="22">
                  <c:v>369</c:v>
                </c:pt>
              </c:numCache>
            </c:numRef>
          </c:val>
          <c:extLst>
            <c:ext xmlns:c16="http://schemas.microsoft.com/office/drawing/2014/chart" uri="{C3380CC4-5D6E-409C-BE32-E72D297353CC}">
              <c16:uniqueId val="{00000000-5B83-4256-B05E-2F0A83818A5A}"/>
            </c:ext>
          </c:extLst>
        </c:ser>
        <c:dLbls>
          <c:showLegendKey val="0"/>
          <c:showVal val="0"/>
          <c:showCatName val="0"/>
          <c:showSerName val="0"/>
          <c:showPercent val="0"/>
          <c:showBubbleSize val="0"/>
        </c:dLbls>
        <c:gapWidth val="182"/>
        <c:axId val="589810816"/>
        <c:axId val="589820416"/>
      </c:barChart>
      <c:catAx>
        <c:axId val="58981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9820416"/>
        <c:crosses val="autoZero"/>
        <c:auto val="1"/>
        <c:lblAlgn val="ctr"/>
        <c:lblOffset val="100"/>
        <c:noMultiLvlLbl val="0"/>
      </c:catAx>
      <c:valAx>
        <c:axId val="58982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98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[Registration Request Log new.xlsx]Request+bar graph data!PivotTable13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bg1"/>
                </a:solidFill>
              </a:rPr>
              <a:t>TOTAL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'Request+bar graph data'!$AC$2</c:f>
              <c:strCache>
                <c:ptCount val="1"/>
                <c:pt idx="0">
                  <c:v>Total</c:v>
                </c:pt>
              </c:strCache>
            </c:strRef>
          </c:tx>
          <c:spPr>
            <a:solidFill>
              <a:schemeClr val="accent2">
                <a:lumMod val="75000"/>
              </a:schemeClr>
            </a:solidFill>
            <a:ln>
              <a:noFill/>
            </a:ln>
            <a:effectLst/>
          </c:spPr>
          <c:invertIfNegative val="0"/>
          <c:cat>
            <c:strRef>
              <c:f>'Request+bar graph data'!$AB$3:$AB$39</c:f>
              <c:strCache>
                <c:ptCount val="36"/>
                <c:pt idx="0">
                  <c:v>All AU Products</c:v>
                </c:pt>
                <c:pt idx="1">
                  <c:v>Kappa/Lambda FLC</c:v>
                </c:pt>
                <c:pt idx="2">
                  <c:v>CE Products</c:v>
                </c:pt>
                <c:pt idx="3">
                  <c:v>5'NT</c:v>
                </c:pt>
                <c:pt idx="4">
                  <c:v>Cardiac Troponin</c:v>
                </c:pt>
                <c:pt idx="5">
                  <c:v>Creatinine</c:v>
                </c:pt>
                <c:pt idx="6">
                  <c:v>Hba1c OBL</c:v>
                </c:pt>
                <c:pt idx="7">
                  <c:v>N/A</c:v>
                </c:pt>
                <c:pt idx="8">
                  <c:v>Lipase</c:v>
                </c:pt>
                <c:pt idx="9">
                  <c:v>APO A-1</c:v>
                </c:pt>
                <c:pt idx="10">
                  <c:v>APO B</c:v>
                </c:pt>
                <c:pt idx="11">
                  <c:v>All Products</c:v>
                </c:pt>
                <c:pt idx="12">
                  <c:v>Muli-Analyte</c:v>
                </c:pt>
                <c:pt idx="13">
                  <c:v>D-Dimer</c:v>
                </c:pt>
                <c:pt idx="14">
                  <c:v>Fibrinogen</c:v>
                </c:pt>
                <c:pt idx="15">
                  <c:v>TBA</c:v>
                </c:pt>
                <c:pt idx="16">
                  <c:v>hsCRP</c:v>
                </c:pt>
                <c:pt idx="17">
                  <c:v>1,5 AG</c:v>
                </c:pt>
                <c:pt idx="18">
                  <c:v>CO2</c:v>
                </c:pt>
                <c:pt idx="19">
                  <c:v>Sodium</c:v>
                </c:pt>
                <c:pt idx="20">
                  <c:v>Cystatin C</c:v>
                </c:pt>
                <c:pt idx="21">
                  <c:v>Potassium</c:v>
                </c:pt>
                <c:pt idx="22">
                  <c:v>Lithium</c:v>
                </c:pt>
                <c:pt idx="23">
                  <c:v>DZ-Lite c270</c:v>
                </c:pt>
                <c:pt idx="24">
                  <c:v>GSP</c:v>
                </c:pt>
                <c:pt idx="25">
                  <c:v>PLAC</c:v>
                </c:pt>
                <c:pt idx="26">
                  <c:v>Lp(a)</c:v>
                </c:pt>
                <c:pt idx="27">
                  <c:v>Direct HbA1c</c:v>
                </c:pt>
                <c:pt idx="28">
                  <c:v>LDL</c:v>
                </c:pt>
                <c:pt idx="29">
                  <c:v>HDL</c:v>
                </c:pt>
                <c:pt idx="30">
                  <c:v>HCY 2R</c:v>
                </c:pt>
                <c:pt idx="31">
                  <c:v>PCT</c:v>
                </c:pt>
                <c:pt idx="32">
                  <c:v>ADA</c:v>
                </c:pt>
                <c:pt idx="33">
                  <c:v>Vitamin D</c:v>
                </c:pt>
                <c:pt idx="34">
                  <c:v>Kappa FLC</c:v>
                </c:pt>
                <c:pt idx="35">
                  <c:v>Lambda FLC</c:v>
                </c:pt>
              </c:strCache>
            </c:strRef>
          </c:cat>
          <c:val>
            <c:numRef>
              <c:f>'Request+bar graph data'!$AC$3:$AC$39</c:f>
              <c:numCache>
                <c:formatCode>General</c:formatCode>
                <c:ptCount val="36"/>
                <c:pt idx="0">
                  <c:v>2</c:v>
                </c:pt>
                <c:pt idx="1">
                  <c:v>2</c:v>
                </c:pt>
                <c:pt idx="2">
                  <c:v>2</c:v>
                </c:pt>
                <c:pt idx="3">
                  <c:v>2</c:v>
                </c:pt>
                <c:pt idx="4">
                  <c:v>3</c:v>
                </c:pt>
                <c:pt idx="5">
                  <c:v>3</c:v>
                </c:pt>
                <c:pt idx="6">
                  <c:v>4</c:v>
                </c:pt>
                <c:pt idx="7">
                  <c:v>5</c:v>
                </c:pt>
                <c:pt idx="8">
                  <c:v>6</c:v>
                </c:pt>
                <c:pt idx="9">
                  <c:v>7</c:v>
                </c:pt>
                <c:pt idx="10">
                  <c:v>7</c:v>
                </c:pt>
                <c:pt idx="11">
                  <c:v>8</c:v>
                </c:pt>
                <c:pt idx="12">
                  <c:v>9</c:v>
                </c:pt>
                <c:pt idx="13">
                  <c:v>10</c:v>
                </c:pt>
                <c:pt idx="14">
                  <c:v>11</c:v>
                </c:pt>
                <c:pt idx="15">
                  <c:v>12</c:v>
                </c:pt>
                <c:pt idx="16">
                  <c:v>13</c:v>
                </c:pt>
                <c:pt idx="17">
                  <c:v>16</c:v>
                </c:pt>
                <c:pt idx="18">
                  <c:v>16</c:v>
                </c:pt>
                <c:pt idx="19">
                  <c:v>17</c:v>
                </c:pt>
                <c:pt idx="20">
                  <c:v>17</c:v>
                </c:pt>
                <c:pt idx="21">
                  <c:v>17</c:v>
                </c:pt>
                <c:pt idx="22">
                  <c:v>18</c:v>
                </c:pt>
                <c:pt idx="23">
                  <c:v>21</c:v>
                </c:pt>
                <c:pt idx="24">
                  <c:v>23</c:v>
                </c:pt>
                <c:pt idx="25">
                  <c:v>23</c:v>
                </c:pt>
                <c:pt idx="26">
                  <c:v>24</c:v>
                </c:pt>
                <c:pt idx="27">
                  <c:v>26</c:v>
                </c:pt>
                <c:pt idx="28">
                  <c:v>29</c:v>
                </c:pt>
                <c:pt idx="29">
                  <c:v>30</c:v>
                </c:pt>
                <c:pt idx="30">
                  <c:v>30</c:v>
                </c:pt>
                <c:pt idx="31">
                  <c:v>52</c:v>
                </c:pt>
                <c:pt idx="32">
                  <c:v>58</c:v>
                </c:pt>
                <c:pt idx="33">
                  <c:v>73</c:v>
                </c:pt>
                <c:pt idx="34">
                  <c:v>158</c:v>
                </c:pt>
                <c:pt idx="35">
                  <c:v>158</c:v>
                </c:pt>
              </c:numCache>
            </c:numRef>
          </c:val>
          <c:extLst>
            <c:ext xmlns:c16="http://schemas.microsoft.com/office/drawing/2014/chart" uri="{C3380CC4-5D6E-409C-BE32-E72D297353CC}">
              <c16:uniqueId val="{00000000-ABBA-4440-A370-95A7F30AD4EF}"/>
            </c:ext>
          </c:extLst>
        </c:ser>
        <c:dLbls>
          <c:showLegendKey val="0"/>
          <c:showVal val="0"/>
          <c:showCatName val="0"/>
          <c:showSerName val="0"/>
          <c:showPercent val="0"/>
          <c:showBubbleSize val="0"/>
        </c:dLbls>
        <c:gapWidth val="182"/>
        <c:axId val="765736928"/>
        <c:axId val="765735008"/>
      </c:barChart>
      <c:catAx>
        <c:axId val="76573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5735008"/>
        <c:crosses val="autoZero"/>
        <c:auto val="1"/>
        <c:lblAlgn val="ctr"/>
        <c:lblOffset val="100"/>
        <c:noMultiLvlLbl val="0"/>
      </c:catAx>
      <c:valAx>
        <c:axId val="76573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573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data'!$AC$11:$AC$17</c:f>
              <c:strCache>
                <c:ptCount val="7"/>
                <c:pt idx="0">
                  <c:v>Sales</c:v>
                </c:pt>
                <c:pt idx="1">
                  <c:v>MGMT</c:v>
                </c:pt>
                <c:pt idx="2">
                  <c:v>TS</c:v>
                </c:pt>
                <c:pt idx="3">
                  <c:v>MNF</c:v>
                </c:pt>
                <c:pt idx="4">
                  <c:v>R&amp;D</c:v>
                </c:pt>
                <c:pt idx="5">
                  <c:v>QA/RA</c:v>
                </c:pt>
                <c:pt idx="6">
                  <c:v>MKTG</c:v>
                </c:pt>
              </c:strCache>
            </c:strRef>
          </c:cat>
          <c:val>
            <c:numRef>
              <c:f>'Department data'!$AD$11:$AD$17</c:f>
              <c:numCache>
                <c:formatCode>General</c:formatCode>
                <c:ptCount val="7"/>
                <c:pt idx="0">
                  <c:v>9</c:v>
                </c:pt>
                <c:pt idx="1">
                  <c:v>10</c:v>
                </c:pt>
                <c:pt idx="2">
                  <c:v>12</c:v>
                </c:pt>
                <c:pt idx="3">
                  <c:v>29</c:v>
                </c:pt>
                <c:pt idx="4">
                  <c:v>107</c:v>
                </c:pt>
                <c:pt idx="5">
                  <c:v>183</c:v>
                </c:pt>
                <c:pt idx="6">
                  <c:v>386</c:v>
                </c:pt>
              </c:numCache>
            </c:numRef>
          </c:val>
          <c:extLst>
            <c:ext xmlns:c16="http://schemas.microsoft.com/office/drawing/2014/chart" uri="{C3380CC4-5D6E-409C-BE32-E72D297353CC}">
              <c16:uniqueId val="{00000000-C905-4D5E-A4FB-7B769CE93D80}"/>
            </c:ext>
          </c:extLst>
        </c:ser>
        <c:dLbls>
          <c:dLblPos val="outEnd"/>
          <c:showLegendKey val="0"/>
          <c:showVal val="1"/>
          <c:showCatName val="0"/>
          <c:showSerName val="0"/>
          <c:showPercent val="0"/>
          <c:showBubbleSize val="0"/>
        </c:dLbls>
        <c:gapWidth val="182"/>
        <c:axId val="1156568928"/>
        <c:axId val="1156569888"/>
      </c:barChart>
      <c:catAx>
        <c:axId val="115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9888"/>
        <c:crosses val="autoZero"/>
        <c:auto val="1"/>
        <c:lblAlgn val="ctr"/>
        <c:lblOffset val="100"/>
        <c:noMultiLvlLbl val="0"/>
      </c:catAx>
      <c:valAx>
        <c:axId val="115656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8928"/>
        <c:crosses val="autoZero"/>
        <c:crossBetween val="between"/>
      </c:valAx>
      <c:spPr>
        <a:noFill/>
        <a:ln>
          <a:noFill/>
        </a:ln>
        <a:effectLst/>
      </c:spPr>
    </c:plotArea>
    <c:plotVisOnly val="1"/>
    <c:dispBlanksAs val="gap"/>
    <c:showDLblsOverMax val="0"/>
  </c:chart>
  <c:spPr>
    <a:solidFill>
      <a:srgbClr val="E1EBF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[Registration Request Log new.xlsx]# of closed request!PivotTable31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rgbClr val="002060"/>
          </a:solidFill>
          <a:ln w="19050">
            <a:solidFill>
              <a:schemeClr val="lt1"/>
            </a:solidFill>
          </a:ln>
          <a:effectLst/>
        </c:spPr>
      </c:pivotFmt>
      <c:pivotFmt>
        <c:idx val="10"/>
        <c:spPr>
          <a:solidFill>
            <a:srgbClr val="00B050"/>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dLbl>
          <c:idx val="0"/>
          <c:layout>
            <c:manualLayout>
              <c:x val="1.5726825170332758E-2"/>
              <c:y val="0.10438296490504706"/>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2.3645507799586542E-2"/>
                  <c:h val="7.9375407179030313E-2"/>
                </c:manualLayout>
              </c15:layout>
            </c:ext>
          </c:extLst>
        </c:dLbl>
      </c:pivotFmt>
      <c:pivotFmt>
        <c:idx val="12"/>
        <c:spPr>
          <a:solidFill>
            <a:srgbClr val="FFC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w="19050">
            <a:solidFill>
              <a:schemeClr val="lt1"/>
            </a:solidFill>
          </a:ln>
          <a:effectLst/>
        </c:spPr>
      </c:pivotFmt>
      <c:pivotFmt>
        <c:idx val="16"/>
        <c:spPr>
          <a:solidFill>
            <a:srgbClr val="0070C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 of closed request'!$B$3:$B$5</c:f>
              <c:strCache>
                <c:ptCount val="1"/>
                <c:pt idx="0">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D5-4585-AE60-F300CA0F57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D5-4585-AE60-F300CA0F5716}"/>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9DD5-4585-AE60-F300CA0F5716}"/>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9DD5-4585-AE60-F300CA0F57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D5-4585-AE60-F300CA0F571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 of closed request'!$A$6:$A$14</c:f>
              <c:multiLvlStrCache>
                <c:ptCount val="4"/>
                <c:lvl>
                  <c:pt idx="0">
                    <c:v>Complete</c:v>
                  </c:pt>
                  <c:pt idx="1">
                    <c:v>Complete</c:v>
                  </c:pt>
                  <c:pt idx="2">
                    <c:v>Complete</c:v>
                  </c:pt>
                  <c:pt idx="3">
                    <c:v>Complete</c:v>
                  </c:pt>
                </c:lvl>
                <c:lvl>
                  <c:pt idx="0">
                    <c:v>Beckman</c:v>
                  </c:pt>
                  <c:pt idx="1">
                    <c:v>Qualify Intertech Co., Ltd.</c:v>
                  </c:pt>
                  <c:pt idx="2">
                    <c:v>Quidel Ortho</c:v>
                  </c:pt>
                  <c:pt idx="3">
                    <c:v>Roche</c:v>
                  </c:pt>
                </c:lvl>
              </c:multiLvlStrCache>
            </c:multiLvlStrRef>
          </c:cat>
          <c:val>
            <c:numRef>
              <c:f>'# of closed request'!$B$6:$B$14</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A-9DD5-4585-AE60-F300CA0F57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EBF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bg1"/>
                </a:solidFill>
                <a:effectLst/>
              </a:rPr>
              <a:t># of open/pending requests 1-4 months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Months!$L$2:$L$5</c:f>
              <c:strCache>
                <c:ptCount val="4"/>
                <c:pt idx="0">
                  <c:v>0-1</c:v>
                </c:pt>
                <c:pt idx="1">
                  <c:v>1-2</c:v>
                </c:pt>
                <c:pt idx="2">
                  <c:v>2-3</c:v>
                </c:pt>
                <c:pt idx="3">
                  <c:v>3-4</c:v>
                </c:pt>
              </c:strCache>
            </c:strRef>
          </c:cat>
          <c:val>
            <c:numRef>
              <c:f>Months!$M$2:$M$5</c:f>
              <c:numCache>
                <c:formatCode>General</c:formatCode>
                <c:ptCount val="4"/>
                <c:pt idx="0">
                  <c:v>5</c:v>
                </c:pt>
                <c:pt idx="1">
                  <c:v>3</c:v>
                </c:pt>
                <c:pt idx="2">
                  <c:v>4</c:v>
                </c:pt>
                <c:pt idx="3">
                  <c:v>1</c:v>
                </c:pt>
              </c:numCache>
            </c:numRef>
          </c:val>
          <c:extLst>
            <c:ext xmlns:c16="http://schemas.microsoft.com/office/drawing/2014/chart" uri="{C3380CC4-5D6E-409C-BE32-E72D297353CC}">
              <c16:uniqueId val="{00000000-3BCD-490D-9370-A2E06A3AB461}"/>
            </c:ext>
          </c:extLst>
        </c:ser>
        <c:dLbls>
          <c:dLblPos val="outEnd"/>
          <c:showLegendKey val="0"/>
          <c:showVal val="1"/>
          <c:showCatName val="0"/>
          <c:showSerName val="0"/>
          <c:showPercent val="0"/>
          <c:showBubbleSize val="0"/>
        </c:dLbls>
        <c:gapWidth val="182"/>
        <c:axId val="611861791"/>
        <c:axId val="611874751"/>
      </c:barChart>
      <c:catAx>
        <c:axId val="611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874751"/>
        <c:crosses val="autoZero"/>
        <c:auto val="1"/>
        <c:lblAlgn val="ctr"/>
        <c:lblOffset val="100"/>
        <c:noMultiLvlLbl val="0"/>
      </c:catAx>
      <c:valAx>
        <c:axId val="611874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861791"/>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chemeClr val="bg1"/>
                </a:solidFill>
                <a:effectLst/>
              </a:rPr>
              <a:t># of open/pending requests 5-10 months</a:t>
            </a:r>
            <a:endParaRPr lang="en-US" sz="1400" b="0"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Months!$L$6:$L$9</c:f>
              <c:strCache>
                <c:ptCount val="4"/>
                <c:pt idx="0">
                  <c:v>5-6</c:v>
                </c:pt>
                <c:pt idx="1">
                  <c:v>6-7</c:v>
                </c:pt>
                <c:pt idx="2">
                  <c:v>7-8</c:v>
                </c:pt>
                <c:pt idx="3">
                  <c:v>9-10</c:v>
                </c:pt>
              </c:strCache>
            </c:strRef>
          </c:cat>
          <c:val>
            <c:numRef>
              <c:f>Months!$M$6:$M$9</c:f>
              <c:numCache>
                <c:formatCode>General</c:formatCode>
                <c:ptCount val="4"/>
                <c:pt idx="0">
                  <c:v>3</c:v>
                </c:pt>
                <c:pt idx="1">
                  <c:v>1</c:v>
                </c:pt>
                <c:pt idx="2">
                  <c:v>2</c:v>
                </c:pt>
                <c:pt idx="3">
                  <c:v>1</c:v>
                </c:pt>
              </c:numCache>
            </c:numRef>
          </c:val>
          <c:extLst>
            <c:ext xmlns:c16="http://schemas.microsoft.com/office/drawing/2014/chart" uri="{C3380CC4-5D6E-409C-BE32-E72D297353CC}">
              <c16:uniqueId val="{00000000-C75C-4025-ADF2-599409BDF754}"/>
            </c:ext>
          </c:extLst>
        </c:ser>
        <c:dLbls>
          <c:dLblPos val="outEnd"/>
          <c:showLegendKey val="0"/>
          <c:showVal val="1"/>
          <c:showCatName val="0"/>
          <c:showSerName val="0"/>
          <c:showPercent val="0"/>
          <c:showBubbleSize val="0"/>
        </c:dLbls>
        <c:gapWidth val="182"/>
        <c:axId val="2028961631"/>
        <c:axId val="2028973631"/>
      </c:barChart>
      <c:catAx>
        <c:axId val="202896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8973631"/>
        <c:crosses val="autoZero"/>
        <c:auto val="1"/>
        <c:lblAlgn val="ctr"/>
        <c:lblOffset val="100"/>
        <c:noMultiLvlLbl val="0"/>
      </c:catAx>
      <c:valAx>
        <c:axId val="2028973631"/>
        <c:scaling>
          <c:orientation val="minMax"/>
          <c:max val="6"/>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8961631"/>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effectLst/>
              </a:rPr>
              <a:t># of open/pending requests 10-14 months</a:t>
            </a:r>
            <a:endParaRPr lang="en-US" sz="1400" b="0"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789370078740153E-2"/>
          <c:y val="0.17171296296296298"/>
          <c:w val="0.86354396325459315"/>
          <c:h val="0.72088764946048411"/>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Months!$L$10:$L$13</c:f>
              <c:strCache>
                <c:ptCount val="4"/>
                <c:pt idx="0">
                  <c:v>10-11</c:v>
                </c:pt>
                <c:pt idx="1">
                  <c:v>11-12</c:v>
                </c:pt>
                <c:pt idx="2">
                  <c:v>12-13</c:v>
                </c:pt>
                <c:pt idx="3">
                  <c:v>13-14</c:v>
                </c:pt>
              </c:strCache>
            </c:strRef>
          </c:cat>
          <c:val>
            <c:numRef>
              <c:f>Months!$M$10:$M$13</c:f>
              <c:numCache>
                <c:formatCode>General</c:formatCode>
                <c:ptCount val="4"/>
                <c:pt idx="0">
                  <c:v>2</c:v>
                </c:pt>
                <c:pt idx="1">
                  <c:v>5</c:v>
                </c:pt>
                <c:pt idx="2">
                  <c:v>1</c:v>
                </c:pt>
                <c:pt idx="3">
                  <c:v>0</c:v>
                </c:pt>
              </c:numCache>
            </c:numRef>
          </c:val>
          <c:extLst>
            <c:ext xmlns:c16="http://schemas.microsoft.com/office/drawing/2014/chart" uri="{C3380CC4-5D6E-409C-BE32-E72D297353CC}">
              <c16:uniqueId val="{00000000-3352-4FCE-88B0-68E02C70456B}"/>
            </c:ext>
          </c:extLst>
        </c:ser>
        <c:dLbls>
          <c:dLblPos val="outEnd"/>
          <c:showLegendKey val="0"/>
          <c:showVal val="1"/>
          <c:showCatName val="0"/>
          <c:showSerName val="0"/>
          <c:showPercent val="0"/>
          <c:showBubbleSize val="0"/>
        </c:dLbls>
        <c:gapWidth val="182"/>
        <c:axId val="611913151"/>
        <c:axId val="611888191"/>
      </c:barChart>
      <c:catAx>
        <c:axId val="61191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888191"/>
        <c:crosses val="autoZero"/>
        <c:auto val="1"/>
        <c:lblAlgn val="ctr"/>
        <c:lblOffset val="100"/>
        <c:noMultiLvlLbl val="0"/>
      </c:catAx>
      <c:valAx>
        <c:axId val="61188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913151"/>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effectLst/>
              </a:rPr>
              <a:t># of open/pending requests 14-20 Months</a:t>
            </a:r>
            <a:endParaRPr lang="en-US" sz="1400" b="0"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Months!$L$14:$L$17</c:f>
              <c:strCache>
                <c:ptCount val="4"/>
                <c:pt idx="0">
                  <c:v>14-15</c:v>
                </c:pt>
                <c:pt idx="1">
                  <c:v>18-19</c:v>
                </c:pt>
                <c:pt idx="2">
                  <c:v>19-20</c:v>
                </c:pt>
                <c:pt idx="3">
                  <c:v>20+</c:v>
                </c:pt>
              </c:strCache>
            </c:strRef>
          </c:cat>
          <c:val>
            <c:numRef>
              <c:f>Months!$M$14:$M$17</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0-D9E4-47CC-BF95-C047048BF8A5}"/>
            </c:ext>
          </c:extLst>
        </c:ser>
        <c:dLbls>
          <c:dLblPos val="outEnd"/>
          <c:showLegendKey val="0"/>
          <c:showVal val="1"/>
          <c:showCatName val="0"/>
          <c:showSerName val="0"/>
          <c:showPercent val="0"/>
          <c:showBubbleSize val="0"/>
        </c:dLbls>
        <c:gapWidth val="182"/>
        <c:axId val="2028976511"/>
        <c:axId val="2028984191"/>
      </c:barChart>
      <c:catAx>
        <c:axId val="202897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8984191"/>
        <c:crosses val="autoZero"/>
        <c:auto val="1"/>
        <c:lblAlgn val="ctr"/>
        <c:lblOffset val="100"/>
        <c:noMultiLvlLbl val="0"/>
      </c:catAx>
      <c:valAx>
        <c:axId val="2028984191"/>
        <c:scaling>
          <c:orientation val="minMax"/>
          <c:max val="6"/>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8976511"/>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oneCellAnchor>
    <xdr:from>
      <xdr:col>0</xdr:col>
      <xdr:colOff>171451</xdr:colOff>
      <xdr:row>0</xdr:row>
      <xdr:rowOff>180975</xdr:rowOff>
    </xdr:from>
    <xdr:ext cx="1351382" cy="342900"/>
    <xdr:pic>
      <xdr:nvPicPr>
        <xdr:cNvPr id="2" name="Picture 1" descr="diazyme.png">
          <a:extLst>
            <a:ext uri="{FF2B5EF4-FFF2-40B4-BE49-F238E27FC236}">
              <a16:creationId xmlns:a16="http://schemas.microsoft.com/office/drawing/2014/main" id="{6816AD33-A05C-4113-AF89-A06781A04B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1" y="180975"/>
          <a:ext cx="1351382"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7</xdr:col>
      <xdr:colOff>736230</xdr:colOff>
      <xdr:row>2</xdr:row>
      <xdr:rowOff>467744</xdr:rowOff>
    </xdr:from>
    <xdr:to>
      <xdr:col>11</xdr:col>
      <xdr:colOff>741333</xdr:colOff>
      <xdr:row>6</xdr:row>
      <xdr:rowOff>608579</xdr:rowOff>
    </xdr:to>
    <xdr:graphicFrame macro="">
      <xdr:nvGraphicFramePr>
        <xdr:cNvPr id="4" name="Chart 3">
          <a:extLst>
            <a:ext uri="{FF2B5EF4-FFF2-40B4-BE49-F238E27FC236}">
              <a16:creationId xmlns:a16="http://schemas.microsoft.com/office/drawing/2014/main" id="{A50E0B31-712D-4A0C-AA7A-9EBC99023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348683</xdr:colOff>
      <xdr:row>7</xdr:row>
      <xdr:rowOff>4023</xdr:rowOff>
    </xdr:from>
    <xdr:to>
      <xdr:col>13</xdr:col>
      <xdr:colOff>51027</xdr:colOff>
      <xdr:row>38</xdr:row>
      <xdr:rowOff>158293</xdr:rowOff>
    </xdr:to>
    <xdr:graphicFrame macro="">
      <xdr:nvGraphicFramePr>
        <xdr:cNvPr id="7" name="Chart 6">
          <a:extLst>
            <a:ext uri="{FF2B5EF4-FFF2-40B4-BE49-F238E27FC236}">
              <a16:creationId xmlns:a16="http://schemas.microsoft.com/office/drawing/2014/main" id="{B428F17F-E63D-49C5-9575-E16E63CC9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3720</xdr:colOff>
      <xdr:row>7</xdr:row>
      <xdr:rowOff>2360</xdr:rowOff>
    </xdr:from>
    <xdr:to>
      <xdr:col>7</xdr:col>
      <xdr:colOff>369411</xdr:colOff>
      <xdr:row>38</xdr:row>
      <xdr:rowOff>154966</xdr:rowOff>
    </xdr:to>
    <xdr:graphicFrame macro="">
      <xdr:nvGraphicFramePr>
        <xdr:cNvPr id="10" name="Chart 9">
          <a:extLst>
            <a:ext uri="{FF2B5EF4-FFF2-40B4-BE49-F238E27FC236}">
              <a16:creationId xmlns:a16="http://schemas.microsoft.com/office/drawing/2014/main" id="{7D03856D-5723-454E-B406-038951E5E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747662</xdr:colOff>
      <xdr:row>3</xdr:row>
      <xdr:rowOff>10243</xdr:rowOff>
    </xdr:from>
    <xdr:to>
      <xdr:col>15</xdr:col>
      <xdr:colOff>194598</xdr:colOff>
      <xdr:row>6</xdr:row>
      <xdr:rowOff>778388</xdr:rowOff>
    </xdr:to>
    <xdr:graphicFrame macro="">
      <xdr:nvGraphicFramePr>
        <xdr:cNvPr id="3" name="Chart 2">
          <a:extLst>
            <a:ext uri="{FF2B5EF4-FFF2-40B4-BE49-F238E27FC236}">
              <a16:creationId xmlns:a16="http://schemas.microsoft.com/office/drawing/2014/main" id="{CB7A2D34-D48A-4CEF-9CC7-5D3227468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15888</xdr:colOff>
      <xdr:row>3</xdr:row>
      <xdr:rowOff>44131</xdr:rowOff>
    </xdr:from>
    <xdr:to>
      <xdr:col>25</xdr:col>
      <xdr:colOff>171110</xdr:colOff>
      <xdr:row>6</xdr:row>
      <xdr:rowOff>653142</xdr:rowOff>
    </xdr:to>
    <xdr:graphicFrame macro="">
      <xdr:nvGraphicFramePr>
        <xdr:cNvPr id="5" name="Chart 4">
          <a:extLst>
            <a:ext uri="{FF2B5EF4-FFF2-40B4-BE49-F238E27FC236}">
              <a16:creationId xmlns:a16="http://schemas.microsoft.com/office/drawing/2014/main" id="{B61D7042-C00A-4079-8AF3-2F205C013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323171</xdr:colOff>
      <xdr:row>23</xdr:row>
      <xdr:rowOff>136069</xdr:rowOff>
    </xdr:from>
    <xdr:to>
      <xdr:col>28</xdr:col>
      <xdr:colOff>608921</xdr:colOff>
      <xdr:row>38</xdr:row>
      <xdr:rowOff>72796</xdr:rowOff>
    </xdr:to>
    <xdr:graphicFrame macro="">
      <xdr:nvGraphicFramePr>
        <xdr:cNvPr id="8" name="Chart 7">
          <a:extLst>
            <a:ext uri="{FF2B5EF4-FFF2-40B4-BE49-F238E27FC236}">
              <a16:creationId xmlns:a16="http://schemas.microsoft.com/office/drawing/2014/main" id="{71961A21-41FC-4462-82BA-4243D881E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569799</xdr:colOff>
      <xdr:row>23</xdr:row>
      <xdr:rowOff>85044</xdr:rowOff>
    </xdr:from>
    <xdr:to>
      <xdr:col>21</xdr:col>
      <xdr:colOff>243228</xdr:colOff>
      <xdr:row>38</xdr:row>
      <xdr:rowOff>21771</xdr:rowOff>
    </xdr:to>
    <xdr:graphicFrame macro="">
      <xdr:nvGraphicFramePr>
        <xdr:cNvPr id="22" name="Chart 8">
          <a:extLst>
            <a:ext uri="{FF2B5EF4-FFF2-40B4-BE49-F238E27FC236}">
              <a16:creationId xmlns:a16="http://schemas.microsoft.com/office/drawing/2014/main" id="{E0CF9EFD-ED6B-422B-AA7B-097D422D0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272143</xdr:colOff>
      <xdr:row>7</xdr:row>
      <xdr:rowOff>170091</xdr:rowOff>
    </xdr:from>
    <xdr:to>
      <xdr:col>28</xdr:col>
      <xdr:colOff>557893</xdr:colOff>
      <xdr:row>22</xdr:row>
      <xdr:rowOff>106817</xdr:rowOff>
    </xdr:to>
    <xdr:graphicFrame macro="">
      <xdr:nvGraphicFramePr>
        <xdr:cNvPr id="14" name="Chart 13">
          <a:extLst>
            <a:ext uri="{FF2B5EF4-FFF2-40B4-BE49-F238E27FC236}">
              <a16:creationId xmlns:a16="http://schemas.microsoft.com/office/drawing/2014/main" id="{EF982A48-CCD1-450A-A38A-DB076CA72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535779</xdr:colOff>
      <xdr:row>8</xdr:row>
      <xdr:rowOff>8505</xdr:rowOff>
    </xdr:from>
    <xdr:to>
      <xdr:col>21</xdr:col>
      <xdr:colOff>209208</xdr:colOff>
      <xdr:row>22</xdr:row>
      <xdr:rowOff>132330</xdr:rowOff>
    </xdr:to>
    <xdr:graphicFrame macro="">
      <xdr:nvGraphicFramePr>
        <xdr:cNvPr id="15" name="Chart 14">
          <a:extLst>
            <a:ext uri="{FF2B5EF4-FFF2-40B4-BE49-F238E27FC236}">
              <a16:creationId xmlns:a16="http://schemas.microsoft.com/office/drawing/2014/main" id="{A2DFDC97-11E6-44A5-A3C3-B8C3C976B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140493</xdr:colOff>
      <xdr:row>0</xdr:row>
      <xdr:rowOff>83344</xdr:rowOff>
    </xdr:from>
    <xdr:ext cx="3371850" cy="436786"/>
    <xdr:sp macro="" textlink="">
      <xdr:nvSpPr>
        <xdr:cNvPr id="75" name="TextBox 1">
          <a:extLst>
            <a:ext uri="{FF2B5EF4-FFF2-40B4-BE49-F238E27FC236}">
              <a16:creationId xmlns:a16="http://schemas.microsoft.com/office/drawing/2014/main" id="{0CB85DDC-4618-57F5-3A49-B250FD8B3ECC}"/>
            </a:ext>
          </a:extLst>
        </xdr:cNvPr>
        <xdr:cNvSpPr txBox="1"/>
      </xdr:nvSpPr>
      <xdr:spPr>
        <a:xfrm>
          <a:off x="140493" y="83344"/>
          <a:ext cx="33718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A5E3A8"/>
              </a:solidFill>
            </a:rPr>
            <a:t>GREEN</a:t>
          </a:r>
          <a:r>
            <a:rPr lang="en-US" sz="1100" b="1" baseline="0">
              <a:solidFill>
                <a:srgbClr val="A5E3A8"/>
              </a:solidFill>
            </a:rPr>
            <a:t> = SENT REQUESTED DOCUMENT ITEM</a:t>
          </a:r>
        </a:p>
        <a:p>
          <a:r>
            <a:rPr lang="en-US" sz="1100" b="1">
              <a:solidFill>
                <a:schemeClr val="accent2">
                  <a:lumMod val="60000"/>
                  <a:lumOff val="40000"/>
                </a:schemeClr>
              </a:solidFill>
            </a:rPr>
            <a:t>ORANGE = DOCUMENT SERVICE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600075</xdr:colOff>
      <xdr:row>20</xdr:row>
      <xdr:rowOff>147637</xdr:rowOff>
    </xdr:from>
    <xdr:to>
      <xdr:col>9</xdr:col>
      <xdr:colOff>38100</xdr:colOff>
      <xdr:row>35</xdr:row>
      <xdr:rowOff>33337</xdr:rowOff>
    </xdr:to>
    <xdr:graphicFrame macro="">
      <xdr:nvGraphicFramePr>
        <xdr:cNvPr id="2" name="Chart 1">
          <a:extLst>
            <a:ext uri="{FF2B5EF4-FFF2-40B4-BE49-F238E27FC236}">
              <a16:creationId xmlns:a16="http://schemas.microsoft.com/office/drawing/2014/main" id="{D24347E2-92EF-800A-8408-6A6132B10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161925</xdr:colOff>
      <xdr:row>15</xdr:row>
      <xdr:rowOff>147637</xdr:rowOff>
    </xdr:from>
    <xdr:to>
      <xdr:col>16</xdr:col>
      <xdr:colOff>457200</xdr:colOff>
      <xdr:row>30</xdr:row>
      <xdr:rowOff>33337</xdr:rowOff>
    </xdr:to>
    <xdr:graphicFrame macro="">
      <xdr:nvGraphicFramePr>
        <xdr:cNvPr id="4" name="Chart 3">
          <a:extLst>
            <a:ext uri="{FF2B5EF4-FFF2-40B4-BE49-F238E27FC236}">
              <a16:creationId xmlns:a16="http://schemas.microsoft.com/office/drawing/2014/main" id="{D92CA129-518D-D3E4-ACA3-6DA98F91B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242887</xdr:colOff>
      <xdr:row>29</xdr:row>
      <xdr:rowOff>23812</xdr:rowOff>
    </xdr:from>
    <xdr:to>
      <xdr:col>13</xdr:col>
      <xdr:colOff>300037</xdr:colOff>
      <xdr:row>43</xdr:row>
      <xdr:rowOff>100012</xdr:rowOff>
    </xdr:to>
    <xdr:graphicFrame macro="">
      <xdr:nvGraphicFramePr>
        <xdr:cNvPr id="5" name="Chart 4">
          <a:extLst>
            <a:ext uri="{FF2B5EF4-FFF2-40B4-BE49-F238E27FC236}">
              <a16:creationId xmlns:a16="http://schemas.microsoft.com/office/drawing/2014/main" id="{0853A755-9DD2-635A-C82E-9F1B11ED5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204787</xdr:colOff>
      <xdr:row>30</xdr:row>
      <xdr:rowOff>138112</xdr:rowOff>
    </xdr:from>
    <xdr:to>
      <xdr:col>17</xdr:col>
      <xdr:colOff>61912</xdr:colOff>
      <xdr:row>45</xdr:row>
      <xdr:rowOff>23812</xdr:rowOff>
    </xdr:to>
    <xdr:graphicFrame macro="">
      <xdr:nvGraphicFramePr>
        <xdr:cNvPr id="6" name="Chart 5">
          <a:extLst>
            <a:ext uri="{FF2B5EF4-FFF2-40B4-BE49-F238E27FC236}">
              <a16:creationId xmlns:a16="http://schemas.microsoft.com/office/drawing/2014/main" id="{DA3DBDD6-F60D-ABDA-A67F-3A0CAEE13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157162</xdr:colOff>
      <xdr:row>44</xdr:row>
      <xdr:rowOff>109537</xdr:rowOff>
    </xdr:from>
    <xdr:to>
      <xdr:col>14</xdr:col>
      <xdr:colOff>376237</xdr:colOff>
      <xdr:row>58</xdr:row>
      <xdr:rowOff>185737</xdr:rowOff>
    </xdr:to>
    <xdr:graphicFrame macro="">
      <xdr:nvGraphicFramePr>
        <xdr:cNvPr id="8" name="Chart 7">
          <a:extLst>
            <a:ext uri="{FF2B5EF4-FFF2-40B4-BE49-F238E27FC236}">
              <a16:creationId xmlns:a16="http://schemas.microsoft.com/office/drawing/2014/main" id="{DB309F2B-6FE6-015D-A086-160D16F0C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1604962</xdr:colOff>
      <xdr:row>19</xdr:row>
      <xdr:rowOff>80962</xdr:rowOff>
    </xdr:from>
    <xdr:to>
      <xdr:col>16</xdr:col>
      <xdr:colOff>233362</xdr:colOff>
      <xdr:row>33</xdr:row>
      <xdr:rowOff>157162</xdr:rowOff>
    </xdr:to>
    <xdr:graphicFrame macro="">
      <xdr:nvGraphicFramePr>
        <xdr:cNvPr id="9" name="Chart 8">
          <a:extLst>
            <a:ext uri="{FF2B5EF4-FFF2-40B4-BE49-F238E27FC236}">
              <a16:creationId xmlns:a16="http://schemas.microsoft.com/office/drawing/2014/main" id="{D716799C-F225-6AC4-72FF-25882EE8A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971549</xdr:colOff>
      <xdr:row>10</xdr:row>
      <xdr:rowOff>100011</xdr:rowOff>
    </xdr:from>
    <xdr:to>
      <xdr:col>18</xdr:col>
      <xdr:colOff>533400</xdr:colOff>
      <xdr:row>35</xdr:row>
      <xdr:rowOff>28575</xdr:rowOff>
    </xdr:to>
    <xdr:graphicFrame macro="">
      <xdr:nvGraphicFramePr>
        <xdr:cNvPr id="2" name="Chart 1">
          <a:extLst>
            <a:ext uri="{FF2B5EF4-FFF2-40B4-BE49-F238E27FC236}">
              <a16:creationId xmlns:a16="http://schemas.microsoft.com/office/drawing/2014/main" id="{94EF29C4-F1FA-E906-A901-F503ABB4C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447675</xdr:colOff>
      <xdr:row>27</xdr:row>
      <xdr:rowOff>119062</xdr:rowOff>
    </xdr:from>
    <xdr:to>
      <xdr:col>27</xdr:col>
      <xdr:colOff>447675</xdr:colOff>
      <xdr:row>42</xdr:row>
      <xdr:rowOff>4762</xdr:rowOff>
    </xdr:to>
    <xdr:graphicFrame macro="">
      <xdr:nvGraphicFramePr>
        <xdr:cNvPr id="2" name="Chart 1">
          <a:extLst>
            <a:ext uri="{FF2B5EF4-FFF2-40B4-BE49-F238E27FC236}">
              <a16:creationId xmlns:a16="http://schemas.microsoft.com/office/drawing/2014/main" id="{E10EB0FD-C508-8C29-FBB0-E45746382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1114425</xdr:colOff>
      <xdr:row>14</xdr:row>
      <xdr:rowOff>166687</xdr:rowOff>
    </xdr:from>
    <xdr:to>
      <xdr:col>24</xdr:col>
      <xdr:colOff>447675</xdr:colOff>
      <xdr:row>29</xdr:row>
      <xdr:rowOff>52387</xdr:rowOff>
    </xdr:to>
    <xdr:graphicFrame macro="">
      <xdr:nvGraphicFramePr>
        <xdr:cNvPr id="2" name="Chart 1">
          <a:extLst>
            <a:ext uri="{FF2B5EF4-FFF2-40B4-BE49-F238E27FC236}">
              <a16:creationId xmlns:a16="http://schemas.microsoft.com/office/drawing/2014/main" id="{9178E36E-DDDD-1B2C-1B1B-17361F5E1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8.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252315" backgroundQuery="1" createdVersion="8" refreshedVersion="8" minRefreshableVersion="3" recordCount="0" supportSubquery="1" supportAdvancedDrill="1" xr:uid="{394FAA27-9F61-4E4D-A22E-4BF14193B832}">
  <cacheSource type="external" connectionId="1"/>
  <cacheFields count="3">
    <cacheField name="[Range 1].[request no].[request no]" caption="request no" numFmtId="0" hierarchy="27" level="1">
      <sharedItems count="5">
        <s v="CARILLO-001"/>
        <s v="JOSE-001"/>
        <s v="MA-005"/>
        <s v="NAIK-036"/>
        <s v="NAIK-052"/>
      </sharedItems>
    </cacheField>
    <cacheField name="[Range 1].[Column3].[Column3]" caption="Column3" numFmtId="0" hierarchy="32" level="1">
      <sharedItems count="1">
        <s v="0-4"/>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0625001" backgroundQuery="1" createdVersion="8" refreshedVersion="8" minRefreshableVersion="3" recordCount="0" supportSubquery="1" supportAdvancedDrill="1" xr:uid="{B74B06B4-9DB8-4038-9E19-3CD80681F322}">
  <cacheSource type="external" connectionId="1"/>
  <cacheFields count="3">
    <cacheField name="[Range 1].[request no].[request no]" caption="request no" numFmtId="0" hierarchy="27" level="1">
      <sharedItems count="2">
        <s v="MACHETANZ-004"/>
        <s v="SHEPPARD-032"/>
      </sharedItems>
    </cacheField>
    <cacheField name="[Range 1].[Column3].[Column3]" caption="Column3" numFmtId="0" hierarchy="32" level="1">
      <sharedItems count="1">
        <s v="28-32"/>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1550925" backgroundQuery="1" createdVersion="8" refreshedVersion="8" minRefreshableVersion="3" recordCount="0" supportSubquery="1" supportAdvancedDrill="1" xr:uid="{4511FE18-76AD-4D81-92FE-82360CC769AD}">
  <cacheSource type="external" connectionId="1"/>
  <cacheFields count="3">
    <cacheField name="[Range 1].[request no].[request no]" caption="request no" numFmtId="0" hierarchy="27" level="1">
      <sharedItems count="1">
        <s v="NAIK-050"/>
      </sharedItems>
    </cacheField>
    <cacheField name="[Range 1].[Column3].[Column3]" caption="Column3" numFmtId="0" hierarchy="32" level="1">
      <sharedItems count="1">
        <s v="24-28"/>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2476849" backgroundQuery="1" createdVersion="8" refreshedVersion="8" minRefreshableVersion="3" recordCount="0" supportSubquery="1" supportAdvancedDrill="1" xr:uid="{1EC4B8EE-2D80-4AFA-9A80-811328085B79}">
  <cacheSource type="external" connectionId="1"/>
  <cacheFields count="3">
    <cacheField name="[Range 1].[request no].[request no]" caption="request no" numFmtId="0" hierarchy="27" level="1">
      <sharedItems count="3">
        <s v="DERGHAM-011"/>
        <s v="NAIK-049"/>
        <s v="PELLOLI-001"/>
      </sharedItems>
    </cacheField>
    <cacheField name="[Range 1].[Column3].[Column3]" caption="Column3" numFmtId="0" hierarchy="32" level="1">
      <sharedItems count="1">
        <s v="20-24"/>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3287034" backgroundQuery="1" createdVersion="8" refreshedVersion="8" minRefreshableVersion="3" recordCount="0" supportSubquery="1" supportAdvancedDrill="1" xr:uid="{BD7077FC-5742-4FFB-8282-130FEE2984FE}">
  <cacheSource type="external" connectionId="1"/>
  <cacheFields count="3">
    <cacheField name="[Range 1].[request no].[request no]" caption="request no" numFmtId="0" hierarchy="27" level="1">
      <sharedItems count="1">
        <s v="BORSES-015"/>
      </sharedItems>
    </cacheField>
    <cacheField name="[Range 1].[Column3].[Column3]" caption="Column3" numFmtId="0" hierarchy="32" level="1">
      <sharedItems count="1">
        <s v="12-16"/>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4212965" backgroundQuery="1" createdVersion="8" refreshedVersion="8" minRefreshableVersion="3" recordCount="0" supportSubquery="1" supportAdvancedDrill="1" xr:uid="{76220CAC-1F14-41A9-BDF0-0A59927EC75B}">
  <cacheSource type="external" connectionId="1"/>
  <cacheFields count="3">
    <cacheField name="[Range 1].[request no].[request no]" caption="request no" numFmtId="0" hierarchy="27" level="1">
      <sharedItems count="3">
        <s v="MACHETANZ-006"/>
        <s v="NAIK-003"/>
        <s v="SHEPPARD-035"/>
      </sharedItems>
    </cacheField>
    <cacheField name="[Range 1].[Column3].[Column3]" caption="Column3" numFmtId="0" hierarchy="32" level="1">
      <sharedItems count="1">
        <s v="4-8"/>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5138889" backgroundQuery="1" createdVersion="8" refreshedVersion="8" minRefreshableVersion="3" recordCount="0" supportSubquery="1" supportAdvancedDrill="1" xr:uid="{3AB0BEB2-0659-4C2D-BDEA-A452E63C9732}">
  <cacheSource type="external" connectionId="1"/>
  <cacheFields count="3">
    <cacheField name="[Range 1].[request no].[request no]" caption="request no" numFmtId="0" hierarchy="27" level="1">
      <sharedItems count="1">
        <s v="BORSES-015"/>
      </sharedItems>
    </cacheField>
    <cacheField name="[Range 1].[Column3].[Column3]" caption="Column3" numFmtId="0" hierarchy="32" level="1">
      <sharedItems count="1">
        <s v="12-16"/>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46064813" backgroundQuery="1" createdVersion="8" refreshedVersion="8" minRefreshableVersion="3" recordCount="0" supportSubquery="1" supportAdvancedDrill="1" xr:uid="{461BA936-BB26-4ED6-A7B2-C0AF74BD106F}">
  <cacheSource type="external" connectionId="1"/>
  <cacheFields count="3">
    <cacheField name="[Range 1].[request no].[request no]" caption="request no" numFmtId="0" hierarchy="27" level="1">
      <sharedItems count="4">
        <s v="CHEN-001"/>
        <s v="MA-003"/>
        <s v="MACHETANZ-005"/>
        <s v="NAIK-051"/>
      </sharedItems>
    </cacheField>
    <cacheField name="[Range 1].[Column3].[Column3]" caption="Column3" numFmtId="0" hierarchy="32" level="1">
      <sharedItems count="1">
        <s v="8-12"/>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25" backgroundQuery="1" createdVersion="8" refreshedVersion="8" minRefreshableVersion="3" recordCount="0" supportSubquery="1" supportAdvancedDrill="1" xr:uid="{C826BA49-3F8F-4753-9A9C-117BB53EF1C5}">
  <cacheSource type="external" connectionId="1"/>
  <cacheFields count="3">
    <cacheField name="[Range].[REQUESTOR].[REQUESTOR]" caption="REQUESTOR" numFmtId="0" hierarchy="10" level="1">
      <sharedItems count="1">
        <s v="Sheppard"/>
      </sharedItems>
    </cacheField>
    <cacheField name="[Measures].[Distinct Count of REQUEST NO.]" caption="Distinct Count of REQUEST NO." numFmtId="0" hierarchy="39" level="32767"/>
    <cacheField name="[Range].[STATUS].[STATUS]" caption="STATUS" numFmtId="0" hierarchy="18" level="1">
      <sharedItems count="4">
        <s v="DOS"/>
        <s v="Pending"/>
        <s v="Sent"/>
        <s v="SOS"/>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3310186" backgroundQuery="1" createdVersion="8" refreshedVersion="8" minRefreshableVersion="3" recordCount="0" supportSubquery="1" supportAdvancedDrill="1" xr:uid="{01DF2615-532E-49BB-B625-813D3988E661}">
  <cacheSource type="external" connectionId="1"/>
  <cacheFields count="3">
    <cacheField name="[Range].[REQUESTOR].[REQUESTOR]" caption="REQUESTOR" numFmtId="0" hierarchy="10" level="1">
      <sharedItems count="1">
        <s v="Ma"/>
      </sharedItems>
    </cacheField>
    <cacheField name="[Measures].[Distinct Count of REQUEST NO.]" caption="Distinct Count of REQUEST NO." numFmtId="0" hierarchy="39" level="32767"/>
    <cacheField name="[Range].[STATUS].[STATUS]" caption="STATUS" numFmtId="0" hierarchy="18" level="1">
      <sharedItems containsBlank="1" count="4">
        <m/>
        <s v="DOS"/>
        <s v="Pending"/>
        <s v="Sent"/>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4236109" backgroundQuery="1" createdVersion="8" refreshedVersion="8" minRefreshableVersion="3" recordCount="0" supportSubquery="1" supportAdvancedDrill="1" xr:uid="{AF96AD70-0B2F-42AA-BDF3-45A06C841495}">
  <cacheSource type="external" connectionId="1"/>
  <cacheFields count="3">
    <cacheField name="[Range].[REQUESTOR].[REQUESTOR]" caption="REQUESTOR" numFmtId="0" hierarchy="10" level="1">
      <sharedItems count="1">
        <s v="Dergham"/>
      </sharedItems>
    </cacheField>
    <cacheField name="[Measures].[Distinct Count of REQUEST NO.]" caption="Distinct Count of REQUEST NO." numFmtId="0" hierarchy="39" level="32767"/>
    <cacheField name="[Range].[STATUS].[STATUS]" caption="STATUS" numFmtId="0" hierarchy="18" level="1">
      <sharedItems count="2">
        <s v="Pending"/>
        <s v="Sent"/>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3449073" backgroundQuery="1" createdVersion="8" refreshedVersion="8" minRefreshableVersion="3" recordCount="0" supportSubquery="1" supportAdvancedDrill="1" xr:uid="{6F47B88C-0299-4B24-BCB1-5FF3B76AF868}">
  <cacheSource type="external" connectionId="1"/>
  <cacheFields count="3">
    <cacheField name="[Range 1].[request no].[request no]" caption="request no" numFmtId="0" hierarchy="27" level="1">
      <sharedItems count="3">
        <s v="NAIK-002"/>
        <s v="NAIK-005"/>
        <s v="NAIK-028"/>
      </sharedItems>
    </cacheField>
    <cacheField name="[Range 1].[Column3].[Column3]" caption="Column3" numFmtId="0" hierarchy="32" level="1">
      <sharedItems count="1">
        <s v="80+"/>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516204" backgroundQuery="1" createdVersion="8" refreshedVersion="8" minRefreshableVersion="3" recordCount="0" supportSubquery="1" supportAdvancedDrill="1" xr:uid="{4BB85558-6909-4EAA-BE99-4FA9B3F833D5}">
  <cacheSource type="external" connectionId="1"/>
  <cacheFields count="2">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6087964" backgroundQuery="1" createdVersion="8" refreshedVersion="8" minRefreshableVersion="3" recordCount="0" supportSubquery="1" supportAdvancedDrill="1" xr:uid="{2CB43CA5-958E-4258-BDEF-ED9017C8F6C0}">
  <cacheSource type="external" connectionId="1"/>
  <cacheFields count="3">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 name="[Range].[STATUS].[STATUS]" caption="STATUS" numFmtId="0" hierarchy="18" level="1">
      <sharedItems containsBlank="1" count="4">
        <s v="Complete"/>
        <s v="Suspended"/>
        <s v="Pending"/>
        <m/>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7013888" backgroundQuery="1" createdVersion="8" refreshedVersion="8" minRefreshableVersion="3" recordCount="0" supportSubquery="1" supportAdvancedDrill="1" xr:uid="{DE7FC505-30F7-4B92-BE5E-1700E3D6D1CC}">
  <cacheSource type="external" connectionId="1"/>
  <cacheFields count="3">
    <cacheField name="[Range].[REQUESTOR].[REQUESTOR]" caption="REQUESTOR" numFmtId="0" hierarchy="10" level="1">
      <sharedItems count="1">
        <s v="Machetanz"/>
      </sharedItems>
    </cacheField>
    <cacheField name="[Measures].[Distinct Count of REQUEST NO.]" caption="Distinct Count of REQUEST NO." numFmtId="0" hierarchy="39" level="32767"/>
    <cacheField name="[Range].[STATUS].[STATUS]" caption="STATUS" numFmtId="0" hierarchy="18" level="1">
      <sharedItems count="2">
        <s v="Pending"/>
        <s v="SOS"/>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7939812" backgroundQuery="1" createdVersion="8" refreshedVersion="8" minRefreshableVersion="3" recordCount="0" supportSubquery="1" supportAdvancedDrill="1" xr:uid="{8021C423-AD90-406B-B2A3-CE139E7F7FA7}">
  <cacheSource type="external" connectionId="1"/>
  <cacheFields count="3">
    <cacheField name="[Range].[REQUESTOR].[REQUESTOR]" caption="REQUESTOR" numFmtId="0" hierarchy="10" level="1">
      <sharedItems count="1">
        <s v="Borses"/>
      </sharedItems>
    </cacheField>
    <cacheField name="[Measures].[Distinct Count of REQUEST NO.]" caption="Distinct Count of REQUEST NO." numFmtId="0" hierarchy="39" level="32767"/>
    <cacheField name="[Range].[STATUS].[STATUS]" caption="STATUS" numFmtId="0" hierarchy="18" level="1">
      <sharedItems count="2">
        <s v="Sent"/>
        <s v="Pending" u="1"/>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8865743" backgroundQuery="1" createdVersion="8" refreshedVersion="8" minRefreshableVersion="3" recordCount="0" supportSubquery="1" supportAdvancedDrill="1" xr:uid="{FE7EC815-3694-4340-8A58-F7C2C8FB374C}">
  <cacheSource type="external" connectionId="1"/>
  <cacheFields count="3">
    <cacheField name="[Range].[REQUESTOR].[REQUESTOR]" caption="REQUESTOR" numFmtId="0" hierarchy="10" level="1">
      <sharedItems count="6">
        <s v="Borses"/>
        <s v="Dergham"/>
        <s v="Ma"/>
        <s v="Machetanz"/>
        <s v="Naik"/>
        <s v="Sheppard"/>
      </sharedItems>
    </cacheField>
    <cacheField name="[Range].[COUNTRY].[COUNTRY]" caption="COUNTRY" numFmtId="0" hierarchy="13" level="1">
      <sharedItems count="23">
        <s v="Argentina"/>
        <s v="Australia"/>
        <s v="Brazil"/>
        <s v="Colombia"/>
        <s v="Egypt"/>
        <s v="Guatemala"/>
        <s v="India"/>
        <s v="Indonesia"/>
        <s v="Israel"/>
        <s v="Korea"/>
        <s v="Malaysia"/>
        <s v="Mexico"/>
        <s v="Morocco"/>
        <s v="Nicaragua"/>
        <s v="Paraguay"/>
        <s v="Saudi Arabia"/>
        <s v="Serbia"/>
        <s v="Sri Lanka"/>
        <s v="Taiwan"/>
        <s v="Thailand"/>
        <s v="Turkey"/>
        <s v="UK"/>
        <s v="Vietnam"/>
      </sharedItems>
    </cacheField>
    <cacheField name="[Measures].[Count of PRODUCTS]" caption="Count of PRODUCTS" numFmtId="0" hierarchy="40"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69675928" backgroundQuery="1" createdVersion="8" refreshedVersion="8" minRefreshableVersion="3" recordCount="0" supportSubquery="1" supportAdvancedDrill="1" xr:uid="{5D3338F7-9240-44C6-8425-0A9F51276C07}">
  <cacheSource type="external" connectionId="1"/>
  <cacheFields count="3">
    <cacheField name="[Range].[REQUESTOR].[REQUESTOR]" caption="REQUESTOR" numFmtId="0" hierarchy="10" level="1">
      <sharedItems count="1">
        <s v="Naik"/>
      </sharedItems>
    </cacheField>
    <cacheField name="[Measures].[Distinct Count of REQUEST NO.]" caption="Distinct Count of REQUEST NO." numFmtId="0" hierarchy="39" level="32767"/>
    <cacheField name="[Range].[STATUS].[STATUS]" caption="STATUS" numFmtId="0" hierarchy="18" level="1">
      <sharedItems count="3">
        <s v="Notary"/>
        <s v="Pending"/>
        <s v="Sent"/>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0601852" backgroundQuery="1" createdVersion="8" refreshedVersion="8" minRefreshableVersion="3" recordCount="0" supportSubquery="1" supportAdvancedDrill="1" xr:uid="{63DE9D2C-EA4C-4029-BCFB-821E8ED3F5D0}">
  <cacheSource type="external" connectionId="1"/>
  <cacheFields count="4">
    <cacheField name="[Range].[REQUESTOR].[REQUESTOR]" caption="REQUESTOR" numFmtId="0" hierarchy="10" level="1">
      <sharedItems count="6">
        <s v="Borses"/>
        <s v="Dergham"/>
        <s v="Ma"/>
        <s v="Machetanz"/>
        <s v="Naik"/>
        <s v="Sheppard"/>
      </sharedItems>
    </cacheField>
    <cacheField name="[Range].[COUNTRY].[COUNTRY]" caption="COUNTRY" numFmtId="0" hierarchy="13" level="1">
      <sharedItems count="23">
        <s v="Argentina"/>
        <s v="Australia"/>
        <s v="Brazil"/>
        <s v="Colombia"/>
        <s v="Egypt"/>
        <s v="Guatemala"/>
        <s v="India"/>
        <s v="Indonesia"/>
        <s v="Israel"/>
        <s v="Korea"/>
        <s v="Malaysia"/>
        <s v="Mexico"/>
        <s v="Morocco"/>
        <s v="Nicaragua"/>
        <s v="Paraguay"/>
        <s v="Saudi Arabia"/>
        <s v="Serbia"/>
        <s v="Sri Lanka"/>
        <s v="Taiwan"/>
        <s v="Thailand"/>
        <s v="Turkey"/>
        <s v="UK"/>
        <s v="Vietnam"/>
      </sharedItems>
    </cacheField>
    <cacheField name="[Measures].[Count of PRODUCTS]" caption="Count of PRODUCTS" numFmtId="0" hierarchy="40" level="32767"/>
    <cacheField name="[Range].[PRODUCTS].[PRODUCTS]" caption="PRODUCTS" numFmtId="0" hierarchy="14" level="1">
      <sharedItems count="36">
        <s v="1,5 AG"/>
        <s v="5'NT"/>
        <s v="ADA"/>
        <s v="All AU Products"/>
        <s v="All Products"/>
        <s v="APO A-1"/>
        <s v="APO B"/>
        <s v="Cardiac Troponin"/>
        <s v="CE Products"/>
        <s v="CO2"/>
        <s v="Creatinine"/>
        <s v="Cystatin C"/>
        <s v="D-Dimer"/>
        <s v="Direct HbA1c"/>
        <s v="DZ-Lite c270"/>
        <s v="Fibrinogen"/>
        <s v="GSP"/>
        <s v="Hba1c OBL"/>
        <s v="HCY 2R"/>
        <s v="HDL"/>
        <s v="hsCRP"/>
        <s v="Kappa FLC"/>
        <s v="Kappa/Lambda FLC"/>
        <s v="Lambda FLC"/>
        <s v="LDL"/>
        <s v="Lipase"/>
        <s v="Lithium"/>
        <s v="Lp(a)"/>
        <s v="Muli-Analyte"/>
        <s v="N/A"/>
        <s v="PCT"/>
        <s v="PLAC"/>
        <s v="Potassium"/>
        <s v="Sodium"/>
        <s v="TBA"/>
        <s v="Vitamin D"/>
      </sharedItems>
    </cacheField>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PRODUCTS]" caption="PRODUCTS" attribute="1" defaultMemberUniqueName="[Range].[PRODUCTS].[All]" allUniqueName="[Range].[PRODUCTS].[All]" dimensionUniqueName="[Range]" displayFolder="" count="2" memberValueDatatype="130" unbalanced="0">
      <fieldsUsage count="2">
        <fieldUsage x="-1"/>
        <fieldUsage x="3"/>
      </fieldsUsage>
    </cacheHierarchy>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1527776" backgroundQuery="1" createdVersion="8" refreshedVersion="8" minRefreshableVersion="3" recordCount="0" supportSubquery="1" supportAdvancedDrill="1" xr:uid="{E074EC99-A7FD-4C90-8F23-E95B93C76147}">
  <cacheSource type="external" connectionId="1"/>
  <cacheFields count="5">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 name="[Range].[REQUEST].[REQUEST]" caption="REQUEST" numFmtId="0" hierarchy="15" level="1">
      <sharedItems count="14">
        <s v="CE Cert"/>
        <s v="DMF"/>
        <s v="DoC"/>
        <s v="FDA Establishment"/>
        <s v="FSCA/AE"/>
        <s v="ISO Cert"/>
        <s v="LoA"/>
        <s v="Manufacturing License"/>
        <s v="MDSAP Certificate"/>
        <s v="PMF"/>
        <s v="PMS"/>
        <s v="POA"/>
        <s v="QS 1001"/>
        <s v="Undertaking"/>
      </sharedItems>
    </cacheField>
    <cacheField name="[Range].[SERVICE].[SERVICE]" caption="SERVICE" numFmtId="0" hierarchy="17" level="1">
      <sharedItems count="1">
        <s v="Notarized"/>
      </sharedItems>
    </cacheField>
    <cacheField name="[Range].[REQUEST NO.].[REQUEST NO.]" caption="REQUEST NO." numFmtId="0" level="1">
      <sharedItems count="12">
        <s v="DERGHAM-011"/>
        <s v="NAIK-042"/>
        <s v="NAIK-047"/>
        <s v="NAIK-050"/>
        <s v="NAIK-002"/>
        <s v="NAIK-003"/>
        <s v="NAIK-005"/>
        <s v="NAIK-008"/>
        <s v="NAIK-030"/>
        <s v="KHETARPAL-001"/>
        <s v="NAIK-038"/>
        <s v="LI-001"/>
      </sharedItems>
    </cacheField>
  </cacheFields>
  <cacheHierarchies count="45">
    <cacheHierarchy uniqueName="[Range].[REQUEST NO.]" caption="REQUEST NO." attribute="1" defaultMemberUniqueName="[Range].[REQUEST NO.].[All]" allUniqueName="[Range].[REQUEST NO.].[All]" dimensionUniqueName="[Range]" displayFolder="" count="2" memberValueDatatype="130" unbalanced="0">
      <fieldsUsage count="2">
        <fieldUsage x="-1"/>
        <fieldUsage x="4"/>
      </fieldsUsage>
    </cacheHierarchy>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2"/>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2453707" backgroundQuery="1" createdVersion="8" refreshedVersion="8" minRefreshableVersion="3" recordCount="0" supportSubquery="1" supportAdvancedDrill="1" xr:uid="{6D51B0DB-58DF-4035-89B6-D4F4AA3A2F13}">
  <cacheSource type="external" connectionId="1"/>
  <cacheFields count="5">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 name="[Range].[REQUEST].[REQUEST]" caption="REQUEST" numFmtId="0" hierarchy="15" level="1">
      <sharedItems count="14">
        <s v="CE Cert"/>
        <s v="DMF"/>
        <s v="DoC"/>
        <s v="FDA Establishment"/>
        <s v="FSCA/AE"/>
        <s v="ISO Cert"/>
        <s v="LoA"/>
        <s v="Manufacturing License"/>
        <s v="MDSAP Certificate"/>
        <s v="PMF"/>
        <s v="PMS"/>
        <s v="POA"/>
        <s v="QS 1001"/>
        <s v="Undertaking"/>
      </sharedItems>
    </cacheField>
    <cacheField name="[Range].[SERVICE].[SERVICE]" caption="SERVICE" numFmtId="0" hierarchy="17" level="1">
      <sharedItems count="1">
        <s v="Notarized"/>
      </sharedItems>
    </cacheField>
    <cacheField name="[Range].[REQUEST NO.].[REQUEST NO.]" caption="REQUEST NO." numFmtId="0" level="1">
      <sharedItems count="12">
        <s v="DERGHAM-011"/>
        <s v="NAIK-042"/>
        <s v="NAIK-047"/>
        <s v="NAIK-050"/>
        <s v="NAIK-002"/>
        <s v="NAIK-003"/>
        <s v="NAIK-005"/>
        <s v="NAIK-008"/>
        <s v="NAIK-030"/>
        <s v="KHETARPAL-001"/>
        <s v="NAIK-038"/>
        <s v="LI-001"/>
      </sharedItems>
    </cacheField>
  </cacheFields>
  <cacheHierarchies count="45">
    <cacheHierarchy uniqueName="[Range].[REQUEST NO.]" caption="REQUEST NO." attribute="1" defaultMemberUniqueName="[Range].[REQUEST NO.].[All]" allUniqueName="[Range].[REQUEST NO.].[All]" dimensionUniqueName="[Range]" displayFolder="" count="2" memberValueDatatype="130" unbalanced="0">
      <fieldsUsage count="2">
        <fieldUsage x="-1"/>
        <fieldUsage x="4"/>
      </fieldsUsage>
    </cacheHierarchy>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2"/>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3379631" backgroundQuery="1" createdVersion="8" refreshedVersion="8" minRefreshableVersion="3" recordCount="0" supportSubquery="1" supportAdvancedDrill="1" xr:uid="{57F06D50-5DD2-4C37-9787-1E28CFE79F43}">
  <cacheSource type="external" connectionId="1"/>
  <cacheFields count="5">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 name="[Range].[REQUEST].[REQUEST]" caption="REQUEST" numFmtId="0" hierarchy="15" level="1">
      <sharedItems count="6">
        <s v="Authorized Representative Agreement"/>
        <s v="CE Cert"/>
        <s v="CFG"/>
        <s v="CoW (Confirmation of no Warranty)"/>
        <s v="ISO Cert"/>
        <s v="LoA"/>
      </sharedItems>
    </cacheField>
    <cacheField name="[Range].[SERVICE].[SERVICE]" caption="SERVICE" numFmtId="0" hierarchy="17" level="1">
      <sharedItems count="1">
        <s v="Legalized"/>
      </sharedItems>
    </cacheField>
    <cacheField name="[Range].[REQUEST NO.].[REQUEST NO.]" caption="REQUEST NO." numFmtId="0" level="1">
      <sharedItems count="9">
        <s v="AL-QAHTANI-001"/>
        <s v="PELLOLI-001"/>
        <s v="LI-001"/>
        <s v="MA-003"/>
        <s v="MA-005"/>
        <s v="NAIK-028"/>
        <s v="TORK-001"/>
        <s v="ANH-002"/>
        <s v="NAIK-033"/>
      </sharedItems>
    </cacheField>
  </cacheFields>
  <cacheHierarchies count="45">
    <cacheHierarchy uniqueName="[Range].[REQUEST NO.]" caption="REQUEST NO." attribute="1" defaultMemberUniqueName="[Range].[REQUEST NO.].[All]" allUniqueName="[Range].[REQUEST NO.].[All]" dimensionUniqueName="[Range]" displayFolder="" count="2" memberValueDatatype="130" unbalanced="0">
      <fieldsUsage count="2">
        <fieldUsage x="-1"/>
        <fieldUsage x="4"/>
      </fieldsUsage>
    </cacheHierarchy>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2"/>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4259259" backgroundQuery="1" createdVersion="8" refreshedVersion="8" minRefreshableVersion="3" recordCount="0" supportSubquery="1" supportAdvancedDrill="1" xr:uid="{95175E40-8A8A-4F80-8D1F-F4D22FBF4610}">
  <cacheSource type="external" connectionId="1"/>
  <cacheFields count="3">
    <cacheField name="[Range 1].[request no].[request no]" caption="request no" numFmtId="0" hierarchy="27" level="1">
      <sharedItems count="1">
        <s v="NAIK-030"/>
      </sharedItems>
    </cacheField>
    <cacheField name="[Range 1].[Column3].[Column3]" caption="Column3" numFmtId="0" hierarchy="32" level="1">
      <sharedItems count="1">
        <s v="76-80"/>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4189816" backgroundQuery="1" createdVersion="8" refreshedVersion="8" minRefreshableVersion="3" recordCount="0" supportSubquery="1" supportAdvancedDrill="1" xr:uid="{A11A9C5C-C33F-4222-B113-02BC5003D16D}">
  <cacheSource type="external" connectionId="1"/>
  <cacheFields count="5">
    <cacheField name="[Range].[REQUESTOR].[REQUESTOR]" caption="REQUESTOR" numFmtId="0" hierarchy="10" level="1">
      <sharedItems count="6">
        <s v="Borses"/>
        <s v="Dergham"/>
        <s v="Ma"/>
        <s v="Machetanz"/>
        <s v="Naik"/>
        <s v="Sheppard"/>
      </sharedItems>
    </cacheField>
    <cacheField name="[Measures].[Distinct Count of REQUEST NO.]" caption="Distinct Count of REQUEST NO." numFmtId="0" hierarchy="39" level="32767"/>
    <cacheField name="[Range].[REQUEST].[REQUEST]" caption="REQUEST" numFmtId="0" hierarchy="15" level="1">
      <sharedItems count="10">
        <s v="Affidavit"/>
        <s v="CE Cert"/>
        <s v="CE IVDD FSC"/>
        <s v="CFG"/>
        <s v="COE"/>
        <s v="CoE (?)"/>
        <s v="DoC"/>
        <s v="ISO Cert"/>
        <s v="LoA"/>
        <s v="POA"/>
      </sharedItems>
    </cacheField>
    <cacheField name="[Range].[SERVICE].[SERVICE]" caption="SERVICE" numFmtId="0" hierarchy="17" level="1">
      <sharedItems count="1">
        <s v="Apostilled"/>
      </sharedItems>
    </cacheField>
    <cacheField name="[Range].[REQUEST NO.].[REQUEST NO.]" caption="REQUEST NO." numFmtId="0" level="1">
      <sharedItems count="21">
        <s v="SHEPPARD-032"/>
        <s v="NAIK-038"/>
        <s v="SHEPPARD-031"/>
        <s v="SHEPPARD-036"/>
        <s v="KHETARPAL-001"/>
        <s v="NAIK-036"/>
        <s v="NAIK-042"/>
        <s v="NAIK-047"/>
        <s v="NAIK-050"/>
        <s v="SHEPPARD-023"/>
        <s v="SHEPPARD-034"/>
        <s v="SHEPPARD-035"/>
        <s v="XOCHITL-019"/>
        <s v="MACHETANZ-005"/>
        <s v="MACHETANZ-006"/>
        <s v="CARILLO-001"/>
        <s v="ABREU-001"/>
        <s v="SHEPPARD-029"/>
        <s v="SHEPPARD-030"/>
        <s v="BORSES-013"/>
        <s v="BORSES-015"/>
      </sharedItems>
    </cacheField>
  </cacheFields>
  <cacheHierarchies count="45">
    <cacheHierarchy uniqueName="[Range].[REQUEST NO.]" caption="REQUEST NO." attribute="1" defaultMemberUniqueName="[Range].[REQUEST NO.].[All]" allUniqueName="[Range].[REQUEST NO.].[All]" dimensionUniqueName="[Range]" displayFolder="" count="2" memberValueDatatype="130" unbalanced="0">
      <fieldsUsage count="2">
        <fieldUsage x="-1"/>
        <fieldUsage x="4"/>
      </fieldsUsage>
    </cacheHierarchy>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2"/>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511574" backgroundQuery="1" createdVersion="8" refreshedVersion="8" minRefreshableVersion="3" recordCount="0" supportSubquery="1" supportAdvancedDrill="1" xr:uid="{FD378BB7-8D28-4375-B068-2354CFDD6622}">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59">
        <s v="CFG"/>
        <s v="COE"/>
        <s v="CoW (Confirmation of no Warranty)"/>
        <s v="CE Cert"/>
        <s v="ISO Cert"/>
        <s v="Undertaking"/>
        <s v="Authorized Representative Agreement"/>
        <s v="Basic Info (Form 14)"/>
        <s v="Classification of Device"/>
        <s v="CoE (?)"/>
        <s v="Electrical Saftey data according to IEC60601"/>
        <s v="FDA Establishment"/>
        <s v="Grouping Description of the product"/>
        <s v="IFU"/>
        <s v="Justification for the quantity to be imported with break up"/>
        <s v="Labels"/>
        <s v="Manufacturing License"/>
        <s v="Marketing History"/>
        <s v="MDSAP Certificate"/>
        <s v="Model no. (Code no.)"/>
        <s v="Name and address of Legal Manufacturer and Physical Manufacturer"/>
        <s v="Name and address of the testing site in India"/>
        <s v="Pack size"/>
        <s v="PMF"/>
        <s v="POA"/>
        <s v="Product Catalog"/>
        <s v="Product Photo"/>
        <s v="Quantity to be imported"/>
        <s v="SDS"/>
        <s v="SFDA Clasification Rational"/>
        <s v="Techinical File Dossier (DMF)"/>
        <s v="510k or TGA or FSC"/>
        <s v="Audit Report"/>
        <s v="Cert that mentions Exec Table"/>
        <s v="CFG_x000a_CE Cert_x000a_Health Canada License"/>
        <s v="CoA"/>
        <s v="Declaration Letter"/>
        <s v="Declaration of Class"/>
        <s v="Device Description"/>
        <s v="DMF"/>
        <s v="DoC"/>
        <s v="Essential Requirement"/>
        <s v="Evidence of Conformance to Applicable Eps"/>
        <s v="FDA Submission Letter"/>
        <s v="FSCA/AE"/>
        <s v="GMDN"/>
        <s v="Health Canada License"/>
        <s v="List of standards/ National Regulations"/>
        <s v="LoA"/>
        <s v="LoA (MY)"/>
        <s v="Manufacturer Agreement"/>
        <s v="Manufacturing Facility/ acitivity information"/>
        <s v="Manufacturing Flowchart"/>
        <s v="Performance Report"/>
        <s v="PMS"/>
        <s v="Proprietary Letter"/>
        <s v="Raw Materials"/>
        <s v="Risk Analysis Report"/>
        <s v="Saudi DOC filled &amp; signed by LM"/>
      </sharedItems>
    </cacheField>
    <cacheField name="[Range].[DEPARMENT].[DEPARMENT]" caption="DEPARMENT" numFmtId="0" hierarchy="19" level="1">
      <sharedItems count="1">
        <s v="MKTG"/>
      </sharedItems>
    </cacheField>
    <cacheField name="[Range].[STATUS].[STATUS]" caption="STATUS" numFmtId="0" hierarchy="18" level="1">
      <sharedItems containsBlank="1" count="6">
        <s v="DOS"/>
        <s v="Notary"/>
        <s v="Pending"/>
        <s v="Sent"/>
        <s v="SOS"/>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6041663" backgroundQuery="1" createdVersion="8" refreshedVersion="8" minRefreshableVersion="3" recordCount="0" supportSubquery="1" supportAdvancedDrill="1" xr:uid="{74DB96A0-3A11-4202-A78A-E55CFBB55E30}">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2">
        <s v="CFG"/>
        <s v="List of Countries where product had been licensed"/>
      </sharedItems>
    </cacheField>
    <cacheField name="[Range].[DEPARMENT].[DEPARMENT]" caption="DEPARMENT" numFmtId="0" hierarchy="19" level="1">
      <sharedItems count="1">
        <s v="SALES"/>
      </sharedItems>
    </cacheField>
    <cacheField name="[Range].[STATUS].[STATUS]" caption="STATUS" numFmtId="0" hierarchy="18" level="1">
      <sharedItems containsBlank="1" count="6">
        <s v="Sent"/>
        <s v="Pending" u="1"/>
        <s v="DOS" u="1"/>
        <s v="Notary" u="1"/>
        <s v="SOS" u="1"/>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6967595" backgroundQuery="1" createdVersion="8" refreshedVersion="8" minRefreshableVersion="3" recordCount="0" supportSubquery="1" supportAdvancedDrill="1" xr:uid="{56295EF2-ED9F-466C-A4EF-E8E6768BD125}">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4">
        <s v="Constitution Details of Authorized Agent"/>
        <s v="Documentray Evidence to prove registration status in foreign countries"/>
        <s v="LoA"/>
        <s v="Service and maintenance agreement"/>
      </sharedItems>
    </cacheField>
    <cacheField name="[Range].[DEPARMENT].[DEPARMENT]" caption="DEPARMENT" numFmtId="0" hierarchy="19" level="1">
      <sharedItems count="1">
        <s v="MGMT"/>
      </sharedItems>
    </cacheField>
    <cacheField name="[Range].[STATUS].[STATUS]" caption="STATUS" numFmtId="0" hierarchy="18" level="1">
      <sharedItems containsBlank="1" count="6">
        <s v="Pending"/>
        <s v="DOS" u="1"/>
        <s v="Notary" u="1"/>
        <s v="Sent" u="1"/>
        <s v="SOS" u="1"/>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7893518" backgroundQuery="1" createdVersion="8" refreshedVersion="8" minRefreshableVersion="3" recordCount="0" supportSubquery="1" supportAdvancedDrill="1" xr:uid="{B51D75E6-1EF6-480D-ACAB-E66D20662F9C}">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3">
        <s v="CE Technical documentation review report"/>
        <s v="ESPR"/>
        <s v="Performance Report"/>
      </sharedItems>
    </cacheField>
    <cacheField name="[Range].[DEPARMENT].[DEPARMENT]" caption="DEPARMENT" numFmtId="0" hierarchy="19" level="1">
      <sharedItems count="1">
        <s v="TS"/>
      </sharedItems>
    </cacheField>
    <cacheField name="[Range].[STATUS].[STATUS]" caption="STATUS" numFmtId="0" hierarchy="18" level="1">
      <sharedItems containsBlank="1" count="6">
        <s v="Pending"/>
        <s v="Sent"/>
        <s v="DOS" u="1"/>
        <s v="Notary" u="1"/>
        <s v="SOS" u="1"/>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8703703" backgroundQuery="1" createdVersion="8" refreshedVersion="8" minRefreshableVersion="3" recordCount="0" supportSubquery="1" supportAdvancedDrill="1" xr:uid="{921BCB07-AF9B-4EF7-800F-A3CD3E9A6A1D}">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9">
        <s v="CSDT"/>
        <s v="DMF"/>
        <s v="Duly Signed Final product test report"/>
        <s v="Duly signed third party test report"/>
        <s v="Essential Requirement"/>
        <s v="Performance Report"/>
        <s v="Summary of Technical documentation (STED)"/>
        <s v="Techinical Clarifications"/>
        <s v="Materials"/>
      </sharedItems>
    </cacheField>
    <cacheField name="[Range].[DEPARMENT].[DEPARMENT]" caption="DEPARMENT" numFmtId="0" hierarchy="19" level="1">
      <sharedItems count="1">
        <s v="R&amp;D"/>
      </sharedItems>
    </cacheField>
    <cacheField name="[Range].[STATUS].[STATUS]" caption="STATUS" numFmtId="0" hierarchy="18" level="1">
      <sharedItems containsBlank="1" count="6">
        <s v="Pending"/>
        <s v="Sent"/>
        <s v="DOS" u="1"/>
        <s v="Notary" u="1"/>
        <s v="SOS" u="1"/>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79629627" backgroundQuery="1" createdVersion="8" refreshedVersion="8" minRefreshableVersion="3" recordCount="0" supportSubquery="1" supportAdvancedDrill="1" xr:uid="{D8202E25-9C19-4B34-AB60-7F39C5A2B82D}">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26">
        <s v="CoA"/>
        <s v="PMF"/>
        <s v="Audit Report"/>
        <s v="CE IVDD FSC"/>
        <s v="CoA of Raw Materials (reagents/cal/con)"/>
        <s v="DoC"/>
        <s v="FSC"/>
        <s v="FSC &quot;other country&quot;"/>
        <s v="FSCA/AE"/>
        <s v="ISO Cert"/>
        <s v="Labels"/>
        <s v="PMS"/>
        <s v="QS 1001"/>
        <s v="Recall Records/Adverse Events"/>
        <s v="Recently issued Validation for sterlization process"/>
        <s v="Risk Analysis Report"/>
        <s v="Device Description"/>
        <s v="DMF"/>
        <s v="Essential Requirement"/>
        <s v="Executive Summary"/>
        <s v="GMDN"/>
        <s v="IFU Declaration"/>
        <s v="Performance Report"/>
        <s v="SDS"/>
        <s v="Shelf life Confirmation Letter"/>
        <s v="Warranty letter"/>
      </sharedItems>
    </cacheField>
    <cacheField name="[Range].[DEPARMENT].[DEPARMENT]" caption="DEPARMENT" numFmtId="0" hierarchy="19" level="1">
      <sharedItems count="1">
        <s v="QA/RA"/>
      </sharedItems>
    </cacheField>
    <cacheField name="[Range].[STATUS].[STATUS]" caption="STATUS" numFmtId="0" hierarchy="18" level="1">
      <sharedItems containsBlank="1" count="6">
        <m/>
        <s v="Notary"/>
        <s v="Pending"/>
        <s v="Sent"/>
        <s v="SOS"/>
        <s v="DOS"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80555558" backgroundQuery="1" createdVersion="8" refreshedVersion="8" minRefreshableVersion="3" recordCount="0" supportSubquery="1" supportAdvancedDrill="1" xr:uid="{B4AC9AC0-9C18-42C5-9947-59FAFAFA2229}">
  <cacheSource type="external" connectionId="1"/>
  <cacheFields count="5">
    <cacheField name="[Range].[REQUESTOR].[REQUESTOR]" caption="REQUESTOR" numFmtId="0" hierarchy="10" level="1">
      <sharedItems count="6">
        <s v="Borses"/>
        <s v="Dergham"/>
        <s v="Ma"/>
        <s v="Machetanz"/>
        <s v="Naik"/>
        <s v="Sheppard"/>
      </sharedItems>
    </cacheField>
    <cacheField name="[Range].[REQUEST].[REQUEST]" caption="REQUEST" numFmtId="0" hierarchy="15" level="1">
      <sharedItems count="2">
        <s v="Manufacturing Flowchart"/>
        <s v="Manufacturing Process"/>
      </sharedItems>
    </cacheField>
    <cacheField name="[Range].[DEPARMENT].[DEPARMENT]" caption="DEPARMENT" numFmtId="0" hierarchy="19" level="1">
      <sharedItems count="1">
        <s v="MNF"/>
      </sharedItems>
    </cacheField>
    <cacheField name="[Range].[STATUS].[STATUS]" caption="STATUS" numFmtId="0" hierarchy="18" level="1">
      <sharedItems containsBlank="1" count="6">
        <s v="Pending"/>
        <s v="Sent"/>
        <s v="DOS" u="1"/>
        <s v="Notary" u="1"/>
        <s v="SOS" u="1"/>
        <m u="1"/>
      </sharedItems>
    </cacheField>
    <cacheField name="[Measures].[Count of REQUEST]" caption="Count of REQUEST" numFmtId="0" hierarchy="41"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fieldsUsage count="2">
        <fieldUsage x="-1"/>
        <fieldUsage x="0"/>
      </fieldsUsage>
    </cacheHierarchy>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2" memberValueDatatype="130" unbalanced="0">
      <fieldsUsage count="2">
        <fieldUsage x="-1"/>
        <fieldUsage x="1"/>
      </fieldsUsage>
    </cacheHierarchy>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3"/>
      </fieldsUsage>
    </cacheHierarchy>
    <cacheHierarchy uniqueName="[Range].[DEPARMENT]" caption="DEPARMENT" attribute="1" defaultMemberUniqueName="[Range].[DEPARMENT].[All]" allUniqueName="[Range].[DEPARMENT].[All]" dimensionUniqueName="[Range]" displayFolder="" count="2" memberValueDatatype="130" unbalanced="0">
      <fieldsUsage count="2">
        <fieldUsage x="-1"/>
        <fieldUsage x="2"/>
      </fieldsUsage>
    </cacheHierarchy>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ang, Brian" refreshedDate="45110.317582523145" createdVersion="8" refreshedVersion="8" minRefreshableVersion="3" recordCount="795" xr:uid="{0B0348CD-B410-48F1-8B46-86B8365606A6}">
  <cacheSource type="worksheet">
    <worksheetSource ref="A3:X798" sheet="Active Log"/>
  </cacheSource>
  <cacheFields count="24">
    <cacheField name="REQUEST NO." numFmtId="0">
      <sharedItems/>
    </cacheField>
    <cacheField name="TOTAL REQUESTS" numFmtId="0">
      <sharedItems containsBlank="1" containsMixedTypes="1" containsNumber="1" containsInteger="1" minValue="0" maxValue="1"/>
    </cacheField>
    <cacheField name="SHEPPARD REQUESTS" numFmtId="0">
      <sharedItems containsNonDate="0" containsString="0" containsBlank="1"/>
    </cacheField>
    <cacheField name="NAIK REQUESTS" numFmtId="0">
      <sharedItems containsString="0" containsBlank="1" containsNumber="1" containsInteger="1" minValue="0" maxValue="1"/>
    </cacheField>
    <cacheField name="DERGHAM REQUESTS" numFmtId="0">
      <sharedItems containsString="0" containsBlank="1" containsNumber="1" containsInteger="1" minValue="0" maxValue="0"/>
    </cacheField>
    <cacheField name="BORSES REQUESTS" numFmtId="0">
      <sharedItems containsString="0" containsBlank="1" containsNumber="1" containsInteger="1" minValue="1" maxValue="1"/>
    </cacheField>
    <cacheField name="MACHETANZ REQUESTS" numFmtId="0">
      <sharedItems containsString="0" containsBlank="1" containsNumber="1" containsInteger="1" minValue="0" maxValue="1"/>
    </cacheField>
    <cacheField name="ROCHE REQUESTS" numFmtId="0">
      <sharedItems containsString="0" containsBlank="1" containsNumber="1" containsInteger="1" minValue="0" maxValue="1"/>
    </cacheField>
    <cacheField name="BECKMAN REQUESTS" numFmtId="0">
      <sharedItems containsString="0" containsBlank="1" containsNumber="1" containsInteger="1" minValue="0" maxValue="1"/>
    </cacheField>
    <cacheField name="Days" numFmtId="0">
      <sharedItems containsString="0" containsBlank="1" containsNumber="1" containsInteger="1" minValue="0" maxValue="1"/>
    </cacheField>
    <cacheField name="REQUESTOR" numFmtId="0">
      <sharedItems/>
    </cacheField>
    <cacheField name="DATE REQUESTED" numFmtId="0">
      <sharedItems containsNonDate="0" containsDate="1" containsString="0" containsBlank="1" minDate="2020-01-10T00:00:00" maxDate="2023-11-17T00:00:00"/>
    </cacheField>
    <cacheField name="CUSTOMER" numFmtId="0">
      <sharedItems containsBlank="1"/>
    </cacheField>
    <cacheField name="COUNTRY" numFmtId="0">
      <sharedItems containsBlank="1"/>
    </cacheField>
    <cacheField name="PRODUCTS" numFmtId="0">
      <sharedItems containsBlank="1"/>
    </cacheField>
    <cacheField name="REQUEST" numFmtId="0">
      <sharedItems containsBlank="1"/>
    </cacheField>
    <cacheField name="CFG #" numFmtId="0">
      <sharedItems containsBlank="1"/>
    </cacheField>
    <cacheField name="SERVICE" numFmtId="0">
      <sharedItems containsBlank="1"/>
    </cacheField>
    <cacheField name="STATUS" numFmtId="0">
      <sharedItems containsBlank="1" count="10">
        <s v="Complete"/>
        <s v="Pending"/>
        <s v="Sent"/>
        <s v="Suspended"/>
        <m/>
        <s v="DOS"/>
        <s v="SOS"/>
        <s v="Notary"/>
        <s v="Check Request Submitted" u="1"/>
        <s v="Embassy" u="1"/>
      </sharedItems>
    </cacheField>
    <cacheField name="DEPARMENT" numFmtId="0">
      <sharedItems containsBlank="1"/>
    </cacheField>
    <cacheField name="DEPT PERSON ASSIGNED" numFmtId="0">
      <sharedItems containsBlank="1"/>
    </cacheField>
    <cacheField name="ETA" numFmtId="14">
      <sharedItems containsDate="1" containsBlank="1" containsMixedTypes="1" minDate="2020-12-02T00:00:00" maxDate="2023-10-11T00:00:00"/>
    </cacheField>
    <cacheField name="LAST UPDATED" numFmtId="14">
      <sharedItems containsNonDate="0" containsDate="1" containsString="0" containsBlank="1" minDate="2020-12-02T00:00:00" maxDate="2023-06-29T00:00:00"/>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2.38530613426" backgroundQuery="1" createdVersion="8" refreshedVersion="8" minRefreshableVersion="3" recordCount="0" supportSubquery="1" supportAdvancedDrill="1" xr:uid="{4E07BB5D-D42B-4DC0-B850-826C503D013B}">
  <cacheSource type="external" connectionId="1"/>
  <cacheFields count="5">
    <cacheField name="[Range].[DATE REQUESTED].[DATE REQUESTED]" caption="DATE REQUESTED" numFmtId="0" hierarchy="11" level="1">
      <sharedItems containsNonDate="0" containsDate="1" containsString="0" containsBlank="1" minDate="2020-01-10T00:00:00" maxDate="2023-11-17T00:00:00" count="69">
        <m/>
        <d v="2020-01-10T00:00:00"/>
        <d v="2020-02-13T00:00:00"/>
        <d v="2020-07-22T00:00:00"/>
        <d v="2020-10-16T00:00:00"/>
        <d v="2021-03-17T00:00:00"/>
        <d v="2021-10-11T00:00:00"/>
        <d v="2021-12-29T00:00:00"/>
        <d v="2022-01-19T00:00:00"/>
        <d v="2022-01-24T00:00:00"/>
        <d v="2022-02-15T00:00:00"/>
        <d v="2022-03-28T00:00:00"/>
        <d v="2022-04-26T00:00:00"/>
        <d v="2022-04-28T00:00:00"/>
        <d v="2022-05-05T00:00:00"/>
        <d v="2022-06-29T00:00:00"/>
        <d v="2022-07-13T00:00:00"/>
        <d v="2022-07-15T00:00:00"/>
        <d v="2022-07-19T00:00:00"/>
        <d v="2022-07-28T00:00:00"/>
        <d v="2022-07-30T00:00:00"/>
        <d v="2022-08-01T00:00:00"/>
        <d v="2022-08-05T00:00:00"/>
        <d v="2022-08-11T00:00:00"/>
        <d v="2022-08-12T00:00:00"/>
        <d v="2022-08-15T00:00:00"/>
        <d v="2022-08-24T00:00:00"/>
        <d v="2022-08-25T00:00:00"/>
        <d v="2022-08-31T00:00:00"/>
        <d v="2022-09-06T00:00:00"/>
        <d v="2022-09-15T00:00:00"/>
        <d v="2022-10-04T00:00:00"/>
        <d v="2022-11-16T00:00:00"/>
        <d v="2022-11-17T00:00:00"/>
        <d v="2022-11-18T00:00:00"/>
        <d v="2022-12-16T00:00:00"/>
        <d v="2023-01-16T00:00:00"/>
        <d v="2023-01-24T00:00:00"/>
        <d v="2023-01-31T00:00:00"/>
        <d v="2023-02-02T00:00:00"/>
        <d v="2023-02-07T00:00:00"/>
        <d v="2023-02-23T00:00:00"/>
        <d v="2023-03-02T00:00:00"/>
        <d v="2023-03-08T00:00:00"/>
        <d v="2023-03-20T00:00:00"/>
        <d v="2023-03-22T00:00:00"/>
        <d v="2023-03-28T00:00:00"/>
        <d v="2023-03-30T00:00:00"/>
        <d v="2023-04-04T00:00:00"/>
        <d v="2023-04-05T00:00:00"/>
        <d v="2023-04-12T00:00:00"/>
        <d v="2023-04-18T00:00:00"/>
        <d v="2023-04-19T00:00:00"/>
        <d v="2023-04-24T00:00:00"/>
        <d v="2023-04-28T00:00:00"/>
        <d v="2023-05-02T00:00:00"/>
        <d v="2023-05-16T00:00:00"/>
        <d v="2023-05-17T00:00:00"/>
        <d v="2023-05-18T00:00:00"/>
        <d v="2023-05-31T00:00:00"/>
        <d v="2023-06-02T00:00:00"/>
        <d v="2023-06-03T00:00:00"/>
        <d v="2023-06-04T00:00:00"/>
        <d v="2023-06-06T00:00:00"/>
        <d v="2023-06-07T00:00:00"/>
        <d v="2023-06-08T00:00:00"/>
        <d v="2023-06-14T00:00:00"/>
        <d v="2023-06-27T00:00:00"/>
        <d v="2023-11-16T00:00:00"/>
      </sharedItems>
    </cacheField>
    <cacheField name="[Range].[DATE REQUESTED (Year)].[DATE REQUESTED (Year)]" caption="DATE REQUESTED (Year)" numFmtId="0" hierarchy="24" level="1">
      <sharedItems count="1">
        <s v="2023"/>
      </sharedItems>
    </cacheField>
    <cacheField name="[Range].[STATUS].[STATUS]" caption="STATUS" numFmtId="0" hierarchy="18" level="1">
      <sharedItems count="1">
        <s v="Complete"/>
      </sharedItems>
    </cacheField>
    <cacheField name="[Measures].[Distinct Count of REQUEST NO.]" caption="Distinct Count of REQUEST NO." numFmtId="0" hierarchy="39" level="32767"/>
    <cacheField name="[Range].[CUSTOMER].[CUSTOMER]" caption="CUSTOMER" numFmtId="0" hierarchy="12" level="1">
      <sharedItems count="4">
        <s v="Beckman"/>
        <s v="Qualify Intertech Co., Ltd."/>
        <s v="Quidel Ortho"/>
        <s v="Roche"/>
      </sharedItems>
    </cacheField>
  </cacheFields>
  <cacheHierarchies count="45">
    <cacheHierarchy uniqueName="[Range].[REQUEST NO.]" caption="REQUEST NO." attribute="1" defaultMemberUniqueName="[Range].[REQUEST NO.].[All]" allUniqueName="[Range].[REQUEST NO.].[All]" dimensionUniqueName="[Range]" displayFolder="" count="2"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2" memberValueDatatype="130" unbalanced="0"/>
    <cacheHierarchy uniqueName="[Range].[DATE REQUESTED]" caption="DATE REQUESTED" attribute="1" time="1" defaultMemberUniqueName="[Range].[DATE REQUESTED].[All]" allUniqueName="[Range].[DATE REQUESTED].[All]" dimensionUniqueName="[Range]" displayFolder="" count="2" memberValueDatatype="7"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4"/>
      </fieldsUsage>
    </cacheHierarchy>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2" memberValueDatatype="130" unbalanced="0">
      <fieldsUsage count="2">
        <fieldUsage x="-1"/>
        <fieldUsage x="1"/>
      </fieldsUsage>
    </cacheHierarchy>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5185182" backgroundQuery="1" createdVersion="8" refreshedVersion="8" minRefreshableVersion="3" recordCount="0" supportSubquery="1" supportAdvancedDrill="1" xr:uid="{2934F2D4-091F-475F-A109-8102F0E43B61}">
  <cacheSource type="external" connectionId="1"/>
  <cacheFields count="3">
    <cacheField name="[Range 1].[request no].[request no]" caption="request no" numFmtId="0" hierarchy="27" level="1">
      <sharedItems count="1">
        <s v="FAISAL-001"/>
      </sharedItems>
    </cacheField>
    <cacheField name="[Range 1].[Column3].[Column3]" caption="Column3" numFmtId="0" hierarchy="32" level="1">
      <sharedItems count="1">
        <s v="72-76"/>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2.38564108796" backgroundQuery="1" createdVersion="8" refreshedVersion="8" minRefreshableVersion="3" recordCount="0" supportSubquery="1" supportAdvancedDrill="1" xr:uid="{9A01292A-5532-4E7A-B4DC-350600067575}">
  <cacheSource type="external" connectionId="1"/>
  <cacheFields count="5">
    <cacheField name="[Range].[DATE REQUESTED].[DATE REQUESTED]" caption="DATE REQUESTED" numFmtId="0" hierarchy="11" level="1">
      <sharedItems containsNonDate="0" containsDate="1" containsString="0" containsBlank="1" minDate="2020-01-10T00:00:00" maxDate="2023-11-17T00:00:00" count="69">
        <m/>
        <d v="2020-01-10T00:00:00"/>
        <d v="2020-02-13T00:00:00"/>
        <d v="2020-07-22T00:00:00"/>
        <d v="2020-10-16T00:00:00"/>
        <d v="2021-03-17T00:00:00"/>
        <d v="2021-10-11T00:00:00"/>
        <d v="2021-12-29T00:00:00"/>
        <d v="2022-01-19T00:00:00"/>
        <d v="2022-01-24T00:00:00"/>
        <d v="2022-02-15T00:00:00"/>
        <d v="2022-03-28T00:00:00"/>
        <d v="2022-04-26T00:00:00"/>
        <d v="2022-04-28T00:00:00"/>
        <d v="2022-05-05T00:00:00"/>
        <d v="2022-06-29T00:00:00"/>
        <d v="2022-07-13T00:00:00"/>
        <d v="2022-07-15T00:00:00"/>
        <d v="2022-07-19T00:00:00"/>
        <d v="2022-07-28T00:00:00"/>
        <d v="2022-07-30T00:00:00"/>
        <d v="2022-08-01T00:00:00"/>
        <d v="2022-08-05T00:00:00"/>
        <d v="2022-08-11T00:00:00"/>
        <d v="2022-08-12T00:00:00"/>
        <d v="2022-08-15T00:00:00"/>
        <d v="2022-08-24T00:00:00"/>
        <d v="2022-08-25T00:00:00"/>
        <d v="2022-08-31T00:00:00"/>
        <d v="2022-09-06T00:00:00"/>
        <d v="2022-09-15T00:00:00"/>
        <d v="2022-10-04T00:00:00"/>
        <d v="2022-11-16T00:00:00"/>
        <d v="2022-11-17T00:00:00"/>
        <d v="2022-11-18T00:00:00"/>
        <d v="2022-12-16T00:00:00"/>
        <d v="2023-01-16T00:00:00"/>
        <d v="2023-01-24T00:00:00"/>
        <d v="2023-01-31T00:00:00"/>
        <d v="2023-02-02T00:00:00"/>
        <d v="2023-02-07T00:00:00"/>
        <d v="2023-02-23T00:00:00"/>
        <d v="2023-03-02T00:00:00"/>
        <d v="2023-03-08T00:00:00"/>
        <d v="2023-03-20T00:00:00"/>
        <d v="2023-03-22T00:00:00"/>
        <d v="2023-03-28T00:00:00"/>
        <d v="2023-03-30T00:00:00"/>
        <d v="2023-04-04T00:00:00"/>
        <d v="2023-04-05T00:00:00"/>
        <d v="2023-04-12T00:00:00"/>
        <d v="2023-04-18T00:00:00"/>
        <d v="2023-04-19T00:00:00"/>
        <d v="2023-04-24T00:00:00"/>
        <d v="2023-04-28T00:00:00"/>
        <d v="2023-05-02T00:00:00"/>
        <d v="2023-05-16T00:00:00"/>
        <d v="2023-05-17T00:00:00"/>
        <d v="2023-05-18T00:00:00"/>
        <d v="2023-05-31T00:00:00"/>
        <d v="2023-06-02T00:00:00"/>
        <d v="2023-06-03T00:00:00"/>
        <d v="2023-06-04T00:00:00"/>
        <d v="2023-06-06T00:00:00"/>
        <d v="2023-06-07T00:00:00"/>
        <d v="2023-06-08T00:00:00"/>
        <d v="2023-06-14T00:00:00"/>
        <d v="2023-06-27T00:00:00"/>
        <d v="2023-11-16T00:00:00"/>
      </sharedItems>
    </cacheField>
    <cacheField name="[Range].[DATE REQUESTED (Year)].[DATE REQUESTED (Year)]" caption="DATE REQUESTED (Year)" numFmtId="0" hierarchy="24" level="1">
      <sharedItems count="1">
        <s v="2023"/>
      </sharedItems>
    </cacheField>
    <cacheField name="[Range].[STATUS].[STATUS]" caption="STATUS" numFmtId="0" hierarchy="18" level="1">
      <sharedItems count="1">
        <s v="Complete"/>
      </sharedItems>
    </cacheField>
    <cacheField name="[Range].[CUSTOMER].[CUSTOMER]" caption="CUSTOMER" numFmtId="0" hierarchy="12" level="1">
      <sharedItems count="4">
        <s v="Beckman"/>
        <s v="Qualify Intertech Co., Ltd."/>
        <s v="Quidel Ortho"/>
        <s v="Roche"/>
      </sharedItems>
    </cacheField>
    <cacheField name="[Measures].[Distinct Count of REQUEST NO.]" caption="Distinct Count of REQUEST NO." numFmtId="0" hierarchy="39" level="32767"/>
  </cacheFields>
  <cacheHierarchies count="45">
    <cacheHierarchy uniqueName="[Range].[REQUEST NO.]" caption="REQUEST NO." attribute="1" defaultMemberUniqueName="[Range].[REQUEST NO.].[All]" allUniqueName="[Range].[REQUEST NO.].[All]" dimensionUniqueName="[Range]" displayFolder="" count="2"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2" memberValueDatatype="7"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3"/>
      </fieldsUsage>
    </cacheHierarchy>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2" memberValueDatatype="130" unbalanced="0">
      <fieldsUsage count="2">
        <fieldUsage x="-1"/>
        <fieldUsage x="1"/>
      </fieldsUsage>
    </cacheHierarchy>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0" memberValueDatatype="130" unbalanced="0"/>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0" memberValueDatatype="130" unbalanced="0"/>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hidden="1">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6111113" backgroundQuery="1" createdVersion="8" refreshedVersion="8" minRefreshableVersion="3" recordCount="0" supportSubquery="1" supportAdvancedDrill="1" xr:uid="{20AF6697-9B11-4F0F-B619-D3249FF48627}">
  <cacheSource type="external" connectionId="1"/>
  <cacheFields count="3">
    <cacheField name="[Range 1].[request no].[request no]" caption="request no" numFmtId="0" hierarchy="27" level="1">
      <sharedItems count="1">
        <s v="NAIK-038"/>
      </sharedItems>
    </cacheField>
    <cacheField name="[Range 1].[Column3].[Column3]" caption="Column3" numFmtId="0" hierarchy="32" level="1">
      <sharedItems count="1">
        <s v="56-60"/>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7037037" backgroundQuery="1" createdVersion="8" refreshedVersion="8" minRefreshableVersion="3" recordCount="0" supportSubquery="1" supportAdvancedDrill="1" xr:uid="{B086C4A5-26A0-437D-884F-F24FA04F03CF}">
  <cacheSource type="external" connectionId="1"/>
  <cacheFields count="3">
    <cacheField name="[Range 1].[request no].[request no]" caption="request no" numFmtId="0" hierarchy="27" level="1">
      <sharedItems count="1">
        <s v="SHEPPARD-023"/>
      </sharedItems>
    </cacheField>
    <cacheField name="[Range 1].[Column3].[Column3]" caption="Column3" numFmtId="0" hierarchy="32" level="1">
      <sharedItems count="1">
        <s v="48-52"/>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7962961" backgroundQuery="1" createdVersion="8" refreshedVersion="8" minRefreshableVersion="3" recordCount="0" supportSubquery="1" supportAdvancedDrill="1" xr:uid="{791821BB-D715-464E-A546-2B74882CC781}">
  <cacheSource type="external" connectionId="1"/>
  <cacheFields count="3">
    <cacheField name="[Range 1].[request no].[request no]" caption="request no" numFmtId="0" hierarchy="27" level="1">
      <sharedItems count="5">
        <s v="LI-001"/>
        <s v="NAIK-033"/>
        <s v="SHEPPARD-029"/>
        <s v="SHEPPARD-030"/>
        <s v="SHEPPARD-034"/>
      </sharedItems>
    </cacheField>
    <cacheField name="[Range 1].[Column3].[Column3]" caption="Column3" numFmtId="0" hierarchy="32" level="1">
      <sharedItems count="1">
        <s v="44-48"/>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8888892" backgroundQuery="1" createdVersion="8" refreshedVersion="8" minRefreshableVersion="3" recordCount="0" supportSubquery="1" supportAdvancedDrill="1" xr:uid="{6F0E54A7-99E2-4E0B-87FC-2D08AA55424A}">
  <cacheSource type="external" connectionId="1"/>
  <cacheFields count="3">
    <cacheField name="[Range 1].[request no].[request no]" caption="request no" numFmtId="0" hierarchy="27" level="1">
      <sharedItems count="2">
        <s v="AISHAH-001"/>
        <s v="SHEPPARD-031"/>
      </sharedItems>
    </cacheField>
    <cacheField name="[Range 1].[Column3].[Column3]" caption="Column3" numFmtId="0" hierarchy="32" level="1">
      <sharedItems count="1">
        <s v="40-44"/>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hang, Brian" refreshedDate="45110.317539699077" backgroundQuery="1" createdVersion="8" refreshedVersion="8" minRefreshableVersion="3" recordCount="0" supportSubquery="1" supportAdvancedDrill="1" xr:uid="{BD621D48-8416-4DFC-B6BB-4BBEBA8C9573}">
  <cacheSource type="external" connectionId="1"/>
  <cacheFields count="3">
    <cacheField name="[Range 1].[request no].[request no]" caption="request no" numFmtId="0" hierarchy="27" level="1">
      <sharedItems count="1">
        <s v="MACHETANZ-003"/>
      </sharedItems>
    </cacheField>
    <cacheField name="[Range 1].[Column3].[Column3]" caption="Column3" numFmtId="0" hierarchy="32" level="1">
      <sharedItems count="1">
        <s v="36-40"/>
      </sharedItems>
    </cacheField>
    <cacheField name="[Measures].[Distinct Count of Column3]" caption="Distinct Count of Column3" numFmtId="0" hierarchy="43" level="32767"/>
  </cacheFields>
  <cacheHierarchies count="45">
    <cacheHierarchy uniqueName="[Range].[REQUEST NO.]" caption="REQUEST NO." attribute="1" defaultMemberUniqueName="[Range].[REQUEST NO.].[All]" allUniqueName="[Range].[REQUEST NO.].[All]" dimensionUniqueName="[Range]" displayFolder="" count="0" memberValueDatatype="130" unbalanced="0"/>
    <cacheHierarchy uniqueName="[Range].[TOTAL REQUESTS]" caption="TOTAL REQUESTS" attribute="1" defaultMemberUniqueName="[Range].[TOTAL REQUESTS].[All]" allUniqueName="[Range].[TOTAL REQUESTS].[All]" dimensionUniqueName="[Range]" displayFolder="" count="0" memberValueDatatype="130" unbalanced="0"/>
    <cacheHierarchy uniqueName="[Range].[SHEPPARD REQUESTS]" caption="SHEPPARD REQUESTS" attribute="1" defaultMemberUniqueName="[Range].[SHEPPARD REQUESTS].[All]" allUniqueName="[Range].[SHEPPARD REQUESTS].[All]" dimensionUniqueName="[Range]" displayFolder="" count="0" memberValueDatatype="20" unbalanced="0"/>
    <cacheHierarchy uniqueName="[Range].[NAIK REQUESTS]" caption="NAIK REQUESTS" attribute="1" defaultMemberUniqueName="[Range].[NAIK REQUESTS].[All]" allUniqueName="[Range].[NAIK REQUESTS].[All]" dimensionUniqueName="[Range]" displayFolder="" count="0" memberValueDatatype="20" unbalanced="0"/>
    <cacheHierarchy uniqueName="[Range].[DERGHAM REQUESTS]" caption="DERGHAM REQUESTS" attribute="1" defaultMemberUniqueName="[Range].[DERGHAM REQUESTS].[All]" allUniqueName="[Range].[DERGHAM REQUESTS].[All]" dimensionUniqueName="[Range]" displayFolder="" count="0" memberValueDatatype="20" unbalanced="0"/>
    <cacheHierarchy uniqueName="[Range].[BORSES REQUESTS]" caption="BORSES REQUESTS" attribute="1" defaultMemberUniqueName="[Range].[BORSES REQUESTS].[All]" allUniqueName="[Range].[BORSES REQUESTS].[All]" dimensionUniqueName="[Range]" displayFolder="" count="0" memberValueDatatype="20" unbalanced="0"/>
    <cacheHierarchy uniqueName="[Range].[MACHETANZ REQUESTS]" caption="MACHETANZ REQUESTS" attribute="1" defaultMemberUniqueName="[Range].[MACHETANZ REQUESTS].[All]" allUniqueName="[Range].[MACHETANZ REQUESTS].[All]" dimensionUniqueName="[Range]" displayFolder="" count="0" memberValueDatatype="20" unbalanced="0"/>
    <cacheHierarchy uniqueName="[Range].[ROCHE REQUESTS]" caption="ROCHE REQUESTS" attribute="1" defaultMemberUniqueName="[Range].[ROCHE REQUESTS].[All]" allUniqueName="[Range].[ROCHE REQUESTS].[All]" dimensionUniqueName="[Range]" displayFolder="" count="0" memberValueDatatype="20" unbalanced="0"/>
    <cacheHierarchy uniqueName="[Range].[BECKMAN REQUESTS]" caption="BECKMAN REQUESTS" attribute="1" defaultMemberUniqueName="[Range].[BECKMAN REQUESTS].[All]" allUniqueName="[Range].[BECKMAN REQUESTS].[All]" dimensionUniqueName="[Range]" displayFolder="" count="0" memberValueDatatype="20" unbalanced="0"/>
    <cacheHierarchy uniqueName="[Range].[Days]" caption="Days" attribute="1" defaultMemberUniqueName="[Range].[Days].[All]" allUniqueName="[Range].[Days].[All]" dimensionUniqueName="[Range]" displayFolder="" count="0" memberValueDatatype="20" unbalanced="0"/>
    <cacheHierarchy uniqueName="[Range].[REQUESTOR]" caption="REQUESTOR" attribute="1" defaultMemberUniqueName="[Range].[REQUESTOR].[All]" allUniqueName="[Range].[REQUESTOR].[All]" dimensionUniqueName="[Range]" displayFolder="" count="0" memberValueDatatype="130" unbalanced="0"/>
    <cacheHierarchy uniqueName="[Range].[DATE REQUESTED]" caption="DATE REQUESTED" attribute="1" time="1" defaultMemberUniqueName="[Range].[DATE REQUESTED].[All]" allUniqueName="[Range].[DATE REQUEST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REQUEST]" caption="REQUEST" attribute="1" defaultMemberUniqueName="[Range].[REQUEST].[All]" allUniqueName="[Range].[REQUEST].[All]" dimensionUniqueName="[Range]" displayFolder="" count="0" memberValueDatatype="130" unbalanced="0"/>
    <cacheHierarchy uniqueName="[Range].[CFG #]" caption="CFG #" attribute="1" defaultMemberUniqueName="[Range].[CFG #].[All]" allUniqueName="[Range].[CFG #].[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DEPARMENT]" caption="DEPARMENT" attribute="1" defaultMemberUniqueName="[Range].[DEPARMENT].[All]" allUniqueName="[Range].[DEPARMENT].[All]" dimensionUniqueName="[Range]" displayFolder="" count="0" memberValueDatatype="130" unbalanced="0"/>
    <cacheHierarchy uniqueName="[Range].[DEPT PERSON ASSIGNED]" caption="DEPT PERSON ASSIGNED" attribute="1" defaultMemberUniqueName="[Range].[DEPT PERSON ASSIGNED].[All]" allUniqueName="[Range].[DEPT PERSON ASSIGNED].[All]" dimensionUniqueName="[Range]" displayFolder="" count="0" memberValueDatatype="130" unbalanced="0"/>
    <cacheHierarchy uniqueName="[Range].[ETA]" caption="ETA" attribute="1" defaultMemberUniqueName="[Range].[ETA].[All]" allUniqueName="[Range].[ETA].[All]" dimensionUniqueName="[Range]" displayFolder="" count="0" memberValueDatatype="130" unbalanced="0"/>
    <cacheHierarchy uniqueName="[Range].[LAST UPDATED]" caption="LAST UPDATED" attribute="1" time="1" defaultMemberUniqueName="[Range].[LAST UPDATED].[All]" allUniqueName="[Range].[LAST UPDATED].[All]" dimensionUniqueName="[Range]" displayFolder="" count="0" memberValueDatatype="7" unbalanced="0"/>
    <cacheHierarchy uniqueName="[Range].[NOTES]" caption="NOTES" attribute="1" defaultMemberUniqueName="[Range].[NOTES].[All]" allUniqueName="[Range].[NOTES].[All]" dimensionUniqueName="[Range]" displayFolder="" count="0" memberValueDatatype="130" unbalanced="0"/>
    <cacheHierarchy uniqueName="[Range].[DATE REQUESTED (Year)]" caption="DATE REQUESTED (Year)" attribute="1" defaultMemberUniqueName="[Range].[DATE REQUESTED (Year)].[All]" allUniqueName="[Range].[DATE REQUESTED (Year)].[All]" dimensionUniqueName="[Range]" displayFolder="" count="0" memberValueDatatype="130" unbalanced="0"/>
    <cacheHierarchy uniqueName="[Range].[DATE REQUESTED (Quarter)]" caption="DATE REQUESTED (Quarter)" attribute="1" defaultMemberUniqueName="[Range].[DATE REQUESTED (Quarter)].[All]" allUniqueName="[Range].[DATE REQUESTED (Quarter)].[All]" dimensionUniqueName="[Range]" displayFolder="" count="0" memberValueDatatype="130" unbalanced="0"/>
    <cacheHierarchy uniqueName="[Range].[DATE REQUESTED (Month)]" caption="DATE REQUESTED (Month)" attribute="1" defaultMemberUniqueName="[Range].[DATE REQUESTED (Month)].[All]" allUniqueName="[Range].[DATE REQUESTED (Month)].[All]" dimensionUniqueName="[Range]" displayFolder="" count="0" memberValueDatatype="130" unbalanced="0"/>
    <cacheHierarchy uniqueName="[Range 1].[request no]" caption="request no" attribute="1" defaultMemberUniqueName="[Range 1].[request no].[All]" allUniqueName="[Range 1].[request no].[All]" dimensionUniqueName="[Range 1]" displayFolder="" count="2" memberValueDatatype="130" unbalanced="0">
      <fieldsUsage count="2">
        <fieldUsage x="-1"/>
        <fieldUsage x="0"/>
      </fieldsUsage>
    </cacheHierarchy>
    <cacheHierarchy uniqueName="[Range 1].[dates]" caption="dates" attribute="1" time="1" defaultMemberUniqueName="[Range 1].[dates].[All]" allUniqueName="[Range 1].[dates].[All]" dimensionUniqueName="[Range 1]" displayFolder="" count="0" memberValueDatatype="7" unbalanced="0"/>
    <cacheHierarchy uniqueName="[Range 1].[status]" caption="status" attribute="1" defaultMemberUniqueName="[Range 1].[status].[All]" allUniqueName="[Range 1].[status].[All]" dimensionUniqueName="[Range 1]" displayFolder="" count="0" memberValueDatatype="130" unbalanced="0"/>
    <cacheHierarchy uniqueName="[Range 1].[Column1]" caption="Column1" attribute="1" defaultMemberUniqueName="[Range 1].[Column1].[All]" allUniqueName="[Range 1].[Column1].[All]" dimensionUniqueName="[Range 1]" displayFolder="" count="0" memberValueDatatype="130" unbalanced="0"/>
    <cacheHierarchy uniqueName="[Range 1].[Column2]" caption="Column2" attribute="1" defaultMemberUniqueName="[Range 1].[Column2].[All]" allUniqueName="[Range 1].[Column2].[All]" dimensionUniqueName="[Range 1]" displayFolder="" count="0" memberValueDatatype="130" unbalanced="0"/>
    <cacheHierarchy uniqueName="[Range 1].[Column3]" caption="Column3" attribute="1" defaultMemberUniqueName="[Range 1].[Column3].[All]" allUniqueName="[Range 1].[Column3].[All]" dimensionUniqueName="[Range 1]" displayFolder="" count="2" memberValueDatatype="130" unbalanced="0">
      <fieldsUsage count="2">
        <fieldUsage x="-1"/>
        <fieldUsage x="1"/>
      </fieldsUsage>
    </cacheHierarchy>
    <cacheHierarchy uniqueName="[Range].[DATE REQUESTED (Month Index)]" caption="DATE REQUESTED (Month Index)" attribute="1" defaultMemberUniqueName="[Range].[DATE REQUESTED (Month Index)].[All]" allUniqueName="[Range].[DATE REQUESTED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QUESTOR]" caption="Count of REQUESTOR" measure="1" displayFolder="" measureGroup="Range" count="0" hidden="1">
      <extLst>
        <ext xmlns:x15="http://schemas.microsoft.com/office/spreadsheetml/2010/11/main" uri="{B97F6D7D-B522-45F9-BDA1-12C45D357490}">
          <x15:cacheHierarchy aggregatedColumn="10"/>
        </ext>
      </extLst>
    </cacheHierarchy>
    <cacheHierarchy uniqueName="[Measures].[Count of REQUEST NO.]" caption="Count of REQUEST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QUEST NO.]" caption="Distinct Count of REQUEST NO." measure="1" displayFolder="" measureGroup="Range" count="0" hidden="1">
      <extLst>
        <ext xmlns:x15="http://schemas.microsoft.com/office/spreadsheetml/2010/11/main" uri="{B97F6D7D-B522-45F9-BDA1-12C45D357490}">
          <x15:cacheHierarchy aggregatedColumn="0"/>
        </ext>
      </extLst>
    </cacheHierarchy>
    <cacheHierarchy uniqueName="[Measures].[Count of PRODUCTS]" caption="Count of PRODUCTS" measure="1" displayFolder="" measureGroup="Range" count="0" hidden="1">
      <extLst>
        <ext xmlns:x15="http://schemas.microsoft.com/office/spreadsheetml/2010/11/main" uri="{B97F6D7D-B522-45F9-BDA1-12C45D357490}">
          <x15:cacheHierarchy aggregatedColumn="14"/>
        </ext>
      </extLst>
    </cacheHierarchy>
    <cacheHierarchy uniqueName="[Measures].[Count of REQUEST]" caption="Count of REQUEST" measure="1" displayFolder="" measureGroup="Range" count="0" hidden="1">
      <extLst>
        <ext xmlns:x15="http://schemas.microsoft.com/office/spreadsheetml/2010/11/main" uri="{B97F6D7D-B522-45F9-BDA1-12C45D357490}">
          <x15:cacheHierarchy aggregatedColumn="15"/>
        </ext>
      </extLst>
    </cacheHierarchy>
    <cacheHierarchy uniqueName="[Measures].[Count of Column3]" caption="Count of Column3" measure="1" displayFolder="" measureGroup="Range 1" count="0" hidden="1">
      <extLst>
        <ext xmlns:x15="http://schemas.microsoft.com/office/spreadsheetml/2010/11/main" uri="{B97F6D7D-B522-45F9-BDA1-12C45D357490}">
          <x15:cacheHierarchy aggregatedColumn="32"/>
        </ext>
      </extLst>
    </cacheHierarchy>
    <cacheHierarchy uniqueName="[Measures].[Distinct Count of Column3]" caption="Distinct Count of Column3" measure="1" displayFolder="" measureGroup="Range 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ABREU-001"/>
    <n v="1"/>
    <m/>
    <m/>
    <m/>
    <m/>
    <m/>
    <n v="0"/>
    <m/>
    <m/>
    <s v="Sheppard"/>
    <d v="2023-03-01T00:00:00"/>
    <s v="Roche "/>
    <s v="Brazil"/>
    <s v="Kappa FLC"/>
    <s v="Composition File"/>
    <m/>
    <s v="N/A"/>
    <x v="0"/>
    <s v="R&amp;D"/>
    <s v="Chao D."/>
    <d v="2023-03-07T00:00:00"/>
    <d v="2023-03-01T00:00:00"/>
    <s v="(2/28)Sent request to Chao with ETA of 3/7_x000a_(3/1) Chao responded w/ location of files, Created PDF of section, sent to customer"/>
  </r>
  <r>
    <s v="ABREU-001"/>
    <n v="0"/>
    <m/>
    <m/>
    <m/>
    <m/>
    <m/>
    <n v="0"/>
    <m/>
    <m/>
    <s v="Sheppard"/>
    <d v="2023-03-01T00:00:00"/>
    <s v="Roche "/>
    <s v="Brazil"/>
    <s v="Lambda FLC"/>
    <s v="Composition File"/>
    <m/>
    <s v="N/A"/>
    <x v="0"/>
    <s v="R&amp;D"/>
    <s v="Chao D."/>
    <d v="2023-03-07T00:00:00"/>
    <d v="2023-03-01T00:00:00"/>
    <s v="(2/28)Sent request to Chao with ETA of 3/7_x000a_(3/1) Chao responded w/ location of files, Created PDF of section, sent to customer"/>
  </r>
  <r>
    <s v="ABREU-001"/>
    <n v="0"/>
    <m/>
    <m/>
    <m/>
    <m/>
    <m/>
    <m/>
    <m/>
    <m/>
    <s v="Sheppard"/>
    <d v="2023-04-04T00:00:00"/>
    <s v="Roche "/>
    <s v="Brazil"/>
    <s v="Kappa FLC"/>
    <s v="Labels"/>
    <m/>
    <s v="N/A"/>
    <x v="0"/>
    <s v="QA/RA "/>
    <s v="Justine A."/>
    <d v="2023-04-07T00:00:00"/>
    <d v="2023-04-04T00:00:00"/>
    <s v="product label for the material: 08896577190 - Kappa - Lambda FLC Control Set_x000a_(4/4) Sent to customer"/>
  </r>
  <r>
    <s v="ABREU-001"/>
    <n v="0"/>
    <m/>
    <m/>
    <m/>
    <m/>
    <m/>
    <m/>
    <m/>
    <m/>
    <s v="Sheppard"/>
    <d v="2023-04-04T00:00:00"/>
    <s v="Roche "/>
    <s v="Brazil"/>
    <s v="Lambda FLC"/>
    <s v="Labels"/>
    <m/>
    <s v="N/A"/>
    <x v="0"/>
    <s v="QA/RA "/>
    <s v="Justine A."/>
    <d v="2023-04-07T00:00:00"/>
    <d v="2023-04-04T00:00:00"/>
    <s v="product label for the material: 08896577190 - Kappa - Lambda FLC Control Set_x000a_(4/4) Sent to customer"/>
  </r>
  <r>
    <s v="ABREU-001"/>
    <n v="0"/>
    <m/>
    <m/>
    <m/>
    <m/>
    <m/>
    <n v="0"/>
    <m/>
    <m/>
    <s v="Sheppard"/>
    <d v="2022-10-12T00:00:00"/>
    <s v="Roche "/>
    <s v="Brazil"/>
    <s v="Kappa FLC"/>
    <s v="LoA"/>
    <m/>
    <s v="Apostilled"/>
    <x v="0"/>
    <s v="MKTG"/>
    <s v="Ericka B."/>
    <d v="2022-10-28T00:00:00"/>
    <d v="2022-10-12T00:00:00"/>
    <s v="(08/03) Submitted check request - waiting on draft from Roche_x000a_(08/23) Received check request for SOS_x000a_(08/24) Followed up with Helen on Draft_x000a_(9/14) Received draft and sent to Steve for review/approval_x000a_(9/27) Notarized_x000a_(9/30) Sent to SOS_x000a_(10/12) Received back from SOS - sent ecopy to Helen and hard copy to address provided_x000a_Address SIGMA: Rua Doutor Rubens Gomes Bueno, 691, 1° andar - Várzea de Baixo, São Paulo – SP - Brazil"/>
  </r>
  <r>
    <s v="ABREU-001"/>
    <n v="0"/>
    <m/>
    <m/>
    <m/>
    <m/>
    <m/>
    <n v="0"/>
    <m/>
    <m/>
    <s v="Sheppard"/>
    <d v="2023-01-16T00:00:00"/>
    <s v="Roche "/>
    <s v="Brazil"/>
    <s v="Kappa FLC"/>
    <s v="Performance Report"/>
    <m/>
    <s v="N/A"/>
    <x v="0"/>
    <s v="R&amp;D"/>
    <s v="Chao D."/>
    <d v="2023-01-16T00:00:00"/>
    <d v="2023-01-16T00:00:00"/>
    <m/>
  </r>
  <r>
    <s v="ABREU-001"/>
    <n v="0"/>
    <m/>
    <m/>
    <m/>
    <m/>
    <m/>
    <n v="0"/>
    <m/>
    <m/>
    <s v="Sheppard"/>
    <d v="2023-01-16T00:00:00"/>
    <s v="Roche "/>
    <s v="Brazil"/>
    <s v="Kappa FLC"/>
    <s v="Performance Report"/>
    <m/>
    <s v="N/A"/>
    <x v="0"/>
    <s v="R&amp;D"/>
    <s v="Chao D."/>
    <d v="2023-01-16T00:00:00"/>
    <d v="2023-01-16T00:00:00"/>
    <s v="*CX specific requested: Performance evaluation report (Method Sheet AR Summary)*"/>
  </r>
  <r>
    <s v="ABREU-001"/>
    <n v="0"/>
    <m/>
    <m/>
    <m/>
    <m/>
    <m/>
    <n v="0"/>
    <m/>
    <m/>
    <s v="Sheppard"/>
    <d v="2023-01-16T00:00:00"/>
    <s v="Roche "/>
    <s v="Brazil"/>
    <s v="Kappa FLC"/>
    <s v="Performance Report"/>
    <m/>
    <s v="N/A"/>
    <x v="0"/>
    <s v="R&amp;D"/>
    <s v="Chao D."/>
    <d v="2023-01-16T00:00:00"/>
    <d v="2023-01-16T00:00:00"/>
    <m/>
  </r>
  <r>
    <s v="ABREU-001"/>
    <n v="0"/>
    <m/>
    <m/>
    <m/>
    <m/>
    <m/>
    <n v="0"/>
    <m/>
    <m/>
    <s v="Sheppard"/>
    <d v="2023-01-16T00:00:00"/>
    <s v="Roche "/>
    <s v="Brazil"/>
    <s v="Kappa FLC"/>
    <s v="Performance Report"/>
    <m/>
    <s v="N/A"/>
    <x v="0"/>
    <s v="QA/RA "/>
    <s v="Justine A."/>
    <d v="2023-01-16T00:00:00"/>
    <d v="2023-01-16T00:00:00"/>
    <m/>
  </r>
  <r>
    <s v="ABREU-001"/>
    <n v="0"/>
    <m/>
    <m/>
    <m/>
    <m/>
    <m/>
    <n v="0"/>
    <m/>
    <m/>
    <s v="Sheppard"/>
    <d v="2023-01-16T00:00:00"/>
    <s v="Roche "/>
    <s v="Brazil"/>
    <s v="Lambda FLC"/>
    <s v="Performance Report"/>
    <m/>
    <s v="N/A"/>
    <x v="0"/>
    <s v="R&amp;D"/>
    <s v="Chao D."/>
    <d v="2023-01-16T00:00:00"/>
    <d v="2023-01-16T00:00:00"/>
    <m/>
  </r>
  <r>
    <s v="ABREU-001"/>
    <n v="0"/>
    <m/>
    <m/>
    <m/>
    <m/>
    <m/>
    <n v="0"/>
    <m/>
    <m/>
    <s v="Sheppard"/>
    <d v="2023-01-16T00:00:00"/>
    <s v="Roche "/>
    <s v="Brazil"/>
    <s v="Lambda FLC"/>
    <s v="Performance Report"/>
    <m/>
    <s v="N/A"/>
    <x v="0"/>
    <s v="R&amp;D"/>
    <s v="Chao D."/>
    <d v="2023-01-16T00:00:00"/>
    <d v="2023-01-16T00:00:00"/>
    <s v="*CX specific requested: Performance evaluation report (Method Sheet AR Summary)*"/>
  </r>
  <r>
    <s v="ABREU-001"/>
    <n v="0"/>
    <m/>
    <m/>
    <m/>
    <m/>
    <m/>
    <n v="0"/>
    <m/>
    <m/>
    <s v="Sheppard"/>
    <d v="2023-01-16T00:00:00"/>
    <s v="Roche "/>
    <s v="Brazil"/>
    <s v="Lambda FLC"/>
    <s v="Performance Report"/>
    <m/>
    <s v="N/A"/>
    <x v="0"/>
    <s v="R&amp;D"/>
    <s v="Chao D."/>
    <d v="2023-01-16T00:00:00"/>
    <d v="2023-01-16T00:00:00"/>
    <m/>
  </r>
  <r>
    <s v="ABREU-001"/>
    <n v="0"/>
    <m/>
    <m/>
    <m/>
    <m/>
    <m/>
    <n v="0"/>
    <m/>
    <m/>
    <s v="Sheppard"/>
    <d v="2023-01-16T00:00:00"/>
    <s v="Roche "/>
    <s v="Brazil"/>
    <s v="Lambda FLC"/>
    <s v="Performance Report"/>
    <m/>
    <s v="N/A"/>
    <x v="0"/>
    <s v="QA/RA "/>
    <s v="Justine A."/>
    <d v="2023-01-16T00:00:00"/>
    <d v="2023-01-16T00:00:00"/>
    <m/>
  </r>
  <r>
    <s v="ABREU-001"/>
    <n v="0"/>
    <m/>
    <m/>
    <m/>
    <m/>
    <m/>
    <n v="0"/>
    <m/>
    <m/>
    <s v="Sheppard"/>
    <d v="2023-01-16T00:00:00"/>
    <s v="Roche "/>
    <s v="Brazil"/>
    <s v="Kappa FLC"/>
    <s v="Product Photo"/>
    <m/>
    <s v="N/A"/>
    <x v="0"/>
    <s v="QA/RA "/>
    <s v="Justine A."/>
    <d v="2023-01-16T00:00:00"/>
    <d v="2023-01-16T00:00:00"/>
    <s v="Advised Roche Brazil to request finised products from Roche Germany as DZ only provides BULK material"/>
  </r>
  <r>
    <s v="ABREU-001"/>
    <n v="0"/>
    <m/>
    <m/>
    <m/>
    <m/>
    <m/>
    <n v="0"/>
    <m/>
    <m/>
    <s v="Sheppard"/>
    <d v="2023-01-16T00:00:00"/>
    <s v="Roche "/>
    <s v="Brazil"/>
    <s v="Lambda FLC"/>
    <s v="Product Photo"/>
    <m/>
    <s v="N/A"/>
    <x v="0"/>
    <s v="QA/RA "/>
    <s v="Justine A."/>
    <d v="2023-01-16T00:00:00"/>
    <d v="2023-01-16T00:00:00"/>
    <s v="Advised Roche Brazil to request finised products from Roche Germany as DZ only provides BULK material"/>
  </r>
  <r>
    <s v="ABREU-001"/>
    <n v="0"/>
    <m/>
    <m/>
    <m/>
    <m/>
    <m/>
    <n v="0"/>
    <m/>
    <m/>
    <s v="Sheppard"/>
    <d v="2023-01-16T00:00:00"/>
    <s v="Roche "/>
    <s v="Brazil"/>
    <s v="Kappa FLC"/>
    <s v="Risk Analysis Report"/>
    <m/>
    <s v="N/A"/>
    <x v="0"/>
    <s v="QA/RA "/>
    <s v="Justine A."/>
    <d v="2023-01-16T00:00:00"/>
    <d v="2023-01-16T00:00:00"/>
    <m/>
  </r>
  <r>
    <s v="ABREU-001"/>
    <n v="0"/>
    <m/>
    <m/>
    <m/>
    <m/>
    <m/>
    <n v="0"/>
    <m/>
    <m/>
    <s v="Sheppard"/>
    <d v="2023-01-16T00:00:00"/>
    <s v="Roche "/>
    <s v="Brazil"/>
    <s v="Lambda FLC"/>
    <s v="Risk Analysis Report"/>
    <m/>
    <s v="N/A"/>
    <x v="0"/>
    <s v="QA/RA "/>
    <s v="Justine A."/>
    <d v="2023-01-16T00:00:00"/>
    <d v="2023-01-16T00:00:00"/>
    <m/>
  </r>
  <r>
    <s v="ABREU-001"/>
    <n v="0"/>
    <m/>
    <m/>
    <m/>
    <m/>
    <m/>
    <n v="0"/>
    <m/>
    <m/>
    <s v="Sheppard"/>
    <d v="2023-02-22T00:00:00"/>
    <s v="Roche "/>
    <s v="Brazil"/>
    <s v="Kappa FLC"/>
    <s v="SOP"/>
    <m/>
    <s v="N/A"/>
    <x v="0"/>
    <s v="QA/RA "/>
    <s v="Limin L."/>
    <d v="2023-01-27T00:00:00"/>
    <d v="2023-02-22T00:00:00"/>
    <s v="(02/22)Sent to customer"/>
  </r>
  <r>
    <s v="ABREU-001"/>
    <n v="0"/>
    <m/>
    <m/>
    <m/>
    <m/>
    <m/>
    <n v="0"/>
    <m/>
    <m/>
    <s v="Sheppard"/>
    <d v="2023-02-22T00:00:00"/>
    <s v="Roche "/>
    <s v="Brazil"/>
    <s v="Lambda FLC"/>
    <s v="SOP"/>
    <m/>
    <s v="N/A"/>
    <x v="0"/>
    <s v="QA/RA "/>
    <s v="Limin L."/>
    <d v="2023-01-27T00:00:00"/>
    <d v="2023-02-22T00:00:00"/>
    <s v="(02/22)Sent to customer"/>
  </r>
  <r>
    <s v="ABREU-001"/>
    <n v="0"/>
    <m/>
    <m/>
    <m/>
    <m/>
    <m/>
    <n v="0"/>
    <m/>
    <m/>
    <s v="Sheppard"/>
    <d v="2023-01-16T00:00:00"/>
    <s v="Roche "/>
    <s v="Brazil"/>
    <s v="Kappa FLC"/>
    <s v="Stability Certificate "/>
    <m/>
    <s v="N/A"/>
    <x v="0"/>
    <s v="QA/RA "/>
    <s v="Justine A."/>
    <d v="2023-01-16T00:00:00"/>
    <d v="2023-01-16T00:00:00"/>
    <m/>
  </r>
  <r>
    <s v="ABREU-001"/>
    <n v="0"/>
    <m/>
    <m/>
    <m/>
    <m/>
    <m/>
    <n v="0"/>
    <m/>
    <m/>
    <s v="Sheppard"/>
    <d v="2023-01-16T00:00:00"/>
    <s v="Roche "/>
    <s v="Brazil"/>
    <s v="Lambda FLC"/>
    <s v="Stability Certificate "/>
    <m/>
    <s v="N/A"/>
    <x v="0"/>
    <s v="QA/RA "/>
    <s v="Justine A."/>
    <d v="2023-01-16T00:00:00"/>
    <d v="2023-01-16T00:00:00"/>
    <m/>
  </r>
  <r>
    <s v="ABREU-001"/>
    <n v="0"/>
    <m/>
    <m/>
    <m/>
    <m/>
    <m/>
    <n v="0"/>
    <m/>
    <m/>
    <s v="Sheppard"/>
    <d v="2022-10-12T00:00:00"/>
    <s v="Roche "/>
    <s v="Brazil"/>
    <s v="Lambda FLC"/>
    <s v="LoA"/>
    <m/>
    <s v="Apostilled"/>
    <x v="0"/>
    <s v="MKTG"/>
    <s v="Ericka B."/>
    <d v="2022-10-28T00:00:00"/>
    <d v="2022-10-12T00:00:00"/>
    <s v="(08/03) Submitted check request - waiting on draft from Roche_x000a_(08/23) Received check request for SOS_x000a_(08/24) Followed up with Helen on Draft_x000a_(9/14) Received draft and sent to Steve for review/approval_x000a_(9/27) Notarized_x000a_(9/30) Sent to SOS_x000a_(10/12) Received back from SOS - sent ecopy to Helen and hard copy to address provided_x000a_Address SIGMA: Rua Doutor Rubens Gomes Bueno, 691, 1° andar - Várzea de Baixo, São Paulo – SP - Brazil"/>
  </r>
  <r>
    <s v="AISHAH-001"/>
    <n v="1"/>
    <m/>
    <m/>
    <m/>
    <m/>
    <m/>
    <m/>
    <n v="1"/>
    <m/>
    <s v="Ma"/>
    <d v="2022-09-15T00:00:00"/>
    <s v="Beckman"/>
    <s v="Malaysia"/>
    <s v="Kappa FLC"/>
    <s v="CSDT"/>
    <m/>
    <s v="Stamped"/>
    <x v="1"/>
    <s v="R&amp;D"/>
    <s v="Chao D."/>
    <d v="2023-06-21T00:00:00"/>
    <d v="2023-06-21T00:00:00"/>
    <s v="(2/15)  Requested from Chao &amp; Mark_x000a_(3/2) Requested follow up from Chao &amp; Mark_x000a_(3/2) Received documents from Chao, Need to Create CSDT_x000a_(3/30) Forwarded request to Gladys, ETA is ASAP_x000a_(4/20) Gladys will have Julie review by next week_x000a_(4/26) Requested status update from Gladys_x000a_(5/3) Gladys requested extension for review. Emailed customer new ETA._x000a_(5/23) Asked Gladys ETA for Julie to review CSDT: New target ETA is 2 weeks_x000a_(6/6) Emailed gladys/julie requesting this be reviewed this week _x000a_(6/21) Updated customer that TS will review &amp; complete this after higher pri's on kappa/lambda project"/>
  </r>
  <r>
    <s v="AISHAH-001"/>
    <n v="0"/>
    <m/>
    <m/>
    <m/>
    <m/>
    <m/>
    <m/>
    <n v="0"/>
    <m/>
    <s v="Ma"/>
    <d v="2022-09-15T00:00:00"/>
    <s v="Beckman"/>
    <s v="Malaysia"/>
    <s v="Lambda FLC"/>
    <s v="CSDT"/>
    <m/>
    <s v="Stamped"/>
    <x v="1"/>
    <s v="R&amp;D"/>
    <s v="Chao D."/>
    <d v="2023-06-21T00:00:00"/>
    <d v="2023-06-21T00:00:00"/>
    <s v="(2/15)  Requested from Chao &amp; Mark_x000a_(3/2) Requested follow up from Chao &amp; Mark_x000a_(3/2) Received documents from Chao, Need to Create CSDT_x000a_(3/30) Forwarded request to Gladys, ETA is ASAP_x000a_(4/20) Gladys will have Julie review by next week_x000a_(4/26) Requested status update from Gladys_x000a_(5/3) Gladys requested extension for review. Emailed customer new ETA._x000a_(5/23) Asked Gladys ETA for Julie to review CSDT. New target ETA is 2 weeks._x000a_(6/6) Emailed gladys/julie requesting this be reviewed this week_x000a_(6/21) Updated customer that TS will review &amp; complete this after higher pri's on kappa/lambda project"/>
  </r>
  <r>
    <s v="AISHAH-001"/>
    <n v="0"/>
    <m/>
    <m/>
    <m/>
    <m/>
    <m/>
    <m/>
    <n v="0"/>
    <m/>
    <s v="Ma"/>
    <d v="2022-09-15T00:00:00"/>
    <s v="Beckman"/>
    <s v="Malaysia"/>
    <s v="Kappa FLC"/>
    <s v="CFG_x000a_CE Cert_x000a_Health Canada License"/>
    <m/>
    <s v="N/A"/>
    <x v="2"/>
    <s v="MKTG"/>
    <m/>
    <d v="2022-09-30T00:00:00"/>
    <d v="2023-02-09T00:00:00"/>
    <s v="*CX requested: Reference countries approval Cert from US FDA (and/or Health Canada and/or Australia TGA and/or Japan MLHW and/or EU, and/or MHRA UK)"/>
  </r>
  <r>
    <s v="AISHAH-001"/>
    <n v="0"/>
    <m/>
    <m/>
    <m/>
    <m/>
    <m/>
    <m/>
    <n v="0"/>
    <m/>
    <s v="Ma"/>
    <d v="2022-09-15T00:00:00"/>
    <s v="Beckman"/>
    <s v="Malaysia"/>
    <s v="Lambda FLC"/>
    <s v="CFG_x000a_CE Cert_x000a_Health Canada License"/>
    <m/>
    <s v="N/A"/>
    <x v="2"/>
    <s v="MKTG"/>
    <m/>
    <d v="2022-09-30T00:00:00"/>
    <d v="2023-02-09T00:00:00"/>
    <s v="*CX requested: Reference countries approval Cert from US FDA (and/or Health Canada and/or Australia TGA and/or Japan MLHW and/or EU, and/or MHRA UK)"/>
  </r>
  <r>
    <s v="AISHAH-001"/>
    <n v="0"/>
    <m/>
    <m/>
    <m/>
    <m/>
    <m/>
    <m/>
    <n v="0"/>
    <m/>
    <s v="Ma"/>
    <d v="2022-09-15T00:00:00"/>
    <s v="Beckman"/>
    <s v="Malaysia"/>
    <s v="Kappa FLC"/>
    <s v="Performance Report"/>
    <m/>
    <s v="N/A"/>
    <x v="2"/>
    <s v="QA/RA"/>
    <s v="Nancy W."/>
    <d v="2023-06-20T00:00:00"/>
    <d v="2023-06-21T00:00:00"/>
    <s v="(4/12) Customer requested : Risk Management Plan, Risk Analysis w/ Failure Mode and Effects Analysis (FMEA) table, stability reports. Sent stability reports. Pending Nancy for FMEA table_x000a_(4/26) Nancy &amp; Justin are awaiting Chao/Julie about confirmation/ missing signatures on 2 docs _x000a_(5/23) Checked in with Nancy- pending response_x000a_(6/6) Requested update from gladys/julie_x000a_(6/21) Per Justine- we dont have FMEA table, forwarded customer risk analysis and highlighted last 3 columns for info"/>
  </r>
  <r>
    <s v="AISHAH-001"/>
    <n v="0"/>
    <m/>
    <m/>
    <m/>
    <m/>
    <m/>
    <m/>
    <n v="0"/>
    <m/>
    <s v="Ma"/>
    <d v="2022-09-15T00:00:00"/>
    <s v="Beckman"/>
    <s v="Malaysia"/>
    <s v="Lambda FLC"/>
    <s v="Performance Report"/>
    <m/>
    <s v="N/A"/>
    <x v="2"/>
    <s v="R&amp;D"/>
    <s v="Chao D."/>
    <d v="2023-06-20T00:00:00"/>
    <d v="2023-06-21T00:00:00"/>
    <s v="(4/12) Customer requested : Risk Management Plan, Risk Analysis w/ Failure Mode and Effects Analysis (FMEA) table, stability reports. Sent stability reports. Clinical performance report previously sent has error- need to revise. Pending email from Chao about revision._x000a_(4/13) Received revised version from Chao. Noticed 1 letter error_x000a_(4/19) Reached back out to Chao about other error_x000a_(4/20) Received updated report from Chao. Sent to Customer. Pending Nancy for FMEA table_x000a_(4/26) Nancy &amp; Justin are awaiting Chao/Julie about confirmation/ missing signatures on 2 docs _x000a_(5/23) Checked in with Nancy- pending response_x000a_(6/6) Requested update from gladys/julie_x000a_(6/21) Per Justine- we dont have FMEA table, forwarded customer risk analysis and highlighted last 3 columns for info"/>
  </r>
  <r>
    <s v="AISHAH-001"/>
    <n v="0"/>
    <m/>
    <m/>
    <m/>
    <m/>
    <m/>
    <m/>
    <n v="0"/>
    <m/>
    <s v="Ma"/>
    <d v="2022-09-15T00:00:00"/>
    <s v="Beckman"/>
    <s v="Malaysia"/>
    <s v="Kappa FLC"/>
    <s v="DoC"/>
    <m/>
    <s v="Stamped"/>
    <x v="2"/>
    <s v="QA/RA"/>
    <s v="Justine A."/>
    <d v="2023-02-09T00:00:00"/>
    <d v="2023-04-20T00:00:00"/>
    <s v="(2/9) Forwarded to Justine for review_x000a_(2/9) Made changes, stamped &amp; signed, uploaded e-copy, filed OG_x000a_(4/12) Need to update/ fix errors per customer request. Updated and sent to Justine for review._x000a_(4/18) Received from Justin. Chong signed._x000a_(4/19) Signed. Saved to file._x000a_(4/20) Sent to customer."/>
  </r>
  <r>
    <s v="AISHAH-001"/>
    <n v="0"/>
    <m/>
    <m/>
    <m/>
    <m/>
    <m/>
    <m/>
    <n v="0"/>
    <m/>
    <s v="Ma"/>
    <d v="2022-09-15T00:00:00"/>
    <s v="Beckman"/>
    <s v="Malaysia"/>
    <s v="Lambda FLC"/>
    <s v="DoC"/>
    <m/>
    <s v="Stamped"/>
    <x v="2"/>
    <s v="QA/RA"/>
    <s v="Justine A."/>
    <d v="2023-02-09T00:00:00"/>
    <d v="2023-04-20T00:00:00"/>
    <s v="(2/9) Forwarded to Justine for review_x000a_(2/9) Made changes, stamped &amp; signed, uploaded e-copy, filed OG_x000a_(4/12) Need to update/ fix errors per customer request. Updated and sent to Justine for review._x000a_(4/18) Received from Justin. Chong signed._x000a_(4/19) Signed. Saved to file._x000a_(4/20) Sent to customer."/>
  </r>
  <r>
    <s v="AISHAH-001"/>
    <n v="0"/>
    <m/>
    <m/>
    <m/>
    <m/>
    <m/>
    <m/>
    <n v="0"/>
    <m/>
    <s v="Ma"/>
    <d v="2022-09-15T00:00:00"/>
    <s v="Beckman"/>
    <s v="Malaysia"/>
    <s v="Kappa FLC"/>
    <s v="Essential Requirement"/>
    <m/>
    <s v="N/A"/>
    <x v="2"/>
    <s v="QA/RA"/>
    <m/>
    <d v="2022-09-30T00:00:00"/>
    <d v="2023-02-09T00:00:00"/>
    <m/>
  </r>
  <r>
    <s v="AISHAH-001"/>
    <n v="0"/>
    <m/>
    <m/>
    <m/>
    <m/>
    <m/>
    <m/>
    <n v="0"/>
    <m/>
    <s v="Ma"/>
    <d v="2022-09-15T00:00:00"/>
    <s v="Beckman"/>
    <s v="Malaysia"/>
    <s v="Lambda FLC"/>
    <s v="Essential Requirement"/>
    <m/>
    <s v="N/A"/>
    <x v="2"/>
    <s v="QA/RA"/>
    <m/>
    <d v="2022-09-30T00:00:00"/>
    <d v="2023-02-09T00:00:00"/>
    <m/>
  </r>
  <r>
    <s v="AISHAH-001"/>
    <n v="0"/>
    <m/>
    <m/>
    <m/>
    <m/>
    <m/>
    <m/>
    <n v="0"/>
    <m/>
    <s v="Ma"/>
    <d v="2022-09-15T00:00:00"/>
    <s v="Beckman"/>
    <s v="Malaysia"/>
    <s v="Kappa FLC"/>
    <s v="IFU"/>
    <m/>
    <s v="N/A"/>
    <x v="2"/>
    <s v="MKTG"/>
    <m/>
    <d v="2023-02-08T00:00:00"/>
    <d v="2023-02-09T00:00:00"/>
    <m/>
  </r>
  <r>
    <s v="AISHAH-001"/>
    <n v="0"/>
    <m/>
    <m/>
    <m/>
    <m/>
    <m/>
    <m/>
    <n v="0"/>
    <m/>
    <s v="Ma"/>
    <d v="2022-09-15T00:00:00"/>
    <s v="Beckman"/>
    <s v="Malaysia"/>
    <s v="Lambda FLC"/>
    <s v="IFU"/>
    <m/>
    <s v="N/A"/>
    <x v="2"/>
    <s v="MKTG"/>
    <m/>
    <d v="2023-02-08T00:00:00"/>
    <d v="2023-02-09T00:00:00"/>
    <m/>
  </r>
  <r>
    <s v="AISHAH-001"/>
    <n v="0"/>
    <m/>
    <m/>
    <m/>
    <m/>
    <m/>
    <m/>
    <n v="0"/>
    <m/>
    <s v="Ma"/>
    <d v="2022-09-15T00:00:00"/>
    <s v="Beckman"/>
    <s v="Malaysia"/>
    <s v="Kappa FLC"/>
    <s v="ISO Cert"/>
    <m/>
    <s v="N/A"/>
    <x v="2"/>
    <s v="MKTG"/>
    <m/>
    <d v="2022-09-30T00:00:00"/>
    <d v="2023-02-09T00:00:00"/>
    <m/>
  </r>
  <r>
    <s v="AISHAH-001"/>
    <n v="0"/>
    <m/>
    <m/>
    <m/>
    <m/>
    <m/>
    <m/>
    <n v="0"/>
    <m/>
    <s v="Ma"/>
    <d v="2022-09-15T00:00:00"/>
    <s v="Beckman"/>
    <s v="Malaysia"/>
    <s v="Lambda FLC"/>
    <s v="ISO Cert"/>
    <m/>
    <s v="N/A"/>
    <x v="2"/>
    <s v="MKTG"/>
    <m/>
    <d v="2022-09-30T00:00:00"/>
    <d v="2023-02-09T00:00:00"/>
    <m/>
  </r>
  <r>
    <s v="AISHAH-001"/>
    <n v="0"/>
    <m/>
    <m/>
    <m/>
    <m/>
    <m/>
    <m/>
    <n v="0"/>
    <m/>
    <s v="Ma"/>
    <d v="2022-09-15T00:00:00"/>
    <s v="Beckman"/>
    <s v="Malaysia"/>
    <s v="Kappa FLC"/>
    <s v="Labels"/>
    <m/>
    <s v="N/A"/>
    <x v="2"/>
    <s v="MKTG"/>
    <m/>
    <d v="2022-09-30T00:00:00"/>
    <d v="2023-02-09T00:00:00"/>
    <m/>
  </r>
  <r>
    <s v="AISHAH-001"/>
    <n v="0"/>
    <m/>
    <m/>
    <m/>
    <m/>
    <m/>
    <m/>
    <n v="0"/>
    <m/>
    <s v="Ma"/>
    <d v="2022-09-15T00:00:00"/>
    <s v="Beckman"/>
    <s v="Malaysia"/>
    <s v="Lambda FLC"/>
    <s v="Labels"/>
    <m/>
    <s v="N/A"/>
    <x v="2"/>
    <s v="MKTG"/>
    <m/>
    <d v="2022-09-30T00:00:00"/>
    <d v="2023-02-09T00:00:00"/>
    <m/>
  </r>
  <r>
    <s v="AISHAH-001"/>
    <n v="0"/>
    <m/>
    <m/>
    <m/>
    <m/>
    <m/>
    <m/>
    <n v="0"/>
    <m/>
    <s v="Ma"/>
    <d v="2022-09-15T00:00:00"/>
    <s v="Beckman"/>
    <s v="Malaysia"/>
    <s v="Kappa FLC"/>
    <s v="Labels"/>
    <m/>
    <s v="Stamped"/>
    <x v="2"/>
    <s v="MKTG"/>
    <s v="Ericka B."/>
    <d v="2023-02-10T00:00:00"/>
    <d v="2023-04-12T00:00:00"/>
    <s v="(4/12) Customer requested calibrator labels. Sent labels."/>
  </r>
  <r>
    <s v="AISHAH-001"/>
    <n v="0"/>
    <m/>
    <m/>
    <m/>
    <m/>
    <m/>
    <m/>
    <n v="0"/>
    <m/>
    <s v="Ma"/>
    <d v="2022-09-15T00:00:00"/>
    <s v="Beckman"/>
    <s v="Malaysia"/>
    <s v="Lambda FLC"/>
    <s v="Labels"/>
    <m/>
    <s v="Stamped"/>
    <x v="2"/>
    <s v="MKTG"/>
    <s v="Ericka B."/>
    <d v="2023-02-10T00:00:00"/>
    <d v="2023-04-12T00:00:00"/>
    <s v="(4/12) Customer requested calibrator labels. Sent labels."/>
  </r>
  <r>
    <s v="AISHAH-001"/>
    <n v="0"/>
    <m/>
    <m/>
    <m/>
    <m/>
    <m/>
    <m/>
    <n v="0"/>
    <m/>
    <s v="Ma"/>
    <d v="2022-09-15T00:00:00"/>
    <s v="Beckman"/>
    <s v="Malaysia"/>
    <s v="Kappa FLC"/>
    <s v="LoA (MY)"/>
    <m/>
    <s v="Stamped"/>
    <x v="2"/>
    <s v="MKTG"/>
    <s v="Ericka B."/>
    <d v="2023-02-09T00:00:00"/>
    <d v="2023-04-20T00:00:00"/>
    <s v="(4/12) Need to add Control p/n's per customer request. Updated and printed. Need Chong's signature_x000a_(4/19) Signed, saved to file._x000a_(4/20) Sent to customer."/>
  </r>
  <r>
    <s v="AISHAH-001"/>
    <n v="0"/>
    <m/>
    <m/>
    <m/>
    <m/>
    <m/>
    <m/>
    <n v="0"/>
    <m/>
    <s v="Ma"/>
    <d v="2022-09-15T00:00:00"/>
    <s v="Beckman"/>
    <s v="Malaysia"/>
    <s v="Lambda FLC"/>
    <s v="LoA (MY)"/>
    <m/>
    <s v="Stamped"/>
    <x v="2"/>
    <s v="MKTG"/>
    <s v="Ericka B."/>
    <d v="2023-02-09T00:00:00"/>
    <d v="2023-04-20T00:00:00"/>
    <s v="(4/12) Need to add Control p/n's per customer request. Updated and printed. Need Chong's signature_x000a_(4/19) Signed, saved to file._x000a_(4/20) Sent to customer."/>
  </r>
  <r>
    <s v="AISHAH-001"/>
    <n v="0"/>
    <m/>
    <m/>
    <m/>
    <m/>
    <m/>
    <m/>
    <n v="0"/>
    <m/>
    <s v="Ma"/>
    <d v="2022-09-15T00:00:00"/>
    <s v="Beckman"/>
    <s v="Malaysia"/>
    <s v="Kappa FLC"/>
    <s v="Manufacturing Process"/>
    <m/>
    <s v="N/A"/>
    <x v="2"/>
    <s v="MNF"/>
    <m/>
    <d v="2022-09-30T00:00:00"/>
    <d v="2023-02-09T00:00:00"/>
    <m/>
  </r>
  <r>
    <s v="AISHAH-001"/>
    <n v="0"/>
    <m/>
    <m/>
    <m/>
    <m/>
    <m/>
    <m/>
    <n v="0"/>
    <m/>
    <s v="Ma"/>
    <d v="2022-09-15T00:00:00"/>
    <s v="Beckman"/>
    <s v="Malaysia"/>
    <s v="Lambda FLC"/>
    <s v="Manufacturing Process"/>
    <m/>
    <s v="N/A"/>
    <x v="2"/>
    <s v="MNF"/>
    <m/>
    <d v="2022-09-30T00:00:00"/>
    <d v="2023-02-09T00:00:00"/>
    <m/>
  </r>
  <r>
    <s v="AISHAH-001"/>
    <n v="0"/>
    <m/>
    <m/>
    <m/>
    <m/>
    <m/>
    <m/>
    <n v="0"/>
    <m/>
    <s v="Ma"/>
    <d v="2022-09-15T00:00:00"/>
    <s v="Beckman"/>
    <s v="Malaysia"/>
    <s v="Kappa FLC"/>
    <s v="Performance Report"/>
    <m/>
    <s v="N/A"/>
    <x v="2"/>
    <s v="R&amp;D"/>
    <m/>
    <d v="2023-02-10T00:00:00"/>
    <d v="2023-02-09T00:00:00"/>
    <m/>
  </r>
  <r>
    <s v="AISHAH-001"/>
    <n v="0"/>
    <m/>
    <m/>
    <m/>
    <m/>
    <m/>
    <m/>
    <n v="0"/>
    <m/>
    <s v="Ma"/>
    <d v="2022-09-15T00:00:00"/>
    <s v="Beckman"/>
    <s v="Malaysia"/>
    <s v="Kappa FLC"/>
    <s v="Performance Report"/>
    <m/>
    <s v="N/A"/>
    <x v="2"/>
    <s v="R&amp;D"/>
    <m/>
    <d v="2023-02-10T00:00:00"/>
    <d v="2023-02-09T00:00:00"/>
    <m/>
  </r>
  <r>
    <s v="AISHAH-001"/>
    <n v="0"/>
    <m/>
    <m/>
    <m/>
    <m/>
    <m/>
    <m/>
    <n v="0"/>
    <m/>
    <s v="Ma"/>
    <d v="2022-09-15T00:00:00"/>
    <s v="Beckman"/>
    <s v="Malaysia"/>
    <s v="Lambda FLC"/>
    <s v="Performance Report"/>
    <m/>
    <s v="N/A"/>
    <x v="2"/>
    <s v="R&amp;D"/>
    <m/>
    <d v="2023-02-10T00:00:00"/>
    <d v="2023-02-09T00:00:00"/>
    <m/>
  </r>
  <r>
    <s v="AISHAH-001"/>
    <n v="0"/>
    <m/>
    <m/>
    <m/>
    <m/>
    <m/>
    <m/>
    <n v="0"/>
    <m/>
    <s v="Ma"/>
    <d v="2022-09-15T00:00:00"/>
    <s v="Beckman"/>
    <s v="Malaysia"/>
    <s v="Lambda FLC"/>
    <s v="Performance Report"/>
    <m/>
    <s v="N/A"/>
    <x v="2"/>
    <s v="R&amp;D"/>
    <m/>
    <d v="2023-02-10T00:00:00"/>
    <d v="2023-02-09T00:00:00"/>
    <m/>
  </r>
  <r>
    <s v="AISHAH-001"/>
    <n v="0"/>
    <m/>
    <m/>
    <m/>
    <m/>
    <m/>
    <m/>
    <n v="0"/>
    <m/>
    <s v="Ma"/>
    <d v="2022-09-15T00:00:00"/>
    <s v="Beckman"/>
    <s v="Malaysia"/>
    <s v="Kappa FLC"/>
    <s v="PMS"/>
    <m/>
    <s v="Stamped"/>
    <x v="2"/>
    <s v="QA/RA"/>
    <s v="Justine A."/>
    <d v="2023-02-10T00:00:00"/>
    <d v="2023-04-20T00:00:00"/>
    <s v="(2/15) Received email with feedback &amp; revision requests on 2/9_x000a_(4/12) Need to add Control p/n's per customer request. Updated and printed. Need Justine's signature_x000a_(4/20)Signed. Sent to customer."/>
  </r>
  <r>
    <s v="AISHAH-001"/>
    <n v="0"/>
    <m/>
    <m/>
    <m/>
    <m/>
    <m/>
    <m/>
    <n v="0"/>
    <m/>
    <s v="Ma"/>
    <d v="2022-09-15T00:00:00"/>
    <s v="Beckman"/>
    <s v="Malaysia"/>
    <s v="Lambda FLC"/>
    <s v="PMS"/>
    <m/>
    <s v="Stamped"/>
    <x v="2"/>
    <s v="QA/RA"/>
    <s v="Justine A."/>
    <d v="2023-02-10T00:00:00"/>
    <d v="2023-04-20T00:00:00"/>
    <s v="(2/15) Received email with feedback &amp; revision requests on 2/10_x000a_(4/12) Need to add Control p/n's per customer request. Updated and printed. Need Justine's signature_x000a_(4/20) Signed. Sent to customer."/>
  </r>
  <r>
    <s v="AISHAH-001"/>
    <n v="0"/>
    <m/>
    <m/>
    <m/>
    <m/>
    <m/>
    <m/>
    <n v="0"/>
    <m/>
    <s v="Ma"/>
    <d v="2022-09-15T00:00:00"/>
    <s v="Beckman"/>
    <s v="Malaysia"/>
    <s v="Kappa FLC"/>
    <s v="Risk Analysis Report"/>
    <m/>
    <s v="N/A"/>
    <x v="2"/>
    <s v="QA/RA"/>
    <m/>
    <d v="2023-02-10T00:00:00"/>
    <d v="2023-02-09T00:00:00"/>
    <m/>
  </r>
  <r>
    <s v="AISHAH-001"/>
    <n v="0"/>
    <m/>
    <m/>
    <m/>
    <m/>
    <m/>
    <m/>
    <n v="0"/>
    <m/>
    <s v="Ma"/>
    <d v="2022-09-15T00:00:00"/>
    <s v="Beckman"/>
    <s v="Malaysia"/>
    <s v="Lambda FLC"/>
    <s v="Risk Analysis Report"/>
    <m/>
    <s v="N/A"/>
    <x v="2"/>
    <s v="QA/RA"/>
    <m/>
    <d v="2023-02-10T00:00:00"/>
    <d v="2023-02-09T00:00:00"/>
    <m/>
  </r>
  <r>
    <s v="AL-QAHTANI-001"/>
    <n v="1"/>
    <m/>
    <m/>
    <m/>
    <m/>
    <m/>
    <m/>
    <m/>
    <m/>
    <s v="Dergham"/>
    <d v="2023-03-02T00:00:00"/>
    <s v="Beckman"/>
    <s v="Saudi Arabia "/>
    <s v="Kappa FLC"/>
    <s v="Authorized Representative Agreement"/>
    <s v="N/A"/>
    <s v="Legalized"/>
    <x v="1"/>
    <s v="MKTG"/>
    <s v="Ericka B."/>
    <d v="2023-06-21T00:00:00"/>
    <d v="2023-06-22T00:00:00"/>
    <s v="(3/2) Janice sent over revised AR Agreement with new Saudi Arabia formating _x000a_(3/14) Sent filled out revised version- pending Janice's approval_x000a_(3/16) Check request submitted. Janice will assign Saudi Rep to review._x000a_(4/4) Received SOS cashiers check. Pending customer response_x000a_(4/18) AR agreement is ok. Need signatures. Per customer- Hold legalization process until they get SFDA reply, They will inform us by next month_x000a_(4/19) Signed. Saved to file._x000a_(4/26) Sent to customer. Legalization currently on hold._x000a_(5/10) SFDA approved, Customer sent us AR Cert. I need to find out if I'm legalizing that or ours? _x000a_(5/23) Asked customer which document they need legalized- pending response_x000a_(6/1) Submitted check requests: SOS, DOS. Will need to work with 3rd party for Embassy_x000a_(6/15) Need to have Chong resign with notary_x000a_(6/22) Notarized. Asked customer is we need the Beckman Rep signature on agreement prior to starting legalization process"/>
  </r>
  <r>
    <s v="AL-QAHTANI-001"/>
    <n v="0"/>
    <m/>
    <m/>
    <m/>
    <m/>
    <m/>
    <m/>
    <m/>
    <m/>
    <s v="Dergham"/>
    <d v="2023-03-02T00:00:00"/>
    <s v="Beckman"/>
    <s v="Saudi Arabia "/>
    <s v="Lambda FLC"/>
    <s v="Authorized Representative Agreement"/>
    <s v="N/A"/>
    <s v="Legalized"/>
    <x v="1"/>
    <s v="MKTG"/>
    <s v="Ericka B."/>
    <d v="2023-06-21T00:00:00"/>
    <d v="2023-06-22T00:00:00"/>
    <s v="(3/2) Janice sent over revised AR Agreement with new Saudi Arabia formating _x000a_(3/14) Sent filled out revised version- pending Janice's approval_x000a_(3/16) Check request submitted. Janice will assign Saudi Rep to review._x000a_(4/4) Received SOS cashiers check. Pending customer response_x000a_(4/18) AR agreement is ok. Need signatures. Per customer- Hold legalization process until they get SFDA reply, They will inform us by next month_x000a_(4/19) Signed. Saved to file._x000a_(4/26) Sent to customer. Legalization currently on hold._x000a_(5/10) SFDA approved, Customer sent us AR Cert. I need to find out if I'm legalizing that or ours? _x000a_(5/23) Asked customer which document they need legalized- pending response_x000a_(6/1) Submitted check requests: SOS, DOS. Will need to work with 3rd party for Embassy_x000a_(6/15) Need to have Chong resign with notary_x000a_(6/22) Notarized. Asked customer is we need the Beckman Rep signature on agreement prior to starting legalization process"/>
  </r>
  <r>
    <s v="AL-QAHTANI-001"/>
    <m/>
    <m/>
    <m/>
    <m/>
    <m/>
    <m/>
    <m/>
    <m/>
    <m/>
    <s v="Dergham"/>
    <d v="2023-05-18T00:00:00"/>
    <s v="Beckman"/>
    <s v="Saudi Arabia "/>
    <s v="Kappa FLC"/>
    <s v="DoC"/>
    <m/>
    <s v="Stamped"/>
    <x v="1"/>
    <s v="QA/RA"/>
    <s v="Justin E."/>
    <d v="2023-06-29T00:00:00"/>
    <d v="2023-05-23T00:00:00"/>
    <s v="Cx provided template _x000a_(5/23) Let customer know this item is pending"/>
  </r>
  <r>
    <s v="AL-QAHTANI-001"/>
    <m/>
    <m/>
    <m/>
    <m/>
    <m/>
    <m/>
    <m/>
    <m/>
    <m/>
    <s v="Dergham"/>
    <d v="2023-05-18T00:00:00"/>
    <s v="Beckman"/>
    <s v="Saudi Arabia "/>
    <s v="Lambda FLC"/>
    <s v="DoC"/>
    <m/>
    <s v="Stamped"/>
    <x v="1"/>
    <s v="QA/RA"/>
    <s v="Justin E."/>
    <d v="2023-06-29T00:00:00"/>
    <d v="2023-05-23T00:00:00"/>
    <s v="CX Provided Template. _x000a_(5/23) Let customer know this item is pending"/>
  </r>
  <r>
    <s v="AL-QAHTANI-001"/>
    <m/>
    <m/>
    <m/>
    <m/>
    <m/>
    <m/>
    <m/>
    <m/>
    <m/>
    <s v="Dergham"/>
    <d v="2023-05-18T00:00:00"/>
    <s v="Beckman"/>
    <s v="Saudi Arabia "/>
    <s v="Kappa FLC"/>
    <s v="SFDA Clasification Rational"/>
    <m/>
    <s v="Stamped"/>
    <x v="1"/>
    <s v="MKTG"/>
    <s v="Ericka B."/>
    <d v="2023-06-29T00:00:00"/>
    <d v="2023-05-23T00:00:00"/>
    <s v="CX Provided Template. _x000a_(5/23) Let customer know this item is pending"/>
  </r>
  <r>
    <s v="AL-QAHTANI-001"/>
    <n v="0"/>
    <m/>
    <m/>
    <m/>
    <m/>
    <m/>
    <m/>
    <n v="0"/>
    <m/>
    <s v="Dergham"/>
    <d v="2023-02-02T00:00:00"/>
    <s v="Beckman"/>
    <s v="Saudi Arabia "/>
    <s v="Lambda FLC"/>
    <s v="Product Photo"/>
    <m/>
    <s v="N/A"/>
    <x v="1"/>
    <s v="MKTG"/>
    <s v="Ericka B."/>
    <d v="2023-06-29T00:00:00"/>
    <d v="2023-02-02T00:00:00"/>
    <s v="New lot is expected to be ready in April, will get pictures when have kits"/>
  </r>
  <r>
    <s v="AL-QAHTANI-001"/>
    <n v="0"/>
    <m/>
    <m/>
    <m/>
    <m/>
    <m/>
    <m/>
    <n v="0"/>
    <m/>
    <s v="Dergham"/>
    <d v="2023-02-02T00:00:00"/>
    <s v="Beckman"/>
    <s v="Saudi Arabia "/>
    <s v="Kappa FLC"/>
    <s v="Product Photo"/>
    <m/>
    <s v="N/A"/>
    <x v="1"/>
    <s v="MKTG"/>
    <s v="Ericka B."/>
    <d v="2023-06-29T00:00:00"/>
    <d v="2023-03-01T00:00:00"/>
    <s v="New lot should be ready in April, will get pictures when have kits"/>
  </r>
  <r>
    <s v="AL-QAHTANI-001"/>
    <m/>
    <m/>
    <m/>
    <m/>
    <m/>
    <m/>
    <m/>
    <m/>
    <m/>
    <s v="Dergham"/>
    <d v="2023-05-18T00:00:00"/>
    <s v="Beckman"/>
    <s v="Saudi Arabia "/>
    <s v="Lambda FLC"/>
    <s v="SFDA Clasification Rational"/>
    <m/>
    <s v="Stamped"/>
    <x v="1"/>
    <s v="MKTG"/>
    <s v="Ericka B."/>
    <d v="2023-06-29T00:00:00"/>
    <d v="2023-05-23T00:00:00"/>
    <s v="CX Provided Template. _x000a_(5/23) Let customer know this item is pending"/>
  </r>
  <r>
    <s v="AL-QAHTANI-001"/>
    <n v="0"/>
    <m/>
    <m/>
    <m/>
    <m/>
    <m/>
    <m/>
    <n v="0"/>
    <m/>
    <s v="Dergham"/>
    <d v="2023-02-02T00:00:00"/>
    <s v="Beckman"/>
    <s v="Saudi Arabia "/>
    <s v="Kappa FLC"/>
    <s v="510k or TGA or FSC"/>
    <m/>
    <s v="N/A"/>
    <x v="2"/>
    <s v="MKTG"/>
    <m/>
    <d v="2023-02-02T00:00:00"/>
    <d v="2023-02-02T00:00:00"/>
    <m/>
  </r>
  <r>
    <s v="AL-QAHTANI-001"/>
    <n v="0"/>
    <m/>
    <m/>
    <m/>
    <m/>
    <m/>
    <m/>
    <n v="0"/>
    <m/>
    <s v="Dergham"/>
    <d v="2023-02-02T00:00:00"/>
    <s v="Beckman"/>
    <s v="Saudi Arabia "/>
    <s v="Lambda FLC"/>
    <s v="510k or TGA or FSC"/>
    <m/>
    <s v="N/A"/>
    <x v="2"/>
    <s v="MKTG"/>
    <m/>
    <d v="2023-02-02T00:00:00"/>
    <d v="2023-02-02T00:00:00"/>
    <m/>
  </r>
  <r>
    <s v="AL-QAHTANI-001"/>
    <n v="0"/>
    <m/>
    <m/>
    <m/>
    <m/>
    <m/>
    <m/>
    <n v="0"/>
    <m/>
    <s v="Dergham"/>
    <d v="2023-02-02T00:00:00"/>
    <s v="Beckman"/>
    <s v="Saudi Arabia "/>
    <s v="Kappa FLC"/>
    <s v="Audit Report"/>
    <m/>
    <s v="N/A"/>
    <x v="2"/>
    <s v="MKTG"/>
    <s v="Ericka B."/>
    <d v="2023-02-02T00:00:00"/>
    <d v="2023-02-02T00:00:00"/>
    <m/>
  </r>
  <r>
    <s v="AL-QAHTANI-001"/>
    <n v="0"/>
    <m/>
    <m/>
    <m/>
    <m/>
    <m/>
    <m/>
    <n v="0"/>
    <m/>
    <s v="Dergham"/>
    <d v="2023-02-02T00:00:00"/>
    <s v="Beckman"/>
    <s v="Saudi Arabia "/>
    <s v="Lambda FLC"/>
    <s v="Audit Report"/>
    <m/>
    <s v="N/A"/>
    <x v="2"/>
    <s v="MKTG"/>
    <m/>
    <d v="2023-02-02T00:00:00"/>
    <d v="2023-02-02T00:00:00"/>
    <m/>
  </r>
  <r>
    <s v="AL-QAHTANI-001"/>
    <n v="0"/>
    <m/>
    <m/>
    <m/>
    <m/>
    <m/>
    <m/>
    <n v="0"/>
    <m/>
    <s v="Dergham"/>
    <d v="2023-02-02T00:00:00"/>
    <s v="Beckman"/>
    <s v="Saudi Arabia "/>
    <s v="Kappa FLC"/>
    <s v="Classification of Device"/>
    <m/>
    <s v="N/A"/>
    <x v="2"/>
    <s v="MKTG"/>
    <m/>
    <d v="2023-02-28T00:00:00"/>
    <d v="2023-02-28T00:00:00"/>
    <s v="(2/28) Sent DMF to customer"/>
  </r>
  <r>
    <s v="AL-QAHTANI-001"/>
    <n v="0"/>
    <m/>
    <m/>
    <m/>
    <m/>
    <m/>
    <m/>
    <n v="0"/>
    <m/>
    <s v="Dergham"/>
    <d v="2023-02-02T00:00:00"/>
    <s v="Beckman"/>
    <s v="Saudi Arabia "/>
    <s v="Lambda FLC"/>
    <s v="Classification of Device"/>
    <m/>
    <s v="N/A"/>
    <x v="2"/>
    <s v="MKTG"/>
    <m/>
    <d v="2023-02-28T00:00:00"/>
    <d v="2023-02-28T00:00:00"/>
    <s v="(2/28) Sent DMF to customer"/>
  </r>
  <r>
    <s v="AL-QAHTANI-001"/>
    <n v="0"/>
    <m/>
    <m/>
    <m/>
    <m/>
    <m/>
    <m/>
    <n v="0"/>
    <m/>
    <s v="Dergham"/>
    <d v="2023-02-02T00:00:00"/>
    <s v="Beckman"/>
    <s v="Saudi Arabia "/>
    <s v="Kappa FLC"/>
    <s v="DoC"/>
    <m/>
    <s v="N/A"/>
    <x v="2"/>
    <s v="MKTG"/>
    <m/>
    <d v="2023-02-02T00:00:00"/>
    <d v="2023-02-02T00:00:00"/>
    <m/>
  </r>
  <r>
    <s v="AL-QAHTANI-001"/>
    <n v="0"/>
    <m/>
    <m/>
    <m/>
    <m/>
    <m/>
    <m/>
    <n v="0"/>
    <m/>
    <s v="Dergham"/>
    <d v="2023-02-02T00:00:00"/>
    <s v="Beckman"/>
    <s v="Saudi Arabia "/>
    <s v="Lambda FLC"/>
    <s v="DoC"/>
    <m/>
    <s v="N/A"/>
    <x v="2"/>
    <s v="MKTG"/>
    <m/>
    <d v="2023-02-02T00:00:00"/>
    <d v="2023-02-02T00:00:00"/>
    <m/>
  </r>
  <r>
    <s v="AL-QAHTANI-001"/>
    <n v="0"/>
    <m/>
    <m/>
    <m/>
    <m/>
    <m/>
    <m/>
    <n v="0"/>
    <m/>
    <s v="Dergham"/>
    <d v="2023-02-02T00:00:00"/>
    <s v="Beckman"/>
    <s v="Saudi Arabia "/>
    <s v="Kappa FLC"/>
    <s v="DoC"/>
    <m/>
    <s v="N/A"/>
    <x v="2"/>
    <s v="MKTG"/>
    <m/>
    <d v="2023-02-28T00:00:00"/>
    <d v="2023-02-28T00:00:00"/>
    <s v="(2/28) Sent DMF to customer"/>
  </r>
  <r>
    <s v="AL-QAHTANI-001"/>
    <n v="0"/>
    <m/>
    <m/>
    <m/>
    <m/>
    <m/>
    <m/>
    <n v="0"/>
    <m/>
    <s v="Dergham"/>
    <d v="2023-02-02T00:00:00"/>
    <s v="Beckman"/>
    <s v="Saudi Arabia "/>
    <s v="Lambda FLC"/>
    <s v="DoC"/>
    <m/>
    <s v="N/A"/>
    <x v="2"/>
    <s v="MKTG"/>
    <m/>
    <d v="2023-02-28T00:00:00"/>
    <d v="2023-02-28T00:00:00"/>
    <s v="(2/28) Sent DMF to customer"/>
  </r>
  <r>
    <s v="AL-QAHTANI-001"/>
    <n v="0"/>
    <m/>
    <m/>
    <m/>
    <m/>
    <m/>
    <m/>
    <n v="0"/>
    <m/>
    <s v="Dergham"/>
    <d v="2023-02-02T00:00:00"/>
    <s v="Beckman"/>
    <s v="Saudi Arabia "/>
    <s v="Kappa FLC"/>
    <s v="Essential Requirement"/>
    <m/>
    <s v="N/A"/>
    <x v="2"/>
    <s v="MKTG"/>
    <m/>
    <d v="2023-02-02T00:00:00"/>
    <d v="2023-02-02T00:00:00"/>
    <m/>
  </r>
  <r>
    <s v="AL-QAHTANI-001"/>
    <n v="0"/>
    <m/>
    <m/>
    <m/>
    <m/>
    <m/>
    <m/>
    <n v="0"/>
    <m/>
    <s v="Dergham"/>
    <d v="2023-02-02T00:00:00"/>
    <s v="Beckman"/>
    <s v="Saudi Arabia "/>
    <s v="Lambda FLC"/>
    <s v="Essential Requirement"/>
    <m/>
    <s v="N/A"/>
    <x v="2"/>
    <s v="MKTG"/>
    <m/>
    <d v="2023-02-02T00:00:00"/>
    <d v="2023-02-02T00:00:00"/>
    <m/>
  </r>
  <r>
    <s v="AL-QAHTANI-001"/>
    <n v="0"/>
    <m/>
    <m/>
    <m/>
    <m/>
    <m/>
    <m/>
    <n v="0"/>
    <m/>
    <s v="Dergham"/>
    <d v="2023-02-02T00:00:00"/>
    <s v="Beckman"/>
    <s v="Saudi Arabia "/>
    <s v="Kappa FLC"/>
    <s v="Evidence of Conformance to Applicable Eps"/>
    <m/>
    <s v="N/A"/>
    <x v="2"/>
    <s v="MKTG"/>
    <m/>
    <d v="2023-02-02T00:00:00"/>
    <d v="2023-02-02T00:00:00"/>
    <m/>
  </r>
  <r>
    <s v="AL-QAHTANI-001"/>
    <n v="0"/>
    <m/>
    <m/>
    <m/>
    <m/>
    <m/>
    <m/>
    <n v="0"/>
    <m/>
    <s v="Dergham"/>
    <d v="2023-02-02T00:00:00"/>
    <s v="Beckman"/>
    <s v="Saudi Arabia "/>
    <s v="Lambda FLC"/>
    <s v="Evidence of Conformance to Applicable Eps"/>
    <m/>
    <s v="N/A"/>
    <x v="2"/>
    <s v="MKTG"/>
    <m/>
    <d v="2023-02-02T00:00:00"/>
    <d v="2023-02-02T00:00:00"/>
    <m/>
  </r>
  <r>
    <s v="AL-QAHTANI-001"/>
    <n v="0"/>
    <m/>
    <m/>
    <m/>
    <m/>
    <m/>
    <m/>
    <n v="0"/>
    <m/>
    <s v="Dergham"/>
    <d v="2023-02-02T00:00:00"/>
    <s v="Beckman"/>
    <s v="Saudi Arabia "/>
    <s v="Kappa FLC"/>
    <s v="GMDN"/>
    <m/>
    <s v="N/A"/>
    <x v="2"/>
    <s v="MKTG"/>
    <m/>
    <d v="2023-02-02T00:00:00"/>
    <d v="2023-02-02T00:00:00"/>
    <m/>
  </r>
  <r>
    <s v="AL-QAHTANI-001"/>
    <n v="0"/>
    <m/>
    <m/>
    <m/>
    <m/>
    <m/>
    <m/>
    <n v="0"/>
    <m/>
    <s v="Dergham"/>
    <d v="2023-02-02T00:00:00"/>
    <s v="Beckman"/>
    <s v="Saudi Arabia "/>
    <s v="Kappa FLC"/>
    <s v="GMDN"/>
    <m/>
    <s v="N/A"/>
    <x v="2"/>
    <s v="MKTG"/>
    <m/>
    <d v="2023-02-02T00:00:00"/>
    <d v="2023-02-02T00:00:00"/>
    <m/>
  </r>
  <r>
    <s v="AL-QAHTANI-001"/>
    <n v="0"/>
    <m/>
    <m/>
    <m/>
    <m/>
    <m/>
    <m/>
    <n v="0"/>
    <m/>
    <s v="Dergham"/>
    <d v="2023-02-02T00:00:00"/>
    <s v="Beckman"/>
    <s v="Saudi Arabia "/>
    <s v="Kappa FLC"/>
    <s v="IFU"/>
    <m/>
    <s v="N/A"/>
    <x v="2"/>
    <s v="MKTG"/>
    <m/>
    <d v="2023-02-02T00:00:00"/>
    <d v="2023-02-02T00:00:00"/>
    <m/>
  </r>
  <r>
    <s v="AL-QAHTANI-001"/>
    <n v="0"/>
    <m/>
    <m/>
    <m/>
    <m/>
    <m/>
    <m/>
    <n v="0"/>
    <m/>
    <s v="Dergham"/>
    <d v="2023-02-02T00:00:00"/>
    <s v="Beckman"/>
    <s v="Saudi Arabia "/>
    <s v="Lambda FLC"/>
    <s v="IFU"/>
    <m/>
    <s v="N/A"/>
    <x v="2"/>
    <s v="MKTG"/>
    <m/>
    <d v="2023-02-02T00:00:00"/>
    <d v="2023-02-02T00:00:00"/>
    <m/>
  </r>
  <r>
    <s v="AL-QAHTANI-001"/>
    <n v="0"/>
    <m/>
    <m/>
    <m/>
    <m/>
    <m/>
    <m/>
    <n v="0"/>
    <m/>
    <s v="Dergham"/>
    <d v="2023-02-02T00:00:00"/>
    <s v="Beckman"/>
    <s v="Saudi Arabia "/>
    <s v="Kappa FLC"/>
    <s v="ISO Cert"/>
    <m/>
    <s v="N/A"/>
    <x v="2"/>
    <s v="MKTG"/>
    <m/>
    <d v="2023-02-02T00:00:00"/>
    <d v="2023-02-02T00:00:00"/>
    <m/>
  </r>
  <r>
    <s v="AL-QAHTANI-001"/>
    <n v="0"/>
    <m/>
    <m/>
    <m/>
    <m/>
    <m/>
    <m/>
    <n v="0"/>
    <m/>
    <s v="Dergham"/>
    <d v="2023-02-02T00:00:00"/>
    <s v="Beckman"/>
    <s v="Saudi Arabia "/>
    <s v="Lambda FLC"/>
    <s v="ISO Cert"/>
    <m/>
    <s v="N/A"/>
    <x v="2"/>
    <s v="MKTG"/>
    <m/>
    <d v="2023-02-02T00:00:00"/>
    <d v="2023-02-02T00:00:00"/>
    <m/>
  </r>
  <r>
    <s v="AL-QAHTANI-001"/>
    <n v="0"/>
    <m/>
    <m/>
    <m/>
    <m/>
    <m/>
    <m/>
    <n v="0"/>
    <m/>
    <s v="Dergham"/>
    <d v="2023-02-02T00:00:00"/>
    <s v="Beckman"/>
    <s v="Saudi Arabia "/>
    <s v="Kappa FLC"/>
    <s v="Labels"/>
    <m/>
    <s v="N/A"/>
    <x v="2"/>
    <s v="MKTG"/>
    <m/>
    <d v="2023-02-02T00:00:00"/>
    <d v="2023-02-02T00:00:00"/>
    <m/>
  </r>
  <r>
    <s v="AL-QAHTANI-001"/>
    <n v="0"/>
    <m/>
    <m/>
    <m/>
    <m/>
    <m/>
    <m/>
    <n v="0"/>
    <m/>
    <s v="Dergham"/>
    <d v="2023-02-02T00:00:00"/>
    <s v="Beckman"/>
    <s v="Saudi Arabia "/>
    <s v="Lambda FLC"/>
    <s v="Labels"/>
    <m/>
    <s v="N/A"/>
    <x v="2"/>
    <s v="MKTG"/>
    <m/>
    <d v="2023-02-02T00:00:00"/>
    <d v="2023-02-02T00:00:00"/>
    <m/>
  </r>
  <r>
    <s v="AL-QAHTANI-001"/>
    <n v="0"/>
    <m/>
    <m/>
    <m/>
    <m/>
    <m/>
    <m/>
    <n v="0"/>
    <m/>
    <s v="Dergham"/>
    <d v="2023-02-02T00:00:00"/>
    <s v="Beckman"/>
    <s v="Saudi Arabia "/>
    <s v="Kappa FLC"/>
    <s v="List of standards/ National Regulations"/>
    <m/>
    <s v="N/A"/>
    <x v="2"/>
    <s v="MKTG"/>
    <m/>
    <d v="2023-02-28T00:00:00"/>
    <d v="2023-02-28T00:00:00"/>
    <s v="(2/28) Sent DMF to customer"/>
  </r>
  <r>
    <s v="AL-QAHTANI-001"/>
    <n v="0"/>
    <m/>
    <m/>
    <m/>
    <m/>
    <m/>
    <m/>
    <n v="0"/>
    <m/>
    <s v="Dergham"/>
    <d v="2023-02-02T00:00:00"/>
    <s v="Beckman"/>
    <s v="Saudi Arabia "/>
    <s v="Lambda FLC"/>
    <s v="List of standards/ National Regulations"/>
    <m/>
    <s v="N/A"/>
    <x v="2"/>
    <s v="MKTG"/>
    <m/>
    <d v="2023-02-28T00:00:00"/>
    <d v="2023-02-28T00:00:00"/>
    <s v="(2/28) Sent DMF to customer"/>
  </r>
  <r>
    <s v="AL-QAHTANI-001"/>
    <n v="0"/>
    <m/>
    <m/>
    <m/>
    <m/>
    <m/>
    <m/>
    <n v="0"/>
    <m/>
    <s v="Dergham"/>
    <d v="2023-02-02T00:00:00"/>
    <s v="Beckman"/>
    <s v="Saudi Arabia "/>
    <s v="Kappa FLC"/>
    <s v="Manufacturing Facility/ acitivity information"/>
    <m/>
    <s v="N/A"/>
    <x v="2"/>
    <s v="MKTG"/>
    <m/>
    <d v="2023-02-28T00:00:00"/>
    <d v="2023-02-28T00:00:00"/>
    <s v="(2/28) Sent DMF to customer"/>
  </r>
  <r>
    <s v="AL-QAHTANI-001"/>
    <n v="0"/>
    <m/>
    <m/>
    <m/>
    <m/>
    <m/>
    <m/>
    <n v="0"/>
    <m/>
    <s v="Dergham"/>
    <d v="2023-02-02T00:00:00"/>
    <s v="Beckman"/>
    <s v="Saudi Arabia "/>
    <s v="Lambda FLC"/>
    <s v="Manufacturing Facility/ acitivity information"/>
    <m/>
    <s v="N/A"/>
    <x v="2"/>
    <s v="MKTG"/>
    <m/>
    <d v="2023-02-28T00:00:00"/>
    <d v="2023-02-28T00:00:00"/>
    <s v="(2/28) Sent DMF to customer"/>
  </r>
  <r>
    <s v="AL-QAHTANI-001"/>
    <n v="0"/>
    <m/>
    <m/>
    <m/>
    <m/>
    <m/>
    <m/>
    <n v="0"/>
    <m/>
    <s v="Dergham"/>
    <d v="2023-02-02T00:00:00"/>
    <s v="Beckman"/>
    <s v="Saudi Arabia "/>
    <s v="Kappa FLC"/>
    <s v="Manufacturing Flowchart"/>
    <m/>
    <s v="N/A"/>
    <x v="2"/>
    <s v="MKTG"/>
    <m/>
    <d v="2023-02-28T00:00:00"/>
    <d v="2023-02-28T00:00:00"/>
    <s v="(2/28) Sent DMF to customer"/>
  </r>
  <r>
    <s v="AL-QAHTANI-001"/>
    <n v="0"/>
    <m/>
    <m/>
    <m/>
    <m/>
    <m/>
    <m/>
    <n v="0"/>
    <m/>
    <s v="Dergham"/>
    <d v="2023-02-02T00:00:00"/>
    <s v="Beckman"/>
    <s v="Saudi Arabia "/>
    <s v="Lambda FLC"/>
    <s v="Manufacturing Flowchart"/>
    <m/>
    <s v="N/A"/>
    <x v="2"/>
    <s v="MKTG"/>
    <m/>
    <d v="2023-02-28T00:00:00"/>
    <d v="2023-02-28T00:00:00"/>
    <s v="(2/28) Sent DMF to customer"/>
  </r>
  <r>
    <s v="AL-QAHTANI-001"/>
    <n v="0"/>
    <m/>
    <m/>
    <m/>
    <m/>
    <m/>
    <m/>
    <n v="0"/>
    <m/>
    <s v="Dergham"/>
    <d v="2023-02-02T00:00:00"/>
    <s v="Beckman"/>
    <s v="Saudi Arabia "/>
    <s v="Kappa FLC"/>
    <s v="Performance Report"/>
    <m/>
    <s v="N/A"/>
    <x v="2"/>
    <s v="MKTG"/>
    <m/>
    <d v="2023-02-02T00:00:00"/>
    <d v="2023-02-02T00:00:00"/>
    <m/>
  </r>
  <r>
    <s v="AL-QAHTANI-001"/>
    <n v="0"/>
    <m/>
    <m/>
    <m/>
    <m/>
    <m/>
    <m/>
    <n v="0"/>
    <m/>
    <s v="Dergham"/>
    <d v="2023-02-02T00:00:00"/>
    <s v="Beckman"/>
    <s v="Saudi Arabia "/>
    <s v="Kappa FLC"/>
    <s v="Performance Report"/>
    <m/>
    <s v="N/A"/>
    <x v="2"/>
    <s v="MKTG"/>
    <m/>
    <d v="2023-02-02T00:00:00"/>
    <d v="2023-02-02T00:00:00"/>
    <s v="Risk Analysis check list and summary"/>
  </r>
  <r>
    <s v="AL-QAHTANI-001"/>
    <n v="0"/>
    <m/>
    <m/>
    <m/>
    <m/>
    <m/>
    <m/>
    <n v="0"/>
    <m/>
    <s v="Dergham"/>
    <d v="2023-02-02T00:00:00"/>
    <s v="Beckman"/>
    <s v="Saudi Arabia "/>
    <s v="Kappa FLC"/>
    <s v="Performance Report"/>
    <m/>
    <s v="N/A"/>
    <x v="2"/>
    <s v="MKTG"/>
    <m/>
    <d v="2023-02-28T00:00:00"/>
    <d v="2023-02-28T00:00:00"/>
    <s v="(2/28) Sent DMF to customer"/>
  </r>
  <r>
    <s v="AL-QAHTANI-001"/>
    <n v="0"/>
    <m/>
    <m/>
    <m/>
    <m/>
    <m/>
    <m/>
    <n v="0"/>
    <m/>
    <s v="Dergham"/>
    <d v="2023-02-02T00:00:00"/>
    <s v="Beckman"/>
    <s v="Saudi Arabia "/>
    <s v="Kappa FLC"/>
    <s v="Performance Report"/>
    <m/>
    <s v="N/A"/>
    <x v="2"/>
    <s v="MKTG"/>
    <m/>
    <d v="2023-02-28T00:00:00"/>
    <d v="2023-02-28T00:00:00"/>
    <s v="(2/28) Sent DMF to customer"/>
  </r>
  <r>
    <s v="AL-QAHTANI-001"/>
    <n v="0"/>
    <m/>
    <m/>
    <m/>
    <m/>
    <m/>
    <m/>
    <n v="0"/>
    <m/>
    <s v="Dergham"/>
    <d v="2023-02-02T00:00:00"/>
    <s v="Beckman"/>
    <s v="Saudi Arabia "/>
    <s v="Lambda FLC"/>
    <s v="Performance Report"/>
    <m/>
    <s v="N/A"/>
    <x v="2"/>
    <s v="MKTG"/>
    <m/>
    <d v="2023-02-02T00:00:00"/>
    <d v="2023-02-02T00:00:00"/>
    <m/>
  </r>
  <r>
    <s v="AL-QAHTANI-001"/>
    <n v="0"/>
    <m/>
    <m/>
    <m/>
    <m/>
    <m/>
    <m/>
    <n v="0"/>
    <m/>
    <s v="Dergham"/>
    <d v="2023-02-02T00:00:00"/>
    <s v="Beckman"/>
    <s v="Saudi Arabia "/>
    <s v="Lambda FLC"/>
    <s v="Performance Report"/>
    <m/>
    <s v="N/A"/>
    <x v="2"/>
    <s v="MKTG"/>
    <m/>
    <d v="2023-02-02T00:00:00"/>
    <d v="2023-02-02T00:00:00"/>
    <s v="Risk Analysis check list and summary"/>
  </r>
  <r>
    <s v="AL-QAHTANI-001"/>
    <n v="0"/>
    <m/>
    <m/>
    <m/>
    <m/>
    <m/>
    <m/>
    <n v="0"/>
    <m/>
    <s v="Dergham"/>
    <d v="2023-02-02T00:00:00"/>
    <s v="Beckman"/>
    <s v="Saudi Arabia "/>
    <s v="Lambda FLC"/>
    <s v="Performance Report"/>
    <m/>
    <s v="N/A"/>
    <x v="2"/>
    <s v="MKTG"/>
    <m/>
    <d v="2023-02-28T00:00:00"/>
    <d v="2023-02-28T00:00:00"/>
    <s v="(2/28) Sent DMF to customer"/>
  </r>
  <r>
    <s v="AL-QAHTANI-001"/>
    <n v="0"/>
    <m/>
    <m/>
    <m/>
    <m/>
    <m/>
    <m/>
    <n v="0"/>
    <m/>
    <s v="Dergham"/>
    <d v="2023-02-02T00:00:00"/>
    <s v="Beckman"/>
    <s v="Saudi Arabia "/>
    <s v="Lambda FLC"/>
    <s v="Performance Report"/>
    <m/>
    <s v="N/A"/>
    <x v="2"/>
    <s v="MKTG"/>
    <m/>
    <d v="2023-02-28T00:00:00"/>
    <d v="2023-02-28T00:00:00"/>
    <s v="(2/28) Sent DMF to customer"/>
  </r>
  <r>
    <s v="AL-QAHTANI-001"/>
    <n v="0"/>
    <m/>
    <m/>
    <m/>
    <m/>
    <m/>
    <m/>
    <n v="0"/>
    <m/>
    <s v="Dergham"/>
    <d v="2023-02-02T00:00:00"/>
    <s v="Beckman"/>
    <s v="Saudi Arabia "/>
    <s v="Lambda FLC"/>
    <s v="PMS"/>
    <m/>
    <s v="N/A"/>
    <x v="2"/>
    <s v="MKTG"/>
    <m/>
    <d v="2023-02-28T00:00:00"/>
    <d v="2023-02-28T00:00:00"/>
    <s v="(2/28) Sent DMF to customer"/>
  </r>
  <r>
    <s v="AL-QAHTANI-001"/>
    <n v="0"/>
    <m/>
    <m/>
    <m/>
    <m/>
    <m/>
    <m/>
    <n v="0"/>
    <m/>
    <s v="Dergham"/>
    <d v="2023-02-02T00:00:00"/>
    <s v="Beckman"/>
    <s v="Saudi Arabia "/>
    <s v="Lambda FLC"/>
    <s v="PMS"/>
    <m/>
    <s v="N/A"/>
    <x v="2"/>
    <s v="MKTG"/>
    <m/>
    <d v="2023-02-28T00:00:00"/>
    <d v="2023-02-28T00:00:00"/>
    <s v="(2/28) Sent DMF to customer"/>
  </r>
  <r>
    <s v="AL-QAHTANI-001"/>
    <n v="0"/>
    <m/>
    <m/>
    <m/>
    <m/>
    <m/>
    <m/>
    <n v="0"/>
    <m/>
    <s v="Dergham"/>
    <d v="2023-02-02T00:00:00"/>
    <s v="Beckman"/>
    <s v="Saudi Arabia "/>
    <s v="Kappa FLC"/>
    <s v="Product Catalog"/>
    <m/>
    <s v="N/A"/>
    <x v="2"/>
    <s v="MKTG"/>
    <m/>
    <d v="2023-02-02T00:00:00"/>
    <d v="2023-02-02T00:00:00"/>
    <m/>
  </r>
  <r>
    <s v="AL-QAHTANI-001"/>
    <n v="0"/>
    <m/>
    <m/>
    <m/>
    <m/>
    <m/>
    <m/>
    <n v="0"/>
    <m/>
    <s v="Dergham"/>
    <d v="2023-02-02T00:00:00"/>
    <s v="Beckman"/>
    <s v="Saudi Arabia "/>
    <s v="Lambda FLC"/>
    <s v="Product Catalog"/>
    <m/>
    <s v="N/A"/>
    <x v="2"/>
    <s v="MKTG"/>
    <m/>
    <d v="2023-02-02T00:00:00"/>
    <d v="2023-02-02T00:00:00"/>
    <m/>
  </r>
  <r>
    <s v="AL-QAHTANI-001"/>
    <n v="0"/>
    <m/>
    <m/>
    <m/>
    <m/>
    <m/>
    <m/>
    <n v="0"/>
    <m/>
    <s v="Dergham"/>
    <d v="2023-02-02T00:00:00"/>
    <s v="Beckman"/>
    <s v="Saudi Arabia "/>
    <s v="Kappa FLC"/>
    <s v="Saudi DOC filled &amp; signed by LM"/>
    <m/>
    <s v="N/A"/>
    <x v="2"/>
    <s v="MKTG"/>
    <m/>
    <d v="2023-02-02T00:00:00"/>
    <d v="2023-02-02T00:00:00"/>
    <s v="Sent Diazyme version DoC"/>
  </r>
  <r>
    <s v="AL-QAHTANI-001"/>
    <n v="0"/>
    <m/>
    <m/>
    <m/>
    <m/>
    <m/>
    <m/>
    <n v="0"/>
    <m/>
    <s v="Dergham"/>
    <d v="2023-02-02T00:00:00"/>
    <s v="Beckman"/>
    <s v="Saudi Arabia "/>
    <s v="Lambda FLC"/>
    <s v="Saudi DOC filled &amp; signed by LM"/>
    <m/>
    <s v="N/A"/>
    <x v="2"/>
    <s v="MKTG"/>
    <m/>
    <d v="2023-02-02T00:00:00"/>
    <d v="2023-02-02T00:00:00"/>
    <s v="Sent Diazyme version DoC"/>
  </r>
  <r>
    <s v="ANH-002"/>
    <n v="1"/>
    <m/>
    <m/>
    <m/>
    <m/>
    <m/>
    <m/>
    <n v="1"/>
    <m/>
    <s v="Ma"/>
    <d v="2022-08-15T00:00:00"/>
    <s v="Beckman"/>
    <s v="Vietnam "/>
    <s v="PCT"/>
    <s v="LoA"/>
    <m/>
    <s v="Legalized"/>
    <x v="2"/>
    <s v="MKTG"/>
    <s v="Ericka B."/>
    <d v="2022-10-28T00:00:00"/>
    <d v="2022-10-19T00:00:00"/>
    <s v="(8/24) Submitted check request for SOS/DOS/Embassy_x000a_(9/12) Received revised bilingual LoA from Anh_x000a_(9/14) Notarized and sent e-copy to Anh_x000a_(9/27) Ready to be sent to SOS - waiting on AGD POA_x000a_(9/30) Sent to SOS_x000a_(10/12) Received back from SOS - sent e-copy to anh do_x000a_(10/13) Sent to embassy _x000a_(10/19) Received back from the Embassy - Sent to Anh"/>
  </r>
  <r>
    <s v="BORSES-013"/>
    <n v="1"/>
    <m/>
    <m/>
    <m/>
    <n v="1"/>
    <m/>
    <m/>
    <m/>
    <m/>
    <s v="Borses"/>
    <d v="2022-08-24T00:00:00"/>
    <s v="Ortho"/>
    <s v="Brazil"/>
    <s v="All Products"/>
    <s v="POA"/>
    <m/>
    <s v="Apostilled"/>
    <x v="0"/>
    <s v="MKTG"/>
    <m/>
    <d v="2022-10-14T00:00:00"/>
    <d v="2022-10-12T00:00:00"/>
    <s v="(8/24) Submitted check request for SOS_x000a_(9/26) Notarized _x000a_(9/27) Ready to be sent to SOS - waiting on AGD POA_x000a_(9/30) Sent to SOS_x000a_(10/12) received back from SOS - sent to DB"/>
  </r>
  <r>
    <s v="BORSES-014"/>
    <n v="1"/>
    <m/>
    <m/>
    <m/>
    <m/>
    <m/>
    <m/>
    <m/>
    <n v="0"/>
    <s v="Machetanz"/>
    <d v="2023-03-20T00:00:00"/>
    <s v="Quidel Ortho"/>
    <s v="UK"/>
    <s v="Lp(a)"/>
    <s v="CE Cert"/>
    <m/>
    <s v="N/A"/>
    <x v="0"/>
    <s v="MKTG"/>
    <s v="Ericka B."/>
    <d v="2023-03-20T00:00:00"/>
    <d v="2023-03-20T00:00:00"/>
    <s v="(3/20) Sent directly to customer Tristan Vaughan"/>
  </r>
  <r>
    <s v="BORSES-014"/>
    <n v="0"/>
    <m/>
    <m/>
    <m/>
    <m/>
    <m/>
    <m/>
    <m/>
    <n v="0"/>
    <s v="Machetanz"/>
    <d v="2023-03-20T00:00:00"/>
    <s v="Quidel Ortho"/>
    <s v="UK"/>
    <s v="Cystatin C"/>
    <s v="CE Cert"/>
    <m/>
    <s v="N/A"/>
    <x v="0"/>
    <s v="MKTG"/>
    <s v="Ericka B."/>
    <d v="2023-03-20T00:00:00"/>
    <d v="2023-03-20T00:00:00"/>
    <s v="(3/20) Sent directly to customer Tristan Vaughan"/>
  </r>
  <r>
    <s v="BORSES-014"/>
    <n v="0"/>
    <m/>
    <m/>
    <m/>
    <m/>
    <m/>
    <m/>
    <m/>
    <n v="0"/>
    <s v="Machetanz"/>
    <d v="2023-03-20T00:00:00"/>
    <s v="Quidel Ortho"/>
    <s v="UK"/>
    <s v="Lp(a)"/>
    <s v="DoC"/>
    <m/>
    <s v="N/A"/>
    <x v="0"/>
    <s v="MKTG"/>
    <s v="Ericka B."/>
    <d v="2023-03-20T00:00:00"/>
    <d v="2023-03-20T00:00:00"/>
    <s v="(3/20) Sent directly to customer Tristan Vaughan"/>
  </r>
  <r>
    <s v="BORSES-014"/>
    <n v="0"/>
    <m/>
    <m/>
    <m/>
    <m/>
    <m/>
    <m/>
    <m/>
    <n v="0"/>
    <s v="Machetanz"/>
    <d v="2023-03-20T00:00:00"/>
    <s v="Quidel Ortho"/>
    <s v="UK"/>
    <s v="Cystatin C"/>
    <s v="DoC"/>
    <m/>
    <s v="N/A"/>
    <x v="0"/>
    <s v="MKTG"/>
    <s v="Ericka B."/>
    <d v="2023-03-20T00:00:00"/>
    <d v="2023-03-20T00:00:00"/>
    <s v="(3/20) Sent directly to customer Tristan Vaughan"/>
  </r>
  <r>
    <s v="BORSES-014"/>
    <n v="0"/>
    <m/>
    <m/>
    <m/>
    <m/>
    <m/>
    <m/>
    <m/>
    <n v="0"/>
    <s v="Machetanz"/>
    <d v="2023-03-20T00:00:00"/>
    <s v="Quidel Ortho"/>
    <s v="UK"/>
    <s v="Lp(a)"/>
    <s v="IFU"/>
    <m/>
    <s v="N/A"/>
    <x v="0"/>
    <s v="MKTG"/>
    <s v="Ericka B."/>
    <d v="2023-03-20T00:00:00"/>
    <d v="2023-03-20T00:00:00"/>
    <s v="(3/20) Sent directly to customer Tristan Vaughan"/>
  </r>
  <r>
    <s v="BORSES-014"/>
    <n v="0"/>
    <m/>
    <m/>
    <m/>
    <m/>
    <m/>
    <m/>
    <m/>
    <n v="0"/>
    <s v="Machetanz"/>
    <d v="2023-03-20T00:00:00"/>
    <s v="Quidel Ortho"/>
    <s v="UK"/>
    <s v="Cystatin C"/>
    <s v="IFU"/>
    <m/>
    <s v="N/A"/>
    <x v="0"/>
    <s v="MKTG"/>
    <s v="Ericka B."/>
    <d v="2023-03-20T00:00:00"/>
    <d v="2023-03-20T00:00:00"/>
    <s v="(3/20) Sent directly to customer Tristan Vaughan"/>
  </r>
  <r>
    <s v="BORSES-014"/>
    <n v="0"/>
    <m/>
    <m/>
    <m/>
    <m/>
    <m/>
    <m/>
    <m/>
    <n v="0"/>
    <s v="Machetanz"/>
    <d v="2023-03-20T00:00:00"/>
    <s v="Quidel Ortho"/>
    <s v="UK"/>
    <s v="Lp(a)"/>
    <s v="ISO Cert"/>
    <m/>
    <s v="N/A"/>
    <x v="0"/>
    <s v="MKTG"/>
    <s v="Ericka B."/>
    <d v="2023-03-20T00:00:00"/>
    <d v="2023-03-20T00:00:00"/>
    <s v="(3/20) Sent directly to customer Tristan Vaughan"/>
  </r>
  <r>
    <s v="BORSES-014"/>
    <n v="0"/>
    <m/>
    <m/>
    <m/>
    <m/>
    <m/>
    <m/>
    <m/>
    <n v="0"/>
    <s v="Machetanz"/>
    <d v="2023-03-20T00:00:00"/>
    <s v="Quidel Ortho"/>
    <s v="UK"/>
    <s v="Cystatin C"/>
    <s v="ISO Cert"/>
    <m/>
    <s v="N/A"/>
    <x v="0"/>
    <s v="MKTG"/>
    <s v="Ericka B."/>
    <d v="2023-03-20T00:00:00"/>
    <d v="2023-03-20T00:00:00"/>
    <s v="(3/20) Sent directly to customer Tristan Vaughan"/>
  </r>
  <r>
    <s v="BORSES-014"/>
    <n v="0"/>
    <m/>
    <m/>
    <m/>
    <m/>
    <m/>
    <m/>
    <m/>
    <n v="0"/>
    <s v="Machetanz"/>
    <d v="2023-03-20T00:00:00"/>
    <s v="Quidel Ortho"/>
    <s v="UK"/>
    <s v="Lp(a)"/>
    <s v="IVDR Classification"/>
    <m/>
    <s v="N/A"/>
    <x v="0"/>
    <s v="QA/RA"/>
    <s v="Justin E."/>
    <d v="2023-03-20T00:00:00"/>
    <d v="2023-03-20T00:00:00"/>
    <s v="(3/20) Sent directly to customer Tristan Vaughan"/>
  </r>
  <r>
    <s v="BORSES-014"/>
    <n v="0"/>
    <m/>
    <m/>
    <m/>
    <m/>
    <m/>
    <m/>
    <m/>
    <n v="0"/>
    <s v="Machetanz"/>
    <d v="2023-03-20T00:00:00"/>
    <s v="Quidel Ortho"/>
    <s v="UK"/>
    <s v="Cystatin C"/>
    <s v="IVDR Classification"/>
    <m/>
    <s v="N/A"/>
    <x v="0"/>
    <s v="QA/RA"/>
    <s v="Justin E."/>
    <d v="2023-03-20T00:00:00"/>
    <d v="2023-03-20T00:00:00"/>
    <s v="(3/20) Sent directly to customer Tristan Vaughan"/>
  </r>
  <r>
    <s v="BORSES-014"/>
    <n v="0"/>
    <m/>
    <m/>
    <m/>
    <m/>
    <m/>
    <m/>
    <m/>
    <n v="0"/>
    <s v="Machetanz"/>
    <d v="2023-03-20T00:00:00"/>
    <s v="Quidel Ortho"/>
    <s v="UK"/>
    <s v="Lp(a)"/>
    <s v="Labels"/>
    <m/>
    <s v="N/A"/>
    <x v="0"/>
    <s v="MKTG"/>
    <s v="Ericka B."/>
    <d v="2023-03-20T00:00:00"/>
    <d v="2023-03-20T00:00:00"/>
    <s v="(3/20) Sent directly to customer Tristan Vaughan"/>
  </r>
  <r>
    <s v="BORSES-014"/>
    <n v="0"/>
    <m/>
    <m/>
    <m/>
    <m/>
    <m/>
    <m/>
    <m/>
    <n v="0"/>
    <s v="Machetanz"/>
    <d v="2023-03-20T00:00:00"/>
    <s v="Quidel Ortho"/>
    <s v="UK"/>
    <s v="Cystatin C"/>
    <s v="Labels"/>
    <m/>
    <s v="N/A"/>
    <x v="0"/>
    <s v="MKTG"/>
    <s v="Ericka B."/>
    <d v="2023-03-20T00:00:00"/>
    <d v="2023-03-20T00:00:00"/>
    <s v="(3/20) Sent directly to customer Tristan Vaughan"/>
  </r>
  <r>
    <s v="BORSES-014"/>
    <n v="0"/>
    <m/>
    <m/>
    <m/>
    <m/>
    <m/>
    <m/>
    <m/>
    <n v="0"/>
    <s v="Machetanz"/>
    <d v="2023-03-20T00:00:00"/>
    <s v="Quidel Ortho"/>
    <s v="UK"/>
    <s v="Lp(a)"/>
    <s v="SDS"/>
    <m/>
    <s v="N/A"/>
    <x v="0"/>
    <s v="MKTG"/>
    <s v="Ericka B."/>
    <d v="2023-03-20T00:00:00"/>
    <d v="2023-03-20T00:00:00"/>
    <s v="(3/20) Sent directly to customer Tristan Vaughan"/>
  </r>
  <r>
    <s v="BORSES-014"/>
    <n v="0"/>
    <m/>
    <m/>
    <m/>
    <m/>
    <m/>
    <m/>
    <m/>
    <n v="0"/>
    <s v="Machetanz"/>
    <d v="2023-03-20T00:00:00"/>
    <s v="Quidel Ortho"/>
    <s v="UK"/>
    <s v="Cystatin C"/>
    <s v="SDS"/>
    <m/>
    <s v="N/A"/>
    <x v="0"/>
    <s v="MKTG"/>
    <s v="Ericka B."/>
    <d v="2023-03-20T00:00:00"/>
    <d v="2023-03-20T00:00:00"/>
    <s v="(3/20) Sent directly to customer Tristan Vaughan"/>
  </r>
  <r>
    <s v="BORSES-015"/>
    <n v="1"/>
    <m/>
    <m/>
    <m/>
    <m/>
    <m/>
    <m/>
    <m/>
    <n v="0"/>
    <s v="Borses"/>
    <d v="2023-03-28T00:00:00"/>
    <s v="Quidel Ortho"/>
    <s v="India"/>
    <s v="N/A"/>
    <s v="POA"/>
    <m/>
    <s v="Apostilled"/>
    <x v="2"/>
    <s v="MKTG"/>
    <s v="Ericka B."/>
    <d v="2023-05-31T00:00:00"/>
    <d v="2023-05-10T00:00:00"/>
    <s v="(4/6) Check request submitted for SOS - requested to be expedited_x000a_(4/18) Reached out to Matthew from Treasury for ETA. _x000a_(4/19) Received check. Sent to SOS_x000a_(5/05) Received back from SOS _x000a_(5/10) Sent e copy to customer. Gave to S&amp;R- Sent hard copy to provided address._x000a_**Customer requested hard copy apostilled POA to be delivered upon receival &amp; send ecopy first."/>
  </r>
  <r>
    <s v="BORSES-015"/>
    <m/>
    <m/>
    <m/>
    <m/>
    <m/>
    <m/>
    <m/>
    <m/>
    <m/>
    <s v="Borses"/>
    <m/>
    <m/>
    <m/>
    <m/>
    <m/>
    <m/>
    <m/>
    <x v="3"/>
    <m/>
    <m/>
    <m/>
    <m/>
    <s v="This is to automate the chart"/>
  </r>
  <r>
    <s v="CARILLO-001"/>
    <n v="1"/>
    <m/>
    <m/>
    <m/>
    <m/>
    <m/>
    <m/>
    <m/>
    <n v="0"/>
    <s v="Sheppard"/>
    <d v="2023-06-02T00:00:00"/>
    <s v="Roche "/>
    <s v="Guatemala"/>
    <s v="N/A"/>
    <s v="LOA"/>
    <m/>
    <s v="Apostilled"/>
    <x v="1"/>
    <s v="MGMT"/>
    <s v="Steve O."/>
    <d v="2023-08-12T00:00:00"/>
    <d v="2023-06-28T00:00:00"/>
    <s v="(6/13) Gave to Christine to have Notarized_x000a_(6/15) Notarized. Need to submit check request_x000a_(6/28) Submitted check request"/>
  </r>
  <r>
    <s v="CARILLO-001"/>
    <n v="0"/>
    <m/>
    <m/>
    <m/>
    <m/>
    <m/>
    <m/>
    <m/>
    <n v="0"/>
    <s v="Sheppard"/>
    <d v="2023-06-02T00:00:00"/>
    <s v="Roche "/>
    <s v="Guatemala"/>
    <s v="N/A"/>
    <s v="ISO Cert"/>
    <m/>
    <s v="Apostilled"/>
    <x v="1"/>
    <s v="QA/RA"/>
    <s v="Justine A."/>
    <d v="2023-08-11T00:00:00"/>
    <d v="2023-06-28T00:00:00"/>
    <s v="(6/13) Gave to Christine to have Notarized_x000a_(6/15) Notarized. Need to submit check request_x000a_(6/28) Submitted check request"/>
  </r>
  <r>
    <s v="CHEN-001"/>
    <n v="1"/>
    <m/>
    <m/>
    <m/>
    <m/>
    <m/>
    <m/>
    <m/>
    <n v="1"/>
    <s v="Ma"/>
    <d v="2023-04-24T00:00:00"/>
    <s v="Rui An International Co., Ltd"/>
    <s v="Taiwan"/>
    <s v="Kappa FLC"/>
    <s v="FSC"/>
    <m/>
    <s v="N/A"/>
    <x v="1"/>
    <s v="QA/RA"/>
    <s v="Justin E."/>
    <d v="2023-07-06T00:00:00"/>
    <d v="2023-05-10T00:00:00"/>
    <s v="Example provided *Manufacture and free sale certificate of the country of origin: We require the hard copy with TECRO's signature, and all the catalog no. we wish to apply for must be listed on it._x000a_(5/10) Provide CFG to customer to ask if this will suffice for both FSC's. If not then ask AJ/ reg body"/>
  </r>
  <r>
    <s v="CHEN-001"/>
    <n v="0"/>
    <m/>
    <m/>
    <m/>
    <m/>
    <m/>
    <m/>
    <m/>
    <n v="0"/>
    <s v="Ma"/>
    <d v="2023-04-24T00:00:00"/>
    <s v="Rui An International Co., Ltd"/>
    <s v="Taiwan"/>
    <s v="Lambda FLC"/>
    <s v="FSC"/>
    <m/>
    <m/>
    <x v="1"/>
    <s v="QA/RA"/>
    <s v="Justin E."/>
    <d v="2023-07-06T00:00:00"/>
    <d v="2023-05-10T00:00:00"/>
    <s v="Example provided *Manufacture and free sale certificate of the country of origin: We require the hard copy with TECRO's signature, and all the catalog no. we wish to apply for must be listed on it."/>
  </r>
  <r>
    <s v="CHEN-001"/>
    <n v="0"/>
    <m/>
    <m/>
    <m/>
    <m/>
    <m/>
    <m/>
    <m/>
    <n v="0"/>
    <s v="Ma"/>
    <d v="2023-04-24T00:00:00"/>
    <s v="Rui An International Co., Ltd"/>
    <s v="Taiwan"/>
    <s v="PLAC"/>
    <s v="FSC"/>
    <m/>
    <m/>
    <x v="1"/>
    <s v="QA/RA"/>
    <s v="Justin E."/>
    <d v="2023-07-06T00:00:00"/>
    <d v="2023-05-10T00:00:00"/>
    <s v="Example provided *Manufacture and free sale certificate of the country of origin: We require the hard copy with TECRO's signature, and all the catalog no. we wish to apply for must be listed on it."/>
  </r>
  <r>
    <s v="CHEN-001"/>
    <n v="0"/>
    <m/>
    <m/>
    <m/>
    <m/>
    <m/>
    <m/>
    <m/>
    <n v="0"/>
    <s v="Ma"/>
    <d v="2023-04-24T00:00:00"/>
    <s v="Rui An International Co., Ltd"/>
    <s v="Taiwan"/>
    <s v="TBA"/>
    <s v="FSC"/>
    <m/>
    <m/>
    <x v="1"/>
    <s v="QA/RA"/>
    <s v="Justin E."/>
    <d v="2023-07-06T00:00:00"/>
    <d v="2023-05-10T00:00:00"/>
    <s v="Example provided *Manufacture and free sale certificate of the country of origin: We require the hard copy with TECRO's signature, and all the catalog no. we wish to apply for must be listed on it."/>
  </r>
  <r>
    <s v="CHEN-001"/>
    <n v="0"/>
    <m/>
    <m/>
    <m/>
    <m/>
    <m/>
    <m/>
    <m/>
    <n v="0"/>
    <s v="Ma"/>
    <d v="2023-04-24T00:00:00"/>
    <s v="Rui An International Co., Ltd"/>
    <s v="Taiwan"/>
    <s v="Kappa FLC"/>
    <s v="FSC &quot;other country&quot;"/>
    <m/>
    <s v="N/A"/>
    <x v="1"/>
    <s v="QA/RA"/>
    <s v="Justin E."/>
    <d v="2023-07-06T00:00:00"/>
    <d v="2023-05-10T00:00:00"/>
    <s v="Free Sales Certificate of other country: Please provide the FSC of other countries. The attached FSC provided by Diazyme during the previous application, plaese noted that all the catalog no. we wish to apply for must be listed on it._x000a_(5/10) Provide CFG to customer to ask if this will suffice for both FSC's. If not then ask AJ/ reg body"/>
  </r>
  <r>
    <s v="CHEN-001"/>
    <n v="0"/>
    <m/>
    <m/>
    <m/>
    <m/>
    <m/>
    <m/>
    <m/>
    <n v="0"/>
    <s v="Ma"/>
    <d v="2023-04-24T00:00:00"/>
    <s v="Rui An International Co., Ltd"/>
    <s v="Taiwan"/>
    <s v="Lambda FLC"/>
    <s v="FSC &quot;other country&quot;"/>
    <m/>
    <m/>
    <x v="1"/>
    <s v="QA/RA"/>
    <s v="Justin E."/>
    <d v="2023-07-06T00:00:00"/>
    <d v="2023-05-10T00:00:00"/>
    <s v="Free Sales Certificate of other country: Please provide the FSC of other countries. The attached FSC provided by Diazyme during the previous application, plaese noted that all the catalog no. we wish to apply for must be listed on it."/>
  </r>
  <r>
    <s v="CHEN-001"/>
    <n v="0"/>
    <m/>
    <m/>
    <m/>
    <m/>
    <m/>
    <m/>
    <m/>
    <n v="0"/>
    <s v="Ma"/>
    <d v="2023-04-24T00:00:00"/>
    <s v="Rui An International Co., Ltd"/>
    <s v="Taiwan"/>
    <s v="PLAC"/>
    <s v="FSC &quot;other country&quot;"/>
    <m/>
    <m/>
    <x v="1"/>
    <s v="QA/RA"/>
    <s v="Justin E."/>
    <d v="2023-07-06T00:00:00"/>
    <d v="2023-05-10T00:00:00"/>
    <s v="Free Sales Certificate of other country: Please provide the FSC of other countries. The attached FSC provided by Diazyme during the previous application, plaese noted that all the catalog no. we wish to apply for must be listed on it."/>
  </r>
  <r>
    <s v="CHEN-001"/>
    <n v="0"/>
    <m/>
    <m/>
    <m/>
    <m/>
    <m/>
    <m/>
    <m/>
    <n v="0"/>
    <s v="Ma"/>
    <d v="2023-04-24T00:00:00"/>
    <s v="Rui An International Co., Ltd"/>
    <s v="Taiwan"/>
    <s v="TBA"/>
    <s v="FSC &quot;other country&quot;"/>
    <m/>
    <m/>
    <x v="1"/>
    <s v="QA/RA"/>
    <s v="Justin E."/>
    <d v="2023-07-06T00:00:00"/>
    <d v="2023-05-10T00:00:00"/>
    <s v="Free Sales Certificate of other country: Please provide the FSC of other countries. The attached FSC provided by Diazyme during the previous application, plaese noted that all the catalog no. we wish to apply for must be listed on it."/>
  </r>
  <r>
    <s v="CHEN-001"/>
    <n v="0"/>
    <m/>
    <m/>
    <m/>
    <m/>
    <m/>
    <m/>
    <m/>
    <n v="0"/>
    <s v="Ma"/>
    <d v="2023-04-24T00:00:00"/>
    <s v="Rui An International Co., Ltd"/>
    <s v="Taiwan"/>
    <s v="Kappa FLC"/>
    <s v="IFU"/>
    <m/>
    <s v="N/A"/>
    <x v="1"/>
    <s v="MKTG"/>
    <s v="Ericka B."/>
    <d v="2023-07-06T00:00:00"/>
    <d v="2023-05-10T00:00:00"/>
    <m/>
  </r>
  <r>
    <s v="CHEN-001"/>
    <n v="0"/>
    <m/>
    <m/>
    <m/>
    <m/>
    <m/>
    <m/>
    <m/>
    <n v="0"/>
    <s v="Ma"/>
    <d v="2023-04-24T00:00:00"/>
    <s v="Rui An International Co., Ltd"/>
    <s v="Taiwan"/>
    <s v="Lambda FLC"/>
    <s v="IFU"/>
    <m/>
    <s v="N/A"/>
    <x v="1"/>
    <s v="MKTG"/>
    <s v="Ericka B."/>
    <d v="2023-07-06T00:00:00"/>
    <d v="2023-05-10T00:00:00"/>
    <m/>
  </r>
  <r>
    <s v="CHEN-001"/>
    <n v="0"/>
    <m/>
    <m/>
    <m/>
    <m/>
    <m/>
    <m/>
    <m/>
    <n v="0"/>
    <s v="Ma"/>
    <d v="2023-04-24T00:00:00"/>
    <s v="Rui An International Co., Ltd"/>
    <s v="Taiwan"/>
    <s v="PLAC"/>
    <s v="IFU"/>
    <m/>
    <s v="N/A"/>
    <x v="1"/>
    <s v="MKTG"/>
    <s v="Ericka B."/>
    <d v="2023-07-06T00:00:00"/>
    <d v="2023-05-10T00:00:00"/>
    <m/>
  </r>
  <r>
    <s v="CHEN-001"/>
    <n v="0"/>
    <m/>
    <m/>
    <m/>
    <m/>
    <m/>
    <m/>
    <m/>
    <n v="0"/>
    <s v="Ma"/>
    <d v="2023-04-24T00:00:00"/>
    <s v="Rui An International Co., Ltd"/>
    <s v="Taiwan"/>
    <s v="TBA"/>
    <s v="IFU"/>
    <m/>
    <s v="N/A"/>
    <x v="1"/>
    <s v="MKTG"/>
    <s v="Ericka B."/>
    <d v="2023-07-06T00:00:00"/>
    <d v="2023-05-10T00:00:00"/>
    <m/>
  </r>
  <r>
    <s v="CHEN-001"/>
    <n v="0"/>
    <m/>
    <m/>
    <m/>
    <m/>
    <m/>
    <m/>
    <m/>
    <n v="0"/>
    <s v="Ma"/>
    <d v="2023-04-24T00:00:00"/>
    <s v="Rui An International Co., Ltd"/>
    <s v="Taiwan"/>
    <s v="Kappa FLC"/>
    <s v="Labels"/>
    <m/>
    <s v="N/A"/>
    <x v="1"/>
    <s v="MKTG"/>
    <s v="Ericka B."/>
    <d v="2023-07-06T00:00:00"/>
    <d v="2023-05-10T00:00:00"/>
    <m/>
  </r>
  <r>
    <s v="CHEN-001"/>
    <n v="0"/>
    <m/>
    <m/>
    <m/>
    <m/>
    <m/>
    <m/>
    <m/>
    <n v="0"/>
    <s v="Ma"/>
    <d v="2023-04-24T00:00:00"/>
    <s v="Rui An International Co., Ltd"/>
    <s v="Taiwan"/>
    <s v="Lambda FLC"/>
    <s v="Labels"/>
    <m/>
    <s v="N/A"/>
    <x v="1"/>
    <s v="MKTG"/>
    <s v="Ericka B."/>
    <d v="2023-07-06T00:00:00"/>
    <d v="2023-05-10T00:00:00"/>
    <m/>
  </r>
  <r>
    <s v="CHEN-001"/>
    <n v="0"/>
    <m/>
    <m/>
    <m/>
    <m/>
    <m/>
    <m/>
    <m/>
    <n v="0"/>
    <s v="Ma"/>
    <d v="2023-04-24T00:00:00"/>
    <s v="Rui An International Co., Ltd"/>
    <s v="Taiwan"/>
    <s v="PLAC"/>
    <s v="Labels"/>
    <m/>
    <s v="N/A"/>
    <x v="1"/>
    <s v="MKTG"/>
    <s v="Ericka B."/>
    <d v="2023-07-06T00:00:00"/>
    <d v="2023-05-10T00:00:00"/>
    <m/>
  </r>
  <r>
    <s v="CHEN-001"/>
    <n v="0"/>
    <m/>
    <m/>
    <m/>
    <m/>
    <m/>
    <m/>
    <m/>
    <n v="0"/>
    <s v="Ma"/>
    <d v="2023-04-24T00:00:00"/>
    <s v="Rui An International Co., Ltd"/>
    <s v="Taiwan"/>
    <s v="TBA"/>
    <s v="Labels"/>
    <m/>
    <s v="N/A"/>
    <x v="1"/>
    <s v="MKTG"/>
    <s v="Ericka B."/>
    <d v="2023-07-06T00:00:00"/>
    <d v="2023-05-10T00:00:00"/>
    <m/>
  </r>
  <r>
    <s v="CHEN-001"/>
    <n v="0"/>
    <m/>
    <m/>
    <m/>
    <m/>
    <m/>
    <m/>
    <m/>
    <n v="0"/>
    <s v="Ma"/>
    <d v="2023-04-24T00:00:00"/>
    <s v="Rui An International Co., Ltd"/>
    <s v="Taiwan"/>
    <s v="Kappa FLC"/>
    <s v="Product Photo"/>
    <m/>
    <s v="N/A"/>
    <x v="1"/>
    <s v="MKTG"/>
    <s v="Ericka B."/>
    <d v="2023-07-06T00:00:00"/>
    <d v="2023-05-10T00:00:00"/>
    <m/>
  </r>
  <r>
    <s v="CHEN-001"/>
    <n v="0"/>
    <m/>
    <m/>
    <m/>
    <m/>
    <m/>
    <m/>
    <m/>
    <n v="0"/>
    <s v="Ma"/>
    <d v="2023-04-24T00:00:00"/>
    <s v="Rui An International Co., Ltd"/>
    <s v="Taiwan"/>
    <s v="Lambda FLC"/>
    <s v="Product Photo"/>
    <m/>
    <s v="N/A"/>
    <x v="1"/>
    <s v="MKTG"/>
    <s v="Ericka B."/>
    <d v="2023-07-06T00:00:00"/>
    <d v="2023-05-10T00:00:00"/>
    <m/>
  </r>
  <r>
    <s v="CHEN-001"/>
    <n v="0"/>
    <m/>
    <m/>
    <m/>
    <m/>
    <m/>
    <m/>
    <m/>
    <n v="0"/>
    <s v="Ma"/>
    <d v="2023-04-24T00:00:00"/>
    <s v="Rui An International Co., Ltd"/>
    <s v="Taiwan"/>
    <s v="PLAC"/>
    <s v="Product Photo"/>
    <m/>
    <s v="N/A"/>
    <x v="1"/>
    <s v="MKTG"/>
    <s v="Ericka B."/>
    <d v="2023-07-06T00:00:00"/>
    <d v="2023-05-10T00:00:00"/>
    <m/>
  </r>
  <r>
    <s v="CHEN-001"/>
    <n v="0"/>
    <m/>
    <m/>
    <m/>
    <m/>
    <m/>
    <m/>
    <m/>
    <n v="0"/>
    <s v="Ma"/>
    <d v="2023-04-24T00:00:00"/>
    <s v="Rui An International Co., Ltd"/>
    <s v="Taiwan"/>
    <s v="TBA"/>
    <s v="Product Photo"/>
    <m/>
    <s v="N/A"/>
    <x v="1"/>
    <s v="MKTG"/>
    <s v="Ericka B."/>
    <d v="2023-07-06T00:00:00"/>
    <d v="2023-05-10T00:00:00"/>
    <m/>
  </r>
  <r>
    <s v="DERGHAM-011"/>
    <n v="1"/>
    <m/>
    <m/>
    <n v="0"/>
    <m/>
    <m/>
    <m/>
    <m/>
    <m/>
    <s v="Dergham"/>
    <d v="2023-01-31T00:00:00"/>
    <s v="Masterlab"/>
    <s v="Morocco"/>
    <s v="Kappa FLC"/>
    <s v="CE Cert"/>
    <m/>
    <s v="Notarized"/>
    <x v="3"/>
    <s v="MKTG"/>
    <s v="Ericka B."/>
    <s v="Suspended"/>
    <d v="2023-01-31T00:00:00"/>
    <m/>
  </r>
  <r>
    <s v="DERGHAM-011"/>
    <n v="0"/>
    <m/>
    <m/>
    <n v="0"/>
    <m/>
    <m/>
    <m/>
    <m/>
    <m/>
    <s v="Dergham"/>
    <d v="2023-01-31T00:00:00"/>
    <s v="Masterlab"/>
    <s v="Morocco"/>
    <s v="Lambda FLC"/>
    <s v="CE Cert"/>
    <m/>
    <s v="Notarized"/>
    <x v="3"/>
    <s v="MKTG"/>
    <s v="Ericka B."/>
    <s v="Suspended"/>
    <d v="2023-01-31T00:00:00"/>
    <m/>
  </r>
  <r>
    <s v="DERGHAM-011"/>
    <n v="0"/>
    <m/>
    <m/>
    <n v="0"/>
    <m/>
    <m/>
    <m/>
    <m/>
    <m/>
    <s v="Dergham"/>
    <d v="2023-01-31T00:00:00"/>
    <s v="Masterlab"/>
    <s v="Morocco"/>
    <s v="Kappa FLC"/>
    <s v="CoA"/>
    <m/>
    <s v="N/A"/>
    <x v="3"/>
    <s v="QA/RA"/>
    <s v="Justine A."/>
    <d v="2023-02-09T00:00:00"/>
    <d v="2023-02-01T00:00:00"/>
    <s v="(2/1) Requested from QA_x000a_(2/1) Received from Felicia, saved to folder, holding off until next week for clarification before sending"/>
  </r>
  <r>
    <s v="DERGHAM-011"/>
    <n v="0"/>
    <m/>
    <m/>
    <n v="0"/>
    <m/>
    <m/>
    <m/>
    <m/>
    <m/>
    <s v="Dergham"/>
    <d v="2023-01-31T00:00:00"/>
    <s v="Masterlab"/>
    <s v="Morocco"/>
    <s v="Lambda FLC"/>
    <s v="CoA"/>
    <m/>
    <s v="N/A"/>
    <x v="3"/>
    <s v="QA/RA"/>
    <s v="Justine A."/>
    <d v="2023-02-09T00:00:00"/>
    <d v="2023-02-01T00:00:00"/>
    <s v="(2/1) Requested from QA_x000a_(2/1) Received from Felicia, saved to folder, holding off until next week for clarification before sending"/>
  </r>
  <r>
    <s v="DERGHAM-011"/>
    <n v="0"/>
    <m/>
    <m/>
    <n v="0"/>
    <m/>
    <m/>
    <m/>
    <m/>
    <m/>
    <s v="Dergham"/>
    <d v="2023-01-31T00:00:00"/>
    <s v="Masterlab"/>
    <s v="Morocco"/>
    <s v="Kappa FLC "/>
    <s v="DoC"/>
    <m/>
    <s v="N/A"/>
    <x v="3"/>
    <s v="QA/RA"/>
    <s v="Justine A."/>
    <d v="2023-02-09T00:00:00"/>
    <d v="2023-02-01T00:00:00"/>
    <s v="(2/1) Requested from QA_x000a_(2/1) Received from Felicia, saved to folder, holding off until next week for clarification before sending"/>
  </r>
  <r>
    <s v="DERGHAM-011"/>
    <n v="0"/>
    <m/>
    <m/>
    <n v="0"/>
    <m/>
    <m/>
    <m/>
    <m/>
    <m/>
    <s v="Dergham"/>
    <d v="2023-01-31T00:00:00"/>
    <s v="Masterlab"/>
    <s v="Morocco"/>
    <s v="Lambda FLC"/>
    <s v="DoC"/>
    <m/>
    <s v="N/A"/>
    <x v="3"/>
    <s v="QA/RA"/>
    <s v="Justine A."/>
    <d v="2023-02-09T00:00:00"/>
    <d v="2023-02-01T00:00:00"/>
    <s v="(2/1) Requested from QA_x000a_(2/1) Received from Felicia, saved to folder, holding off until next week for clarification before sending"/>
  </r>
  <r>
    <s v="DERGHAM-011"/>
    <n v="0"/>
    <m/>
    <m/>
    <n v="0"/>
    <m/>
    <m/>
    <m/>
    <m/>
    <m/>
    <s v="Dergham"/>
    <d v="2023-01-31T00:00:00"/>
    <s v="Masterlab"/>
    <s v="Morocco"/>
    <s v="Kappa FLC"/>
    <s v="IFU"/>
    <m/>
    <s v="N/A"/>
    <x v="3"/>
    <s v="MKTG"/>
    <s v="Ericka B."/>
    <d v="2023-02-09T00:00:00"/>
    <d v="2023-01-31T00:00:00"/>
    <m/>
  </r>
  <r>
    <s v="DERGHAM-011"/>
    <n v="0"/>
    <m/>
    <m/>
    <n v="0"/>
    <m/>
    <m/>
    <m/>
    <m/>
    <m/>
    <s v="Dergham"/>
    <d v="2023-01-31T00:00:00"/>
    <s v="Masterlab"/>
    <s v="Morocco"/>
    <s v="Lambda FLC"/>
    <s v="IFU"/>
    <m/>
    <s v="N/A"/>
    <x v="3"/>
    <s v="MKTG"/>
    <s v="Ericka B."/>
    <d v="2023-02-09T00:00:00"/>
    <d v="2023-01-31T00:00:00"/>
    <m/>
  </r>
  <r>
    <s v="DERGHAM-011"/>
    <n v="0"/>
    <m/>
    <m/>
    <n v="0"/>
    <m/>
    <m/>
    <m/>
    <m/>
    <m/>
    <s v="Dergham"/>
    <d v="2023-01-31T00:00:00"/>
    <s v="Masterlab"/>
    <s v="Morocco"/>
    <s v="Kappa FLC"/>
    <s v="Labels"/>
    <m/>
    <s v="N/A"/>
    <x v="3"/>
    <s v="MKTG"/>
    <s v="Ericka B."/>
    <d v="2023-02-09T00:00:00"/>
    <d v="2023-01-31T00:00:00"/>
    <m/>
  </r>
  <r>
    <s v="DERGHAM-011"/>
    <n v="0"/>
    <m/>
    <m/>
    <n v="0"/>
    <m/>
    <m/>
    <m/>
    <m/>
    <m/>
    <s v="Dergham"/>
    <d v="2023-01-31T00:00:00"/>
    <s v="Masterlab"/>
    <s v="Morocco"/>
    <s v="Lambda FLC"/>
    <s v="Labels"/>
    <m/>
    <s v="N/A"/>
    <x v="3"/>
    <s v="MKTG"/>
    <s v="Ericka B."/>
    <d v="2023-02-09T00:00:00"/>
    <d v="2023-01-31T00:00:00"/>
    <m/>
  </r>
  <r>
    <s v="FAISAL-001"/>
    <n v="1"/>
    <m/>
    <m/>
    <m/>
    <m/>
    <m/>
    <n v="0"/>
    <m/>
    <m/>
    <s v="Dergham"/>
    <d v="2022-01-19T00:00:00"/>
    <s v="Roche "/>
    <s v="Saudi Arabia "/>
    <s v="Kappa FLC"/>
    <s v="Techinical File Dossier (DMF)"/>
    <m/>
    <s v="Stamped"/>
    <x v="1"/>
    <s v="MKTG"/>
    <s v="Ericka B."/>
    <d v="2023-04-20T00:00:00"/>
    <d v="2022-02-23T00:00:00"/>
    <s v="(1/30) Received example documet from Faisal_x000a_(2/23) Sent update that they can expect documents by end of March "/>
  </r>
  <r>
    <s v="FAISAL-001"/>
    <n v="0"/>
    <m/>
    <m/>
    <m/>
    <m/>
    <m/>
    <n v="0"/>
    <m/>
    <m/>
    <s v="Dergham"/>
    <d v="2022-01-24T00:00:00"/>
    <s v="Roche "/>
    <s v="Saudi Arabia "/>
    <s v="Kappa FLC"/>
    <s v="Audit Report"/>
    <m/>
    <s v="Stamped"/>
    <x v="2"/>
    <s v="QA/RA"/>
    <m/>
    <d v="2023-03-08T00:00:00"/>
    <d v="2023-03-08T00:00:00"/>
    <m/>
  </r>
  <r>
    <s v="FAISAL-001"/>
    <n v="0"/>
    <m/>
    <m/>
    <m/>
    <m/>
    <m/>
    <n v="0"/>
    <m/>
    <m/>
    <s v="Dergham"/>
    <d v="2022-01-24T00:00:00"/>
    <s v="Roche "/>
    <s v="Saudi Arabia "/>
    <s v="Lambda FLC"/>
    <s v="Audit Report"/>
    <m/>
    <s v="Stamped"/>
    <x v="2"/>
    <s v="QA/RA"/>
    <m/>
    <d v="2023-03-08T00:00:00"/>
    <d v="2023-03-08T00:00:00"/>
    <m/>
  </r>
  <r>
    <s v="FAISAL-001"/>
    <n v="0"/>
    <m/>
    <m/>
    <m/>
    <m/>
    <m/>
    <n v="0"/>
    <m/>
    <m/>
    <s v="Dergham"/>
    <d v="2022-01-19T00:00:00"/>
    <s v="Roche "/>
    <s v="Saudi Arabia "/>
    <s v="Lambda FLC"/>
    <s v="Techinical File Dossier (DMF)"/>
    <m/>
    <s v="Stamped"/>
    <x v="1"/>
    <s v="MKTG"/>
    <s v="Ericka B."/>
    <d v="2023-04-20T00:00:00"/>
    <d v="2022-02-23T00:00:00"/>
    <s v="(1/30) Received example documet from Faisal_x000a_(2/23) Sent update that they can expect documents by end of March "/>
  </r>
  <r>
    <s v="JOSE-001"/>
    <n v="1"/>
    <m/>
    <m/>
    <m/>
    <m/>
    <m/>
    <m/>
    <m/>
    <n v="0"/>
    <s v="Naik"/>
    <d v="2023-04-28T00:00:00"/>
    <s v="Beckman"/>
    <s v="Australia"/>
    <s v="All AU Products"/>
    <s v="DOC"/>
    <m/>
    <s v="N/A"/>
    <x v="2"/>
    <s v="MKTG"/>
    <s v="Ericka B."/>
    <d v="2023-05-18T00:00:00"/>
    <d v="2023-05-31T00:00:00"/>
    <s v="(5/23) Have been going back &amp; forth w/ Tojo &amp; Justin to find specific AU products they are sponsiring soi we can verify GMDN code on DOC. Tojo is double checking products they may sponsonr in AU, and then will have Justin verify the GMDN codes of those products_x000a_(5/31) Sent to customer."/>
  </r>
  <r>
    <s v="JOSE-001"/>
    <m/>
    <m/>
    <m/>
    <m/>
    <m/>
    <m/>
    <m/>
    <m/>
    <m/>
    <s v="Naik"/>
    <d v="2023-06-06T00:00:00"/>
    <s v="Beckman"/>
    <s v="Australia"/>
    <s v="All AU Products"/>
    <s v="Manufacturer Agreement"/>
    <m/>
    <s v="N/A"/>
    <x v="2"/>
    <s v="MKTG"/>
    <s v="Ericka B."/>
    <d v="2023-06-23T00:00:00"/>
    <d v="2023-06-22T00:00:00"/>
    <s v="Customer needs by 6/23_x000a_(6/15) Emailed Steve pdf with digital signature box, to review and sign if acceptable._x000a_(6/15) Steve/AJ have approved, but needs CHONG's signature, get next week &amp; sen to customer ASAP_x000a_(6/22) Notarized. Sent to customer."/>
  </r>
  <r>
    <s v="KHETARPAL-001"/>
    <n v="1"/>
    <m/>
    <m/>
    <m/>
    <m/>
    <m/>
    <m/>
    <n v="1"/>
    <m/>
    <s v="Naik"/>
    <d v="2023-02-23T00:00:00"/>
    <s v="Beckman"/>
    <s v="India"/>
    <s v="ADA"/>
    <s v="Audit Report"/>
    <m/>
    <s v="N/A"/>
    <x v="2"/>
    <s v="QA/RA"/>
    <s v="Justine A."/>
    <d v="2023-05-04T00:00:00"/>
    <d v="2023-05-23T00:00:00"/>
    <s v="Check w/ Justine to see if we have most up to date version *CX requested: Latest inspection or audit report carried out by Notified bodies or National Regulatory Authority or Competent Authority within last 3 years, if any.*_x000a_(3/14) Emailed Justine to verify that we have the most up to date version_x000a_(3/22) Justine is attempting to contact the sender of report to have signature authenticated. She will give us update._x000a_(4/4) Requested update from Justine_x000a_(4/18) Received from Justine. Saved to file._x000a_(5/23) Sent to customer"/>
  </r>
  <r>
    <s v="KHETARPAL-001"/>
    <n v="0"/>
    <m/>
    <m/>
    <m/>
    <m/>
    <m/>
    <m/>
    <n v="0"/>
    <m/>
    <s v="Naik"/>
    <d v="2023-02-23T00:00:00"/>
    <s v="Beckman"/>
    <s v="India"/>
    <s v="ADA"/>
    <s v="COA "/>
    <m/>
    <s v="N/A"/>
    <x v="2"/>
    <s v="QA/RA"/>
    <s v="George Z."/>
    <d v="2023-03-15T00:00:00"/>
    <d v="2023-03-15T00:00:00"/>
    <s v="Specimen batch test report for at least consecutive 3 batches showing specification of each testing parameter _x000a_(3/14) Requested from George, When complete send to customer ASAP as part of phase 1 documents_x000a_(3/15) Sent Customer COA w/ 3 lots of each- kit, cal, con"/>
  </r>
  <r>
    <s v="KHETARPAL-001"/>
    <n v="0"/>
    <m/>
    <m/>
    <m/>
    <m/>
    <m/>
    <m/>
    <n v="0"/>
    <m/>
    <s v="Naik"/>
    <d v="2023-02-23T00:00:00"/>
    <s v="Beckman"/>
    <s v="India"/>
    <s v="ADA"/>
    <s v="DMF"/>
    <m/>
    <s v="N/A"/>
    <x v="1"/>
    <s v="R&amp;D"/>
    <s v="Chao D."/>
    <d v="2023-08-01T00:00:00"/>
    <d v="2023-04-05T00:00:00"/>
    <s v="Template provided_x000a_(4/5) ADA is expected to be done testing June timeframe, DMF would  be updated subsequently"/>
  </r>
  <r>
    <s v="KHETARPAL-001"/>
    <n v="0"/>
    <m/>
    <m/>
    <m/>
    <m/>
    <m/>
    <m/>
    <n v="0"/>
    <m/>
    <s v="Naik"/>
    <d v="2023-02-23T00:00:00"/>
    <s v="Beckman"/>
    <s v="India"/>
    <s v="ADA"/>
    <s v="Essential Requirement"/>
    <m/>
    <s v="N/A"/>
    <x v="2"/>
    <s v="R&amp;D"/>
    <s v="Ericka B."/>
    <d v="2023-05-25T00:00:00"/>
    <d v="2023-05-23T00:00:00"/>
    <s v="(5/23) Sent to customer"/>
  </r>
  <r>
    <s v="KHETARPAL-001"/>
    <n v="0"/>
    <m/>
    <m/>
    <m/>
    <m/>
    <m/>
    <m/>
    <n v="0"/>
    <m/>
    <s v="Naik"/>
    <d v="2023-02-23T00:00:00"/>
    <s v="Beckman"/>
    <s v="India"/>
    <s v="ADA"/>
    <s v="CE IVDD FSC"/>
    <m/>
    <s v="Apostilled"/>
    <x v="1"/>
    <s v="QA/RA"/>
    <s v="Justin E."/>
    <d v="2023-09-06T00:00:00"/>
    <d v="2023-03-23T00:00:00"/>
    <s v="*CX Requested: Notarized and valid copy of Free Sale Certificate issued by the National Regulatory Authority or equivalent competent authority of the any of the countries namely United States of America, Australia, Canada, Japan, and European Union Countries._x000a_*CX RequestedNotarized and valid copy of Free Sale Certificate issued by the National Regulatory Authority or equivalent competent authority of the country of origin.(if any)_x000a_(3/14) Sent customer copy Not Apostilled_x000a_(3/15) Sent COE in place of CFG, Need to make sure COE is correct before sending to DOS for Apostille_x000a_(3/22) CoE is NOT acceptable. Requested template/example from customer_x000a_(3/23) Received example/reference from Customer. Per AJ- Justine/Justin is checking with MDSS our EU Rep to obtain a CE IVDD FSC. F/u with them._x000a_(6/6) Justin said getting FSC apostilled usually takes 3 months, is checking with rep for better ETA_x000a_(6/7) Share e-copy of FSC prior to sending in for apostillation"/>
  </r>
  <r>
    <s v="KHETARPAL-001"/>
    <n v="0"/>
    <m/>
    <m/>
    <m/>
    <m/>
    <m/>
    <m/>
    <n v="0"/>
    <m/>
    <s v="Naik"/>
    <d v="2023-02-23T00:00:00"/>
    <s v="Beckman"/>
    <s v="India"/>
    <s v="ADA"/>
    <s v="PoA"/>
    <m/>
    <s v="Apostilled"/>
    <x v="1"/>
    <s v="MKTG"/>
    <s v="Ericka B."/>
    <d v="2023-06-29T00:00:00"/>
    <d v="2023-06-07T00:00:00"/>
    <s v="India will draft and manufacturer has to sign_x000a_(3/14) Sent Phase 1 Documents customer requested to draft PoA_x000a_(6/7) Khetarpal shared POA: Need to review and add inputs"/>
  </r>
  <r>
    <s v="KHETARPAL-001"/>
    <m/>
    <m/>
    <m/>
    <m/>
    <m/>
    <m/>
    <m/>
    <m/>
    <m/>
    <s v="Naik"/>
    <d v="2023-05-31T00:00:00"/>
    <s v="Beckman"/>
    <s v="India"/>
    <s v="ADA"/>
    <s v="ISO Cert"/>
    <m/>
    <s v="Notarized"/>
    <x v="1"/>
    <s v="MKTG"/>
    <s v="Ericka B."/>
    <d v="2023-06-29T00:00:00"/>
    <d v="2023-05-31T00:00:00"/>
    <s v="(5/31) Previous notary has expired, needs updated one"/>
  </r>
  <r>
    <s v="KHETARPAL-001"/>
    <n v="0"/>
    <m/>
    <m/>
    <m/>
    <m/>
    <m/>
    <m/>
    <n v="0"/>
    <m/>
    <s v="Naik"/>
    <d v="2023-02-23T00:00:00"/>
    <s v="Beckman"/>
    <s v="India"/>
    <s v="ADA"/>
    <s v="Executive Summary"/>
    <m/>
    <s v="N/A"/>
    <x v="2"/>
    <s v="QA/RA"/>
    <s v="Justine A."/>
    <d v="2023-06-01T00:00:00"/>
    <d v="2023-05-31T00:00:00"/>
    <s v="*CX requested: Description and specification, including variants and accessories and Design &amp; manufacturing information of the in vitro diagnostic medical device*_x000a_(5/23) Turned into Christine to get signed/notarized by Justine_x000a_(5/24) Notarized, scanned in._x000a_(5/31) Sent to customer"/>
  </r>
  <r>
    <s v="KHETARPAL-001"/>
    <n v="0"/>
    <m/>
    <m/>
    <m/>
    <m/>
    <m/>
    <m/>
    <n v="0"/>
    <m/>
    <s v="Naik"/>
    <d v="2023-02-23T00:00:00"/>
    <s v="Beckman"/>
    <s v="India"/>
    <s v="ADA"/>
    <s v="FDA Establishment"/>
    <m/>
    <s v="Notarized"/>
    <x v="2"/>
    <s v="MKTG"/>
    <s v="Ericka B."/>
    <d v="2023-06-01T00:00:00"/>
    <d v="2023-05-31T00:00:00"/>
    <s v="*CX requested: Overseas manufacturing site or establishment or plant registration, by whatever name called, in the country of origin issued by the competent authority._x000a_(5/23) Printed webpage &amp; Doc Ack. Turned in to Christine to get signed/notarized by Justine_x000a_(5/24) Notarized, scanned in._x000a_(5/31) Sent to customer"/>
  </r>
  <r>
    <s v="KHETARPAL-001"/>
    <n v="0"/>
    <m/>
    <m/>
    <m/>
    <m/>
    <m/>
    <m/>
    <n v="0"/>
    <m/>
    <s v="Naik"/>
    <d v="2023-02-23T00:00:00"/>
    <s v="Beckman"/>
    <s v="India"/>
    <s v="ADA"/>
    <s v="Risk Analysis Report"/>
    <m/>
    <s v="N/A"/>
    <x v="1"/>
    <s v="QA/RA"/>
    <s v="Nancy W."/>
    <d v="2023-06-29T00:00:00"/>
    <d v="2023-05-23T00:00:00"/>
    <s v="(4/4) Requested from Nancy_x000a_(5/3) Requested update from Nancy (Now that she should have the docs in posession)_x000a_(5/4) Nancy is following up w/ updated ADA risk analysis summary. Last summary/worksheet filed in DHF was from 2018._x000a_(5/23) Saw Julie responses with unsigned versions. Checked in with Nancy to see if we have aquired signed copies yet- pending response."/>
  </r>
  <r>
    <s v="KHETARPAL-001"/>
    <n v="0"/>
    <m/>
    <m/>
    <m/>
    <m/>
    <m/>
    <m/>
    <n v="0"/>
    <m/>
    <s v="Naik"/>
    <d v="2023-02-23T00:00:00"/>
    <s v="Beckman"/>
    <s v="India"/>
    <s v="ADA"/>
    <s v="IFU"/>
    <m/>
    <s v="N/A"/>
    <x v="2"/>
    <s v="MKTG"/>
    <s v="Ericka B."/>
    <d v="2023-03-14T00:00:00"/>
    <d v="2023-03-14T00:00:00"/>
    <s v="(3/14) Sent to customer"/>
  </r>
  <r>
    <s v="KHETARPAL-001"/>
    <n v="0"/>
    <m/>
    <m/>
    <m/>
    <m/>
    <m/>
    <m/>
    <n v="0"/>
    <m/>
    <s v="Naik"/>
    <d v="2023-02-23T00:00:00"/>
    <s v="Beckman"/>
    <s v="India"/>
    <s v="ADA"/>
    <s v="ISO Cert"/>
    <m/>
    <s v="Notarized"/>
    <x v="2"/>
    <s v="QA/RA"/>
    <s v="Justin E."/>
    <d v="2023-05-25T00:00:00"/>
    <d v="2023-03-22T00:00:00"/>
    <s v="(3/23) Notarized. Saved e-copy to file."/>
  </r>
  <r>
    <s v="KHETARPAL-001"/>
    <n v="0"/>
    <m/>
    <m/>
    <m/>
    <m/>
    <m/>
    <m/>
    <n v="0"/>
    <m/>
    <s v="Naik"/>
    <d v="2023-02-23T00:00:00"/>
    <s v="Beckman"/>
    <s v="India"/>
    <s v="ADA"/>
    <s v="Labels"/>
    <m/>
    <s v="N/A"/>
    <x v="2"/>
    <s v="MKTG"/>
    <s v="Ericka B."/>
    <d v="2023-03-14T00:00:00"/>
    <d v="2023-03-14T00:00:00"/>
    <s v="(3/14) Sent to customer"/>
  </r>
  <r>
    <s v="KHETARPAL-001"/>
    <n v="0"/>
    <m/>
    <m/>
    <m/>
    <m/>
    <m/>
    <m/>
    <n v="0"/>
    <m/>
    <s v="Naik"/>
    <d v="2023-02-23T00:00:00"/>
    <s v="Beckman"/>
    <s v="India"/>
    <s v="ADA"/>
    <s v="Performance Report"/>
    <m/>
    <s v="N/A"/>
    <x v="2"/>
    <s v="MKTG"/>
    <s v="Ericka B."/>
    <d v="2023-03-23T00:00:00"/>
    <d v="2023-03-23T00:00:00"/>
    <s v="*CX specific requested: Analytical studies, Specimen type, Analytical performance characteristics, Analytical sensitivity, Analytical Specificity, Metrological traceability of calibrator and control material values, Measuring range of assay, Definition of assay &amp; Claimed Shelf life – stability study report for at least 3 lots including the protocol, acceptance criteria, testing intervals and conclusion, In use stability study report for 1 lot including the protocol, acceptance criteria, testing intervals and conclusion*_x000a_Note: The shipping stability study is typically located in the perfromance repor or DHF_x000a_(3/14) Sent performance report to Customer (should include all requested analytics/performance/stability info)_x000a_(3/15) Sent updated report provided from Julie- (Currently adding new stability data to report, current reagen shelf life claim is 14 months. Rough taregt for data completetion is June 2023)_x000a_(3/22) Customer is inquiring about testing interval data for cal &amp; con. We will update after confirming with Julie_x000a_(3/23) Pending reply from Julie_x000a_(3/30) Talked with Julie- Sent response to customer: These are live documents, Current product has 14 month shelf life."/>
  </r>
  <r>
    <s v="KHETARPAL-001"/>
    <n v="0"/>
    <m/>
    <m/>
    <m/>
    <m/>
    <m/>
    <m/>
    <n v="0"/>
    <m/>
    <s v="Naik"/>
    <d v="2023-02-23T00:00:00"/>
    <s v="Beckman"/>
    <s v="India"/>
    <s v="ADA"/>
    <s v="PMF"/>
    <m/>
    <s v="N/A"/>
    <x v="2"/>
    <s v="QA/RA"/>
    <s v="Justine A."/>
    <d v="2023-05-25T00:00:00"/>
    <d v="2023-02-28T00:00:00"/>
    <s v="Included in ISO Cert"/>
  </r>
  <r>
    <s v="KHETARPAL-001"/>
    <n v="0"/>
    <m/>
    <m/>
    <m/>
    <m/>
    <m/>
    <m/>
    <n v="0"/>
    <m/>
    <s v="Naik"/>
    <d v="2023-02-23T00:00:00"/>
    <s v="Beckman"/>
    <s v="India"/>
    <s v="ADA"/>
    <s v="PMS"/>
    <m/>
    <s v="N/A"/>
    <x v="2"/>
    <s v="QA/RA"/>
    <s v="Justine A."/>
    <d v="2023-06-01T00:00:00"/>
    <d v="2023-05-31T00:00:00"/>
    <s v="(5/23) Info will be in Exec Summary- which is currently getting signed_x000a_(5/31) Exec summary was sent to customer"/>
  </r>
  <r>
    <s v="LI-001"/>
    <n v="1"/>
    <m/>
    <m/>
    <m/>
    <m/>
    <m/>
    <m/>
    <m/>
    <n v="0"/>
    <s v="Ma"/>
    <d v="2022-08-01T00:00:00"/>
    <s v="Rui An International Co., Ltd"/>
    <s v="Taiwan "/>
    <s v="APO A-1"/>
    <s v="CFG"/>
    <s v="E04239354"/>
    <s v="Legalized"/>
    <x v="0"/>
    <s v="MKTG"/>
    <m/>
    <d v="2022-11-04T00:00:00"/>
    <d v="2022-11-15T00:00:00"/>
    <s v="(08/03) Submitted check requests for SOS/DOS_x000a_(8/23) received check request for DOS - Submitted Check for Embassy_x000a_(8/24) Sent to DOS - notified Jason_x000a_(10/19) Received back from DOS - Sent e-copy to Jason - requested new check from Neana"/>
  </r>
  <r>
    <s v="LI-001"/>
    <n v="0"/>
    <m/>
    <m/>
    <m/>
    <m/>
    <m/>
    <m/>
    <m/>
    <n v="0"/>
    <s v="Ma"/>
    <d v="2022-08-01T00:00:00"/>
    <s v="Rui An International Co., Ltd"/>
    <s v="Taiwan "/>
    <s v="APO B "/>
    <s v="CFG"/>
    <m/>
    <s v="Legalized"/>
    <x v="0"/>
    <s v="MKTG"/>
    <m/>
    <d v="2022-11-04T00:00:00"/>
    <d v="2022-11-15T00:00:00"/>
    <s v="(08/03) Submitted check requests for SOS/DOS_x000a_(8/23) received check request for DOS - Submitted Check for Embassy_x000a_(8/24) Sent to DOS - notified Jason_x000a_(10/19) Received back from DOS - Sent e-copy to Jason - requested new check from Neana"/>
  </r>
  <r>
    <s v="LI-001"/>
    <n v="0"/>
    <m/>
    <m/>
    <m/>
    <m/>
    <m/>
    <m/>
    <m/>
    <n v="0"/>
    <s v="Ma"/>
    <d v="2022-08-01T00:00:00"/>
    <s v="Rui An International Co., Ltd"/>
    <s v="Taiwan "/>
    <s v="D-Dimer"/>
    <s v="CFG"/>
    <m/>
    <s v="Legalized"/>
    <x v="0"/>
    <s v="MKTG"/>
    <m/>
    <d v="2022-11-04T00:00:00"/>
    <d v="2022-11-15T00:00:00"/>
    <s v="(08/03) Submitted check requests for SOS/DOS_x000a_(8/23) received check request for DOS - Submitted Check for Embassy_x000a_(8/24) Sent to DOS - notified Jason_x000a_(10/19) Received back from DOS - Sent e-copy to Jason - requested new check from Neana"/>
  </r>
  <r>
    <s v="LI-001"/>
    <n v="0"/>
    <m/>
    <m/>
    <m/>
    <m/>
    <m/>
    <m/>
    <m/>
    <n v="0"/>
    <s v="Ma"/>
    <d v="2022-08-01T00:00:00"/>
    <s v="Rui An International Co., Ltd"/>
    <s v="Taiwan "/>
    <s v="HCY 2R"/>
    <s v="CFG"/>
    <m/>
    <s v="Legalized"/>
    <x v="0"/>
    <s v="MKTG"/>
    <m/>
    <d v="2022-11-04T00:00:00"/>
    <d v="2022-11-15T00:00:00"/>
    <s v="(08/03) Submitted check requests for SOS/DOS_x000a_(8/23) received check request for DOS - Submitted Check for Embassy_x000a_(8/24) Sent to DOS - notified Jason_x000a_(10/19) Received back from DOS - Sent e-copy to Jason - requested new check from Neana"/>
  </r>
  <r>
    <s v="LI-001"/>
    <n v="0"/>
    <m/>
    <m/>
    <m/>
    <m/>
    <m/>
    <m/>
    <m/>
    <n v="0"/>
    <s v="Ma"/>
    <d v="2022-08-01T00:00:00"/>
    <s v="Rui An International Co., Ltd"/>
    <s v="Taiwan "/>
    <s v="APO A-1"/>
    <s v="LoA"/>
    <m/>
    <s v="Notarized"/>
    <x v="0"/>
    <s v="MKTG"/>
    <m/>
    <d v="2022-11-25T00:00:00"/>
    <d v="2022-11-15T00:00:00"/>
    <s v="(08/3) Sent template to jason to fill out _x000a_(0810) Sent LoA signed e-copy _x000a_(8/24) Sent notarized e-copy to Jason - Submitted check request for SOS/DOS/Embassy_x000a_(9/23) Jason informed EB that LOA no longer needs to be Apostilled and to send when CFG is ready _x000a_"/>
  </r>
  <r>
    <s v="LI-001"/>
    <n v="0"/>
    <m/>
    <m/>
    <m/>
    <m/>
    <m/>
    <m/>
    <m/>
    <n v="0"/>
    <s v="Ma"/>
    <d v="2022-08-01T00:00:00"/>
    <s v="Rui An International Co., Ltd"/>
    <s v="Taiwan "/>
    <s v="APO B "/>
    <s v="LoA"/>
    <m/>
    <s v="Notarized"/>
    <x v="0"/>
    <s v="MKTG"/>
    <m/>
    <d v="2022-11-25T00:00:00"/>
    <d v="2022-11-15T00:00:00"/>
    <s v="(08/3) Sent template to jason to fill out _x000a_(0810) Sent LoA signed e-copy _x000a_(8/24) Sent notarized e-copy to Jason - Submitted check request for SOS/DOS/Embassy_x000a_(9/23) Jason informed EB that LOA no longer needs to be Apostilled and to send when CFG is ready _x000a_"/>
  </r>
  <r>
    <s v="LI-001"/>
    <n v="0"/>
    <m/>
    <m/>
    <m/>
    <m/>
    <m/>
    <m/>
    <m/>
    <n v="0"/>
    <s v="Ma"/>
    <d v="2022-08-01T00:00:00"/>
    <s v="Rui An International Co., Ltd"/>
    <s v="Taiwan "/>
    <s v="D-Dimer"/>
    <s v="LoA"/>
    <m/>
    <s v="Notarized"/>
    <x v="0"/>
    <s v="MKTG"/>
    <m/>
    <d v="2022-11-25T00:00:00"/>
    <d v="2022-11-15T00:00:00"/>
    <s v="(08/3) Sent template to jason to fill out _x000a_(0810) Sent LoA signed e-copy _x000a_(8/24) Sent notarized e-copy to Jason - Submitted check request for SOS/DOS/Embassy_x000a_(9/23) Jason informed EB that LOA no longer needs to be Apostilled and to send when CFG is ready _x000a_"/>
  </r>
  <r>
    <s v="LI-001"/>
    <n v="0"/>
    <m/>
    <m/>
    <m/>
    <m/>
    <m/>
    <m/>
    <m/>
    <n v="0"/>
    <s v="Ma"/>
    <d v="2022-08-01T00:00:00"/>
    <s v="Rui An International Co., Ltd"/>
    <s v="Taiwan "/>
    <s v="HCY 2R"/>
    <s v="LoA"/>
    <m/>
    <s v="Notarized"/>
    <x v="0"/>
    <s v="MKTG"/>
    <m/>
    <d v="2022-11-25T00:00:00"/>
    <d v="2022-11-15T00:00:00"/>
    <s v="(08/3) Sent template to jason to fill out _x000a_(0810) Sent LoA signed e-copy _x000a_(8/24) Sent notarized e-copy to Jason - Submitted check request for SOS/DOS/Embassy_x000a_(9/23) Jason informed EB that LOA no longer needs to be Apostilled and to send when CFG is ready _x000a_"/>
  </r>
  <r>
    <s v="LI-002"/>
    <n v="1"/>
    <m/>
    <m/>
    <m/>
    <m/>
    <m/>
    <m/>
    <m/>
    <n v="0"/>
    <s v="Ma"/>
    <d v="2023-03-08T00:00:00"/>
    <s v="Rui An International Co., Ltd"/>
    <s v="Taiwan "/>
    <s v="D-Dimer"/>
    <s v="CFG"/>
    <m/>
    <s v="N/A"/>
    <x v="2"/>
    <s v="MKTG"/>
    <s v="Ericka B."/>
    <d v="2023-03-09T00:00:00"/>
    <d v="2023-03-09T00:00:00"/>
    <s v="(3/9) Sent Jianmei and jason CFG"/>
  </r>
  <r>
    <s v="LI-002"/>
    <n v="0"/>
    <m/>
    <m/>
    <m/>
    <m/>
    <m/>
    <m/>
    <m/>
    <n v="0"/>
    <s v="Ma"/>
    <d v="2023-03-08T00:00:00"/>
    <s v="Rui An International Co., Ltd"/>
    <s v="Taiwan "/>
    <s v="HDL"/>
    <s v="CoA"/>
    <m/>
    <s v="N/A"/>
    <x v="1"/>
    <s v="QA/RA"/>
    <s v="George Z."/>
    <d v="2023-05-04T00:00:00"/>
    <d v="2023-03-09T00:00:00"/>
    <s v="(3/9) Requested from QA "/>
  </r>
  <r>
    <s v="MA-001"/>
    <n v="1"/>
    <m/>
    <m/>
    <m/>
    <m/>
    <m/>
    <m/>
    <m/>
    <n v="0"/>
    <s v="Ma"/>
    <m/>
    <m/>
    <s v="Korea"/>
    <s v="Kappa FLC"/>
    <s v="CoA"/>
    <m/>
    <s v="N/A"/>
    <x v="4"/>
    <s v="QA/RA"/>
    <s v="Justine A."/>
    <d v="2023-04-12T00:00:00"/>
    <d v="2023-04-07T00:00:00"/>
    <s v="Bulk CoA "/>
  </r>
  <r>
    <s v="MA-001"/>
    <n v="0"/>
    <m/>
    <m/>
    <m/>
    <m/>
    <m/>
    <m/>
    <m/>
    <n v="0"/>
    <s v="Ma"/>
    <m/>
    <m/>
    <s v="Korea"/>
    <s v="Lambda FLC"/>
    <s v="CoA"/>
    <m/>
    <s v="N/A"/>
    <x v="4"/>
    <s v="QA/RA"/>
    <s v="Justine A."/>
    <d v="2023-04-12T00:00:00"/>
    <d v="2023-04-07T00:00:00"/>
    <s v="Bulk CoA "/>
  </r>
  <r>
    <s v="MA-001"/>
    <n v="0"/>
    <m/>
    <m/>
    <m/>
    <m/>
    <m/>
    <m/>
    <m/>
    <n v="0"/>
    <s v="Ma"/>
    <m/>
    <m/>
    <s v="Korea"/>
    <s v="Kappa FLC"/>
    <s v="IFU"/>
    <m/>
    <s v="N/A"/>
    <x v="2"/>
    <s v="MKTG"/>
    <s v="Ericka B."/>
    <d v="2023-04-07T00:00:00"/>
    <d v="2023-04-07T00:00:00"/>
    <s v="(4/7) Sent to Maria"/>
  </r>
  <r>
    <s v="MA-001"/>
    <n v="0"/>
    <m/>
    <m/>
    <m/>
    <m/>
    <m/>
    <m/>
    <m/>
    <n v="0"/>
    <s v="Ma"/>
    <m/>
    <m/>
    <s v="Korea"/>
    <s v="Lambda FLC"/>
    <s v="IFU"/>
    <m/>
    <s v="N/A"/>
    <x v="2"/>
    <s v="MKTG"/>
    <s v="Ericka B."/>
    <d v="2023-04-07T00:00:00"/>
    <d v="2023-04-07T00:00:00"/>
    <s v="(4/7) Sent to Maria"/>
  </r>
  <r>
    <s v="MA-001"/>
    <n v="0"/>
    <m/>
    <m/>
    <m/>
    <m/>
    <m/>
    <m/>
    <m/>
    <n v="0"/>
    <s v="Ma"/>
    <m/>
    <m/>
    <s v="Korea"/>
    <s v="Kappa FLC"/>
    <s v="Performance Report"/>
    <m/>
    <s v="N/A"/>
    <x v="2"/>
    <s v="MKTG"/>
    <s v="Ericka B."/>
    <d v="2023-04-07T00:00:00"/>
    <d v="2023-04-07T00:00:00"/>
    <s v="(4/7) Sent to Maria"/>
  </r>
  <r>
    <s v="MA-001"/>
    <n v="0"/>
    <m/>
    <m/>
    <m/>
    <m/>
    <m/>
    <m/>
    <m/>
    <n v="0"/>
    <s v="Ma"/>
    <m/>
    <m/>
    <s v="Korea"/>
    <s v="Lambda FLC"/>
    <s v="Performance Report"/>
    <m/>
    <s v="N/A"/>
    <x v="2"/>
    <s v="MKTG"/>
    <s v="Ericka B."/>
    <d v="2023-04-07T00:00:00"/>
    <d v="2023-04-07T00:00:00"/>
    <s v="(4/7) Sent to Maria"/>
  </r>
  <r>
    <s v="MA-001"/>
    <n v="0"/>
    <m/>
    <m/>
    <m/>
    <m/>
    <m/>
    <m/>
    <m/>
    <n v="0"/>
    <s v="Ma"/>
    <m/>
    <m/>
    <s v="Korea"/>
    <s v="Kappa FLC"/>
    <s v="Raw Materials"/>
    <m/>
    <s v="N/A"/>
    <x v="2"/>
    <s v="MKTG"/>
    <s v="Ericka B."/>
    <d v="2023-04-07T00:00:00"/>
    <d v="2023-04-07T00:00:00"/>
    <s v="(4/7) Sent to Maria"/>
  </r>
  <r>
    <s v="MA-001"/>
    <n v="0"/>
    <m/>
    <m/>
    <m/>
    <m/>
    <m/>
    <m/>
    <m/>
    <n v="0"/>
    <s v="Ma"/>
    <m/>
    <m/>
    <s v="Korea"/>
    <s v="Lambda FLC"/>
    <s v="Raw Materials"/>
    <m/>
    <s v="N/A"/>
    <x v="2"/>
    <s v="MKTG"/>
    <s v="Ericka B."/>
    <d v="2023-04-07T00:00:00"/>
    <d v="2023-04-07T00:00:00"/>
    <s v="(4/7) Sent to Maria"/>
  </r>
  <r>
    <s v="MA-001"/>
    <n v="0"/>
    <m/>
    <m/>
    <m/>
    <m/>
    <m/>
    <m/>
    <m/>
    <n v="0"/>
    <s v="Ma"/>
    <m/>
    <m/>
    <s v="Korea"/>
    <s v="Kappa FLC"/>
    <s v="SDS"/>
    <m/>
    <s v="N/A"/>
    <x v="2"/>
    <s v="MKTG"/>
    <s v="Ericka B."/>
    <d v="2023-04-07T00:00:00"/>
    <d v="2023-04-07T00:00:00"/>
    <s v="(4/7) Sent to Maria"/>
  </r>
  <r>
    <s v="MA-001"/>
    <n v="0"/>
    <m/>
    <m/>
    <m/>
    <m/>
    <m/>
    <m/>
    <m/>
    <n v="0"/>
    <s v="Ma"/>
    <m/>
    <m/>
    <s v="Korea"/>
    <s v="Lambda FLC"/>
    <s v="SDS"/>
    <m/>
    <s v="N/A"/>
    <x v="2"/>
    <s v="MKTG"/>
    <s v="Ericka B."/>
    <d v="2023-04-07T00:00:00"/>
    <d v="2023-04-07T00:00:00"/>
    <s v="(4/7) Sent to Maria"/>
  </r>
  <r>
    <s v="MA-002"/>
    <n v="1"/>
    <m/>
    <m/>
    <m/>
    <m/>
    <m/>
    <m/>
    <m/>
    <n v="1"/>
    <s v="Ma"/>
    <d v="2023-04-12T00:00:00"/>
    <s v="Qualify Intertech Co., Ltd."/>
    <s v="Thailand"/>
    <s v="Kappa FLC"/>
    <s v="CoA"/>
    <m/>
    <s v="N/A"/>
    <x v="0"/>
    <s v="QA/RA"/>
    <s v="George Z."/>
    <d v="2023-05-04T00:00:00"/>
    <d v="2023-04-26T00:00:00"/>
    <s v="(4/20) Requested from George_x000a_(4/26) Received from George. Saved to file. Sent to Maria."/>
  </r>
  <r>
    <s v="MA-002"/>
    <n v="0"/>
    <m/>
    <m/>
    <m/>
    <m/>
    <m/>
    <m/>
    <m/>
    <n v="0"/>
    <s v="Ma"/>
    <d v="2023-04-12T00:00:00"/>
    <s v="Qualify Intertech Co., Ltd."/>
    <s v="Thailand"/>
    <s v="Lambda FLC"/>
    <s v="CoA"/>
    <m/>
    <s v="N/A"/>
    <x v="0"/>
    <s v="QA/RA"/>
    <s v="George Z."/>
    <d v="2023-05-04T00:00:00"/>
    <d v="2023-04-26T00:00:00"/>
    <s v="(4/20) Requested from George_x000a_(4/26) Received from George. Saved to file. Sent to Maria."/>
  </r>
  <r>
    <s v="MA-002"/>
    <n v="0"/>
    <m/>
    <m/>
    <m/>
    <m/>
    <m/>
    <m/>
    <m/>
    <n v="0"/>
    <s v="Ma"/>
    <d v="2023-04-12T00:00:00"/>
    <s v="Qualify Intertech Co., Ltd."/>
    <s v="Thailand"/>
    <s v="Kappa FLC"/>
    <s v="Device Description"/>
    <m/>
    <s v="N/A"/>
    <x v="0"/>
    <s v="MKTG"/>
    <s v="Ericka B."/>
    <d v="2023-05-25T00:00:00"/>
    <d v="2023-04-20T00:00:00"/>
    <s v="(fill out the form) please separate each product_x000a_(4/20) Pull info from DMF_x000a_(5/30) Sent to Maria"/>
  </r>
  <r>
    <s v="MA-002"/>
    <n v="0"/>
    <m/>
    <m/>
    <m/>
    <m/>
    <m/>
    <m/>
    <m/>
    <n v="0"/>
    <s v="Ma"/>
    <d v="2023-04-12T00:00:00"/>
    <s v="Qualify Intertech Co., Ltd."/>
    <s v="Thailand"/>
    <s v="Lambda FLC"/>
    <s v="Device Description"/>
    <m/>
    <s v="N/A"/>
    <x v="0"/>
    <s v="MKTG"/>
    <s v="Ericka B."/>
    <d v="2023-05-25T00:00:00"/>
    <d v="2023-04-20T00:00:00"/>
    <s v="(fill out the form) please separate each product_x000a_(4/20) Pull info from DMF_x000a_(5/30) Sent to Maria"/>
  </r>
  <r>
    <s v="MA-002"/>
    <n v="0"/>
    <m/>
    <m/>
    <m/>
    <m/>
    <m/>
    <m/>
    <m/>
    <n v="0"/>
    <s v="Ma"/>
    <d v="2023-04-12T00:00:00"/>
    <s v="Qualify Intertech Co., Ltd."/>
    <s v="Thailand"/>
    <s v="Kappa FLC"/>
    <s v="DoC"/>
    <m/>
    <s v="N/A"/>
    <x v="0"/>
    <s v="QA/RA"/>
    <s v="Justine A."/>
    <d v="2023-05-04T00:00:00"/>
    <d v="2023-04-20T00:00:00"/>
    <s v="(fill out the form provided)_x000a_(4/19) Signed. Saved to file._x000a_(4/20) Sent to Ma"/>
  </r>
  <r>
    <s v="MA-002"/>
    <n v="0"/>
    <m/>
    <m/>
    <m/>
    <m/>
    <m/>
    <m/>
    <m/>
    <n v="0"/>
    <s v="Ma"/>
    <d v="2023-04-12T00:00:00"/>
    <s v="Qualify Intertech Co., Ltd."/>
    <s v="Thailand"/>
    <s v="Lambda FLC"/>
    <s v="DoC"/>
    <m/>
    <s v="N/A"/>
    <x v="0"/>
    <s v="QA/RA"/>
    <s v="Justine A."/>
    <d v="2023-05-04T00:00:00"/>
    <d v="2023-04-20T00:00:00"/>
    <s v="(fill out the form provided)_x000a_(4/19) Signed. Saved to file._x000a_(4/20) Sent to Ma"/>
  </r>
  <r>
    <s v="MA-002"/>
    <n v="0"/>
    <m/>
    <m/>
    <m/>
    <m/>
    <m/>
    <m/>
    <m/>
    <n v="0"/>
    <s v="Ma"/>
    <d v="2023-04-12T00:00:00"/>
    <s v="Qualify Intertech Co., Ltd."/>
    <s v="Thailand"/>
    <s v="Kappa FLC"/>
    <s v="IFU"/>
    <m/>
    <s v="N/A"/>
    <x v="0"/>
    <s v="MKTG"/>
    <s v="Ericka B."/>
    <d v="2023-05-19T00:00:00"/>
    <d v="2023-04-12T00:00:00"/>
    <s v="Ma already provided"/>
  </r>
  <r>
    <s v="MA-002"/>
    <n v="0"/>
    <m/>
    <m/>
    <m/>
    <m/>
    <m/>
    <m/>
    <m/>
    <n v="0"/>
    <s v="Ma"/>
    <d v="2023-04-12T00:00:00"/>
    <s v="Qualify Intertech Co., Ltd."/>
    <s v="Thailand"/>
    <s v="Lambda FLC"/>
    <s v="IFU"/>
    <m/>
    <s v="N/A"/>
    <x v="0"/>
    <s v="MKTG"/>
    <s v="Ericka B."/>
    <d v="2023-05-19T00:00:00"/>
    <d v="2023-04-12T00:00:00"/>
    <s v="Ma already provided"/>
  </r>
  <r>
    <s v="MA-002"/>
    <n v="0"/>
    <m/>
    <m/>
    <m/>
    <m/>
    <m/>
    <m/>
    <m/>
    <n v="0"/>
    <s v="Ma"/>
    <d v="2023-04-12T00:00:00"/>
    <s v="Qualify Intertech Co., Ltd."/>
    <s v="Thailand"/>
    <s v="Kappa FLC"/>
    <s v="ISO Cert"/>
    <m/>
    <s v="N/A"/>
    <x v="0"/>
    <s v="MKTG"/>
    <s v="Ericka B."/>
    <d v="2023-05-04T00:00:00"/>
    <d v="2023-04-20T00:00:00"/>
    <s v=" ISO9001 (If any)_x000a_N/A"/>
  </r>
  <r>
    <s v="MA-002"/>
    <n v="0"/>
    <m/>
    <m/>
    <m/>
    <m/>
    <m/>
    <m/>
    <m/>
    <n v="0"/>
    <s v="Ma"/>
    <d v="2023-04-12T00:00:00"/>
    <s v="Qualify Intertech Co., Ltd."/>
    <s v="Thailand"/>
    <s v="Lambda FLC"/>
    <s v="ISO Cert"/>
    <m/>
    <s v="N/A"/>
    <x v="0"/>
    <s v="MKTG"/>
    <s v="Ericka B."/>
    <d v="2023-05-04T00:00:00"/>
    <d v="2023-04-20T00:00:00"/>
    <s v=" ISO9001 (If any)_x000a_N/A"/>
  </r>
  <r>
    <s v="MA-002"/>
    <n v="0"/>
    <m/>
    <m/>
    <m/>
    <m/>
    <m/>
    <m/>
    <m/>
    <n v="0"/>
    <s v="Ma"/>
    <d v="2023-04-12T00:00:00"/>
    <s v="Qualify Intertech Co., Ltd."/>
    <s v="Thailand"/>
    <s v="Kappa FLC"/>
    <s v="Labels"/>
    <m/>
    <s v="N/A"/>
    <x v="0"/>
    <s v="MKTG"/>
    <s v="Ericka B."/>
    <d v="2023-06-02T00:00:00"/>
    <d v="2023-05-31T00:00:00"/>
    <s v="Ma already provided_x000a_(5/2) Customer is requesting outer box label/artwork- check provided example_x000a_(5/30) Need to get back to Maria THIS week with update_x000a_(5/31) Sent Maria artwork of labels"/>
  </r>
  <r>
    <s v="MA-002"/>
    <n v="0"/>
    <m/>
    <m/>
    <m/>
    <m/>
    <m/>
    <m/>
    <m/>
    <n v="0"/>
    <s v="Ma"/>
    <d v="2023-04-12T00:00:00"/>
    <s v="Qualify Intertech Co., Ltd."/>
    <s v="Thailand"/>
    <s v="Lambda FLC"/>
    <s v="Labels"/>
    <m/>
    <s v="N/A"/>
    <x v="0"/>
    <s v="MKTG"/>
    <s v="Ericka B."/>
    <d v="2023-06-02T00:00:00"/>
    <d v="2023-05-31T00:00:00"/>
    <s v="Ma already provided_x000a_(5/2) Customer is requesting outer box label/artwork- check provided example_x000a_(5/30) Need to get back to Maria THIS week with update_x000a_(5/31) Sent Maria artwork of labels"/>
  </r>
  <r>
    <s v="MA-002"/>
    <n v="0"/>
    <m/>
    <m/>
    <m/>
    <m/>
    <m/>
    <m/>
    <m/>
    <n v="0"/>
    <s v="Ma"/>
    <d v="2023-04-12T00:00:00"/>
    <s v="Qualify Intertech Co., Ltd."/>
    <s v="Thailand"/>
    <s v="Kappa FLC"/>
    <s v="Manufacturing Flowchart"/>
    <m/>
    <s v="N/A"/>
    <x v="0"/>
    <s v="MKTG"/>
    <s v="Ericka B."/>
    <d v="2023-05-04T00:00:00"/>
    <d v="2023-04-20T00:00:00"/>
    <s v="(4/20) Sent to Ma"/>
  </r>
  <r>
    <s v="MA-002"/>
    <n v="0"/>
    <m/>
    <m/>
    <m/>
    <m/>
    <m/>
    <m/>
    <m/>
    <n v="0"/>
    <s v="Ma"/>
    <d v="2023-04-12T00:00:00"/>
    <s v="Qualify Intertech Co., Ltd."/>
    <s v="Thailand"/>
    <s v="Lambda FLC"/>
    <s v="Manufacturing Flowchart"/>
    <m/>
    <s v="N/A"/>
    <x v="0"/>
    <s v="MKTG"/>
    <s v="Ericka B."/>
    <d v="2023-05-04T00:00:00"/>
    <d v="2023-04-20T00:00:00"/>
    <s v="(4/20) Sent to Ma"/>
  </r>
  <r>
    <s v="MA-002"/>
    <n v="0"/>
    <m/>
    <m/>
    <m/>
    <m/>
    <m/>
    <m/>
    <m/>
    <n v="0"/>
    <s v="Ma"/>
    <d v="2023-04-12T00:00:00"/>
    <s v="Qualify Intertech Co., Ltd."/>
    <s v="Thailand"/>
    <s v="Kappa FLC"/>
    <s v="Raw Materials"/>
    <m/>
    <s v="N/A"/>
    <x v="0"/>
    <s v="R&amp;D"/>
    <s v="Chao D."/>
    <d v="2023-05-04T00:00:00"/>
    <d v="2023-04-20T00:00:00"/>
    <s v="List of raw materials and Components (Materials specification or COA of raw materials)_x000a_(4/20) Ma said this was taken care of"/>
  </r>
  <r>
    <s v="MA-002"/>
    <n v="0"/>
    <m/>
    <m/>
    <m/>
    <m/>
    <m/>
    <m/>
    <m/>
    <n v="0"/>
    <s v="Ma"/>
    <d v="2023-04-12T00:00:00"/>
    <s v="Qualify Intertech Co., Ltd."/>
    <s v="Thailand"/>
    <s v="Lambda FLC"/>
    <s v="Raw Materials"/>
    <m/>
    <s v="N/A"/>
    <x v="0"/>
    <s v="R&amp;D"/>
    <s v="Chao D."/>
    <d v="2023-05-04T00:00:00"/>
    <d v="2023-04-20T00:00:00"/>
    <s v="List of raw materials and Components (Materials specification or COA of raw materials)_x000a_(4/20) Ma said this was taken care of"/>
  </r>
  <r>
    <s v="MA-002"/>
    <n v="0"/>
    <m/>
    <m/>
    <m/>
    <m/>
    <m/>
    <m/>
    <m/>
    <n v="0"/>
    <s v="Ma"/>
    <d v="2023-04-12T00:00:00"/>
    <s v="Qualify Intertech Co., Ltd."/>
    <s v="Thailand"/>
    <s v="Kappa FLC"/>
    <s v="SDS"/>
    <m/>
    <s v="N/A"/>
    <x v="0"/>
    <s v="QA/RA"/>
    <s v="Justine A."/>
    <d v="2023-05-19T00:00:00"/>
    <d v="2023-04-12T00:00:00"/>
    <s v="Ma already provided"/>
  </r>
  <r>
    <s v="MA-002"/>
    <n v="0"/>
    <m/>
    <m/>
    <m/>
    <m/>
    <m/>
    <m/>
    <m/>
    <n v="0"/>
    <s v="Ma"/>
    <d v="2023-04-12T00:00:00"/>
    <s v="Qualify Intertech Co., Ltd."/>
    <s v="Thailand"/>
    <s v="Lambda FLC"/>
    <s v="SDS"/>
    <m/>
    <s v="N/A"/>
    <x v="0"/>
    <s v="QA/RA"/>
    <s v="Justine A."/>
    <d v="2023-05-19T00:00:00"/>
    <d v="2023-04-12T00:00:00"/>
    <s v="Ma already provided"/>
  </r>
  <r>
    <s v="MA-002"/>
    <n v="0"/>
    <m/>
    <m/>
    <m/>
    <m/>
    <m/>
    <m/>
    <m/>
    <n v="0"/>
    <s v="Ma"/>
    <d v="2023-04-12T00:00:00"/>
    <s v="Qualify Intertech Co., Ltd."/>
    <s v="Thailand"/>
    <s v="Kappa FLC"/>
    <s v="Executive Summary "/>
    <m/>
    <s v="N/A"/>
    <x v="0"/>
    <s v="R&amp;D"/>
    <s v="Justin E."/>
    <d v="2023-05-04T00:00:00"/>
    <d v="2023-05-02T00:00:00"/>
    <s v="(fill out the form) please separate each product_x000a_(4/18) Requested from Justine/Justin_x000a_(4/26) Received from Justin. Saved to file. Sent to maria._x000a_(5/2) Justin provided updated Exec Summ. Sent to Ma w/ applicable certificates"/>
  </r>
  <r>
    <s v="MA-002"/>
    <n v="0"/>
    <m/>
    <m/>
    <m/>
    <m/>
    <m/>
    <m/>
    <m/>
    <n v="0"/>
    <s v="Ma"/>
    <d v="2023-04-12T00:00:00"/>
    <s v="Qualify Intertech Co., Ltd."/>
    <s v="Thailand"/>
    <s v="Lambda FLC"/>
    <s v="Executive Summary "/>
    <m/>
    <s v="N/A"/>
    <x v="0"/>
    <s v="R&amp;D"/>
    <s v="Justin E."/>
    <d v="2023-05-04T00:00:00"/>
    <d v="2023-05-02T00:00:00"/>
    <s v="(fill out the form) please separate each product_x000a_(4/18) Requested from Justine/Justin_x000a_(4/26) Received from Justin. Saved to file. Sent to Maria._x000a_(5/2) Justin provided updated Exec Summ. Sent to Ma w/ applicable certificates"/>
  </r>
  <r>
    <s v="MA-002"/>
    <n v="0"/>
    <m/>
    <m/>
    <m/>
    <m/>
    <m/>
    <m/>
    <m/>
    <n v="0"/>
    <s v="Ma"/>
    <d v="2023-04-12T00:00:00"/>
    <s v="Qualify Intertech Co., Ltd."/>
    <s v="Thailand"/>
    <s v="Kappa FLC"/>
    <s v="LoA"/>
    <m/>
    <s v="N/A"/>
    <x v="0"/>
    <s v="MKTG"/>
    <s v="Ericka B."/>
    <d v="2023-05-04T00:00:00"/>
    <d v="2023-04-20T00:00:00"/>
    <s v="(fill out the form provided)_x000a_(4/20) Signed. Saved to file. Sent to Ma"/>
  </r>
  <r>
    <s v="MA-002"/>
    <n v="0"/>
    <m/>
    <m/>
    <m/>
    <m/>
    <m/>
    <m/>
    <m/>
    <n v="0"/>
    <s v="Ma"/>
    <d v="2023-04-12T00:00:00"/>
    <s v="Qualify Intertech Co., Ltd."/>
    <s v="Thailand"/>
    <s v="Lambda FLC"/>
    <s v="LoA"/>
    <m/>
    <s v="N/A"/>
    <x v="0"/>
    <s v="MKTG"/>
    <s v="Ericka B."/>
    <d v="2023-05-04T00:00:00"/>
    <d v="2023-04-20T00:00:00"/>
    <s v="(fill out the form provided)_x000a_(4/20) Signed. Saved to file. Sent to Ma"/>
  </r>
  <r>
    <s v="MA-003"/>
    <m/>
    <m/>
    <m/>
    <m/>
    <m/>
    <m/>
    <m/>
    <m/>
    <m/>
    <s v="Ma"/>
    <d v="2023-04-18T00:00:00"/>
    <s v="Xuan Hoai/ Hien"/>
    <s v="Vietnam "/>
    <s v="All Products"/>
    <s v="CFG"/>
    <m/>
    <s v="Legalized"/>
    <x v="5"/>
    <s v="MKTG"/>
    <s v="Ericka B."/>
    <d v="2023-07-19T00:00:00"/>
    <d v="2023-06-01T00:00:00"/>
    <s v="(4/26) Sent to DOS_x000a_(6/1) Submitted check request: Embassy"/>
  </r>
  <r>
    <s v="MA-004"/>
    <n v="1"/>
    <m/>
    <m/>
    <m/>
    <m/>
    <m/>
    <m/>
    <m/>
    <n v="0"/>
    <s v="Ma"/>
    <d v="2023-05-17T00:00:00"/>
    <s v="Qualify Intertech Co., Ltd."/>
    <s v="Thailand"/>
    <s v="ADA"/>
    <s v="Cert that mentions Exec Table"/>
    <m/>
    <s v="N/A"/>
    <x v="2"/>
    <s v="MKTG"/>
    <s v="Ericka B."/>
    <d v="2023-06-22T00:00:00"/>
    <d v="2023-06-21T00:00:00"/>
    <s v="(6/21) I believe this is the Cert of CE Reg. Sent to Maria."/>
  </r>
  <r>
    <s v="MA-004"/>
    <n v="0"/>
    <m/>
    <m/>
    <m/>
    <m/>
    <m/>
    <m/>
    <m/>
    <n v="0"/>
    <s v="Ma"/>
    <d v="2023-05-17T00:00:00"/>
    <s v="Qualify Intertech Co., Ltd."/>
    <s v="Thailand"/>
    <s v="ADA"/>
    <s v="CoA"/>
    <m/>
    <s v="N/A"/>
    <x v="2"/>
    <s v="QA/RA"/>
    <s v="George Z."/>
    <d v="2023-06-15T00:00:00"/>
    <d v="2023-06-15T00:00:00"/>
    <s v="(6/15) Sent to Maria"/>
  </r>
  <r>
    <s v="MA-004"/>
    <n v="0"/>
    <m/>
    <m/>
    <m/>
    <m/>
    <m/>
    <m/>
    <m/>
    <n v="0"/>
    <s v="Ma"/>
    <d v="2023-05-17T00:00:00"/>
    <s v="Qualify Intertech Co., Ltd."/>
    <s v="Thailand"/>
    <s v="ADA"/>
    <s v="Device Description"/>
    <m/>
    <s v="N/A"/>
    <x v="2"/>
    <s v="MKTG"/>
    <s v="Ericka B."/>
    <d v="2023-06-22T00:00:00"/>
    <d v="2023-06-21T00:00:00"/>
    <s v="*provided template_x000a_(6/20) Ready- need to send with attachments_x000a_(6/21) Sent to Maria"/>
  </r>
  <r>
    <s v="MA-004"/>
    <n v="0"/>
    <m/>
    <m/>
    <m/>
    <m/>
    <m/>
    <m/>
    <m/>
    <n v="0"/>
    <s v="Ma"/>
    <d v="2023-05-17T00:00:00"/>
    <s v="Qualify Intertech Co., Ltd."/>
    <s v="Thailand"/>
    <s v="ADA"/>
    <s v="DoC"/>
    <m/>
    <s v="N/A"/>
    <x v="2"/>
    <s v="QA/RA"/>
    <s v="Justin E."/>
    <d v="2023-06-22T00:00:00"/>
    <d v="2023-06-21T00:00:00"/>
    <s v="*provided template_x000a_(6/20) Requested assistance from Justin to fill out remaining info_x000a_(6/21) Signed_x000a_(6/21) Sent to Maria"/>
  </r>
  <r>
    <s v="MA-004"/>
    <n v="0"/>
    <m/>
    <m/>
    <m/>
    <m/>
    <m/>
    <m/>
    <m/>
    <n v="0"/>
    <s v="Ma"/>
    <d v="2023-05-17T00:00:00"/>
    <s v="Qualify Intertech Co., Ltd."/>
    <s v="Thailand"/>
    <s v="ADA"/>
    <s v="Executive Summary "/>
    <m/>
    <s v="N/A"/>
    <x v="2"/>
    <s v="QA/RA"/>
    <s v="Justin E."/>
    <d v="2023-06-22T00:00:00"/>
    <d v="2023-06-21T00:00:00"/>
    <s v="*provided template_x000a_(6/15) Filled out and sent to Justin for review_x000a_(6/20) Ready_x000a_(6/21) Sent to Maria"/>
  </r>
  <r>
    <s v="MA-004"/>
    <n v="0"/>
    <m/>
    <m/>
    <m/>
    <m/>
    <m/>
    <m/>
    <m/>
    <n v="0"/>
    <s v="Ma"/>
    <d v="2023-05-17T00:00:00"/>
    <s v="Qualify Intertech Co., Ltd."/>
    <s v="Thailand"/>
    <s v="ADA"/>
    <s v="IFU"/>
    <m/>
    <s v="N/A"/>
    <x v="2"/>
    <s v="MKTG"/>
    <s v="Ericka B."/>
    <d v="2023-06-15T00:00:00"/>
    <d v="2023-06-15T00:00:00"/>
    <s v="(6/15) Sent to Maria"/>
  </r>
  <r>
    <s v="MA-004"/>
    <n v="0"/>
    <m/>
    <m/>
    <m/>
    <m/>
    <m/>
    <m/>
    <m/>
    <n v="0"/>
    <s v="Ma"/>
    <d v="2023-05-17T00:00:00"/>
    <s v="Qualify Intertech Co., Ltd."/>
    <s v="Thailand"/>
    <s v="ADA"/>
    <s v="ISO Cert"/>
    <m/>
    <s v="N/A"/>
    <x v="2"/>
    <s v="MKTG"/>
    <s v="Ericka B."/>
    <d v="2023-06-15T00:00:00"/>
    <d v="2023-06-15T00:00:00"/>
    <s v="(6/15) Sent to Maria"/>
  </r>
  <r>
    <s v="MA-004"/>
    <n v="0"/>
    <m/>
    <m/>
    <m/>
    <m/>
    <m/>
    <m/>
    <m/>
    <n v="0"/>
    <s v="Ma"/>
    <d v="2023-05-17T00:00:00"/>
    <s v="Qualify Intertech Co., Ltd."/>
    <s v="Thailand"/>
    <s v="ADA"/>
    <s v="Labels"/>
    <m/>
    <s v="N/A"/>
    <x v="2"/>
    <s v="MKTG"/>
    <s v="Ericka B."/>
    <d v="2023-06-22T00:00:00"/>
    <d v="2023-06-21T00:00:00"/>
    <s v="*Artwork of label (Outer box, inner box, and reagent bottle_x000a_(6/21) Sent to Maria"/>
  </r>
  <r>
    <s v="MA-004"/>
    <n v="0"/>
    <m/>
    <m/>
    <m/>
    <m/>
    <m/>
    <m/>
    <m/>
    <n v="0"/>
    <s v="Ma"/>
    <d v="2023-05-17T00:00:00"/>
    <s v="Qualify Intertech Co., Ltd."/>
    <s v="Thailand"/>
    <s v="ADA"/>
    <s v="LoA"/>
    <m/>
    <s v="N/A"/>
    <x v="2"/>
    <s v="MKTG"/>
    <s v="Ericka B."/>
    <d v="2023-06-22T00:00:00"/>
    <d v="2023-06-21T00:00:00"/>
    <s v="*provided template_x000a_(6/20) Once we receive DoC back from Quality, fill in class/rule and have Chong sign_x000a_(6/21) Signed_x000a_(6/21) Sent to Maria"/>
  </r>
  <r>
    <s v="MA-004"/>
    <n v="0"/>
    <m/>
    <m/>
    <m/>
    <m/>
    <m/>
    <m/>
    <m/>
    <n v="0"/>
    <s v="Ma"/>
    <d v="2023-05-17T00:00:00"/>
    <s v="Qualify Intertech Co., Ltd."/>
    <s v="Thailand"/>
    <s v="ADA"/>
    <s v="Manufacturing Flowchart"/>
    <m/>
    <s v="N/A"/>
    <x v="2"/>
    <s v="MKTG"/>
    <s v="Ericka B."/>
    <d v="2023-06-15T00:00:00"/>
    <d v="2023-06-15T00:00:00"/>
    <s v="(6/15) Sent to Maria"/>
  </r>
  <r>
    <s v="MA-004"/>
    <n v="0"/>
    <m/>
    <m/>
    <m/>
    <m/>
    <m/>
    <m/>
    <m/>
    <n v="0"/>
    <s v="Ma"/>
    <d v="2023-05-17T00:00:00"/>
    <s v="Qualify Intertech Co., Ltd."/>
    <s v="Thailand"/>
    <s v="ADA"/>
    <s v="CoA of Raw Materials (reagents/cal/con)"/>
    <m/>
    <s v="N/A"/>
    <x v="1"/>
    <s v="QA/RA"/>
    <s v="Justine A."/>
    <d v="2023-06-22T00:00:00"/>
    <d v="2023-06-28T00:00:00"/>
    <s v="*List of raw materials and components (Materials specification or COA of raw materials)_x000a_(6/21) Asked Justine about raw material info: If any customer asks for a raw material listing our responses is that it is proprietary information. We do disclose general raw material information on our IFU/PI. Furthermore we disclose all raw material relateted to safety and material transportation on our Safety Data Sheet. _x000a_(6/21) Sent SDS and PS for this_x000a_(6/27) Requested further docs_x000a_(6/28) COA of Raw materials is not available"/>
  </r>
  <r>
    <s v="MA-004"/>
    <n v="0"/>
    <m/>
    <m/>
    <m/>
    <m/>
    <m/>
    <m/>
    <m/>
    <n v="0"/>
    <s v="Ma"/>
    <d v="2023-05-17T00:00:00"/>
    <s v="Qualify Intertech Co., Ltd."/>
    <s v="Thailand"/>
    <s v="ADA"/>
    <s v="SDS"/>
    <m/>
    <s v="N/A"/>
    <x v="2"/>
    <s v="QA/RA"/>
    <s v="Justine A."/>
    <d v="2023-06-15T00:00:00"/>
    <d v="2023-06-15T00:00:00"/>
    <s v="(6/15) Sent to Maria"/>
  </r>
  <r>
    <s v="MA-005"/>
    <n v="1"/>
    <m/>
    <m/>
    <m/>
    <m/>
    <m/>
    <n v="1"/>
    <m/>
    <m/>
    <s v="Ma"/>
    <d v="2023-06-27T00:00:00"/>
    <s v="Hop Nhat Co., Ltd"/>
    <s v="Vietnam "/>
    <s v="All Products"/>
    <s v="CFG"/>
    <s v="E04524395"/>
    <s v="Legalized"/>
    <x v="5"/>
    <s v="MKTG"/>
    <s v="Ericka B."/>
    <d v="2023-10-10T00:00:00"/>
    <d v="2023-06-27T00:00:00"/>
    <s v="(6/27) Sent to DOS"/>
  </r>
  <r>
    <s v="MACHETANZ-003"/>
    <n v="1"/>
    <m/>
    <m/>
    <m/>
    <m/>
    <n v="1"/>
    <m/>
    <m/>
    <m/>
    <s v="Machetanz"/>
    <d v="2022-10-04T00:00:00"/>
    <s v="Limited Liability Company IVD Service"/>
    <s v="Ukraine"/>
    <m/>
    <s v="POA"/>
    <m/>
    <s v="N/A"/>
    <x v="0"/>
    <s v="MKTG"/>
    <s v="Ericka B."/>
    <d v="2022-10-21T00:00:00"/>
    <d v="2022-10-05T00:00:00"/>
    <s v="(10/5) Request was sent directly to Steve - he reviewed and sent back to Birger._x000a_(10/10) sent signed POA to Birger"/>
  </r>
  <r>
    <s v="MACHETANZ-004"/>
    <s v="Machetanz"/>
    <m/>
    <m/>
    <m/>
    <m/>
    <m/>
    <m/>
    <m/>
    <m/>
    <s v="Machetanz"/>
    <m/>
    <m/>
    <m/>
    <m/>
    <m/>
    <m/>
    <m/>
    <x v="1"/>
    <m/>
    <m/>
    <m/>
    <m/>
    <s v="This is to automate the chart"/>
  </r>
  <r>
    <s v="MACHETANZ-004"/>
    <m/>
    <m/>
    <m/>
    <m/>
    <m/>
    <m/>
    <m/>
    <m/>
    <m/>
    <s v="Machetanz"/>
    <m/>
    <m/>
    <m/>
    <m/>
    <m/>
    <m/>
    <m/>
    <x v="3"/>
    <m/>
    <m/>
    <m/>
    <m/>
    <s v="This is to automate the chart"/>
  </r>
  <r>
    <s v="MACHETANZ-004"/>
    <n v="0"/>
    <m/>
    <m/>
    <m/>
    <m/>
    <n v="0"/>
    <m/>
    <m/>
    <m/>
    <s v="Machetanz"/>
    <d v="2022-11-18T00:00:00"/>
    <s v="Enco Scientific Services Ltd."/>
    <s v="Israel"/>
    <s v="TBA"/>
    <s v="Declaration of Foreign Manufacturer"/>
    <m/>
    <s v="N/A"/>
    <x v="0"/>
    <s v="MKTG"/>
    <s v="Ericka B."/>
    <d v="2022-12-02T00:00:00"/>
    <d v="2022-11-30T00:00:00"/>
    <s v="Sent e-copy to Ricarda "/>
  </r>
  <r>
    <s v="MACHETANZ-005"/>
    <n v="1"/>
    <m/>
    <m/>
    <m/>
    <m/>
    <m/>
    <m/>
    <m/>
    <n v="1"/>
    <s v="Machetanz"/>
    <d v="2023-04-19T00:00:00"/>
    <s v="Ar-Tekin Temizlik"/>
    <s v="Turkey"/>
    <s v="CE Products"/>
    <s v="DoC "/>
    <m/>
    <s v="Apostilled"/>
    <x v="6"/>
    <s v="QA/RA"/>
    <s v="Justin E."/>
    <d v="2023-06-15T00:00:00"/>
    <d v="2023-06-13T00:00:00"/>
    <s v="(4/19) Submitted check request_x000a_(5/1) Received check_x000a_(6/7) Requested from Justin_x000a_(6/13) Notarized, saved to files. Sent to SOS."/>
  </r>
  <r>
    <s v="MACHETANZ-006"/>
    <n v="1"/>
    <m/>
    <m/>
    <m/>
    <m/>
    <m/>
    <m/>
    <m/>
    <n v="1"/>
    <s v="Machetanz"/>
    <d v="2023-05-16T00:00:00"/>
    <s v="Arkim Medikal "/>
    <s v="Turkey"/>
    <s v="CE Products"/>
    <s v="DoC"/>
    <m/>
    <s v="Apostilled"/>
    <x v="6"/>
    <s v="QA/RA"/>
    <s v="Justin E."/>
    <d v="2023-06-27T00:00:00"/>
    <d v="2023-06-13T00:00:00"/>
    <s v="(6/1) Submitted check request: SOS_x000a_(6/7) Requested from Justin_x000a_(6/13) Notarized, saved to files. Sent to SOS."/>
  </r>
  <r>
    <s v="NAIK-002"/>
    <n v="1"/>
    <m/>
    <n v="1"/>
    <m/>
    <m/>
    <m/>
    <m/>
    <m/>
    <m/>
    <s v="Naik"/>
    <d v="2020-01-10T00:00:00"/>
    <s v="Novo Healthcare"/>
    <s v="India "/>
    <s v="1,5 AG"/>
    <s v="DMF "/>
    <m/>
    <s v="Notarized"/>
    <x v="1"/>
    <s v="R&amp;D"/>
    <s v="Chao D."/>
    <s v="Pending ETA from R&amp;D"/>
    <d v="2021-05-05T00:00:00"/>
    <s v="(02/21) Orange= Second Priority"/>
  </r>
  <r>
    <s v="NAIK-002"/>
    <n v="0"/>
    <m/>
    <n v="0"/>
    <m/>
    <m/>
    <m/>
    <m/>
    <m/>
    <m/>
    <s v="Naik"/>
    <d v="2020-01-10T00:00:00"/>
    <s v="Novo Healthcare"/>
    <s v="India "/>
    <s v="Cystatin C"/>
    <s v="DMF "/>
    <m/>
    <s v="Notarized"/>
    <x v="1"/>
    <s v="R&amp;D"/>
    <s v="Chao D."/>
    <s v="Pending ETA from R&amp;D"/>
    <d v="2021-05-05T00:00:00"/>
    <m/>
  </r>
  <r>
    <s v="NAIK-002"/>
    <n v="0"/>
    <m/>
    <n v="0"/>
    <m/>
    <m/>
    <m/>
    <m/>
    <m/>
    <m/>
    <s v="Naik"/>
    <d v="2020-01-10T00:00:00"/>
    <s v="Novo Healthcare"/>
    <s v="India "/>
    <s v="Lp(a)"/>
    <s v="DMF "/>
    <m/>
    <s v="Notarized"/>
    <x v="1"/>
    <s v="R&amp;D"/>
    <s v="Chao D."/>
    <s v="Pending ETA from R&amp;D"/>
    <d v="2021-05-05T00:00:00"/>
    <m/>
  </r>
  <r>
    <s v="NAIK-002"/>
    <n v="0"/>
    <m/>
    <n v="0"/>
    <m/>
    <m/>
    <m/>
    <m/>
    <m/>
    <m/>
    <s v="Naik"/>
    <d v="2020-01-10T00:00:00"/>
    <s v="Novo Healthcare"/>
    <s v="India "/>
    <s v="D-Dimer"/>
    <s v="DMF "/>
    <m/>
    <s v="Notarized"/>
    <x v="2"/>
    <s v="QA/RA"/>
    <m/>
    <d v="2021-05-05T00:00:00"/>
    <d v="2021-05-05T00:00:00"/>
    <m/>
  </r>
  <r>
    <s v="NAIK-002"/>
    <n v="0"/>
    <m/>
    <n v="0"/>
    <m/>
    <m/>
    <m/>
    <m/>
    <m/>
    <m/>
    <s v="Naik"/>
    <d v="2020-01-10T00:00:00"/>
    <s v="Novo Healthcare"/>
    <s v="India "/>
    <s v="GSP"/>
    <s v="DMF "/>
    <m/>
    <s v="Notarized"/>
    <x v="2"/>
    <s v="QA/RA"/>
    <m/>
    <d v="2021-05-05T00:00:00"/>
    <d v="2021-05-05T00:00:00"/>
    <m/>
  </r>
  <r>
    <s v="NAIK-002"/>
    <n v="0"/>
    <m/>
    <n v="0"/>
    <m/>
    <m/>
    <m/>
    <m/>
    <m/>
    <m/>
    <s v="Naik"/>
    <d v="2020-01-10T00:00:00"/>
    <s v="Novo Healthcare"/>
    <s v="India "/>
    <s v="Kappa FLC"/>
    <s v="DMF "/>
    <m/>
    <s v="Notarized"/>
    <x v="2"/>
    <s v="QA/RA"/>
    <m/>
    <d v="2021-05-05T00:00:00"/>
    <d v="2021-05-05T00:00:00"/>
    <m/>
  </r>
  <r>
    <s v="NAIK-002"/>
    <n v="0"/>
    <m/>
    <n v="0"/>
    <m/>
    <m/>
    <m/>
    <m/>
    <m/>
    <m/>
    <s v="Naik"/>
    <d v="2020-01-10T00:00:00"/>
    <s v="Novo Healthcare"/>
    <s v="India "/>
    <s v="Lambda FLC"/>
    <s v="DMF "/>
    <m/>
    <s v="Notarized"/>
    <x v="2"/>
    <s v="QA/RA"/>
    <m/>
    <d v="2021-05-05T00:00:00"/>
    <d v="2021-05-05T00:00:00"/>
    <m/>
  </r>
  <r>
    <s v="NAIK-003"/>
    <n v="1"/>
    <m/>
    <n v="1"/>
    <m/>
    <m/>
    <m/>
    <m/>
    <m/>
    <m/>
    <s v="Naik"/>
    <d v="2021-03-17T00:00:00"/>
    <s v="POCT Services (Q-line Biotech)"/>
    <s v="India"/>
    <s v="APO A-1"/>
    <s v="ISO Cert"/>
    <m/>
    <s v="N/A"/>
    <x v="1"/>
    <s v="MKTG"/>
    <s v="Ericka B."/>
    <d v="2023-06-14T00:00:00"/>
    <d v="2021-03-17T00:00:00"/>
    <m/>
  </r>
  <r>
    <s v="NAIK-003"/>
    <n v="0"/>
    <m/>
    <n v="0"/>
    <m/>
    <m/>
    <m/>
    <m/>
    <m/>
    <m/>
    <s v="Naik"/>
    <d v="2020-02-13T00:00:00"/>
    <s v="POCT Services (Q-line Biotech)"/>
    <s v="India"/>
    <s v="Cystatin C"/>
    <s v="DMF"/>
    <m/>
    <s v="Notarized"/>
    <x v="1"/>
    <s v="R&amp;D"/>
    <s v="Chao D."/>
    <s v="Pending ETA from R&amp;D"/>
    <d v="2022-01-06T00:00:00"/>
    <m/>
  </r>
  <r>
    <s v="NAIK-003"/>
    <n v="0"/>
    <m/>
    <n v="0"/>
    <m/>
    <m/>
    <m/>
    <m/>
    <m/>
    <m/>
    <s v="Naik"/>
    <d v="2020-02-13T00:00:00"/>
    <s v="POCT Services (Q-line Biotech)"/>
    <s v="India"/>
    <s v="GSP"/>
    <s v="DMF"/>
    <m/>
    <s v="Notarized"/>
    <x v="1"/>
    <s v="R&amp;D"/>
    <s v="Chao D."/>
    <s v="Pending ETA from R&amp;D"/>
    <d v="2022-01-06T00:00:00"/>
    <m/>
  </r>
  <r>
    <s v="NAIK-003"/>
    <n v="0"/>
    <m/>
    <n v="0"/>
    <m/>
    <m/>
    <m/>
    <m/>
    <m/>
    <m/>
    <s v="Naik"/>
    <d v="2020-02-13T00:00:00"/>
    <s v="POCT Services (Q-line Biotech)"/>
    <s v="India"/>
    <s v="Hba1c OBL"/>
    <s v="DMF"/>
    <m/>
    <s v="Notarized"/>
    <x v="1"/>
    <s v="R&amp;D"/>
    <s v="Chao D."/>
    <s v="Pending ETA from R&amp;D"/>
    <d v="2022-01-06T00:00:00"/>
    <s v="(02/21) Red= High Priority "/>
  </r>
  <r>
    <s v="NAIK-003"/>
    <n v="0"/>
    <m/>
    <n v="0"/>
    <m/>
    <m/>
    <m/>
    <m/>
    <m/>
    <m/>
    <s v="Naik"/>
    <d v="2020-02-13T00:00:00"/>
    <s v="POCT Services (Q-line Biotech)"/>
    <s v="India"/>
    <s v="HDL"/>
    <s v="DMF"/>
    <m/>
    <s v="Notarized"/>
    <x v="1"/>
    <s v="R&amp;D"/>
    <s v="Chao D."/>
    <s v="Pending ETA from R&amp;D"/>
    <d v="2022-01-06T00:00:00"/>
    <m/>
  </r>
  <r>
    <s v="NAIK-003"/>
    <n v="0"/>
    <m/>
    <n v="0"/>
    <m/>
    <m/>
    <m/>
    <m/>
    <m/>
    <m/>
    <s v="Naik"/>
    <d v="2020-02-13T00:00:00"/>
    <s v="POCT Services (Q-line Biotech)"/>
    <s v="India"/>
    <s v="LDL"/>
    <s v="DMF"/>
    <m/>
    <s v="Notarized"/>
    <x v="1"/>
    <s v="R&amp;D"/>
    <s v="Chao D."/>
    <s v="Pending ETA from R&amp;D"/>
    <d v="2022-01-06T00:00:00"/>
    <m/>
  </r>
  <r>
    <s v="NAIK-003"/>
    <n v="0"/>
    <m/>
    <n v="0"/>
    <m/>
    <m/>
    <m/>
    <m/>
    <m/>
    <m/>
    <s v="Naik"/>
    <d v="2020-02-13T00:00:00"/>
    <s v="POCT Services (Q-line Biotech)"/>
    <s v="India"/>
    <s v="Lipase"/>
    <s v="DMF"/>
    <s v="DMF"/>
    <s v="Notarized"/>
    <x v="1"/>
    <s v="R&amp;D"/>
    <s v="Chao D."/>
    <s v="Pending ETA from R&amp;D"/>
    <d v="2022-01-06T00:00:00"/>
    <m/>
  </r>
  <r>
    <s v="NAIK-003"/>
    <n v="0"/>
    <m/>
    <n v="0"/>
    <m/>
    <m/>
    <m/>
    <m/>
    <m/>
    <m/>
    <s v="Naik"/>
    <d v="2020-02-13T00:00:00"/>
    <s v="POCT Services (Q-line Biotech)"/>
    <s v="India"/>
    <s v="Lp(a)"/>
    <s v="DMF"/>
    <m/>
    <s v="Notarized"/>
    <x v="1"/>
    <s v="R&amp;D"/>
    <s v="Chao D."/>
    <s v="Pending ETA from R&amp;D"/>
    <d v="2022-01-06T00:00:00"/>
    <m/>
  </r>
  <r>
    <s v="NAIK-003"/>
    <n v="0"/>
    <m/>
    <n v="0"/>
    <m/>
    <m/>
    <m/>
    <m/>
    <m/>
    <m/>
    <s v="Naik"/>
    <d v="2020-02-13T00:00:00"/>
    <s v="POCT Services (Q-line Biotech)"/>
    <s v="India"/>
    <s v="PCT "/>
    <s v="DMF"/>
    <m/>
    <s v="Notarized"/>
    <x v="1"/>
    <s v="R&amp;D"/>
    <s v="Chao D."/>
    <s v="Pending ETA from R&amp;D"/>
    <d v="2022-01-06T00:00:00"/>
    <m/>
  </r>
  <r>
    <s v="NAIK-003"/>
    <n v="0"/>
    <m/>
    <n v="0"/>
    <m/>
    <m/>
    <m/>
    <m/>
    <m/>
    <m/>
    <s v="Naik"/>
    <d v="2020-02-13T00:00:00"/>
    <s v="POCT Services (Q-line Biotech)"/>
    <s v="India"/>
    <s v="PLAC"/>
    <s v="DMF"/>
    <m/>
    <s v="Notarized"/>
    <x v="1"/>
    <s v="R&amp;D"/>
    <s v="Chao D."/>
    <s v="Pending ETA from R&amp;D"/>
    <d v="2022-01-06T00:00:00"/>
    <m/>
  </r>
  <r>
    <s v="NAIK-003"/>
    <n v="0"/>
    <m/>
    <n v="0"/>
    <m/>
    <m/>
    <m/>
    <m/>
    <m/>
    <m/>
    <s v="Naik"/>
    <d v="2020-02-13T00:00:00"/>
    <s v="POCT Services (Q-line Biotech)"/>
    <s v="India"/>
    <s v="TBA"/>
    <s v="DMF"/>
    <m/>
    <s v="Notarized"/>
    <x v="1"/>
    <s v="R&amp;D"/>
    <s v="Chao D."/>
    <s v="Pending ETA from R&amp;D"/>
    <d v="2022-01-06T00:00:00"/>
    <m/>
  </r>
  <r>
    <s v="NAIK-003"/>
    <n v="0"/>
    <m/>
    <n v="0"/>
    <m/>
    <m/>
    <m/>
    <m/>
    <m/>
    <m/>
    <s v="Naik"/>
    <d v="2020-02-13T00:00:00"/>
    <s v="POCT Services (Q-line Biotech)"/>
    <s v="India"/>
    <s v="HCY 2R"/>
    <s v="DMF"/>
    <m/>
    <s v="Notarized"/>
    <x v="2"/>
    <s v="QA/RA"/>
    <m/>
    <d v="2022-01-06T00:00:00"/>
    <d v="2022-01-06T00:00:00"/>
    <m/>
  </r>
  <r>
    <s v="NAIK-003"/>
    <n v="0"/>
    <m/>
    <n v="0"/>
    <m/>
    <m/>
    <m/>
    <m/>
    <m/>
    <m/>
    <s v="Naik"/>
    <d v="2020-02-13T00:00:00"/>
    <s v="POCT Services (Q-line Biotech)"/>
    <s v="India"/>
    <s v="Kappa FLC"/>
    <s v="DMF"/>
    <m/>
    <s v="Notarized"/>
    <x v="2"/>
    <s v="QA/RA"/>
    <m/>
    <d v="2023-02-22T00:00:00"/>
    <d v="2023-02-22T00:00:00"/>
    <s v="(2/22) Sent DMF emails to Vinay to FWD to customer"/>
  </r>
  <r>
    <s v="NAIK-003"/>
    <n v="0"/>
    <m/>
    <n v="0"/>
    <m/>
    <m/>
    <m/>
    <m/>
    <m/>
    <m/>
    <s v="Naik"/>
    <d v="2020-02-13T00:00:00"/>
    <s v="POCT Services (Q-line Biotech)"/>
    <s v="India"/>
    <s v="Lambda FLC"/>
    <s v="DMF"/>
    <m/>
    <s v="Notarized"/>
    <x v="2"/>
    <s v="QA/RA"/>
    <m/>
    <d v="2023-02-22T00:00:00"/>
    <d v="2023-02-22T00:00:00"/>
    <s v="(2/22) Sent DMF emails to Vinay to FWD to customer"/>
  </r>
  <r>
    <s v="NAIK-003"/>
    <n v="0"/>
    <m/>
    <n v="0"/>
    <m/>
    <m/>
    <m/>
    <m/>
    <m/>
    <m/>
    <s v="Naik"/>
    <d v="2020-02-13T00:00:00"/>
    <s v="POCT Services (Q-line Biotech)"/>
    <s v="India"/>
    <s v="Vitamin D"/>
    <s v="DMF"/>
    <m/>
    <s v="Notarized"/>
    <x v="2"/>
    <s v="QA/RA"/>
    <s v="Chao D."/>
    <d v="2023-03-09T00:00:00"/>
    <d v="2023-03-09T00:00:00"/>
    <s v="(3/1) Sent Vinay list of pending Vit D DMF requests to forward to customer._x000a_(3/9) Sent updated DMF Zip folder to Vinay to send to Customer."/>
  </r>
  <r>
    <s v="NAIK-003"/>
    <n v="0"/>
    <m/>
    <n v="0"/>
    <m/>
    <m/>
    <m/>
    <m/>
    <m/>
    <m/>
    <s v="Naik"/>
    <d v="2021-03-17T00:00:00"/>
    <s v="POCT Services (Q-line Biotech)"/>
    <s v="India"/>
    <s v="APO B"/>
    <s v="ISO Cert"/>
    <m/>
    <s v="N/A"/>
    <x v="1"/>
    <s v="MKTG"/>
    <s v="Ericka B."/>
    <d v="2023-07-20T00:00:00"/>
    <d v="2021-03-17T00:00:00"/>
    <m/>
  </r>
  <r>
    <s v="NAIK-003"/>
    <n v="0"/>
    <m/>
    <n v="0"/>
    <m/>
    <m/>
    <m/>
    <m/>
    <m/>
    <m/>
    <s v="Naik"/>
    <d v="2020-02-13T00:00:00"/>
    <s v="POCT Services (Q-line Biotech)"/>
    <s v="India"/>
    <s v="Cystatin C"/>
    <s v="ISO Cert"/>
    <m/>
    <s v="N/A"/>
    <x v="1"/>
    <s v="MKTG"/>
    <s v="Ericka B."/>
    <d v="2023-07-20T00:00:00"/>
    <d v="2021-03-17T00:00:00"/>
    <m/>
  </r>
  <r>
    <s v="NAIK-003"/>
    <n v="0"/>
    <m/>
    <n v="0"/>
    <m/>
    <m/>
    <m/>
    <m/>
    <m/>
    <m/>
    <s v="Naik"/>
    <d v="2021-03-17T00:00:00"/>
    <s v="POCT Services (Q-line Biotech)"/>
    <s v="India"/>
    <s v="D-Dimer"/>
    <s v="ISO Cert"/>
    <m/>
    <s v="N/A"/>
    <x v="1"/>
    <s v="MKTG"/>
    <s v="Ericka B."/>
    <d v="2023-07-20T00:00:00"/>
    <d v="2021-03-17T00:00:00"/>
    <m/>
  </r>
  <r>
    <s v="NAIK-003"/>
    <n v="0"/>
    <m/>
    <n v="0"/>
    <m/>
    <m/>
    <m/>
    <m/>
    <m/>
    <m/>
    <s v="Naik"/>
    <d v="2021-03-17T00:00:00"/>
    <s v="POCT Services (Q-line Biotech)"/>
    <s v="India"/>
    <s v="Direct HbA1c"/>
    <s v="ISO Cert"/>
    <m/>
    <s v="N/A"/>
    <x v="1"/>
    <s v="MKTG"/>
    <s v="Ericka B."/>
    <d v="2023-07-20T00:00:00"/>
    <d v="2021-03-17T00:00:00"/>
    <m/>
  </r>
  <r>
    <s v="NAIK-003"/>
    <n v="0"/>
    <m/>
    <n v="0"/>
    <m/>
    <m/>
    <m/>
    <m/>
    <m/>
    <m/>
    <s v="Naik"/>
    <d v="2021-03-17T00:00:00"/>
    <s v="POCT Services (Q-line Biotech)"/>
    <s v="India"/>
    <s v="GSP"/>
    <s v="ISO Cert"/>
    <m/>
    <s v="N/A"/>
    <x v="1"/>
    <s v="MKTG"/>
    <s v="Ericka B."/>
    <d v="2023-07-20T00:00:00"/>
    <d v="2021-03-17T00:00:00"/>
    <m/>
  </r>
  <r>
    <s v="NAIK-003"/>
    <n v="0"/>
    <m/>
    <n v="0"/>
    <m/>
    <m/>
    <m/>
    <m/>
    <m/>
    <m/>
    <s v="Naik"/>
    <d v="2021-03-17T00:00:00"/>
    <s v="POCT Services (Q-line Biotech)"/>
    <s v="India"/>
    <s v="HCY 2R"/>
    <s v="ISO Cert"/>
    <m/>
    <s v="N/A"/>
    <x v="1"/>
    <s v="MKTG"/>
    <s v="Ericka B."/>
    <d v="2023-07-20T00:00:00"/>
    <d v="2021-03-17T00:00:00"/>
    <m/>
  </r>
  <r>
    <s v="NAIK-003"/>
    <n v="0"/>
    <m/>
    <n v="0"/>
    <m/>
    <m/>
    <m/>
    <m/>
    <m/>
    <m/>
    <s v="Naik"/>
    <d v="2021-03-17T00:00:00"/>
    <s v="POCT Services (Q-line Biotech)"/>
    <s v="India"/>
    <s v="HDL"/>
    <s v="ISO Cert"/>
    <m/>
    <s v="N/A"/>
    <x v="1"/>
    <s v="MKTG"/>
    <s v="Ericka B."/>
    <d v="2023-07-20T00:00:00"/>
    <d v="2021-03-17T00:00:00"/>
    <m/>
  </r>
  <r>
    <s v="NAIK-003"/>
    <n v="0"/>
    <m/>
    <n v="0"/>
    <m/>
    <m/>
    <m/>
    <m/>
    <m/>
    <m/>
    <s v="Naik"/>
    <d v="2021-03-17T00:00:00"/>
    <s v="POCT Services (Q-line Biotech)"/>
    <s v="India"/>
    <s v="Kappa FLC"/>
    <s v="ISO Cert"/>
    <m/>
    <s v="N/A"/>
    <x v="1"/>
    <s v="MKTG"/>
    <s v="Ericka B."/>
    <d v="2023-07-20T00:00:00"/>
    <d v="2021-03-17T00:00:00"/>
    <m/>
  </r>
  <r>
    <s v="NAIK-003"/>
    <n v="0"/>
    <m/>
    <n v="0"/>
    <m/>
    <m/>
    <m/>
    <m/>
    <m/>
    <m/>
    <s v="Naik"/>
    <d v="2021-03-17T00:00:00"/>
    <s v="POCT Services (Q-line Biotech)"/>
    <s v="India"/>
    <s v="Lambda FLC"/>
    <s v="ISO Cert"/>
    <m/>
    <s v="N/A"/>
    <x v="1"/>
    <s v="MKTG"/>
    <s v="Ericka B."/>
    <d v="2023-07-20T00:00:00"/>
    <d v="2021-03-17T00:00:00"/>
    <m/>
  </r>
  <r>
    <s v="NAIK-003"/>
    <n v="0"/>
    <m/>
    <n v="0"/>
    <m/>
    <m/>
    <m/>
    <m/>
    <m/>
    <m/>
    <s v="Naik"/>
    <d v="2021-03-17T00:00:00"/>
    <s v="POCT Services (Q-line Biotech)"/>
    <s v="India"/>
    <s v="LDL"/>
    <s v="ISO Cert"/>
    <m/>
    <s v="N/A"/>
    <x v="1"/>
    <s v="MKTG"/>
    <s v="Ericka B."/>
    <d v="2023-07-20T00:00:00"/>
    <d v="2021-03-17T00:00:00"/>
    <m/>
  </r>
  <r>
    <s v="NAIK-003"/>
    <n v="0"/>
    <m/>
    <n v="0"/>
    <m/>
    <m/>
    <m/>
    <m/>
    <m/>
    <m/>
    <s v="Naik"/>
    <d v="2021-03-17T00:00:00"/>
    <s v="POCT Services (Q-line Biotech)"/>
    <s v="India"/>
    <s v="Lipase"/>
    <s v="ISO Cert"/>
    <m/>
    <s v="N/A"/>
    <x v="1"/>
    <s v="MKTG"/>
    <s v="Ericka B."/>
    <d v="2023-07-20T00:00:00"/>
    <d v="2021-03-17T00:00:00"/>
    <m/>
  </r>
  <r>
    <s v="NAIK-003"/>
    <n v="0"/>
    <m/>
    <n v="0"/>
    <m/>
    <m/>
    <m/>
    <m/>
    <m/>
    <m/>
    <s v="Naik"/>
    <d v="2021-03-17T00:00:00"/>
    <s v="POCT Services (Q-line Biotech)"/>
    <s v="India"/>
    <s v="Lp(a)"/>
    <s v="ISO Cert"/>
    <m/>
    <s v="N/A"/>
    <x v="1"/>
    <s v="MKTG"/>
    <s v="Ericka B."/>
    <d v="2023-07-20T00:00:00"/>
    <d v="2021-03-17T00:00:00"/>
    <m/>
  </r>
  <r>
    <s v="NAIK-003"/>
    <n v="0"/>
    <m/>
    <n v="0"/>
    <m/>
    <m/>
    <m/>
    <m/>
    <m/>
    <m/>
    <s v="Naik"/>
    <d v="2021-03-17T00:00:00"/>
    <s v="POCT Services (Q-line Biotech)"/>
    <s v="India"/>
    <s v="PCT "/>
    <s v="ISO Cert"/>
    <m/>
    <s v="N/A"/>
    <x v="1"/>
    <s v="MKTG"/>
    <s v="Ericka B."/>
    <d v="2023-07-20T00:00:00"/>
    <d v="2021-03-17T00:00:00"/>
    <m/>
  </r>
  <r>
    <s v="NAIK-003"/>
    <n v="0"/>
    <m/>
    <n v="0"/>
    <m/>
    <m/>
    <m/>
    <m/>
    <m/>
    <m/>
    <s v="Naik"/>
    <d v="2021-03-17T00:00:00"/>
    <s v="POCT Services (Q-line Biotech)"/>
    <s v="India"/>
    <s v="TBA"/>
    <s v="ISO Cert"/>
    <m/>
    <s v="N/A"/>
    <x v="1"/>
    <s v="MKTG"/>
    <s v="Ericka B."/>
    <d v="2023-07-20T00:00:00"/>
    <d v="2021-03-17T00:00:00"/>
    <m/>
  </r>
  <r>
    <s v="NAIK-003"/>
    <n v="0"/>
    <m/>
    <n v="0"/>
    <m/>
    <m/>
    <m/>
    <m/>
    <m/>
    <m/>
    <s v="Naik"/>
    <d v="2021-03-17T00:00:00"/>
    <s v="POCT Services (Q-line Biotech)"/>
    <s v="India"/>
    <s v="Vitamin D"/>
    <s v="ISO Cert"/>
    <m/>
    <s v="N/A"/>
    <x v="1"/>
    <s v="MKTG"/>
    <s v="Ericka B."/>
    <d v="2023-07-20T00:00:00"/>
    <d v="2021-03-17T00:00:00"/>
    <m/>
  </r>
  <r>
    <s v="NAIK-003"/>
    <n v="0"/>
    <m/>
    <n v="0"/>
    <m/>
    <m/>
    <m/>
    <m/>
    <m/>
    <m/>
    <s v="Naik"/>
    <d v="2021-03-17T00:00:00"/>
    <s v="POCT Services (Q-line Biotech)"/>
    <s v="India"/>
    <s v="APO A-1"/>
    <s v="Performance Report"/>
    <m/>
    <s v="Stamped"/>
    <x v="1"/>
    <s v="R&amp;D"/>
    <s v="Chao D."/>
    <d v="2023-07-20T00:00:00"/>
    <d v="2021-04-09T00:00:00"/>
    <m/>
  </r>
  <r>
    <s v="NAIK-003"/>
    <n v="0"/>
    <m/>
    <n v="0"/>
    <m/>
    <m/>
    <m/>
    <m/>
    <m/>
    <m/>
    <s v="Naik"/>
    <d v="2021-03-17T00:00:00"/>
    <s v="POCT Services (Q-line Biotech)"/>
    <s v="India"/>
    <s v="APO B"/>
    <s v="Performance Report"/>
    <m/>
    <s v="Stamped"/>
    <x v="1"/>
    <s v="R&amp;D"/>
    <s v="Chao D."/>
    <d v="2023-07-20T00:00:00"/>
    <d v="2021-04-09T00:00:00"/>
    <m/>
  </r>
  <r>
    <s v="NAIK-003"/>
    <n v="0"/>
    <m/>
    <n v="0"/>
    <m/>
    <m/>
    <m/>
    <m/>
    <m/>
    <m/>
    <s v="Naik"/>
    <d v="2020-02-13T00:00:00"/>
    <s v="POCT Services (Q-line Biotech)"/>
    <s v="India"/>
    <s v="Cystatin C"/>
    <s v="Performance Report"/>
    <m/>
    <s v="N/A"/>
    <x v="1"/>
    <s v="R&amp;D"/>
    <s v="Chao D."/>
    <d v="2023-07-20T00:00:00"/>
    <d v="2020-12-02T00:00:00"/>
    <m/>
  </r>
  <r>
    <s v="NAIK-003"/>
    <n v="0"/>
    <m/>
    <n v="0"/>
    <m/>
    <m/>
    <m/>
    <m/>
    <m/>
    <m/>
    <s v="Naik"/>
    <d v="2021-03-17T00:00:00"/>
    <s v="POCT Services (Q-line Biotech)"/>
    <s v="India"/>
    <s v="D-Dimer"/>
    <s v="Performance Report"/>
    <m/>
    <s v="Stamped"/>
    <x v="1"/>
    <s v="R&amp;D"/>
    <s v="Chao D."/>
    <d v="2023-07-20T00:00:00"/>
    <d v="2021-04-09T00:00:00"/>
    <m/>
  </r>
  <r>
    <s v="NAIK-003"/>
    <n v="0"/>
    <m/>
    <n v="0"/>
    <m/>
    <m/>
    <m/>
    <m/>
    <m/>
    <m/>
    <s v="Naik"/>
    <d v="2021-03-17T00:00:00"/>
    <s v="POCT Services (Q-line Biotech)"/>
    <s v="India"/>
    <s v="Direct HbA1c"/>
    <s v="Performance Report"/>
    <m/>
    <s v="Stamped"/>
    <x v="1"/>
    <s v="R&amp;D"/>
    <s v="Chao D."/>
    <d v="2023-07-20T00:00:00"/>
    <d v="2021-04-09T00:00:00"/>
    <m/>
  </r>
  <r>
    <s v="NAIK-003"/>
    <n v="0"/>
    <m/>
    <n v="0"/>
    <m/>
    <m/>
    <m/>
    <m/>
    <m/>
    <m/>
    <s v="Naik"/>
    <d v="2021-03-17T00:00:00"/>
    <s v="POCT Services (Q-line Biotech)"/>
    <s v="India"/>
    <s v="GSP"/>
    <s v="Performance Report"/>
    <m/>
    <s v="Stamped"/>
    <x v="1"/>
    <s v="R&amp;D"/>
    <s v="Chao D."/>
    <d v="2023-07-20T00:00:00"/>
    <d v="2021-04-09T00:00:00"/>
    <m/>
  </r>
  <r>
    <s v="NAIK-003"/>
    <n v="0"/>
    <m/>
    <n v="0"/>
    <m/>
    <m/>
    <m/>
    <m/>
    <m/>
    <m/>
    <s v="Naik"/>
    <d v="2020-02-13T00:00:00"/>
    <s v="POCT Services (Q-line Biotech)"/>
    <s v="India"/>
    <s v="Hba1c OBL"/>
    <s v="Performance Report"/>
    <m/>
    <s v="N/A"/>
    <x v="1"/>
    <s v="R&amp;D"/>
    <s v="Chao D."/>
    <d v="2023-07-20T00:00:00"/>
    <d v="2020-12-02T00:00:00"/>
    <m/>
  </r>
  <r>
    <s v="NAIK-003"/>
    <n v="0"/>
    <m/>
    <n v="0"/>
    <m/>
    <m/>
    <m/>
    <m/>
    <m/>
    <m/>
    <s v="Naik"/>
    <d v="2021-03-17T00:00:00"/>
    <s v="POCT Services (Q-line Biotech)"/>
    <s v="India"/>
    <s v="HCY 2R"/>
    <s v="Performance Report"/>
    <m/>
    <s v="Stamped"/>
    <x v="1"/>
    <s v="R&amp;D"/>
    <s v="Chao D."/>
    <d v="2023-07-20T00:00:00"/>
    <d v="2021-04-09T00:00:00"/>
    <s v="Clinical Study of all the products “details of subject, place (where the study conducted) and procedure”_x000a_(4/1) Sent to Jordan; she said its going to take awhile to collect all data_x000a_(4/7) Customer is requesting if we can proved the data in table form, POCT can prepare draft for each assay for our review/signature_x000a_(4/9) Sent to Justine/Jordan/Nancy for approval if this can be done"/>
  </r>
  <r>
    <s v="NAIK-003"/>
    <n v="0"/>
    <m/>
    <n v="0"/>
    <m/>
    <m/>
    <m/>
    <m/>
    <m/>
    <m/>
    <s v="Naik"/>
    <d v="2020-02-13T00:00:00"/>
    <s v="POCT Services (Q-line Biotech)"/>
    <s v="India"/>
    <s v="HCY 2R"/>
    <s v="Performance Report"/>
    <m/>
    <s v="N/A"/>
    <x v="2"/>
    <s v="QA/RA"/>
    <m/>
    <d v="2020-12-02T00:00:00"/>
    <d v="2020-12-02T00:00:00"/>
    <s v="(12/02) Vinay was sent Performance Summaries for  HCY"/>
  </r>
  <r>
    <s v="NAIK-003"/>
    <n v="0"/>
    <m/>
    <n v="0"/>
    <m/>
    <m/>
    <m/>
    <m/>
    <m/>
    <m/>
    <s v="Naik"/>
    <d v="2021-03-17T00:00:00"/>
    <s v="POCT Services (Q-line Biotech)"/>
    <s v="India"/>
    <s v="HDL"/>
    <s v="Performance Report"/>
    <m/>
    <s v="Stamped"/>
    <x v="1"/>
    <s v="R&amp;D"/>
    <s v="Chao D."/>
    <d v="2023-07-20T00:00:00"/>
    <d v="2021-04-09T00:00:00"/>
    <m/>
  </r>
  <r>
    <s v="NAIK-003"/>
    <n v="0"/>
    <m/>
    <n v="0"/>
    <m/>
    <m/>
    <m/>
    <m/>
    <m/>
    <m/>
    <s v="Naik"/>
    <d v="2020-02-13T00:00:00"/>
    <s v="POCT Services (Q-line Biotech)"/>
    <s v="India"/>
    <s v="HDL"/>
    <s v="Performance Report"/>
    <m/>
    <s v="N/A"/>
    <x v="2"/>
    <s v="QA/RA"/>
    <m/>
    <d v="2020-12-02T00:00:00"/>
    <d v="2020-12-02T00:00:00"/>
    <s v="(12/02) Vinay was sent Performance Summaries for HDL"/>
  </r>
  <r>
    <s v="NAIK-003"/>
    <n v="0"/>
    <m/>
    <n v="0"/>
    <m/>
    <m/>
    <m/>
    <m/>
    <m/>
    <m/>
    <s v="Naik"/>
    <d v="2020-02-13T00:00:00"/>
    <s v="POCT Services (Q-line Biotech)"/>
    <s v="India"/>
    <s v="Kappa FLC"/>
    <s v="Performance Report"/>
    <m/>
    <s v="N/A"/>
    <x v="1"/>
    <s v="R&amp;D"/>
    <s v="Chao D."/>
    <d v="2023-07-20T00:00:00"/>
    <d v="2020-12-02T00:00:00"/>
    <m/>
  </r>
  <r>
    <s v="NAIK-003"/>
    <n v="0"/>
    <m/>
    <n v="0"/>
    <m/>
    <m/>
    <m/>
    <m/>
    <m/>
    <m/>
    <s v="Naik"/>
    <d v="2020-02-13T00:00:00"/>
    <s v="POCT Services (Q-line Biotech)"/>
    <s v="India"/>
    <s v="Lambda FLC"/>
    <s v="Performance Report"/>
    <m/>
    <s v="N/A"/>
    <x v="1"/>
    <s v="R&amp;D"/>
    <s v="Chao D."/>
    <d v="2023-07-20T00:00:00"/>
    <d v="2020-12-02T00:00:00"/>
    <m/>
  </r>
  <r>
    <s v="NAIK-003"/>
    <n v="0"/>
    <m/>
    <n v="0"/>
    <m/>
    <m/>
    <m/>
    <m/>
    <m/>
    <m/>
    <s v="Naik"/>
    <d v="2021-03-17T00:00:00"/>
    <s v="POCT Services (Q-line Biotech)"/>
    <s v="India"/>
    <s v="LDL"/>
    <s v="Performance Report"/>
    <m/>
    <s v="Stamped"/>
    <x v="1"/>
    <s v="R&amp;D"/>
    <s v="Chao D."/>
    <d v="2023-07-20T00:00:00"/>
    <d v="2021-04-09T00:00:00"/>
    <m/>
  </r>
  <r>
    <s v="NAIK-003"/>
    <n v="0"/>
    <m/>
    <n v="0"/>
    <m/>
    <m/>
    <m/>
    <m/>
    <m/>
    <m/>
    <s v="Naik"/>
    <d v="2020-02-13T00:00:00"/>
    <s v="POCT Services (Q-line Biotech)"/>
    <s v="India"/>
    <s v="LDL"/>
    <s v="Performance Report"/>
    <m/>
    <s v="N/A"/>
    <x v="2"/>
    <s v="QA/RA"/>
    <m/>
    <d v="2020-12-02T00:00:00"/>
    <d v="2020-12-02T00:00:00"/>
    <s v="(12/02) Vinay was sent Performance Summaries for LDL"/>
  </r>
  <r>
    <s v="NAIK-003"/>
    <n v="0"/>
    <m/>
    <n v="0"/>
    <m/>
    <m/>
    <m/>
    <m/>
    <m/>
    <m/>
    <s v="Naik"/>
    <d v="2020-02-13T00:00:00"/>
    <s v="POCT Services (Q-line Biotech)"/>
    <s v="India"/>
    <s v="Lipase"/>
    <s v="Performance Report"/>
    <m/>
    <s v="N/A"/>
    <x v="1"/>
    <s v="R&amp;D"/>
    <s v="Chao D."/>
    <d v="2023-07-20T00:00:00"/>
    <d v="2020-12-02T00:00:00"/>
    <m/>
  </r>
  <r>
    <s v="NAIK-003"/>
    <n v="0"/>
    <m/>
    <n v="0"/>
    <m/>
    <m/>
    <m/>
    <m/>
    <m/>
    <m/>
    <s v="Naik"/>
    <d v="2020-02-13T00:00:00"/>
    <s v="POCT Services (Q-line Biotech)"/>
    <s v="India"/>
    <s v="Lp(a)"/>
    <s v="Performance Report"/>
    <m/>
    <s v="N/A"/>
    <x v="1"/>
    <s v="R&amp;D"/>
    <s v="Chao D."/>
    <d v="2023-07-20T00:00:00"/>
    <d v="2020-12-02T00:00:00"/>
    <m/>
  </r>
  <r>
    <s v="NAIK-003"/>
    <n v="0"/>
    <m/>
    <n v="0"/>
    <m/>
    <m/>
    <m/>
    <m/>
    <m/>
    <m/>
    <s v="Naik"/>
    <d v="2020-02-13T00:00:00"/>
    <s v="POCT Services (Q-line Biotech)"/>
    <s v="India"/>
    <s v="PCT "/>
    <s v="Performance Report"/>
    <m/>
    <s v="N/A"/>
    <x v="1"/>
    <s v="R&amp;D"/>
    <s v="Chao D."/>
    <d v="2023-07-20T00:00:00"/>
    <d v="2020-12-02T00:00:00"/>
    <m/>
  </r>
  <r>
    <s v="NAIK-003"/>
    <n v="0"/>
    <m/>
    <n v="0"/>
    <m/>
    <m/>
    <m/>
    <m/>
    <m/>
    <m/>
    <s v="Naik"/>
    <d v="2020-02-13T00:00:00"/>
    <s v="POCT Services (Q-line Biotech)"/>
    <s v="India"/>
    <s v="PLAC"/>
    <s v="Performance Report"/>
    <m/>
    <s v="N/A"/>
    <x v="1"/>
    <s v="R&amp;D"/>
    <s v="Chao D."/>
    <d v="2023-07-20T00:00:00"/>
    <d v="2020-12-02T00:00:00"/>
    <s v="Part of DMFs - cannot access Diadexus files for PLAC information to create DMF, advised Vinay and AJ multiple times - Justine said files are inaccessible w/o a forklift"/>
  </r>
  <r>
    <s v="NAIK-003"/>
    <n v="0"/>
    <m/>
    <n v="0"/>
    <m/>
    <m/>
    <m/>
    <m/>
    <m/>
    <m/>
    <s v="Naik"/>
    <d v="2020-02-13T00:00:00"/>
    <s v="POCT Services (Q-line Biotech)"/>
    <s v="India"/>
    <s v="TBA"/>
    <s v="Performance Report"/>
    <m/>
    <s v="N/A"/>
    <x v="1"/>
    <s v="R&amp;D"/>
    <s v="Chao D."/>
    <d v="2023-07-20T00:00:00"/>
    <d v="2020-12-02T00:00:00"/>
    <m/>
  </r>
  <r>
    <s v="NAIK-003"/>
    <n v="0"/>
    <m/>
    <n v="0"/>
    <m/>
    <m/>
    <m/>
    <m/>
    <m/>
    <m/>
    <s v="Naik"/>
    <d v="2021-03-17T00:00:00"/>
    <s v="POCT Services (Q-line Biotech)"/>
    <s v="India"/>
    <s v="Vitamin D"/>
    <s v="Performance Report"/>
    <m/>
    <s v="Stamped"/>
    <x v="1"/>
    <s v="R&amp;D"/>
    <s v="Chao D."/>
    <d v="2023-07-20T00:00:00"/>
    <d v="2021-04-09T00:00:00"/>
    <m/>
  </r>
  <r>
    <s v="NAIK-003"/>
    <n v="0"/>
    <m/>
    <n v="0"/>
    <m/>
    <m/>
    <m/>
    <m/>
    <m/>
    <m/>
    <s v="Naik"/>
    <d v="2020-02-13T00:00:00"/>
    <s v="POCT Services (Q-line Biotech)"/>
    <s v="India"/>
    <s v="Vitamin D"/>
    <s v="Performance Report"/>
    <m/>
    <s v="N/A"/>
    <x v="2"/>
    <s v="QA/RA"/>
    <m/>
    <d v="2020-12-02T00:00:00"/>
    <d v="2020-12-02T00:00:00"/>
    <s v="(12/02) Vinay was sent Performance Summaries for Vit D"/>
  </r>
  <r>
    <s v="NAIK-003"/>
    <m/>
    <m/>
    <m/>
    <m/>
    <m/>
    <m/>
    <m/>
    <m/>
    <m/>
    <s v="Naik"/>
    <d v="2023-05-02T00:00:00"/>
    <s v="POCT Services (Q-line Biotech)"/>
    <s v="India"/>
    <s v="N/A"/>
    <s v="POA"/>
    <m/>
    <s v="Notarized"/>
    <x v="2"/>
    <s v="MKTG"/>
    <s v="Ericka B."/>
    <d v="2023-05-04T00:00:00"/>
    <d v="2023-05-02T00:00:00"/>
    <s v="(5/2) Notarized copy signed. Sent to Vinay."/>
  </r>
  <r>
    <s v="NAIK-005"/>
    <n v="1"/>
    <m/>
    <n v="1"/>
    <m/>
    <m/>
    <m/>
    <m/>
    <m/>
    <m/>
    <s v="Naik"/>
    <d v="2020-07-22T00:00:00"/>
    <s v="Weldon Biotech"/>
    <s v="India"/>
    <s v="5'NT"/>
    <s v="DMF"/>
    <m/>
    <s v="Notarized"/>
    <x v="1"/>
    <s v="R&amp;D"/>
    <s v="Chao D."/>
    <s v="Pending ETA from R&amp;D"/>
    <d v="2021-05-05T00:00:00"/>
    <m/>
  </r>
  <r>
    <s v="NAIK-005"/>
    <n v="0"/>
    <m/>
    <n v="0"/>
    <m/>
    <m/>
    <m/>
    <m/>
    <m/>
    <m/>
    <s v="Naik"/>
    <d v="2020-07-22T00:00:00"/>
    <s v="Weldon Biotech"/>
    <s v="India"/>
    <s v="CO2"/>
    <s v="DMF"/>
    <m/>
    <s v="Notarized"/>
    <x v="1"/>
    <s v="R&amp;D"/>
    <s v="Chao D."/>
    <s v="Pending ETA from R&amp;D"/>
    <d v="2021-05-05T00:00:00"/>
    <m/>
  </r>
  <r>
    <s v="NAIK-005"/>
    <n v="0"/>
    <m/>
    <n v="0"/>
    <m/>
    <m/>
    <m/>
    <m/>
    <m/>
    <m/>
    <s v="Naik"/>
    <d v="2020-07-22T00:00:00"/>
    <s v="Weldon Biotech"/>
    <s v="India"/>
    <s v="Cystatin C"/>
    <s v="DMF"/>
    <m/>
    <s v="Notarized"/>
    <x v="1"/>
    <s v="R&amp;D"/>
    <s v="Chao D."/>
    <s v="Pending ETA from R&amp;D"/>
    <d v="2021-05-05T00:00:00"/>
    <m/>
  </r>
  <r>
    <s v="NAIK-005"/>
    <n v="0"/>
    <m/>
    <n v="0"/>
    <m/>
    <m/>
    <m/>
    <m/>
    <m/>
    <m/>
    <s v="Naik"/>
    <d v="2020-07-22T00:00:00"/>
    <s v="Weldon Biotech"/>
    <s v="India"/>
    <s v="Direct HbA1c"/>
    <s v="DMF"/>
    <m/>
    <s v="Notarized"/>
    <x v="1"/>
    <s v="R&amp;D"/>
    <s v="Chao D."/>
    <s v="Pending ETA from R&amp;D"/>
    <d v="2021-05-05T00:00:00"/>
    <m/>
  </r>
  <r>
    <s v="NAIK-005"/>
    <n v="0"/>
    <m/>
    <n v="0"/>
    <m/>
    <m/>
    <m/>
    <m/>
    <m/>
    <m/>
    <s v="Naik"/>
    <d v="2020-07-22T00:00:00"/>
    <s v="Weldon Biotech"/>
    <s v="India"/>
    <s v="GSP"/>
    <s v="DMF"/>
    <m/>
    <s v="Notarized"/>
    <x v="1"/>
    <s v="R&amp;D"/>
    <s v="Chao D."/>
    <s v="Pending ETA from R&amp;D"/>
    <d v="2021-05-05T00:00:00"/>
    <m/>
  </r>
  <r>
    <s v="NAIK-005"/>
    <n v="0"/>
    <m/>
    <n v="0"/>
    <m/>
    <m/>
    <m/>
    <m/>
    <m/>
    <m/>
    <s v="Naik"/>
    <d v="2020-07-22T00:00:00"/>
    <s v="Weldon Biotech"/>
    <s v="India"/>
    <s v="HDL"/>
    <s v="DMF"/>
    <m/>
    <s v="Notarized"/>
    <x v="1"/>
    <s v="R&amp;D"/>
    <s v="Chao D."/>
    <s v="Pending ETA from R&amp;D"/>
    <d v="2021-05-05T00:00:00"/>
    <m/>
  </r>
  <r>
    <s v="NAIK-005"/>
    <n v="0"/>
    <m/>
    <n v="0"/>
    <m/>
    <m/>
    <m/>
    <m/>
    <m/>
    <m/>
    <s v="Naik"/>
    <d v="2020-07-22T00:00:00"/>
    <s v="Weldon Biotech"/>
    <s v="India"/>
    <s v="hsCRP"/>
    <s v="DMF"/>
    <m/>
    <s v="Notarized"/>
    <x v="1"/>
    <s v="R&amp;D"/>
    <s v="Chao D."/>
    <s v="Pending ETA from R&amp;D"/>
    <d v="2021-05-05T00:00:00"/>
    <m/>
  </r>
  <r>
    <s v="NAIK-005"/>
    <n v="0"/>
    <m/>
    <n v="0"/>
    <m/>
    <m/>
    <m/>
    <m/>
    <m/>
    <m/>
    <s v="Naik"/>
    <d v="2020-07-22T00:00:00"/>
    <s v="Weldon Biotech"/>
    <s v="India"/>
    <s v="LDL"/>
    <s v="DMF"/>
    <m/>
    <s v="Notarized"/>
    <x v="1"/>
    <s v="R&amp;D"/>
    <s v="Chao D."/>
    <s v="Pending ETA from R&amp;D"/>
    <d v="2021-05-05T00:00:00"/>
    <m/>
  </r>
  <r>
    <s v="NAIK-005"/>
    <n v="0"/>
    <m/>
    <n v="0"/>
    <m/>
    <m/>
    <m/>
    <m/>
    <m/>
    <m/>
    <s v="Naik"/>
    <d v="2020-07-22T00:00:00"/>
    <s v="Weldon Biotech"/>
    <s v="India"/>
    <s v="Lipase"/>
    <s v="DMF"/>
    <m/>
    <s v="Notarized"/>
    <x v="1"/>
    <s v="R&amp;D"/>
    <s v="Chao D."/>
    <s v="Pending ETA from R&amp;D"/>
    <d v="2021-05-05T00:00:00"/>
    <m/>
  </r>
  <r>
    <s v="NAIK-005"/>
    <n v="0"/>
    <m/>
    <n v="0"/>
    <m/>
    <m/>
    <m/>
    <m/>
    <m/>
    <m/>
    <s v="Naik"/>
    <d v="2020-07-22T00:00:00"/>
    <s v="Weldon Biotech"/>
    <s v="India"/>
    <s v="Lp(a)"/>
    <s v="DMF"/>
    <m/>
    <s v="Notarized"/>
    <x v="1"/>
    <s v="R&amp;D"/>
    <s v="Chao D."/>
    <s v="Pending ETA from R&amp;D"/>
    <d v="2021-05-05T00:00:00"/>
    <m/>
  </r>
  <r>
    <s v="NAIK-005"/>
    <n v="0"/>
    <m/>
    <n v="0"/>
    <m/>
    <m/>
    <m/>
    <m/>
    <m/>
    <m/>
    <s v="Naik"/>
    <d v="2020-07-22T00:00:00"/>
    <s v="Weldon Biotech"/>
    <s v="India"/>
    <s v="PCT "/>
    <s v="DMF"/>
    <m/>
    <s v="Notarized"/>
    <x v="1"/>
    <s v="R&amp;D"/>
    <s v="Chao D."/>
    <s v="Pending ETA from R&amp;D"/>
    <d v="2021-05-05T00:00:00"/>
    <m/>
  </r>
  <r>
    <s v="NAIK-005"/>
    <n v="0"/>
    <m/>
    <n v="0"/>
    <m/>
    <m/>
    <m/>
    <m/>
    <m/>
    <m/>
    <s v="Naik"/>
    <d v="2020-07-22T00:00:00"/>
    <s v="Weldon Biotech"/>
    <s v="India"/>
    <s v="TBA"/>
    <s v="DMF"/>
    <m/>
    <s v="Notarized"/>
    <x v="1"/>
    <s v="R&amp;D"/>
    <s v="Chao D."/>
    <s v="Pending ETA from R&amp;D"/>
    <d v="2021-05-05T00:00:00"/>
    <m/>
  </r>
  <r>
    <s v="NAIK-005"/>
    <n v="0"/>
    <m/>
    <n v="0"/>
    <m/>
    <m/>
    <m/>
    <m/>
    <m/>
    <m/>
    <s v="Naik"/>
    <d v="2020-07-22T00:00:00"/>
    <s v="Weldon Biotech"/>
    <s v="India"/>
    <s v="D-Dimer"/>
    <s v="DMF"/>
    <m/>
    <s v="Notarized"/>
    <x v="2"/>
    <s v="QA/RA"/>
    <m/>
    <d v="2021-05-05T00:00:00"/>
    <d v="2021-05-05T00:00:00"/>
    <m/>
  </r>
  <r>
    <s v="NAIK-005"/>
    <n v="0"/>
    <m/>
    <n v="0"/>
    <m/>
    <m/>
    <m/>
    <m/>
    <m/>
    <m/>
    <s v="Naik"/>
    <d v="2020-07-22T00:00:00"/>
    <s v="Weldon Biotech"/>
    <s v="India"/>
    <s v="HCY 2R"/>
    <s v="DMF"/>
    <m/>
    <s v="Notarized"/>
    <x v="2"/>
    <s v="QA/RA"/>
    <m/>
    <d v="2022-01-06T00:00:00"/>
    <d v="2022-01-06T00:00:00"/>
    <m/>
  </r>
  <r>
    <s v="NAIK-005"/>
    <n v="0"/>
    <m/>
    <n v="0"/>
    <m/>
    <m/>
    <m/>
    <m/>
    <m/>
    <m/>
    <s v="Naik"/>
    <d v="2020-07-22T00:00:00"/>
    <s v="Weldon Biotech"/>
    <s v="India"/>
    <s v="Kappa FLC"/>
    <s v="DMF"/>
    <m/>
    <s v="Notarized"/>
    <x v="2"/>
    <s v="QA/RA"/>
    <m/>
    <d v="2023-02-22T00:00:00"/>
    <d v="2023-02-22T00:00:00"/>
    <s v="(2/22) Sent DMF emails to Vinay to FWD to customer"/>
  </r>
  <r>
    <s v="NAIK-005"/>
    <n v="0"/>
    <m/>
    <n v="0"/>
    <m/>
    <m/>
    <m/>
    <m/>
    <m/>
    <m/>
    <s v="Naik"/>
    <d v="2020-07-22T00:00:00"/>
    <s v="Weldon Biotech"/>
    <s v="India"/>
    <s v="Lambda FLC"/>
    <s v="DMF"/>
    <m/>
    <s v="Notarized"/>
    <x v="2"/>
    <s v="QA/RA"/>
    <m/>
    <d v="2023-02-22T00:00:00"/>
    <d v="2023-02-22T00:00:00"/>
    <s v="(2/22) Sent DMF emails to Vinay to FWD to customer"/>
  </r>
  <r>
    <s v="NAIK-008"/>
    <n v="1"/>
    <m/>
    <n v="1"/>
    <m/>
    <m/>
    <m/>
    <m/>
    <m/>
    <m/>
    <s v="Naik"/>
    <d v="2020-10-16T00:00:00"/>
    <s v="Diasys"/>
    <s v="India"/>
    <s v="HCY 2R"/>
    <s v="Audit Report"/>
    <m/>
    <s v="N/A"/>
    <x v="1"/>
    <s v="QA/RA"/>
    <s v="Justine A."/>
    <d v="2023-05-31T00:00:00"/>
    <d v="2021-08-04T00:00:00"/>
    <m/>
  </r>
  <r>
    <s v="NAIK-008"/>
    <n v="0"/>
    <m/>
    <n v="0"/>
    <m/>
    <m/>
    <m/>
    <m/>
    <m/>
    <m/>
    <s v="Naik"/>
    <d v="2020-10-16T00:00:00"/>
    <s v="Diasys"/>
    <s v="India"/>
    <s v="D-Dimer"/>
    <s v="Audit Report"/>
    <m/>
    <s v="N/A"/>
    <x v="2"/>
    <s v="QA/RA"/>
    <m/>
    <d v="2021-08-04T00:00:00"/>
    <d v="2021-08-04T00:00:00"/>
    <m/>
  </r>
  <r>
    <s v="NAIK-008"/>
    <n v="0"/>
    <m/>
    <n v="0"/>
    <m/>
    <m/>
    <m/>
    <m/>
    <m/>
    <m/>
    <s v="Naik"/>
    <d v="2020-10-16T00:00:00"/>
    <s v="Diasys"/>
    <s v="India"/>
    <s v="HDL"/>
    <s v="Audit Report"/>
    <m/>
    <s v="N/A"/>
    <x v="1"/>
    <s v="QA/RA"/>
    <s v="Justine A."/>
    <d v="2023-05-31T00:00:00"/>
    <d v="2021-08-04T00:00:00"/>
    <m/>
  </r>
  <r>
    <s v="NAIK-008"/>
    <n v="0"/>
    <m/>
    <n v="0"/>
    <m/>
    <m/>
    <m/>
    <m/>
    <m/>
    <m/>
    <s v="Naik"/>
    <d v="2020-10-16T00:00:00"/>
    <s v="Diasys"/>
    <s v="India"/>
    <s v="LDL"/>
    <s v="Audit Report"/>
    <m/>
    <s v="N/A"/>
    <x v="1"/>
    <s v="QA/RA"/>
    <s v="Justine A."/>
    <d v="2023-05-31T00:00:00"/>
    <d v="2021-08-04T00:00:00"/>
    <m/>
  </r>
  <r>
    <s v="NAIK-008"/>
    <n v="0"/>
    <m/>
    <n v="0"/>
    <m/>
    <m/>
    <m/>
    <m/>
    <m/>
    <m/>
    <s v="Naik"/>
    <d v="2020-10-16T00:00:00"/>
    <s v="Diasys"/>
    <s v="India"/>
    <s v="Vitamin D"/>
    <s v="Audit Report"/>
    <m/>
    <s v="N/A"/>
    <x v="1"/>
    <s v="QA/RA"/>
    <s v="Justine A."/>
    <d v="2023-05-31T00:00:00"/>
    <d v="2021-08-04T00:00:00"/>
    <m/>
  </r>
  <r>
    <s v="NAIK-008"/>
    <n v="0"/>
    <m/>
    <n v="0"/>
    <m/>
    <m/>
    <m/>
    <m/>
    <m/>
    <m/>
    <s v="Naik"/>
    <d v="2020-10-16T00:00:00"/>
    <s v="Diasys"/>
    <s v="India"/>
    <s v="HDL"/>
    <s v="DMF"/>
    <m/>
    <s v="Notarized"/>
    <x v="1"/>
    <s v="R&amp;D"/>
    <s v="Chao D."/>
    <s v="Pending ETA from R&amp;D"/>
    <d v="2021-08-04T00:00:00"/>
    <m/>
  </r>
  <r>
    <s v="NAIK-008"/>
    <n v="0"/>
    <m/>
    <n v="0"/>
    <m/>
    <m/>
    <m/>
    <m/>
    <m/>
    <m/>
    <s v="Naik"/>
    <d v="2020-10-16T00:00:00"/>
    <s v="Diasys"/>
    <s v="India"/>
    <s v="LDL"/>
    <s v="DMF"/>
    <m/>
    <s v="Notarized"/>
    <x v="1"/>
    <s v="R&amp;D"/>
    <s v="Chao D."/>
    <s v="Pending ETA from R&amp;D"/>
    <d v="2021-08-04T00:00:00"/>
    <m/>
  </r>
  <r>
    <s v="NAIK-008"/>
    <n v="0"/>
    <m/>
    <n v="0"/>
    <m/>
    <m/>
    <m/>
    <m/>
    <m/>
    <m/>
    <s v="Naik"/>
    <d v="2020-10-16T00:00:00"/>
    <s v="Diasys"/>
    <s v="India"/>
    <s v="HDL"/>
    <s v="Essential Requirement"/>
    <m/>
    <s v="N/A"/>
    <x v="1"/>
    <s v="R&amp;D"/>
    <s v="Chao D."/>
    <d v="2023-08-03T00:00:00"/>
    <d v="2021-08-04T00:00:00"/>
    <m/>
  </r>
  <r>
    <s v="NAIK-008"/>
    <n v="0"/>
    <m/>
    <n v="0"/>
    <m/>
    <m/>
    <m/>
    <m/>
    <m/>
    <m/>
    <s v="Naik"/>
    <d v="2020-10-16T00:00:00"/>
    <s v="Diasys"/>
    <s v="India"/>
    <s v="D-Dimer"/>
    <s v="DMF"/>
    <m/>
    <s v="Notarized"/>
    <x v="2"/>
    <s v="QA/RA"/>
    <m/>
    <d v="2021-08-04T00:00:00"/>
    <d v="2021-08-04T00:00:00"/>
    <m/>
  </r>
  <r>
    <s v="NAIK-008"/>
    <n v="0"/>
    <m/>
    <n v="0"/>
    <m/>
    <m/>
    <m/>
    <m/>
    <m/>
    <m/>
    <s v="Naik"/>
    <d v="2020-10-16T00:00:00"/>
    <s v="Diasys"/>
    <s v="India"/>
    <s v="HCY 2R"/>
    <s v="DMF"/>
    <m/>
    <s v="Notarized"/>
    <x v="2"/>
    <s v="QA/RA"/>
    <m/>
    <d v="2021-08-04T00:00:00"/>
    <d v="2021-08-04T00:00:00"/>
    <m/>
  </r>
  <r>
    <s v="NAIK-008"/>
    <n v="0"/>
    <m/>
    <n v="0"/>
    <m/>
    <m/>
    <m/>
    <m/>
    <m/>
    <m/>
    <s v="Naik"/>
    <d v="2020-10-16T00:00:00"/>
    <s v="Diasys"/>
    <s v="India"/>
    <s v="Vitamin D"/>
    <s v="DMF"/>
    <m/>
    <s v="Notarized"/>
    <x v="2"/>
    <s v="QA/RA"/>
    <s v="Chao D."/>
    <d v="2023-03-09T00:00:00"/>
    <d v="2023-03-09T00:00:00"/>
    <s v="(3/1) Sent Vinay list of pending Vit D DMF requests to forward to customer. _x000a_(3/9) Sent updated DMF Zip folder to Vinay to send to Customer."/>
  </r>
  <r>
    <s v="NAIK-008"/>
    <n v="0"/>
    <m/>
    <n v="0"/>
    <m/>
    <m/>
    <m/>
    <m/>
    <m/>
    <m/>
    <s v="Naik"/>
    <d v="2020-10-16T00:00:00"/>
    <s v="Diasys"/>
    <s v="India"/>
    <s v="D-Dimer"/>
    <s v="Essential Requirement"/>
    <m/>
    <s v="N/A"/>
    <x v="2"/>
    <s v="QA/RA"/>
    <s v="Chao D."/>
    <d v="2021-08-04T00:00:00"/>
    <d v="2021-08-04T00:00:00"/>
    <m/>
  </r>
  <r>
    <s v="NAIK-008"/>
    <n v="0"/>
    <m/>
    <n v="0"/>
    <m/>
    <m/>
    <m/>
    <m/>
    <m/>
    <m/>
    <s v="Naik"/>
    <d v="2020-10-16T00:00:00"/>
    <s v="Diasys"/>
    <s v="India"/>
    <s v="HCY 2R"/>
    <s v="Essential Requirement"/>
    <m/>
    <s v="N/A"/>
    <x v="2"/>
    <s v="R&amp;D"/>
    <s v="Chao D."/>
    <d v="2021-08-04T00:00:00"/>
    <d v="2021-08-04T00:00:00"/>
    <s v="Part of DMF"/>
  </r>
  <r>
    <s v="NAIK-008"/>
    <n v="0"/>
    <m/>
    <n v="0"/>
    <m/>
    <m/>
    <m/>
    <m/>
    <m/>
    <m/>
    <s v="Naik"/>
    <d v="2020-10-16T00:00:00"/>
    <s v="Diasys"/>
    <s v="India"/>
    <s v="LDL"/>
    <s v="Essential Requirement"/>
    <m/>
    <s v="N/A"/>
    <x v="1"/>
    <s v="R&amp;D"/>
    <s v="Chao D."/>
    <d v="2023-08-03T00:00:00"/>
    <d v="2021-08-04T00:00:00"/>
    <m/>
  </r>
  <r>
    <s v="NAIK-008"/>
    <n v="0"/>
    <m/>
    <n v="0"/>
    <m/>
    <m/>
    <m/>
    <m/>
    <m/>
    <m/>
    <s v="Naik"/>
    <d v="2020-10-16T00:00:00"/>
    <s v="Diasys"/>
    <s v="India"/>
    <s v="Vitamin D"/>
    <s v="Essential Requirement"/>
    <m/>
    <s v="N/A"/>
    <x v="2"/>
    <s v="R&amp;D"/>
    <s v="Chao D."/>
    <d v="2021-08-04T00:00:00"/>
    <d v="2021-08-04T00:00:00"/>
    <s v="Part of DMF"/>
  </r>
  <r>
    <s v="NAIK-028"/>
    <n v="1"/>
    <m/>
    <n v="1"/>
    <m/>
    <m/>
    <m/>
    <m/>
    <m/>
    <m/>
    <s v="Naik"/>
    <d v="2021-10-11T00:00:00"/>
    <s v="Sunmed Tech&amp;Trade Co. Ltd"/>
    <s v="Vietnam "/>
    <s v="Cardiac Troponin "/>
    <s v="LOA"/>
    <m/>
    <s v="Legalized"/>
    <x v="0"/>
    <s v="MKTG"/>
    <s v="Ericka B."/>
    <d v="2022-10-28T00:00:00"/>
    <d v="2022-10-19T00:00:00"/>
    <s v="Kit/cal/con _x000a_(10/18) Sent to Steve - APPROVED_x000a_(11/08) informed vinay about PLAC docs until Q1 2022 - requested if customer would like to move fwd with registering Troponin I and PCT only for now _x000a_(11/18) Followed up with Vinay on customer reponse on how to proceed._x000a_(3/24) Sent LOA to Vinay to review with customer_x000a_(4/29) Subnitted check request_x000a_(6/22) Sent to SOS - sent notarized ecopt to Vinay_x000a_(8/01) Sent to DOS_x000a_(10/14) Received back from DOS - Sent ecopy to VN - Sent to Embassy_x000a_(10/19) Received back from the Embassy - Sent to VN_x000a_(2/21/23) Pending Vinays confirmation that this request is good"/>
  </r>
  <r>
    <s v="NAIK-028"/>
    <n v="0"/>
    <m/>
    <n v="0"/>
    <m/>
    <m/>
    <m/>
    <m/>
    <m/>
    <m/>
    <s v="Naik"/>
    <d v="2021-10-11T00:00:00"/>
    <s v="Sunmed Tech&amp;Trade Co. Ltd"/>
    <s v="Vietnam "/>
    <s v="Cardiac Troponin "/>
    <s v="CFG"/>
    <m/>
    <s v="Legalized"/>
    <x v="0"/>
    <s v="MKTG"/>
    <s v="Ericka B."/>
    <d v="2022-10-28T00:00:00"/>
    <d v="2022-10-19T00:00:00"/>
    <s v="(11/08) informed vinay that troponin I will not be listed on CFG and asked if CoE would be exceptable in its place. _x000a_(11/18) Followed up with Vinay on customer reponse on how to proceed._x000a_(3/24) Requested vinay to confirm with customer if this needs to be legalized?_x000a_(4/29) Submitted check request_x000a_(6/21) Document ready - waiting on LOA to be received to send out with CFG_x000a_(8/01) Sent to DOS_x000a_(10/14) Received back from DOS - Sent ecopy to VN - Sent to Embassy_x000a_(10/19) Received back from the Embassy - Sent to VN_x000a_(2/21/23) Pending Vinays confirmation that this request is good"/>
  </r>
  <r>
    <s v="NAIK-028"/>
    <n v="0"/>
    <m/>
    <n v="0"/>
    <m/>
    <m/>
    <m/>
    <m/>
    <m/>
    <m/>
    <s v="Naik"/>
    <d v="2021-10-11T00:00:00"/>
    <s v="Sunmed Tech&amp;Trade Co. Ltd"/>
    <s v="Vietnam "/>
    <s v="PCT"/>
    <s v="CFG"/>
    <m/>
    <s v="Legalized"/>
    <x v="0"/>
    <s v="MKTG"/>
    <s v="Ericka B."/>
    <d v="2022-10-28T00:00:00"/>
    <d v="2022-10-19T00:00:00"/>
    <s v="(11/08) informed vinay that troponin I will not be listed on CFG and asked if CoE would be exceptable in its place. _x000a_(11/18) Followed up with Vinay on customer reponse on how to proceed._x000a_(3/24) Requested vinay to confirm with customer if this needs to be legalized?_x000a_(4/29) Submitted check request_x000a_(6/21) Document ready - waiting on LOA to be received to send out with CFG_x000a_(8/01) Sent to DOS_x000a_(10/14) Received back from DOS - Sent ecopy to VN - Sent to Embassy_x000a_(10/19) Received back from the Embassy - Sent to VN_x000a_(2/21/23) Pending Vinays confirmation that this request is good"/>
  </r>
  <r>
    <s v="NAIK-028"/>
    <n v="0"/>
    <m/>
    <n v="0"/>
    <m/>
    <m/>
    <m/>
    <m/>
    <m/>
    <m/>
    <s v="Naik"/>
    <d v="2021-10-11T00:00:00"/>
    <s v="Sunmed Tech&amp;Trade Co. Ltd"/>
    <s v="Vietnam "/>
    <s v="PLAC"/>
    <s v="CFG"/>
    <m/>
    <s v="Legalized"/>
    <x v="0"/>
    <s v="MKTG"/>
    <s v="Ericka B."/>
    <d v="2022-10-28T00:00:00"/>
    <d v="2022-10-19T00:00:00"/>
    <s v="(11/08) informed vinay that troponin I will not be listed on CFG and asked if CoE would be exceptable in its place. _x000a_(11/18) Followed up with Vinay on customer reponse on how to proceed._x000a_(3/24) Requested vinay to confirm with customer if this needs to be legalized?_x000a_(4/29) Submitted check request_x000a_(6/21) Document ready - waiting on LOA to be received to send out with CFG_x000a_(8/01) Sent to DOS_x000a_(10/14) Received back from DOS - Sent ecopy to VN - Sent to Embassy_x000a_(10/19) Received back from the Embassy - Sent to VN_x000a_(2/21/23) Pending Vinays confirmation that this request is good"/>
  </r>
  <r>
    <s v="NAIK-028"/>
    <n v="0"/>
    <m/>
    <n v="0"/>
    <m/>
    <m/>
    <m/>
    <m/>
    <m/>
    <m/>
    <s v="Naik"/>
    <d v="2021-10-11T00:00:00"/>
    <s v="Sunmed Tech&amp;Trade Co. Ltd"/>
    <s v="Vietnam "/>
    <s v="PCT"/>
    <s v="LOA"/>
    <m/>
    <s v="Legalized"/>
    <x v="0"/>
    <s v="MKTG"/>
    <s v="Ericka B."/>
    <d v="2022-10-28T00:00:00"/>
    <d v="2022-10-19T00:00:00"/>
    <s v="Kit/cal/con _x000a_(10/18) Sent to Steve - APPROVED_x000a_(11/08) informed vinay about PLAC docs until Q1 2022 - requested if customer would like to move fwd with registering Troponin I and PCT only for now _x000a_(11/18) Followed up with Vinay on customer reponse on how to proceed._x000a_(3/24) Sent LOA to Vinay to review with customer_x000a_(4/29) Subnitted check request_x000a_(6/22) Sent to SOS - sent notarized ecopt to Vinay_x000a_(8/01) Sent to DOS_x000a_(10/14) Received back from DOS - Sent ecopy to VN - Sent to Embassy_x000a_(10/19) Received back from the Embassy - Sent to VN_x000a_(2/21/23) Pending Vinays confirmation that this request is good"/>
  </r>
  <r>
    <s v="NAIK-028"/>
    <n v="0"/>
    <m/>
    <n v="0"/>
    <m/>
    <m/>
    <m/>
    <m/>
    <m/>
    <m/>
    <s v="Naik"/>
    <d v="2021-10-11T00:00:00"/>
    <s v="Sunmed Tech&amp;Trade Co. Ltd"/>
    <s v="Vietnam "/>
    <s v="PLAC"/>
    <s v="LOA"/>
    <m/>
    <s v="Legalized"/>
    <x v="0"/>
    <s v="MKTG"/>
    <s v="Ericka B."/>
    <d v="2022-10-28T00:00:00"/>
    <d v="2022-10-19T00:00:00"/>
    <s v="Kit/cal/con _x000a_(10/18) Sent to Steve - APPROVED_x000a_(11/08) informed vinay about PLAC docs until Q1 2022 - requested if customer would like to move fwd with registering Troponin I and PCT only for now _x000a_(11/18) Followed up with Vinay on customer reponse on how to proceed._x000a_(3/24) Sent LOA to Vinay to review with customer_x000a_(4/29) Subnitted check request_x000a_(6/22) Sent to SOS - sent notarized ecopt to Vinay_x000a_(8/01) Sent to DOS_x000a_(10/14) Received back from DOS - Sent ecopy to VN - Sent to Embassy_x000a_(10/19) Received back from the Embassy - Sent to VN_x000a_(2/21/23) Pending Vinays confirmation that this request is good"/>
  </r>
  <r>
    <s v="NAIK-030"/>
    <n v="1"/>
    <m/>
    <n v="1"/>
    <m/>
    <m/>
    <m/>
    <m/>
    <m/>
    <m/>
    <s v="Naik"/>
    <d v="2021-12-29T00:00:00"/>
    <s v="Wheecon Instruments Private Limited "/>
    <s v="India"/>
    <s v="1,5 AG"/>
    <s v="DoC"/>
    <m/>
    <s v="N/A"/>
    <x v="1"/>
    <s v="QA/RA"/>
    <s v="Justine A."/>
    <d v="2023-08-06T00:00:00"/>
    <d v="2022-01-04T00:00:00"/>
    <m/>
  </r>
  <r>
    <s v="NAIK-030"/>
    <n v="0"/>
    <m/>
    <n v="0"/>
    <m/>
    <m/>
    <m/>
    <m/>
    <m/>
    <m/>
    <s v="Naik"/>
    <d v="2021-12-29T00:00:00"/>
    <s v="Wheecon Instruments Private Limited "/>
    <s v="India"/>
    <s v="CO2"/>
    <s v="DoC"/>
    <m/>
    <s v="N/A"/>
    <x v="1"/>
    <s v="QA/RA"/>
    <s v="Justine A."/>
    <d v="2023-08-06T00:00:00"/>
    <d v="2022-01-04T00:00:00"/>
    <m/>
  </r>
  <r>
    <s v="NAIK-030"/>
    <n v="0"/>
    <m/>
    <n v="0"/>
    <m/>
    <m/>
    <m/>
    <m/>
    <m/>
    <m/>
    <s v="Naik"/>
    <d v="2021-12-29T00:00:00"/>
    <s v="Wheecon Instruments Private Limited "/>
    <s v="India"/>
    <s v="GSP"/>
    <s v="DoC"/>
    <m/>
    <s v="N/A"/>
    <x v="1"/>
    <s v="QA/RA"/>
    <s v="Justine A."/>
    <d v="2023-08-06T00:00:00"/>
    <d v="2022-01-04T00:00:00"/>
    <m/>
  </r>
  <r>
    <s v="NAIK-030"/>
    <n v="0"/>
    <m/>
    <n v="0"/>
    <m/>
    <m/>
    <m/>
    <m/>
    <m/>
    <m/>
    <s v="Naik"/>
    <d v="2021-12-29T00:00:00"/>
    <s v="Wheecon Instruments Private Limited "/>
    <s v="India"/>
    <s v="Lithium"/>
    <s v="DoC"/>
    <m/>
    <s v="N/A"/>
    <x v="1"/>
    <s v="QA/RA"/>
    <s v="Justine A."/>
    <d v="2023-08-06T00:00:00"/>
    <d v="2022-01-04T00:00:00"/>
    <m/>
  </r>
  <r>
    <s v="NAIK-030"/>
    <n v="0"/>
    <m/>
    <n v="0"/>
    <m/>
    <m/>
    <m/>
    <m/>
    <m/>
    <m/>
    <s v="Naik"/>
    <d v="2021-12-29T00:00:00"/>
    <s v="Wheecon Instruments Private Limited "/>
    <s v="India"/>
    <s v="Potassium"/>
    <s v="DoC"/>
    <m/>
    <s v="N/A"/>
    <x v="1"/>
    <s v="QA/RA"/>
    <s v="Justine A."/>
    <d v="2023-08-06T00:00:00"/>
    <d v="2022-01-04T00:00:00"/>
    <m/>
  </r>
  <r>
    <s v="NAIK-030"/>
    <n v="0"/>
    <m/>
    <n v="0"/>
    <m/>
    <m/>
    <m/>
    <m/>
    <m/>
    <m/>
    <s v="Naik"/>
    <d v="2021-12-29T00:00:00"/>
    <s v="Wheecon Instruments Private Limited "/>
    <s v="India"/>
    <s v="1,5 AG"/>
    <s v="Audit Report"/>
    <m/>
    <s v="N/A"/>
    <x v="2"/>
    <s v="MKTG"/>
    <m/>
    <d v="2023-01-16T00:00:00"/>
    <d v="2023-01-16T00:00:00"/>
    <m/>
  </r>
  <r>
    <s v="NAIK-030"/>
    <n v="0"/>
    <m/>
    <n v="0"/>
    <m/>
    <m/>
    <m/>
    <m/>
    <m/>
    <m/>
    <s v="Naik"/>
    <d v="2021-12-29T00:00:00"/>
    <s v="Wheecon Instruments Private Limited "/>
    <s v="India"/>
    <s v="CO2"/>
    <s v="Audit Report"/>
    <m/>
    <s v="N/A"/>
    <x v="2"/>
    <s v="MKTG"/>
    <m/>
    <d v="2023-01-16T00:00:00"/>
    <d v="2023-01-16T00:00:00"/>
    <m/>
  </r>
  <r>
    <s v="NAIK-030"/>
    <n v="0"/>
    <m/>
    <n v="0"/>
    <m/>
    <m/>
    <m/>
    <m/>
    <m/>
    <m/>
    <s v="Naik"/>
    <d v="2021-12-29T00:00:00"/>
    <s v="Wheecon Instruments Private Limited "/>
    <s v="India"/>
    <s v="GSP"/>
    <s v="Audit Report"/>
    <m/>
    <s v="N/A"/>
    <x v="2"/>
    <s v="MKTG"/>
    <m/>
    <d v="2023-01-16T00:00:00"/>
    <d v="2023-01-16T00:00:00"/>
    <m/>
  </r>
  <r>
    <s v="NAIK-030"/>
    <n v="0"/>
    <m/>
    <n v="0"/>
    <m/>
    <m/>
    <m/>
    <m/>
    <m/>
    <m/>
    <s v="Naik"/>
    <d v="2021-12-29T00:00:00"/>
    <s v="Wheecon Instruments Private Limited "/>
    <s v="India"/>
    <s v="Lithium"/>
    <s v="Audit Report"/>
    <m/>
    <s v="N/A"/>
    <x v="2"/>
    <s v="MKTG"/>
    <m/>
    <d v="2023-01-16T00:00:00"/>
    <d v="2023-01-16T00:00:00"/>
    <m/>
  </r>
  <r>
    <s v="NAIK-030"/>
    <n v="0"/>
    <m/>
    <n v="0"/>
    <m/>
    <m/>
    <m/>
    <m/>
    <m/>
    <m/>
    <s v="Naik"/>
    <d v="2021-12-29T00:00:00"/>
    <s v="Wheecon Instruments Private Limited "/>
    <s v="India"/>
    <s v="Potassium"/>
    <s v="Audit Report"/>
    <m/>
    <s v="N/A"/>
    <x v="2"/>
    <s v="MKTG"/>
    <m/>
    <d v="2023-01-16T00:00:00"/>
    <d v="2023-01-16T00:00:00"/>
    <m/>
  </r>
  <r>
    <s v="NAIK-030"/>
    <n v="0"/>
    <m/>
    <n v="0"/>
    <m/>
    <m/>
    <m/>
    <m/>
    <m/>
    <m/>
    <s v="Naik"/>
    <d v="2021-12-29T00:00:00"/>
    <s v="Wheecon Instruments Private Limited "/>
    <s v="India"/>
    <s v="Sodium"/>
    <s v="Audit Report"/>
    <m/>
    <s v="N/A"/>
    <x v="2"/>
    <s v="MKTG"/>
    <m/>
    <d v="2023-01-16T00:00:00"/>
    <d v="2023-01-16T00:00:00"/>
    <m/>
  </r>
  <r>
    <s v="NAIK-030"/>
    <n v="0"/>
    <m/>
    <n v="0"/>
    <m/>
    <m/>
    <m/>
    <m/>
    <m/>
    <m/>
    <s v="Naik"/>
    <d v="2021-12-29T00:00:00"/>
    <s v="Wheecon Instruments Private Limited "/>
    <s v="India"/>
    <s v="Vitamin D"/>
    <s v="Audit Report"/>
    <m/>
    <s v="N/A"/>
    <x v="2"/>
    <s v="MKTG"/>
    <m/>
    <d v="2023-01-16T00:00:00"/>
    <d v="2023-01-16T00:00:00"/>
    <m/>
  </r>
  <r>
    <s v="NAIK-030"/>
    <n v="0"/>
    <m/>
    <n v="0"/>
    <m/>
    <m/>
    <m/>
    <m/>
    <m/>
    <m/>
    <s v="Naik"/>
    <d v="2021-12-29T00:00:00"/>
    <s v="Wheecon Instruments Private Limited "/>
    <s v="India"/>
    <s v="1,5 AG"/>
    <s v="CE Cert"/>
    <m/>
    <s v="N/A"/>
    <x v="2"/>
    <s v="MKTG"/>
    <m/>
    <d v="2023-01-16T00:00:00"/>
    <d v="2023-01-16T00:00:00"/>
    <m/>
  </r>
  <r>
    <s v="NAIK-030"/>
    <n v="0"/>
    <m/>
    <n v="0"/>
    <m/>
    <m/>
    <m/>
    <m/>
    <m/>
    <m/>
    <s v="Naik"/>
    <d v="2021-12-29T00:00:00"/>
    <s v="Wheecon Instruments Private Limited "/>
    <s v="India"/>
    <s v="CO2"/>
    <s v="CE Cert"/>
    <m/>
    <s v="N/A"/>
    <x v="2"/>
    <s v="MKTG"/>
    <m/>
    <d v="2023-01-16T00:00:00"/>
    <d v="2023-01-16T00:00:00"/>
    <m/>
  </r>
  <r>
    <s v="NAIK-030"/>
    <n v="0"/>
    <m/>
    <n v="0"/>
    <m/>
    <m/>
    <m/>
    <m/>
    <m/>
    <m/>
    <s v="Naik"/>
    <d v="2021-12-29T00:00:00"/>
    <s v="Wheecon Instruments Private Limited "/>
    <s v="India"/>
    <s v="GSP"/>
    <s v="CE Cert"/>
    <m/>
    <s v="N/A"/>
    <x v="2"/>
    <s v="MKTG"/>
    <m/>
    <d v="2023-01-16T00:00:00"/>
    <d v="2023-01-16T00:00:00"/>
    <m/>
  </r>
  <r>
    <s v="NAIK-030"/>
    <n v="0"/>
    <m/>
    <n v="0"/>
    <m/>
    <m/>
    <m/>
    <m/>
    <m/>
    <m/>
    <s v="Naik"/>
    <d v="2021-12-29T00:00:00"/>
    <s v="Wheecon Instruments Private Limited "/>
    <s v="India"/>
    <s v="Lithium"/>
    <s v="CE Cert"/>
    <m/>
    <s v="N/A"/>
    <x v="2"/>
    <s v="MKTG"/>
    <m/>
    <d v="2023-01-16T00:00:00"/>
    <d v="2023-01-16T00:00:00"/>
    <m/>
  </r>
  <r>
    <s v="NAIK-030"/>
    <n v="0"/>
    <m/>
    <n v="0"/>
    <m/>
    <m/>
    <m/>
    <m/>
    <m/>
    <m/>
    <s v="Naik"/>
    <d v="2021-12-29T00:00:00"/>
    <s v="Wheecon Instruments Private Limited "/>
    <s v="India"/>
    <s v="Potassium"/>
    <s v="CE Cert"/>
    <m/>
    <s v="N/A"/>
    <x v="2"/>
    <s v="MKTG"/>
    <m/>
    <d v="2023-01-16T00:00:00"/>
    <d v="2023-01-16T00:00:00"/>
    <m/>
  </r>
  <r>
    <s v="NAIK-030"/>
    <n v="0"/>
    <m/>
    <n v="0"/>
    <m/>
    <m/>
    <m/>
    <m/>
    <m/>
    <m/>
    <s v="Naik"/>
    <d v="2021-12-29T00:00:00"/>
    <s v="Wheecon Instruments Private Limited "/>
    <s v="India"/>
    <s v="Sodium"/>
    <s v="CE Cert"/>
    <m/>
    <s v="N/A"/>
    <x v="2"/>
    <s v="MKTG"/>
    <m/>
    <d v="2023-01-16T00:00:00"/>
    <d v="2023-01-16T00:00:00"/>
    <m/>
  </r>
  <r>
    <s v="NAIK-030"/>
    <n v="0"/>
    <m/>
    <n v="0"/>
    <m/>
    <m/>
    <m/>
    <m/>
    <m/>
    <m/>
    <s v="Naik"/>
    <d v="2021-12-29T00:00:00"/>
    <s v="Wheecon Instruments Private Limited "/>
    <s v="India"/>
    <s v="Vitamin D"/>
    <s v="CE Cert"/>
    <m/>
    <s v="N/A"/>
    <x v="2"/>
    <s v="MKTG"/>
    <m/>
    <d v="2023-01-16T00:00:00"/>
    <d v="2023-01-16T00:00:00"/>
    <m/>
  </r>
  <r>
    <s v="NAIK-030"/>
    <n v="0"/>
    <m/>
    <n v="0"/>
    <m/>
    <m/>
    <m/>
    <m/>
    <m/>
    <m/>
    <s v="Naik"/>
    <d v="2021-12-29T00:00:00"/>
    <s v="Wheecon Instruments Private Limited "/>
    <s v="India"/>
    <s v="1,5 AG"/>
    <s v="CFG"/>
    <m/>
    <s v="N/A"/>
    <x v="2"/>
    <s v="SALES"/>
    <m/>
    <d v="2023-01-16T00:00:00"/>
    <d v="2023-01-16T00:00:00"/>
    <m/>
  </r>
  <r>
    <s v="NAIK-030"/>
    <n v="0"/>
    <m/>
    <n v="0"/>
    <m/>
    <m/>
    <m/>
    <m/>
    <m/>
    <m/>
    <s v="Naik"/>
    <d v="2021-12-29T00:00:00"/>
    <s v="Wheecon Instruments Private Limited "/>
    <s v="India"/>
    <s v="CO2"/>
    <s v="CFG"/>
    <m/>
    <s v="N/A"/>
    <x v="2"/>
    <s v="SALES"/>
    <m/>
    <d v="2023-01-16T00:00:00"/>
    <d v="2023-01-16T00:00:00"/>
    <m/>
  </r>
  <r>
    <s v="NAIK-030"/>
    <n v="0"/>
    <m/>
    <n v="0"/>
    <m/>
    <m/>
    <m/>
    <m/>
    <m/>
    <m/>
    <s v="Naik"/>
    <d v="2021-12-29T00:00:00"/>
    <s v="Wheecon Instruments Private Limited "/>
    <s v="India"/>
    <s v="GSP"/>
    <s v="CFG"/>
    <m/>
    <s v="N/A"/>
    <x v="2"/>
    <s v="SALES"/>
    <m/>
    <d v="2023-01-16T00:00:00"/>
    <d v="2023-01-16T00:00:00"/>
    <m/>
  </r>
  <r>
    <s v="NAIK-030"/>
    <n v="0"/>
    <m/>
    <n v="0"/>
    <m/>
    <m/>
    <m/>
    <m/>
    <m/>
    <m/>
    <s v="Naik"/>
    <d v="2021-12-29T00:00:00"/>
    <s v="Wheecon Instruments Private Limited "/>
    <s v="India"/>
    <s v="Lithium"/>
    <s v="CFG"/>
    <m/>
    <s v="N/A"/>
    <x v="2"/>
    <s v="SALES"/>
    <m/>
    <d v="2023-01-16T00:00:00"/>
    <d v="2023-01-16T00:00:00"/>
    <m/>
  </r>
  <r>
    <s v="NAIK-030"/>
    <n v="0"/>
    <m/>
    <n v="0"/>
    <m/>
    <m/>
    <m/>
    <m/>
    <m/>
    <m/>
    <s v="Naik"/>
    <d v="2021-12-29T00:00:00"/>
    <s v="Wheecon Instruments Private Limited "/>
    <s v="India"/>
    <s v="Potassium"/>
    <s v="CFG"/>
    <m/>
    <s v="N/A"/>
    <x v="2"/>
    <s v="SALES"/>
    <m/>
    <d v="2023-01-16T00:00:00"/>
    <d v="2023-01-16T00:00:00"/>
    <m/>
  </r>
  <r>
    <s v="NAIK-030"/>
    <n v="0"/>
    <m/>
    <n v="0"/>
    <m/>
    <m/>
    <m/>
    <m/>
    <m/>
    <m/>
    <s v="Naik"/>
    <d v="2021-12-29T00:00:00"/>
    <s v="Wheecon Instruments Private Limited "/>
    <s v="India"/>
    <s v="Sodium"/>
    <s v="CFG"/>
    <m/>
    <s v="N/A"/>
    <x v="2"/>
    <s v="SALES"/>
    <m/>
    <d v="2023-01-16T00:00:00"/>
    <d v="2023-01-16T00:00:00"/>
    <m/>
  </r>
  <r>
    <s v="NAIK-030"/>
    <n v="0"/>
    <m/>
    <n v="0"/>
    <m/>
    <m/>
    <m/>
    <m/>
    <m/>
    <m/>
    <s v="Naik"/>
    <d v="2021-12-29T00:00:00"/>
    <s v="Wheecon Instruments Private Limited "/>
    <s v="India"/>
    <s v="Vitamin D"/>
    <s v="CFG"/>
    <m/>
    <s v="N/A"/>
    <x v="2"/>
    <s v="SALES"/>
    <m/>
    <d v="2023-01-16T00:00:00"/>
    <d v="2023-01-16T00:00:00"/>
    <m/>
  </r>
  <r>
    <s v="NAIK-030"/>
    <n v="0"/>
    <m/>
    <n v="0"/>
    <m/>
    <m/>
    <m/>
    <m/>
    <m/>
    <m/>
    <s v="Naik"/>
    <d v="2021-12-29T00:00:00"/>
    <s v="Wheecon Instruments Private Limited "/>
    <s v="India"/>
    <s v="1,5 AG"/>
    <s v="Constitution Details of Authorized Agent "/>
    <m/>
    <s v="N/A"/>
    <x v="1"/>
    <s v="MGMT"/>
    <m/>
    <d v="2023-08-18T00:00:00"/>
    <d v="2022-01-04T00:00:00"/>
    <m/>
  </r>
  <r>
    <s v="NAIK-030"/>
    <n v="0"/>
    <m/>
    <n v="0"/>
    <m/>
    <m/>
    <m/>
    <m/>
    <m/>
    <m/>
    <s v="Naik"/>
    <d v="2021-12-29T00:00:00"/>
    <s v="Wheecon Instruments Private Limited "/>
    <s v="India"/>
    <s v="CO2"/>
    <s v="Constitution Details of Authorized Agent "/>
    <m/>
    <s v="N/A"/>
    <x v="1"/>
    <s v="MGMT"/>
    <m/>
    <d v="2023-08-18T00:00:00"/>
    <d v="2022-01-04T00:00:00"/>
    <m/>
  </r>
  <r>
    <s v="NAIK-030"/>
    <n v="0"/>
    <m/>
    <n v="0"/>
    <m/>
    <m/>
    <m/>
    <m/>
    <m/>
    <m/>
    <s v="Naik"/>
    <d v="2021-12-29T00:00:00"/>
    <s v="Wheecon Instruments Private Limited "/>
    <s v="India"/>
    <s v="GSP"/>
    <s v="Constitution Details of Authorized Agent "/>
    <m/>
    <s v="N/A"/>
    <x v="1"/>
    <s v="MGMT"/>
    <m/>
    <d v="2023-08-18T00:00:00"/>
    <d v="2022-01-04T00:00:00"/>
    <m/>
  </r>
  <r>
    <s v="NAIK-030"/>
    <n v="0"/>
    <m/>
    <n v="0"/>
    <m/>
    <m/>
    <m/>
    <m/>
    <m/>
    <m/>
    <s v="Naik"/>
    <d v="2021-12-29T00:00:00"/>
    <s v="Wheecon Instruments Private Limited "/>
    <s v="India"/>
    <s v="Lithium"/>
    <s v="Constitution Details of Authorized Agent "/>
    <m/>
    <s v="N/A"/>
    <x v="1"/>
    <s v="MGMT"/>
    <m/>
    <d v="2023-08-18T00:00:00"/>
    <d v="2022-01-04T00:00:00"/>
    <m/>
  </r>
  <r>
    <s v="NAIK-030"/>
    <n v="0"/>
    <m/>
    <n v="0"/>
    <m/>
    <m/>
    <m/>
    <m/>
    <m/>
    <m/>
    <s v="Naik"/>
    <d v="2021-12-29T00:00:00"/>
    <s v="Wheecon Instruments Private Limited "/>
    <s v="India"/>
    <s v="Potassium"/>
    <s v="Constitution Details of Authorized Agent "/>
    <m/>
    <s v="N/A"/>
    <x v="1"/>
    <s v="MGMT"/>
    <m/>
    <d v="2023-08-18T00:00:00"/>
    <d v="2022-01-04T00:00:00"/>
    <m/>
  </r>
  <r>
    <s v="NAIK-030"/>
    <n v="0"/>
    <m/>
    <n v="0"/>
    <m/>
    <m/>
    <m/>
    <m/>
    <m/>
    <m/>
    <s v="Naik"/>
    <d v="2021-12-29T00:00:00"/>
    <s v="Wheecon Instruments Private Limited "/>
    <s v="India"/>
    <s v="Sodium"/>
    <s v="Constitution Details of Authorized Agent "/>
    <m/>
    <s v="N/A"/>
    <x v="1"/>
    <s v="MGMT"/>
    <m/>
    <d v="2023-08-18T00:00:00"/>
    <d v="2022-01-04T00:00:00"/>
    <m/>
  </r>
  <r>
    <s v="NAIK-030"/>
    <n v="0"/>
    <m/>
    <n v="0"/>
    <m/>
    <m/>
    <m/>
    <m/>
    <m/>
    <m/>
    <s v="Naik"/>
    <d v="2021-12-29T00:00:00"/>
    <s v="Wheecon Instruments Private Limited "/>
    <s v="India"/>
    <s v="Vitamin D"/>
    <s v="Constitution Details of Authorized Agent "/>
    <m/>
    <s v="N/A"/>
    <x v="1"/>
    <s v="MGMT"/>
    <m/>
    <d v="2023-08-18T00:00:00"/>
    <d v="2022-01-04T00:00:00"/>
    <m/>
  </r>
  <r>
    <s v="NAIK-030"/>
    <n v="0"/>
    <m/>
    <n v="0"/>
    <m/>
    <m/>
    <m/>
    <m/>
    <m/>
    <m/>
    <s v="Naik"/>
    <d v="2021-12-29T00:00:00"/>
    <s v="Wheecon Instruments Private Limited "/>
    <s v="India"/>
    <s v="1,5 AG"/>
    <s v="DMF"/>
    <m/>
    <s v="Notarized"/>
    <x v="1"/>
    <s v="R&amp;D"/>
    <s v="Chao D."/>
    <s v="Pending ETA from R&amp;D"/>
    <d v="2022-01-04T00:00:00"/>
    <m/>
  </r>
  <r>
    <s v="NAIK-030"/>
    <n v="0"/>
    <m/>
    <n v="0"/>
    <m/>
    <m/>
    <m/>
    <m/>
    <m/>
    <m/>
    <s v="Naik"/>
    <d v="2021-12-29T00:00:00"/>
    <s v="Wheecon Instruments Private Limited "/>
    <s v="India"/>
    <s v="CO2"/>
    <s v="DMF"/>
    <m/>
    <s v="Notarized"/>
    <x v="1"/>
    <s v="R&amp;D"/>
    <s v="Chao D."/>
    <s v="Pending ETA from R&amp;D"/>
    <d v="2022-01-04T00:00:00"/>
    <m/>
  </r>
  <r>
    <s v="NAIK-030"/>
    <n v="0"/>
    <m/>
    <n v="0"/>
    <m/>
    <m/>
    <m/>
    <m/>
    <m/>
    <m/>
    <s v="Naik"/>
    <d v="2021-12-29T00:00:00"/>
    <s v="Wheecon Instruments Private Limited "/>
    <s v="India"/>
    <s v="GSP"/>
    <s v="DMF"/>
    <m/>
    <s v="Notarized"/>
    <x v="1"/>
    <s v="R&amp;D"/>
    <s v="Chao D."/>
    <s v="Pending ETA from R&amp;D"/>
    <d v="2022-01-04T00:00:00"/>
    <m/>
  </r>
  <r>
    <s v="NAIK-030"/>
    <n v="0"/>
    <m/>
    <n v="0"/>
    <m/>
    <m/>
    <m/>
    <m/>
    <m/>
    <m/>
    <s v="Naik"/>
    <d v="2021-12-29T00:00:00"/>
    <s v="Wheecon Instruments Private Limited "/>
    <s v="India"/>
    <s v="Lithium"/>
    <s v="DMF"/>
    <m/>
    <s v="Notarized"/>
    <x v="1"/>
    <s v="R&amp;D"/>
    <s v="Chao D."/>
    <s v="Pending ETA from R&amp;D"/>
    <d v="2022-01-04T00:00:00"/>
    <m/>
  </r>
  <r>
    <s v="NAIK-030"/>
    <n v="0"/>
    <m/>
    <n v="0"/>
    <m/>
    <m/>
    <m/>
    <m/>
    <m/>
    <m/>
    <s v="Naik"/>
    <d v="2021-12-29T00:00:00"/>
    <s v="Wheecon Instruments Private Limited "/>
    <s v="India"/>
    <s v="Potassium"/>
    <s v="DMF"/>
    <m/>
    <s v="Notarized"/>
    <x v="1"/>
    <s v="R&amp;D"/>
    <s v="Chao D."/>
    <s v="Pending ETA from R&amp;D"/>
    <d v="2022-01-04T00:00:00"/>
    <m/>
  </r>
  <r>
    <s v="NAIK-030"/>
    <n v="0"/>
    <m/>
    <n v="0"/>
    <m/>
    <m/>
    <m/>
    <m/>
    <m/>
    <m/>
    <s v="Naik"/>
    <d v="2021-12-29T00:00:00"/>
    <s v="Wheecon Instruments Private Limited "/>
    <s v="India"/>
    <s v="Sodium"/>
    <s v="DMF"/>
    <m/>
    <s v="Notarized"/>
    <x v="1"/>
    <s v="R&amp;D"/>
    <s v="Chao D."/>
    <s v="Pending ETA from R&amp;D"/>
    <d v="2022-01-04T00:00:00"/>
    <m/>
  </r>
  <r>
    <s v="NAIK-030"/>
    <n v="0"/>
    <m/>
    <n v="0"/>
    <m/>
    <m/>
    <m/>
    <m/>
    <m/>
    <m/>
    <s v="Naik"/>
    <d v="2021-12-29T00:00:00"/>
    <s v="Wheecon Instruments Private Limited "/>
    <s v="India"/>
    <s v="Vitamin D"/>
    <s v="DMF"/>
    <m/>
    <s v="Notarized"/>
    <x v="2"/>
    <s v="QA/RA"/>
    <s v="Chao D."/>
    <d v="2023-03-09T00:00:00"/>
    <d v="2023-03-09T00:00:00"/>
    <s v="(3/1) Sent Vinay list of pending Vit D DMF requests to forward to customer_x000a_(3/9) Sent updated DMF Zip folder to Vinay to send to Customer."/>
  </r>
  <r>
    <s v="NAIK-030"/>
    <n v="0"/>
    <m/>
    <n v="0"/>
    <m/>
    <m/>
    <m/>
    <m/>
    <m/>
    <m/>
    <s v="Naik"/>
    <d v="2021-12-29T00:00:00"/>
    <s v="Wheecon Instruments Private Limited "/>
    <s v="India"/>
    <s v="Sodium"/>
    <s v="DoC"/>
    <m/>
    <s v="N/A"/>
    <x v="1"/>
    <s v="QA/RA"/>
    <s v="Justine A."/>
    <d v="2023-06-29T00:00:00"/>
    <d v="2022-01-04T00:00:00"/>
    <m/>
  </r>
  <r>
    <s v="NAIK-030"/>
    <n v="0"/>
    <m/>
    <n v="0"/>
    <m/>
    <m/>
    <m/>
    <m/>
    <m/>
    <m/>
    <s v="Naik"/>
    <d v="2021-12-29T00:00:00"/>
    <s v="Wheecon Instruments Private Limited "/>
    <s v="India"/>
    <s v="Vitamin D"/>
    <s v="DoC"/>
    <m/>
    <s v="N/A"/>
    <x v="1"/>
    <s v="QA/RA"/>
    <s v="Justine A."/>
    <d v="2023-06-29T00:00:00"/>
    <d v="2022-01-04T00:00:00"/>
    <m/>
  </r>
  <r>
    <s v="NAIK-030"/>
    <n v="0"/>
    <m/>
    <n v="0"/>
    <m/>
    <m/>
    <m/>
    <m/>
    <m/>
    <m/>
    <s v="Naik"/>
    <d v="2021-12-29T00:00:00"/>
    <s v="Wheecon Instruments Private Limited "/>
    <s v="India"/>
    <s v="1,5 AG"/>
    <s v="PMF"/>
    <m/>
    <s v="Notarized"/>
    <x v="1"/>
    <s v="QA/RA"/>
    <s v="Justine A."/>
    <d v="2023-06-29T00:00:00"/>
    <d v="2023-01-16T00:00:00"/>
    <m/>
  </r>
  <r>
    <s v="NAIK-030"/>
    <n v="0"/>
    <m/>
    <n v="0"/>
    <m/>
    <m/>
    <m/>
    <m/>
    <m/>
    <m/>
    <s v="Naik"/>
    <d v="2021-12-29T00:00:00"/>
    <s v="Wheecon Instruments Private Limited "/>
    <s v="India"/>
    <s v="CO2"/>
    <s v="PMF"/>
    <m/>
    <s v="Notarized"/>
    <x v="1"/>
    <s v="QA/RA"/>
    <s v="Justine A."/>
    <d v="2023-06-29T00:00:00"/>
    <d v="2023-01-16T00:00:00"/>
    <m/>
  </r>
  <r>
    <s v="NAIK-030"/>
    <n v="0"/>
    <m/>
    <n v="0"/>
    <m/>
    <m/>
    <m/>
    <m/>
    <m/>
    <m/>
    <s v="Naik"/>
    <d v="2021-12-29T00:00:00"/>
    <s v="Wheecon Instruments Private Limited "/>
    <s v="India"/>
    <s v="GSP"/>
    <s v="PMF"/>
    <m/>
    <s v="Notarized"/>
    <x v="1"/>
    <s v="QA/RA"/>
    <s v="Justine A."/>
    <d v="2023-06-29T00:00:00"/>
    <d v="2023-01-16T00:00:00"/>
    <m/>
  </r>
  <r>
    <s v="NAIK-030"/>
    <n v="0"/>
    <m/>
    <n v="0"/>
    <m/>
    <m/>
    <m/>
    <m/>
    <m/>
    <m/>
    <s v="Naik"/>
    <d v="2021-12-29T00:00:00"/>
    <s v="Wheecon Instruments Private Limited "/>
    <s v="India"/>
    <s v="Lithium"/>
    <s v="PMF"/>
    <m/>
    <s v="Notarized"/>
    <x v="1"/>
    <s v="QA/RA"/>
    <s v="Justine A."/>
    <d v="2023-06-29T00:00:00"/>
    <d v="2023-01-16T00:00:00"/>
    <m/>
  </r>
  <r>
    <s v="NAIK-030"/>
    <n v="0"/>
    <m/>
    <n v="0"/>
    <m/>
    <m/>
    <m/>
    <m/>
    <m/>
    <m/>
    <s v="Naik"/>
    <d v="2021-12-29T00:00:00"/>
    <s v="Wheecon Instruments Private Limited "/>
    <s v="India"/>
    <s v="Potassium"/>
    <s v="PMF"/>
    <m/>
    <s v="Notarized"/>
    <x v="1"/>
    <s v="QA/RA"/>
    <s v="Justine A."/>
    <d v="2023-06-29T00:00:00"/>
    <d v="2023-01-16T00:00:00"/>
    <m/>
  </r>
  <r>
    <s v="NAIK-030"/>
    <n v="0"/>
    <m/>
    <n v="0"/>
    <m/>
    <m/>
    <m/>
    <m/>
    <m/>
    <m/>
    <s v="Naik"/>
    <d v="2021-12-29T00:00:00"/>
    <s v="Wheecon Instruments Private Limited "/>
    <s v="India"/>
    <s v="GSP"/>
    <s v="FDA Establishment"/>
    <m/>
    <s v="Notarized"/>
    <x v="2"/>
    <s v="MKTG"/>
    <m/>
    <d v="2023-01-16T00:00:00"/>
    <d v="2023-01-16T00:00:00"/>
    <s v="(9/26) Notarized"/>
  </r>
  <r>
    <s v="NAIK-030"/>
    <n v="0"/>
    <m/>
    <n v="0"/>
    <m/>
    <m/>
    <m/>
    <m/>
    <m/>
    <m/>
    <s v="Naik"/>
    <d v="2021-12-29T00:00:00"/>
    <s v="Wheecon Instruments Private Limited "/>
    <s v="India"/>
    <s v="Vitamin D"/>
    <s v="FDA Establishment"/>
    <m/>
    <s v="Notarized"/>
    <x v="2"/>
    <s v="MKTG"/>
    <m/>
    <d v="2023-01-16T00:00:00"/>
    <d v="2023-01-17T00:00:00"/>
    <s v="(9/26) Notarized"/>
  </r>
  <r>
    <s v="NAIK-030"/>
    <n v="0"/>
    <m/>
    <n v="0"/>
    <m/>
    <m/>
    <m/>
    <m/>
    <m/>
    <m/>
    <s v="Naik"/>
    <d v="2021-12-29T00:00:00"/>
    <s v="Wheecon Instruments Private Limited "/>
    <s v="India"/>
    <s v="1,5 AG"/>
    <s v="FDA Establishment"/>
    <m/>
    <s v="Notarized"/>
    <x v="2"/>
    <s v="MKTG"/>
    <m/>
    <d v="2023-01-16T00:00:00"/>
    <d v="2023-01-18T00:00:00"/>
    <s v="(9/26) Notarized"/>
  </r>
  <r>
    <s v="NAIK-030"/>
    <n v="0"/>
    <m/>
    <n v="0"/>
    <m/>
    <m/>
    <m/>
    <m/>
    <m/>
    <m/>
    <s v="Naik"/>
    <d v="2021-12-29T00:00:00"/>
    <s v="Wheecon Instruments Private Limited "/>
    <s v="India"/>
    <s v="Sodium"/>
    <s v="FDA Establishment"/>
    <m/>
    <s v="Notarized"/>
    <x v="2"/>
    <s v="MKTG"/>
    <m/>
    <d v="2023-01-16T00:00:00"/>
    <d v="2023-01-19T00:00:00"/>
    <s v="(9/26) Notarized"/>
  </r>
  <r>
    <s v="NAIK-030"/>
    <n v="0"/>
    <m/>
    <n v="0"/>
    <m/>
    <m/>
    <m/>
    <m/>
    <m/>
    <m/>
    <s v="Naik"/>
    <d v="2021-12-29T00:00:00"/>
    <s v="Wheecon Instruments Private Limited "/>
    <s v="India"/>
    <s v="Potassium"/>
    <s v="FDA Establishment"/>
    <m/>
    <s v="Notarized"/>
    <x v="2"/>
    <s v="MKTG"/>
    <m/>
    <d v="2023-01-16T00:00:00"/>
    <d v="2023-01-20T00:00:00"/>
    <s v="(9/26) Notarized"/>
  </r>
  <r>
    <s v="NAIK-030"/>
    <n v="0"/>
    <m/>
    <n v="0"/>
    <m/>
    <m/>
    <m/>
    <m/>
    <m/>
    <m/>
    <s v="Naik"/>
    <d v="2021-12-29T00:00:00"/>
    <s v="Wheecon Instruments Private Limited "/>
    <s v="India"/>
    <s v="Lithium"/>
    <s v="FDA Establishment"/>
    <m/>
    <s v="Notarized"/>
    <x v="2"/>
    <s v="MKTG"/>
    <m/>
    <d v="2023-01-16T00:00:00"/>
    <d v="2023-01-21T00:00:00"/>
    <s v="(9/26) Notarized"/>
  </r>
  <r>
    <s v="NAIK-030"/>
    <n v="0"/>
    <m/>
    <n v="0"/>
    <m/>
    <m/>
    <m/>
    <m/>
    <m/>
    <m/>
    <s v="Naik"/>
    <d v="2021-12-29T00:00:00"/>
    <s v="Wheecon Instruments Private Limited "/>
    <s v="India"/>
    <s v="CO2"/>
    <s v="FDA Establishment"/>
    <m/>
    <s v="Notarized"/>
    <x v="2"/>
    <s v="MKTG"/>
    <m/>
    <d v="2023-01-16T00:00:00"/>
    <d v="2023-01-22T00:00:00"/>
    <s v="(9/26) Notarized"/>
  </r>
  <r>
    <s v="NAIK-030"/>
    <n v="0"/>
    <m/>
    <n v="0"/>
    <m/>
    <m/>
    <m/>
    <m/>
    <m/>
    <m/>
    <s v="Naik"/>
    <d v="2021-12-29T00:00:00"/>
    <s v="Wheecon Instruments Private Limited "/>
    <s v="India"/>
    <s v="1,5 AG"/>
    <s v="ISO Cert"/>
    <m/>
    <s v="Notarized"/>
    <x v="2"/>
    <s v="QA/RA"/>
    <m/>
    <d v="2023-01-16T00:00:00"/>
    <d v="2023-01-16T00:00:00"/>
    <m/>
  </r>
  <r>
    <s v="NAIK-030"/>
    <n v="0"/>
    <m/>
    <n v="0"/>
    <m/>
    <m/>
    <m/>
    <m/>
    <m/>
    <m/>
    <s v="Naik"/>
    <d v="2021-12-29T00:00:00"/>
    <s v="Wheecon Instruments Private Limited "/>
    <s v="India"/>
    <s v="CO2"/>
    <s v="ISO Cert"/>
    <m/>
    <s v="Notarized"/>
    <x v="2"/>
    <s v="QA/RA"/>
    <m/>
    <d v="2023-01-16T00:00:00"/>
    <d v="2023-01-16T00:00:00"/>
    <m/>
  </r>
  <r>
    <s v="NAIK-030"/>
    <n v="0"/>
    <m/>
    <n v="0"/>
    <m/>
    <m/>
    <m/>
    <m/>
    <m/>
    <m/>
    <s v="Naik"/>
    <d v="2021-12-29T00:00:00"/>
    <s v="Wheecon Instruments Private Limited "/>
    <s v="India"/>
    <s v="GSP"/>
    <s v="ISO Cert"/>
    <m/>
    <s v="Notarized"/>
    <x v="2"/>
    <s v="QA/RA"/>
    <m/>
    <d v="2023-01-16T00:00:00"/>
    <d v="2023-01-16T00:00:00"/>
    <m/>
  </r>
  <r>
    <s v="NAIK-030"/>
    <n v="0"/>
    <m/>
    <n v="0"/>
    <m/>
    <m/>
    <m/>
    <m/>
    <m/>
    <m/>
    <s v="Naik"/>
    <d v="2021-12-29T00:00:00"/>
    <s v="Wheecon Instruments Private Limited "/>
    <s v="India"/>
    <s v="Lithium"/>
    <s v="ISO Cert"/>
    <m/>
    <s v="Notarized"/>
    <x v="2"/>
    <s v="QA/RA"/>
    <m/>
    <d v="2023-01-16T00:00:00"/>
    <d v="2023-01-16T00:00:00"/>
    <m/>
  </r>
  <r>
    <s v="NAIK-030"/>
    <n v="0"/>
    <m/>
    <n v="0"/>
    <m/>
    <m/>
    <m/>
    <m/>
    <m/>
    <m/>
    <s v="Naik"/>
    <d v="2021-12-29T00:00:00"/>
    <s v="Wheecon Instruments Private Limited "/>
    <s v="India"/>
    <s v="Potassium"/>
    <s v="ISO Cert"/>
    <m/>
    <s v="Notarized"/>
    <x v="2"/>
    <s v="QA/RA"/>
    <m/>
    <d v="2023-01-16T00:00:00"/>
    <d v="2023-01-16T00:00:00"/>
    <m/>
  </r>
  <r>
    <s v="NAIK-030"/>
    <n v="0"/>
    <m/>
    <n v="0"/>
    <m/>
    <m/>
    <m/>
    <m/>
    <m/>
    <m/>
    <s v="Naik"/>
    <d v="2021-12-29T00:00:00"/>
    <s v="Wheecon Instruments Private Limited "/>
    <s v="India"/>
    <s v="Sodium"/>
    <s v="ISO Cert"/>
    <m/>
    <s v="Notarized"/>
    <x v="2"/>
    <s v="QA/RA"/>
    <m/>
    <d v="2023-01-16T00:00:00"/>
    <d v="2023-01-16T00:00:00"/>
    <m/>
  </r>
  <r>
    <s v="NAIK-030"/>
    <n v="0"/>
    <m/>
    <n v="0"/>
    <m/>
    <m/>
    <m/>
    <m/>
    <m/>
    <m/>
    <s v="Naik"/>
    <d v="2021-12-29T00:00:00"/>
    <s v="Wheecon Instruments Private Limited "/>
    <s v="India"/>
    <s v="Vitamin D"/>
    <s v="ISO Cert"/>
    <m/>
    <s v="Notarized"/>
    <x v="2"/>
    <s v="QA/RA"/>
    <m/>
    <d v="2023-01-16T00:00:00"/>
    <d v="2023-01-16T00:00:00"/>
    <m/>
  </r>
  <r>
    <s v="NAIK-030"/>
    <n v="0"/>
    <m/>
    <n v="0"/>
    <m/>
    <m/>
    <m/>
    <m/>
    <m/>
    <m/>
    <s v="Naik"/>
    <d v="2021-12-29T00:00:00"/>
    <s v="Wheecon Instruments Private Limited "/>
    <s v="India"/>
    <s v="1,5 AG"/>
    <s v="Manufacturing License"/>
    <m/>
    <s v="N/A"/>
    <x v="2"/>
    <s v="MKTG"/>
    <m/>
    <d v="2023-01-16T00:00:00"/>
    <d v="2023-01-16T00:00:00"/>
    <m/>
  </r>
  <r>
    <s v="NAIK-030"/>
    <n v="0"/>
    <m/>
    <n v="0"/>
    <m/>
    <m/>
    <m/>
    <m/>
    <m/>
    <m/>
    <s v="Naik"/>
    <d v="2021-12-29T00:00:00"/>
    <s v="Wheecon Instruments Private Limited "/>
    <s v="India"/>
    <s v="CO2"/>
    <s v="Manufacturing License"/>
    <m/>
    <s v="N/A"/>
    <x v="2"/>
    <s v="MKTG"/>
    <m/>
    <d v="2023-01-16T00:00:00"/>
    <d v="2023-01-16T00:00:00"/>
    <m/>
  </r>
  <r>
    <s v="NAIK-030"/>
    <n v="0"/>
    <m/>
    <n v="0"/>
    <m/>
    <m/>
    <m/>
    <m/>
    <m/>
    <m/>
    <s v="Naik"/>
    <d v="2021-12-29T00:00:00"/>
    <s v="Wheecon Instruments Private Limited "/>
    <s v="India"/>
    <s v="GSP"/>
    <s v="Manufacturing License"/>
    <m/>
    <s v="N/A"/>
    <x v="2"/>
    <s v="MKTG"/>
    <m/>
    <d v="2023-01-16T00:00:00"/>
    <d v="2023-01-16T00:00:00"/>
    <m/>
  </r>
  <r>
    <s v="NAIK-030"/>
    <n v="0"/>
    <m/>
    <n v="0"/>
    <m/>
    <m/>
    <m/>
    <m/>
    <m/>
    <m/>
    <s v="Naik"/>
    <d v="2021-12-29T00:00:00"/>
    <s v="Wheecon Instruments Private Limited "/>
    <s v="India"/>
    <s v="Lithium"/>
    <s v="Manufacturing License"/>
    <m/>
    <s v="N/A"/>
    <x v="2"/>
    <s v="MKTG"/>
    <m/>
    <d v="2023-01-16T00:00:00"/>
    <d v="2023-01-16T00:00:00"/>
    <m/>
  </r>
  <r>
    <s v="NAIK-030"/>
    <n v="0"/>
    <m/>
    <n v="0"/>
    <m/>
    <m/>
    <m/>
    <m/>
    <m/>
    <m/>
    <s v="Naik"/>
    <d v="2021-12-29T00:00:00"/>
    <s v="Wheecon Instruments Private Limited "/>
    <s v="India"/>
    <s v="Potassium"/>
    <s v="Manufacturing License"/>
    <m/>
    <s v="N/A"/>
    <x v="2"/>
    <s v="MKTG"/>
    <m/>
    <d v="2023-01-16T00:00:00"/>
    <d v="2023-01-16T00:00:00"/>
    <m/>
  </r>
  <r>
    <s v="NAIK-030"/>
    <n v="0"/>
    <m/>
    <n v="0"/>
    <m/>
    <m/>
    <m/>
    <m/>
    <m/>
    <m/>
    <s v="Naik"/>
    <d v="2021-12-29T00:00:00"/>
    <s v="Wheecon Instruments Private Limited "/>
    <s v="India"/>
    <s v="Sodium"/>
    <s v="Manufacturing License"/>
    <m/>
    <s v="N/A"/>
    <x v="2"/>
    <s v="MKTG"/>
    <m/>
    <d v="2023-01-16T00:00:00"/>
    <d v="2023-01-16T00:00:00"/>
    <m/>
  </r>
  <r>
    <s v="NAIK-030"/>
    <n v="0"/>
    <m/>
    <n v="0"/>
    <m/>
    <m/>
    <m/>
    <m/>
    <m/>
    <m/>
    <s v="Naik"/>
    <d v="2021-12-29T00:00:00"/>
    <s v="Wheecon Instruments Private Limited "/>
    <s v="India"/>
    <s v="Vitamin D"/>
    <s v="Manufacturing License"/>
    <m/>
    <s v="N/A"/>
    <x v="2"/>
    <s v="MKTG"/>
    <m/>
    <d v="2023-01-16T00:00:00"/>
    <d v="2023-01-16T00:00:00"/>
    <m/>
  </r>
  <r>
    <s v="NAIK-030"/>
    <n v="0"/>
    <m/>
    <n v="0"/>
    <m/>
    <m/>
    <m/>
    <m/>
    <m/>
    <m/>
    <s v="Naik"/>
    <d v="2021-12-29T00:00:00"/>
    <s v="Wheecon Instruments Private Limited "/>
    <s v="India"/>
    <s v="1,5 AG"/>
    <s v="MDSAP Certificate"/>
    <m/>
    <s v="Notarized"/>
    <x v="2"/>
    <s v="MKTG"/>
    <m/>
    <d v="2023-01-16T00:00:00"/>
    <d v="2023-01-16T00:00:00"/>
    <m/>
  </r>
  <r>
    <s v="NAIK-030"/>
    <n v="0"/>
    <m/>
    <n v="0"/>
    <m/>
    <m/>
    <m/>
    <m/>
    <m/>
    <m/>
    <s v="Naik"/>
    <d v="2021-12-29T00:00:00"/>
    <s v="Wheecon Instruments Private Limited "/>
    <s v="India"/>
    <s v="CO2"/>
    <s v="MDSAP Certificate"/>
    <m/>
    <s v="Notarized"/>
    <x v="2"/>
    <s v="MKTG"/>
    <m/>
    <d v="2023-01-16T00:00:00"/>
    <d v="2023-01-16T00:00:00"/>
    <m/>
  </r>
  <r>
    <s v="NAIK-030"/>
    <n v="0"/>
    <m/>
    <n v="0"/>
    <m/>
    <m/>
    <m/>
    <m/>
    <m/>
    <m/>
    <s v="Naik"/>
    <d v="2021-12-29T00:00:00"/>
    <s v="Wheecon Instruments Private Limited "/>
    <s v="India"/>
    <s v="GSP"/>
    <s v="MDSAP Certificate"/>
    <m/>
    <s v="Notarized"/>
    <x v="2"/>
    <s v="MKTG"/>
    <m/>
    <d v="2023-01-16T00:00:00"/>
    <d v="2023-01-16T00:00:00"/>
    <s v="(9/27) Notarized"/>
  </r>
  <r>
    <s v="NAIK-030"/>
    <n v="0"/>
    <m/>
    <n v="0"/>
    <m/>
    <m/>
    <m/>
    <m/>
    <m/>
    <m/>
    <s v="Naik"/>
    <d v="2021-12-29T00:00:00"/>
    <s v="Wheecon Instruments Private Limited "/>
    <s v="India"/>
    <s v="Lithium"/>
    <s v="MDSAP Certificate"/>
    <m/>
    <s v="Notarized"/>
    <x v="2"/>
    <s v="MKTG"/>
    <m/>
    <d v="2023-01-16T00:00:00"/>
    <d v="2023-01-16T00:00:00"/>
    <m/>
  </r>
  <r>
    <s v="NAIK-030"/>
    <n v="0"/>
    <m/>
    <n v="0"/>
    <m/>
    <m/>
    <m/>
    <m/>
    <m/>
    <m/>
    <s v="Naik"/>
    <d v="2021-12-29T00:00:00"/>
    <s v="Wheecon Instruments Private Limited "/>
    <s v="India"/>
    <s v="Potassium"/>
    <s v="MDSAP Certificate"/>
    <m/>
    <s v="Notarized"/>
    <x v="2"/>
    <s v="MKTG"/>
    <m/>
    <d v="2023-01-16T00:00:00"/>
    <d v="2023-01-16T00:00:00"/>
    <m/>
  </r>
  <r>
    <s v="NAIK-030"/>
    <n v="0"/>
    <m/>
    <n v="0"/>
    <m/>
    <m/>
    <m/>
    <m/>
    <m/>
    <m/>
    <s v="Naik"/>
    <d v="2021-12-29T00:00:00"/>
    <s v="Wheecon Instruments Private Limited "/>
    <s v="India"/>
    <s v="Sodium"/>
    <s v="MDSAP Certificate"/>
    <m/>
    <s v="Notarized"/>
    <x v="2"/>
    <s v="MKTG"/>
    <m/>
    <d v="2023-01-16T00:00:00"/>
    <d v="2023-01-16T00:00:00"/>
    <m/>
  </r>
  <r>
    <s v="NAIK-030"/>
    <n v="0"/>
    <m/>
    <n v="0"/>
    <m/>
    <m/>
    <m/>
    <m/>
    <m/>
    <m/>
    <s v="Naik"/>
    <d v="2021-12-29T00:00:00"/>
    <s v="Wheecon Instruments Private Limited "/>
    <s v="India"/>
    <s v="Vitamin D"/>
    <s v="MDSAP Certificate"/>
    <m/>
    <s v="Notarized"/>
    <x v="2"/>
    <s v="MKTG"/>
    <m/>
    <d v="2023-01-16T00:00:00"/>
    <d v="2023-01-16T00:00:00"/>
    <m/>
  </r>
  <r>
    <s v="NAIK-030"/>
    <n v="0"/>
    <m/>
    <n v="0"/>
    <m/>
    <m/>
    <m/>
    <m/>
    <m/>
    <m/>
    <s v="Naik"/>
    <d v="2021-12-29T00:00:00"/>
    <s v="Wheecon Instruments Private Limited "/>
    <s v="India"/>
    <s v="Sodium"/>
    <s v="PMF"/>
    <m/>
    <s v="Notarized"/>
    <x v="1"/>
    <s v="QA/RA"/>
    <s v="Justine A."/>
    <d v="2023-06-29T00:00:00"/>
    <d v="2023-01-16T00:00:00"/>
    <m/>
  </r>
  <r>
    <s v="NAIK-030"/>
    <n v="0"/>
    <m/>
    <n v="0"/>
    <m/>
    <m/>
    <m/>
    <m/>
    <m/>
    <m/>
    <s v="Naik"/>
    <d v="2021-12-29T00:00:00"/>
    <s v="Wheecon Instruments Private Limited "/>
    <s v="India"/>
    <s v="Vitamin D"/>
    <s v="PMF"/>
    <m/>
    <s v="Notarized"/>
    <x v="1"/>
    <s v="QA/RA"/>
    <s v="Justine A."/>
    <d v="2023-06-29T00:00:00"/>
    <d v="2023-01-16T00:00:00"/>
    <m/>
  </r>
  <r>
    <s v="NAIK-030"/>
    <n v="0"/>
    <m/>
    <n v="0"/>
    <m/>
    <m/>
    <m/>
    <m/>
    <m/>
    <m/>
    <s v="Naik"/>
    <d v="2021-12-29T00:00:00"/>
    <s v="Wheecon Instruments Private Limited "/>
    <s v="India"/>
    <s v="CO2"/>
    <s v="POA"/>
    <m/>
    <s v="Stamped"/>
    <x v="1"/>
    <s v="MKTG"/>
    <s v="Ericka B."/>
    <d v="2023-06-29T00:00:00"/>
    <d v="2022-01-10T00:00:00"/>
    <m/>
  </r>
  <r>
    <s v="NAIK-030"/>
    <n v="0"/>
    <m/>
    <n v="0"/>
    <m/>
    <m/>
    <m/>
    <m/>
    <m/>
    <m/>
    <s v="Naik"/>
    <d v="2021-12-29T00:00:00"/>
    <s v="Wheecon Instruments Private Limited "/>
    <s v="India"/>
    <s v="Lithium"/>
    <s v="POA"/>
    <m/>
    <s v="Stamped"/>
    <x v="1"/>
    <s v="MKTG"/>
    <s v="Ericka B."/>
    <d v="2023-06-29T00:00:00"/>
    <d v="2022-01-09T00:00:00"/>
    <m/>
  </r>
  <r>
    <s v="NAIK-030"/>
    <n v="0"/>
    <m/>
    <n v="0"/>
    <m/>
    <m/>
    <m/>
    <m/>
    <m/>
    <m/>
    <s v="Naik"/>
    <d v="2021-12-29T00:00:00"/>
    <s v="Wheecon Instruments Private Limited "/>
    <s v="India"/>
    <s v="Potassium"/>
    <s v="POA"/>
    <m/>
    <s v="Stamped"/>
    <x v="1"/>
    <s v="MKTG"/>
    <s v="Ericka B."/>
    <d v="2023-06-29T00:00:00"/>
    <d v="2022-01-08T00:00:00"/>
    <m/>
  </r>
  <r>
    <s v="NAIK-030"/>
    <n v="0"/>
    <m/>
    <n v="0"/>
    <m/>
    <m/>
    <m/>
    <m/>
    <m/>
    <m/>
    <s v="Naik"/>
    <d v="2021-12-29T00:00:00"/>
    <s v="Wheecon Instruments Private Limited "/>
    <s v="India"/>
    <s v="Sodium"/>
    <s v="POA"/>
    <m/>
    <s v="Stamped"/>
    <x v="1"/>
    <s v="MKTG"/>
    <s v="Ericka B."/>
    <d v="2023-06-29T00:00:00"/>
    <d v="2022-01-07T00:00:00"/>
    <m/>
  </r>
  <r>
    <s v="NAIK-030"/>
    <n v="0"/>
    <m/>
    <n v="0"/>
    <m/>
    <m/>
    <m/>
    <m/>
    <m/>
    <m/>
    <s v="Naik"/>
    <d v="2021-12-29T00:00:00"/>
    <s v="Wheecon Instruments Private Limited "/>
    <s v="India"/>
    <s v="1,5 AG"/>
    <s v="POA"/>
    <m/>
    <s v="Stamped"/>
    <x v="1"/>
    <s v="MKTG"/>
    <s v="Ericka B."/>
    <d v="2023-06-29T00:00:00"/>
    <d v="2022-01-06T00:00:00"/>
    <m/>
  </r>
  <r>
    <s v="NAIK-030"/>
    <n v="0"/>
    <m/>
    <n v="0"/>
    <m/>
    <m/>
    <m/>
    <m/>
    <m/>
    <m/>
    <s v="Naik"/>
    <d v="2021-12-29T00:00:00"/>
    <s v="Wheecon Instruments Private Limited "/>
    <s v="India"/>
    <s v="Vitamin D"/>
    <s v="POA"/>
    <m/>
    <s v="Stamped"/>
    <x v="1"/>
    <s v="MKTG"/>
    <s v="Ericka B."/>
    <d v="2023-06-29T00:00:00"/>
    <d v="2022-01-05T00:00:00"/>
    <m/>
  </r>
  <r>
    <s v="NAIK-030"/>
    <n v="0"/>
    <m/>
    <n v="0"/>
    <m/>
    <m/>
    <m/>
    <m/>
    <m/>
    <m/>
    <s v="Naik"/>
    <d v="2021-12-29T00:00:00"/>
    <s v="Wheecon Instruments Private Limited "/>
    <s v="India"/>
    <s v="GSP"/>
    <s v="POA"/>
    <m/>
    <s v="Stamped"/>
    <x v="1"/>
    <s v="MKTG"/>
    <s v="Ericka B."/>
    <d v="2023-06-29T00:00:00"/>
    <d v="2022-01-04T00:00:00"/>
    <s v="Provided attachement"/>
  </r>
  <r>
    <s v="NAIK-030"/>
    <n v="0"/>
    <m/>
    <n v="0"/>
    <m/>
    <m/>
    <m/>
    <m/>
    <m/>
    <m/>
    <s v="Naik"/>
    <d v="2021-12-29T00:00:00"/>
    <s v="Wheecon Instruments Private Limited "/>
    <s v="India"/>
    <s v="1,5 AG"/>
    <s v="Recall Records/Adverse Events"/>
    <m/>
    <s v="N/A"/>
    <x v="1"/>
    <s v="QA/RA"/>
    <s v="Justine A."/>
    <d v="2023-06-29T00:00:00"/>
    <d v="2022-01-04T00:00:00"/>
    <m/>
  </r>
  <r>
    <s v="NAIK-030"/>
    <n v="0"/>
    <m/>
    <n v="0"/>
    <m/>
    <m/>
    <m/>
    <m/>
    <m/>
    <m/>
    <s v="Naik"/>
    <d v="2021-12-29T00:00:00"/>
    <s v="Wheecon Instruments Private Limited "/>
    <s v="India"/>
    <s v="CO2"/>
    <s v="Recall Records/Adverse Events"/>
    <m/>
    <s v="N/A"/>
    <x v="1"/>
    <s v="QA/RA"/>
    <s v="Justine A."/>
    <d v="2023-06-29T00:00:00"/>
    <d v="2022-01-04T00:00:00"/>
    <m/>
  </r>
  <r>
    <s v="NAIK-030"/>
    <n v="0"/>
    <m/>
    <n v="0"/>
    <m/>
    <m/>
    <m/>
    <m/>
    <m/>
    <m/>
    <s v="Naik"/>
    <d v="2021-12-29T00:00:00"/>
    <s v="Wheecon Instruments Private Limited "/>
    <s v="India"/>
    <s v="GSP"/>
    <s v="Recall Records/Adverse Events"/>
    <m/>
    <s v="N/A"/>
    <x v="1"/>
    <s v="QA/RA"/>
    <s v="Justine A."/>
    <d v="2023-06-29T00:00:00"/>
    <d v="2022-01-04T00:00:00"/>
    <m/>
  </r>
  <r>
    <s v="NAIK-030"/>
    <n v="0"/>
    <m/>
    <n v="0"/>
    <m/>
    <m/>
    <m/>
    <m/>
    <m/>
    <m/>
    <s v="Naik"/>
    <d v="2021-12-29T00:00:00"/>
    <s v="Wheecon Instruments Private Limited "/>
    <s v="India"/>
    <s v="Lithium"/>
    <s v="Recall Records/Adverse Events"/>
    <m/>
    <s v="N/A"/>
    <x v="1"/>
    <s v="QA/RA"/>
    <s v="Justine A."/>
    <d v="2023-06-29T00:00:00"/>
    <d v="2022-01-04T00:00:00"/>
    <m/>
  </r>
  <r>
    <s v="NAIK-030"/>
    <n v="0"/>
    <m/>
    <n v="0"/>
    <m/>
    <m/>
    <m/>
    <m/>
    <m/>
    <m/>
    <s v="Naik"/>
    <d v="2021-12-29T00:00:00"/>
    <s v="Wheecon Instruments Private Limited "/>
    <s v="India"/>
    <s v="Potassium"/>
    <s v="Recall Records/Adverse Events"/>
    <m/>
    <s v="N/A"/>
    <x v="1"/>
    <s v="QA/RA"/>
    <s v="Justine A."/>
    <d v="2023-06-29T00:00:00"/>
    <d v="2022-01-04T00:00:00"/>
    <m/>
  </r>
  <r>
    <s v="NAIK-030"/>
    <n v="0"/>
    <m/>
    <n v="0"/>
    <m/>
    <m/>
    <m/>
    <m/>
    <m/>
    <m/>
    <s v="Naik"/>
    <d v="2021-12-29T00:00:00"/>
    <s v="Wheecon Instruments Private Limited "/>
    <s v="India"/>
    <s v="Sodium"/>
    <s v="Recall Records/Adverse Events"/>
    <m/>
    <s v="N/A"/>
    <x v="1"/>
    <s v="QA/RA"/>
    <s v="Justine A."/>
    <d v="2023-06-29T00:00:00"/>
    <d v="2022-01-04T00:00:00"/>
    <m/>
  </r>
  <r>
    <s v="NAIK-030"/>
    <n v="0"/>
    <m/>
    <n v="0"/>
    <m/>
    <m/>
    <m/>
    <m/>
    <m/>
    <m/>
    <s v="Naik"/>
    <d v="2021-12-29T00:00:00"/>
    <s v="Wheecon Instruments Private Limited "/>
    <s v="India"/>
    <s v="Vitamin D"/>
    <s v="Recall Records/Adverse Events"/>
    <m/>
    <s v="N/A"/>
    <x v="1"/>
    <s v="QA/RA"/>
    <s v="Justine A."/>
    <d v="2023-06-29T00:00:00"/>
    <d v="2022-01-04T00:00:00"/>
    <m/>
  </r>
  <r>
    <s v="NAIK-030"/>
    <n v="0"/>
    <m/>
    <n v="0"/>
    <m/>
    <m/>
    <m/>
    <m/>
    <m/>
    <m/>
    <s v="Naik"/>
    <d v="2021-12-29T00:00:00"/>
    <s v="Wheecon Instruments Private Limited "/>
    <s v="India"/>
    <s v="1,5 AG"/>
    <s v="Techinical Clarifications"/>
    <m/>
    <s v="N/A"/>
    <x v="1"/>
    <s v="R&amp;D"/>
    <s v="Chao D."/>
    <d v="2023-07-14T00:00:00"/>
    <d v="2022-01-04T00:00:00"/>
    <m/>
  </r>
  <r>
    <s v="NAIK-030"/>
    <n v="0"/>
    <m/>
    <n v="0"/>
    <m/>
    <m/>
    <m/>
    <m/>
    <m/>
    <m/>
    <s v="Naik"/>
    <d v="2021-12-29T00:00:00"/>
    <s v="Wheecon Instruments Private Limited "/>
    <s v="India"/>
    <s v="CO2"/>
    <s v="Techinical Clarifications"/>
    <m/>
    <s v="N/A"/>
    <x v="1"/>
    <s v="R&amp;D"/>
    <s v="Chao D."/>
    <d v="2023-07-14T00:00:00"/>
    <d v="2022-01-04T00:00:00"/>
    <m/>
  </r>
  <r>
    <s v="NAIK-030"/>
    <n v="0"/>
    <m/>
    <n v="0"/>
    <m/>
    <m/>
    <m/>
    <m/>
    <m/>
    <m/>
    <s v="Naik"/>
    <d v="2021-12-29T00:00:00"/>
    <s v="Wheecon Instruments Private Limited "/>
    <s v="India"/>
    <s v="GSP"/>
    <s v="Techinical Clarifications"/>
    <m/>
    <s v="N/A"/>
    <x v="1"/>
    <s v="R&amp;D"/>
    <s v="Chao D."/>
    <d v="2023-07-14T00:00:00"/>
    <d v="2022-01-04T00:00:00"/>
    <s v="Provided attachement"/>
  </r>
  <r>
    <s v="NAIK-030"/>
    <n v="0"/>
    <m/>
    <n v="0"/>
    <m/>
    <m/>
    <m/>
    <m/>
    <m/>
    <m/>
    <s v="Naik"/>
    <d v="2021-12-29T00:00:00"/>
    <s v="Wheecon Instruments Private Limited "/>
    <s v="India"/>
    <s v="Lithium"/>
    <s v="Techinical Clarifications"/>
    <m/>
    <s v="N/A"/>
    <x v="1"/>
    <s v="R&amp;D"/>
    <s v="Chao D."/>
    <d v="2023-07-14T00:00:00"/>
    <d v="2022-01-04T00:00:00"/>
    <m/>
  </r>
  <r>
    <s v="NAIK-030"/>
    <n v="0"/>
    <m/>
    <n v="0"/>
    <m/>
    <m/>
    <m/>
    <m/>
    <m/>
    <m/>
    <s v="Naik"/>
    <d v="2021-12-29T00:00:00"/>
    <s v="Wheecon Instruments Private Limited "/>
    <s v="India"/>
    <s v="Potassium"/>
    <s v="Techinical Clarifications"/>
    <m/>
    <s v="N/A"/>
    <x v="1"/>
    <s v="R&amp;D"/>
    <s v="Chao D."/>
    <d v="2023-07-14T00:00:00"/>
    <d v="2022-01-04T00:00:00"/>
    <m/>
  </r>
  <r>
    <s v="NAIK-030"/>
    <n v="0"/>
    <m/>
    <n v="0"/>
    <m/>
    <m/>
    <m/>
    <m/>
    <m/>
    <m/>
    <s v="Naik"/>
    <d v="2021-12-29T00:00:00"/>
    <s v="Wheecon Instruments Private Limited "/>
    <s v="India"/>
    <s v="Sodium"/>
    <s v="Techinical Clarifications"/>
    <m/>
    <s v="N/A"/>
    <x v="1"/>
    <s v="R&amp;D"/>
    <s v="Chao D."/>
    <d v="2023-07-14T00:00:00"/>
    <d v="2022-01-04T00:00:00"/>
    <m/>
  </r>
  <r>
    <s v="NAIK-030"/>
    <n v="0"/>
    <m/>
    <n v="0"/>
    <m/>
    <m/>
    <m/>
    <m/>
    <m/>
    <m/>
    <s v="Naik"/>
    <d v="2021-12-29T00:00:00"/>
    <s v="Wheecon Instruments Private Limited "/>
    <s v="India"/>
    <s v="Vitamin D"/>
    <s v="Techinical Clarifications"/>
    <m/>
    <s v="N/A"/>
    <x v="1"/>
    <s v="R&amp;D"/>
    <s v="Chao D."/>
    <d v="2023-07-14T00:00:00"/>
    <d v="2022-01-04T00:00:00"/>
    <m/>
  </r>
  <r>
    <s v="NAIK-030"/>
    <n v="0"/>
    <m/>
    <n v="0"/>
    <m/>
    <m/>
    <m/>
    <m/>
    <m/>
    <m/>
    <s v="Naik"/>
    <d v="2021-12-29T00:00:00"/>
    <s v="Wheecon Instruments Private Limited "/>
    <s v="India"/>
    <s v="1,5 AG"/>
    <s v="Undertaking"/>
    <m/>
    <s v="N/A"/>
    <x v="1"/>
    <s v="MKTG"/>
    <s v="Ericka B."/>
    <d v="2023-07-06T00:00:00"/>
    <d v="2022-01-04T00:00:00"/>
    <m/>
  </r>
  <r>
    <s v="NAIK-030"/>
    <n v="0"/>
    <m/>
    <n v="0"/>
    <m/>
    <m/>
    <m/>
    <m/>
    <m/>
    <m/>
    <s v="Naik"/>
    <d v="2021-12-29T00:00:00"/>
    <s v="Wheecon Instruments Private Limited "/>
    <s v="India"/>
    <s v="CO2"/>
    <s v="Undertaking"/>
    <m/>
    <s v="N/A"/>
    <x v="1"/>
    <s v="MKTG"/>
    <s v="Ericka B."/>
    <d v="2023-07-06T00:00:00"/>
    <d v="2022-01-04T00:00:00"/>
    <m/>
  </r>
  <r>
    <s v="NAIK-030"/>
    <n v="0"/>
    <m/>
    <n v="0"/>
    <m/>
    <m/>
    <m/>
    <m/>
    <m/>
    <m/>
    <s v="Naik"/>
    <d v="2021-12-29T00:00:00"/>
    <s v="Wheecon Instruments Private Limited "/>
    <s v="India"/>
    <s v="GSP"/>
    <s v="Undertaking"/>
    <m/>
    <s v="N/A"/>
    <x v="1"/>
    <s v="MKTG"/>
    <s v="Ericka B."/>
    <d v="2023-07-06T00:00:00"/>
    <d v="2022-01-04T00:00:00"/>
    <m/>
  </r>
  <r>
    <s v="NAIK-030"/>
    <n v="0"/>
    <m/>
    <n v="0"/>
    <m/>
    <m/>
    <m/>
    <m/>
    <m/>
    <m/>
    <s v="Naik"/>
    <d v="2021-12-29T00:00:00"/>
    <s v="Wheecon Instruments Private Limited "/>
    <s v="India"/>
    <s v="Lithium"/>
    <s v="Undertaking"/>
    <m/>
    <s v="N/A"/>
    <x v="1"/>
    <s v="MKTG"/>
    <s v="Ericka B."/>
    <d v="2023-07-06T00:00:00"/>
    <d v="2022-01-04T00:00:00"/>
    <m/>
  </r>
  <r>
    <s v="NAIK-030"/>
    <n v="0"/>
    <m/>
    <n v="0"/>
    <m/>
    <m/>
    <m/>
    <m/>
    <m/>
    <m/>
    <s v="Naik"/>
    <d v="2021-12-29T00:00:00"/>
    <s v="Wheecon Instruments Private Limited "/>
    <s v="India"/>
    <s v="Potassium"/>
    <s v="Undertaking"/>
    <m/>
    <s v="N/A"/>
    <x v="1"/>
    <s v="MKTG"/>
    <s v="Ericka B."/>
    <d v="2023-07-06T00:00:00"/>
    <d v="2022-01-04T00:00:00"/>
    <m/>
  </r>
  <r>
    <s v="NAIK-030"/>
    <n v="0"/>
    <m/>
    <n v="0"/>
    <m/>
    <m/>
    <m/>
    <m/>
    <m/>
    <m/>
    <s v="Naik"/>
    <d v="2021-12-29T00:00:00"/>
    <s v="Wheecon Instruments Private Limited "/>
    <s v="India"/>
    <s v="Sodium"/>
    <s v="Undertaking"/>
    <m/>
    <s v="N/A"/>
    <x v="1"/>
    <s v="MKTG"/>
    <s v="Ericka B."/>
    <d v="2023-07-06T00:00:00"/>
    <d v="2022-01-04T00:00:00"/>
    <m/>
  </r>
  <r>
    <s v="NAIK-030"/>
    <n v="0"/>
    <m/>
    <n v="0"/>
    <m/>
    <m/>
    <m/>
    <m/>
    <m/>
    <m/>
    <s v="Naik"/>
    <d v="2021-12-29T00:00:00"/>
    <s v="Wheecon Instruments Private Limited "/>
    <s v="India"/>
    <s v="Vitamin D"/>
    <s v="Undertaking"/>
    <m/>
    <s v="N/A"/>
    <x v="1"/>
    <s v="MKTG"/>
    <s v="Ericka B."/>
    <d v="2023-07-06T00:00:00"/>
    <d v="2022-01-04T00:00:00"/>
    <m/>
  </r>
  <r>
    <s v="NAIK-033"/>
    <n v="1"/>
    <m/>
    <n v="1"/>
    <m/>
    <m/>
    <m/>
    <m/>
    <m/>
    <m/>
    <s v="Naik"/>
    <d v="2022-08-01T00:00:00"/>
    <s v="Xuan Hoai/ Hien"/>
    <s v="Vietnam "/>
    <s v="Direct HbA1c"/>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2-15T00:00:00"/>
    <s v="Xuan Hoai/ Hien"/>
    <s v="Vietnam "/>
    <s v="Fibrinogen"/>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8-01T00:00:00"/>
    <s v="Xuan Hoai/ Hien"/>
    <s v="Vietnam "/>
    <s v="HDL"/>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2-15T00:00:00"/>
    <s v="Xuan Hoai/ Hien"/>
    <s v="Vietnam "/>
    <s v="hsCRP"/>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8-01T00:00:00"/>
    <s v="Xuan Hoai/ Hien"/>
    <s v="Vietnam "/>
    <s v="Direct HbA1c"/>
    <s v="DoC"/>
    <m/>
    <s v="N/A"/>
    <x v="1"/>
    <s v="QA/RA"/>
    <s v="Justine A."/>
    <d v="2023-06-22T00:00:00"/>
    <d v="2022-08-01T00:00:00"/>
    <s v="Received and ready "/>
  </r>
  <r>
    <s v="NAIK-033"/>
    <n v="0"/>
    <m/>
    <n v="0"/>
    <m/>
    <m/>
    <m/>
    <m/>
    <m/>
    <m/>
    <s v="Naik"/>
    <d v="2022-08-01T00:00:00"/>
    <s v="Xuan Hoai/ Hien"/>
    <s v="Vietnam "/>
    <s v="HDL"/>
    <s v="DoC"/>
    <m/>
    <s v="N/A"/>
    <x v="1"/>
    <s v="QA/RA"/>
    <s v="Justine A."/>
    <d v="2023-06-22T00:00:00"/>
    <d v="2022-08-01T00:00:00"/>
    <s v="Received and ready "/>
  </r>
  <r>
    <s v="NAIK-033"/>
    <n v="0"/>
    <m/>
    <n v="0"/>
    <m/>
    <m/>
    <m/>
    <m/>
    <m/>
    <m/>
    <s v="Naik"/>
    <d v="2022-08-01T00:00:00"/>
    <s v="Xuan Hoai/ Hien"/>
    <s v="Vietnam "/>
    <s v="LDL"/>
    <s v="DoC"/>
    <m/>
    <s v="N/A"/>
    <x v="1"/>
    <s v="QA/RA"/>
    <s v="Justine A."/>
    <d v="2023-06-22T00:00:00"/>
    <d v="2022-08-01T00:00:00"/>
    <s v="Received and ready "/>
  </r>
  <r>
    <s v="NAIK-033"/>
    <n v="0"/>
    <m/>
    <n v="0"/>
    <m/>
    <m/>
    <m/>
    <m/>
    <m/>
    <m/>
    <s v="Naik"/>
    <d v="2022-02-15T00:00:00"/>
    <s v="Xuan Hoai/ Hien"/>
    <s v="Vietnam "/>
    <s v="Fibrinogen"/>
    <s v="DoC"/>
    <m/>
    <s v="N/A"/>
    <x v="1"/>
    <s v="QA/RA"/>
    <s v="Justine A."/>
    <d v="2023-06-22T00:00:00"/>
    <d v="2022-02-15T00:00:00"/>
    <m/>
  </r>
  <r>
    <s v="NAIK-033"/>
    <n v="0"/>
    <m/>
    <n v="0"/>
    <m/>
    <m/>
    <m/>
    <m/>
    <m/>
    <m/>
    <s v="Naik"/>
    <d v="2022-02-15T00:00:00"/>
    <s v="Xuan Hoai/ Hien"/>
    <s v="Vietnam "/>
    <s v="hsCRP"/>
    <s v="DoC"/>
    <m/>
    <s v="N/A"/>
    <x v="1"/>
    <s v="QA/RA"/>
    <s v="Justine A."/>
    <d v="2023-06-22T00:00:00"/>
    <d v="2022-02-15T00:00:00"/>
    <m/>
  </r>
  <r>
    <s v="NAIK-033"/>
    <n v="0"/>
    <m/>
    <n v="0"/>
    <m/>
    <m/>
    <m/>
    <m/>
    <m/>
    <m/>
    <s v="Naik"/>
    <d v="2022-02-15T00:00:00"/>
    <s v="Xuan Hoai/ Hien"/>
    <s v="Vietnam "/>
    <s v="Lp(a)"/>
    <s v="DoC"/>
    <m/>
    <s v="N/A"/>
    <x v="1"/>
    <s v="QA/RA"/>
    <s v="Justine A."/>
    <d v="2023-06-22T00:00:00"/>
    <d v="2022-02-15T00:00:00"/>
    <m/>
  </r>
  <r>
    <s v="NAIK-033"/>
    <n v="0"/>
    <m/>
    <n v="0"/>
    <m/>
    <m/>
    <m/>
    <m/>
    <m/>
    <m/>
    <s v="Naik"/>
    <d v="2022-02-15T00:00:00"/>
    <s v="Xuan Hoai/ Hien"/>
    <s v="Vietnam "/>
    <s v="PCT"/>
    <s v="DoC"/>
    <m/>
    <s v="N/A"/>
    <x v="1"/>
    <s v="QA/RA"/>
    <s v="Justine A."/>
    <d v="2023-06-22T00:00:00"/>
    <d v="2022-02-15T00:00:00"/>
    <m/>
  </r>
  <r>
    <s v="NAIK-033"/>
    <n v="0"/>
    <m/>
    <n v="0"/>
    <m/>
    <m/>
    <m/>
    <m/>
    <m/>
    <m/>
    <s v="Naik"/>
    <d v="2022-02-15T00:00:00"/>
    <s v="Xuan Hoai/ Hien"/>
    <s v="Vietnam "/>
    <s v="Vitamin D"/>
    <s v="DoC"/>
    <m/>
    <s v="N/A"/>
    <x v="1"/>
    <s v="QA/RA"/>
    <s v="Justine A."/>
    <d v="2023-06-22T00:00:00"/>
    <d v="2022-02-15T00:00:00"/>
    <m/>
  </r>
  <r>
    <s v="NAIK-033"/>
    <n v="0"/>
    <m/>
    <n v="0"/>
    <m/>
    <m/>
    <m/>
    <m/>
    <m/>
    <m/>
    <s v="Naik"/>
    <d v="2022-02-15T00:00:00"/>
    <s v="Xuan Hoai/ Hien"/>
    <s v="Vietnam "/>
    <s v="Direct HbA1c"/>
    <s v="IFU"/>
    <m/>
    <s v="N/A"/>
    <x v="1"/>
    <s v="MKTG"/>
    <s v="Ericka B."/>
    <d v="2023-05-19T00:00:00"/>
    <d v="2022-02-15T00:00:00"/>
    <m/>
  </r>
  <r>
    <s v="NAIK-033"/>
    <n v="0"/>
    <m/>
    <n v="0"/>
    <m/>
    <m/>
    <m/>
    <m/>
    <m/>
    <m/>
    <s v="Naik"/>
    <d v="2022-02-15T00:00:00"/>
    <s v="Xuan Hoai/ Hien"/>
    <s v="Vietnam "/>
    <s v="Fibrinogen"/>
    <s v="IFU"/>
    <m/>
    <s v="N/A"/>
    <x v="1"/>
    <s v="MKTG"/>
    <s v="Ericka B."/>
    <d v="2023-05-19T00:00:00"/>
    <d v="2022-02-15T00:00:00"/>
    <m/>
  </r>
  <r>
    <s v="NAIK-033"/>
    <n v="0"/>
    <m/>
    <n v="0"/>
    <m/>
    <m/>
    <m/>
    <m/>
    <m/>
    <m/>
    <s v="Naik"/>
    <d v="2022-08-01T00:00:00"/>
    <s v="Xuan Hoai/ Hien"/>
    <s v="Vietnam "/>
    <s v="HDL"/>
    <s v="IFU"/>
    <m/>
    <s v="N/A"/>
    <x v="1"/>
    <s v="MKTG"/>
    <s v="Ericka B."/>
    <d v="2023-05-19T00:00:00"/>
    <d v="2022-02-15T00:00:00"/>
    <m/>
  </r>
  <r>
    <s v="NAIK-033"/>
    <n v="0"/>
    <m/>
    <n v="0"/>
    <m/>
    <m/>
    <m/>
    <m/>
    <m/>
    <m/>
    <s v="Naik"/>
    <d v="2022-02-15T00:00:00"/>
    <s v="Xuan Hoai/ Hien"/>
    <s v="Vietnam "/>
    <s v="hsCRP"/>
    <s v="IFU"/>
    <m/>
    <s v="N/A"/>
    <x v="1"/>
    <s v="MKTG"/>
    <s v="Ericka B."/>
    <d v="2023-05-19T00:00:00"/>
    <d v="2022-02-15T00:00:00"/>
    <m/>
  </r>
  <r>
    <s v="NAIK-033"/>
    <n v="0"/>
    <m/>
    <n v="0"/>
    <m/>
    <m/>
    <m/>
    <m/>
    <m/>
    <m/>
    <s v="Naik"/>
    <d v="2022-08-01T00:00:00"/>
    <s v="Xuan Hoai/ Hien"/>
    <s v="Vietnam "/>
    <s v="LDL"/>
    <s v="IFU"/>
    <m/>
    <s v="N/A"/>
    <x v="1"/>
    <s v="MKTG"/>
    <s v="Ericka B."/>
    <d v="2023-05-19T00:00:00"/>
    <d v="2022-02-15T00:00:00"/>
    <m/>
  </r>
  <r>
    <s v="NAIK-033"/>
    <n v="0"/>
    <m/>
    <n v="0"/>
    <m/>
    <m/>
    <m/>
    <m/>
    <m/>
    <m/>
    <s v="Naik"/>
    <d v="2022-02-15T00:00:00"/>
    <s v="Xuan Hoai/ Hien"/>
    <s v="Vietnam "/>
    <s v="Lp(a)"/>
    <s v="IFU"/>
    <m/>
    <s v="N/A"/>
    <x v="1"/>
    <s v="MKTG"/>
    <s v="Ericka B."/>
    <d v="2023-05-19T00:00:00"/>
    <d v="2022-02-15T00:00:00"/>
    <m/>
  </r>
  <r>
    <s v="NAIK-033"/>
    <n v="0"/>
    <m/>
    <n v="0"/>
    <m/>
    <m/>
    <m/>
    <m/>
    <m/>
    <m/>
    <s v="Naik"/>
    <d v="2022-02-15T00:00:00"/>
    <s v="Xuan Hoai/ Hien"/>
    <s v="Vietnam "/>
    <s v="PCT"/>
    <s v="IFU"/>
    <m/>
    <s v="N/A"/>
    <x v="1"/>
    <s v="MKTG"/>
    <s v="Ericka B."/>
    <d v="2023-05-19T00:00:00"/>
    <d v="2022-02-15T00:00:00"/>
    <m/>
  </r>
  <r>
    <s v="NAIK-033"/>
    <n v="0"/>
    <m/>
    <n v="0"/>
    <m/>
    <m/>
    <m/>
    <m/>
    <m/>
    <m/>
    <s v="Naik"/>
    <d v="2022-02-15T00:00:00"/>
    <s v="Xuan Hoai/ Hien"/>
    <s v="Vietnam "/>
    <s v="Vitamin D"/>
    <s v="IFU"/>
    <m/>
    <s v="N/A"/>
    <x v="1"/>
    <s v="MKTG"/>
    <s v="Ericka B."/>
    <d v="2023-05-19T00:00:00"/>
    <d v="2022-02-15T00:00:00"/>
    <m/>
  </r>
  <r>
    <s v="NAIK-033"/>
    <n v="0"/>
    <m/>
    <n v="0"/>
    <m/>
    <m/>
    <m/>
    <m/>
    <m/>
    <m/>
    <s v="Naik"/>
    <d v="2022-08-01T00:00:00"/>
    <s v="Xuan Hoai/ Hien"/>
    <s v="Vietnam "/>
    <s v="Direct HbA1c"/>
    <s v="Labels"/>
    <m/>
    <s v="N/A"/>
    <x v="1"/>
    <s v="MKTG"/>
    <s v="Ericka B."/>
    <d v="2023-06-02T00:00:00"/>
    <d v="2022-08-01T00:00:00"/>
    <s v="Ready "/>
  </r>
  <r>
    <s v="NAIK-033"/>
    <n v="0"/>
    <m/>
    <n v="0"/>
    <m/>
    <m/>
    <m/>
    <m/>
    <m/>
    <m/>
    <s v="Naik"/>
    <d v="2022-08-01T00:00:00"/>
    <s v="Xuan Hoai/ Hien"/>
    <s v="Vietnam "/>
    <s v="HDL"/>
    <s v="Labels"/>
    <m/>
    <s v="N/A"/>
    <x v="1"/>
    <s v="MKTG"/>
    <s v="Ericka B."/>
    <d v="2023-06-02T00:00:00"/>
    <d v="2022-08-01T00:00:00"/>
    <s v="Ready "/>
  </r>
  <r>
    <s v="NAIK-033"/>
    <n v="0"/>
    <m/>
    <n v="0"/>
    <m/>
    <m/>
    <m/>
    <m/>
    <m/>
    <m/>
    <s v="Naik"/>
    <d v="2022-08-01T00:00:00"/>
    <s v="Xuan Hoai/ Hien"/>
    <s v="Vietnam "/>
    <s v="LDL"/>
    <s v="Labels"/>
    <m/>
    <s v="N/A"/>
    <x v="1"/>
    <s v="MKTG"/>
    <s v="Ericka B."/>
    <d v="2023-06-02T00:00:00"/>
    <d v="2022-08-01T00:00:00"/>
    <s v="Ready "/>
  </r>
  <r>
    <s v="NAIK-033"/>
    <n v="0"/>
    <m/>
    <n v="0"/>
    <m/>
    <m/>
    <m/>
    <m/>
    <m/>
    <m/>
    <s v="Naik"/>
    <d v="2022-02-15T00:00:00"/>
    <s v="Xuan Hoai/ Hien"/>
    <s v="Vietnam "/>
    <s v="Fibrinogen"/>
    <s v="Labels"/>
    <m/>
    <s v="N/A"/>
    <x v="1"/>
    <s v="MKTG"/>
    <s v="Ericka B."/>
    <d v="2023-06-02T00:00:00"/>
    <d v="2022-02-15T00:00:00"/>
    <m/>
  </r>
  <r>
    <s v="NAIK-033"/>
    <n v="0"/>
    <m/>
    <n v="0"/>
    <m/>
    <m/>
    <m/>
    <m/>
    <m/>
    <m/>
    <s v="Naik"/>
    <d v="2022-02-15T00:00:00"/>
    <s v="Xuan Hoai/ Hien"/>
    <s v="Vietnam "/>
    <s v="hsCRP"/>
    <s v="Labels"/>
    <m/>
    <s v="N/A"/>
    <x v="1"/>
    <s v="MKTG"/>
    <s v="Ericka B."/>
    <d v="2023-06-02T00:00:00"/>
    <d v="2022-02-15T00:00:00"/>
    <m/>
  </r>
  <r>
    <s v="NAIK-033"/>
    <n v="0"/>
    <m/>
    <n v="0"/>
    <m/>
    <m/>
    <m/>
    <m/>
    <m/>
    <m/>
    <s v="Naik"/>
    <d v="2022-02-15T00:00:00"/>
    <s v="Xuan Hoai/ Hien"/>
    <s v="Vietnam "/>
    <s v="Lp(a)"/>
    <s v="Labels"/>
    <m/>
    <s v="N/A"/>
    <x v="1"/>
    <s v="MKTG"/>
    <s v="Ericka B."/>
    <d v="2023-06-02T00:00:00"/>
    <d v="2022-02-15T00:00:00"/>
    <m/>
  </r>
  <r>
    <s v="NAIK-033"/>
    <n v="0"/>
    <m/>
    <n v="0"/>
    <m/>
    <m/>
    <m/>
    <m/>
    <m/>
    <m/>
    <s v="Naik"/>
    <d v="2022-02-15T00:00:00"/>
    <s v="Xuan Hoai/ Hien"/>
    <s v="Vietnam "/>
    <s v="PCT"/>
    <s v="Labels"/>
    <m/>
    <s v="N/A"/>
    <x v="1"/>
    <s v="MKTG"/>
    <s v="Ericka B."/>
    <d v="2023-06-02T00:00:00"/>
    <d v="2022-02-15T00:00:00"/>
    <m/>
  </r>
  <r>
    <s v="NAIK-033"/>
    <n v="0"/>
    <m/>
    <n v="0"/>
    <m/>
    <m/>
    <m/>
    <m/>
    <m/>
    <m/>
    <s v="Naik"/>
    <d v="2022-02-15T00:00:00"/>
    <s v="Xuan Hoai/ Hien"/>
    <s v="Vietnam "/>
    <s v="Vitamin D"/>
    <s v="Labels"/>
    <m/>
    <s v="N/A"/>
    <x v="1"/>
    <s v="MKTG"/>
    <s v="Ericka B."/>
    <d v="2023-06-02T00:00:00"/>
    <d v="2022-02-15T00:00:00"/>
    <m/>
  </r>
  <r>
    <s v="NAIK-033"/>
    <n v="0"/>
    <m/>
    <n v="0"/>
    <m/>
    <m/>
    <m/>
    <m/>
    <m/>
    <m/>
    <s v="Naik"/>
    <d v="2022-02-15T00:00:00"/>
    <s v="Xuan Hoai/ Hien"/>
    <s v="Vietnam "/>
    <s v="Direct HbA1c"/>
    <s v="Manufacturing Flowchart"/>
    <m/>
    <s v="N/A"/>
    <x v="1"/>
    <s v="MNF"/>
    <s v="Limin L."/>
    <d v="2023-06-09T00:00:00"/>
    <d v="2022-02-15T00:00:00"/>
    <m/>
  </r>
  <r>
    <s v="NAIK-033"/>
    <n v="0"/>
    <m/>
    <n v="0"/>
    <m/>
    <m/>
    <m/>
    <m/>
    <m/>
    <m/>
    <s v="Naik"/>
    <d v="2022-02-15T00:00:00"/>
    <s v="Xuan Hoai/ Hien"/>
    <s v="Vietnam "/>
    <s v="Fibrinogen"/>
    <s v="Manufacturing Flowchart"/>
    <m/>
    <s v="N/A"/>
    <x v="1"/>
    <s v="MNF"/>
    <s v="Limin L."/>
    <d v="2023-06-09T00:00:00"/>
    <d v="2022-02-15T00:00:00"/>
    <m/>
  </r>
  <r>
    <s v="NAIK-033"/>
    <n v="0"/>
    <m/>
    <n v="0"/>
    <m/>
    <m/>
    <m/>
    <m/>
    <m/>
    <m/>
    <s v="Naik"/>
    <d v="2022-02-15T00:00:00"/>
    <s v="Xuan Hoai/ Hien"/>
    <s v="Vietnam "/>
    <s v="hsCRP"/>
    <s v="Manufacturing Flowchart"/>
    <m/>
    <s v="N/A"/>
    <x v="1"/>
    <s v="MNF"/>
    <s v="Limin L."/>
    <d v="2023-06-09T00:00:00"/>
    <d v="2022-02-15T00:00:00"/>
    <m/>
  </r>
  <r>
    <s v="NAIK-033"/>
    <n v="0"/>
    <m/>
    <n v="0"/>
    <m/>
    <m/>
    <m/>
    <m/>
    <m/>
    <m/>
    <s v="Naik"/>
    <d v="2022-02-15T00:00:00"/>
    <s v="Xuan Hoai/ Hien"/>
    <s v="Vietnam "/>
    <s v="Lp(a)"/>
    <s v="Manufacturing Flowchart"/>
    <m/>
    <s v="N/A"/>
    <x v="1"/>
    <s v="MNF"/>
    <s v="Limin L."/>
    <d v="2023-06-09T00:00:00"/>
    <d v="2022-02-15T00:00:00"/>
    <m/>
  </r>
  <r>
    <s v="NAIK-033"/>
    <n v="0"/>
    <m/>
    <n v="0"/>
    <m/>
    <m/>
    <m/>
    <m/>
    <m/>
    <m/>
    <s v="Naik"/>
    <d v="2022-02-15T00:00:00"/>
    <s v="Xuan Hoai/ Hien"/>
    <s v="Vietnam "/>
    <s v="PCT"/>
    <s v="Manufacturing Flowchart"/>
    <m/>
    <s v="N/A"/>
    <x v="1"/>
    <s v="MNF"/>
    <s v="Limin L."/>
    <d v="2023-06-09T00:00:00"/>
    <d v="2022-02-15T00:00:00"/>
    <s v="General plans on manufacture and control of product quality._x000a_Note of inspection of finished products."/>
  </r>
  <r>
    <s v="NAIK-033"/>
    <n v="0"/>
    <m/>
    <n v="0"/>
    <m/>
    <m/>
    <m/>
    <m/>
    <m/>
    <m/>
    <s v="Naik"/>
    <d v="2022-02-15T00:00:00"/>
    <s v="Xuan Hoai/ Hien"/>
    <s v="Vietnam "/>
    <s v="Vitamin D"/>
    <s v="Manufacturing Flowchart"/>
    <m/>
    <s v="N/A"/>
    <x v="1"/>
    <s v="MNF"/>
    <s v="Limin L."/>
    <d v="2023-06-09T00:00:00"/>
    <d v="2022-02-15T00:00:00"/>
    <m/>
  </r>
  <r>
    <s v="NAIK-033"/>
    <n v="0"/>
    <m/>
    <n v="0"/>
    <m/>
    <m/>
    <m/>
    <m/>
    <m/>
    <m/>
    <s v="Naik"/>
    <d v="2022-08-01T00:00:00"/>
    <s v="Xuan Hoai/ Hien"/>
    <s v="Vietnam "/>
    <s v="HDL"/>
    <s v="Manufacturing Flowchart"/>
    <m/>
    <s v="N/A"/>
    <x v="1"/>
    <s v="MNF"/>
    <s v="Limin L."/>
    <d v="2023-06-09T00:00:00"/>
    <d v="2022-08-01T00:00:00"/>
    <s v="Requested from nancy/limin"/>
  </r>
  <r>
    <s v="NAIK-033"/>
    <n v="0"/>
    <m/>
    <n v="0"/>
    <m/>
    <m/>
    <m/>
    <m/>
    <m/>
    <m/>
    <s v="Naik"/>
    <d v="2022-08-01T00:00:00"/>
    <s v="Xuan Hoai/ Hien"/>
    <s v="Vietnam "/>
    <s v="LDL"/>
    <s v="Manufacturing Flowchart"/>
    <m/>
    <s v="N/A"/>
    <x v="1"/>
    <s v="MNF"/>
    <s v="Limin L."/>
    <d v="2023-06-09T00:00:00"/>
    <d v="2022-08-01T00:00:00"/>
    <s v="Requested from nancy/limin"/>
  </r>
  <r>
    <s v="NAIK-033"/>
    <n v="0"/>
    <m/>
    <n v="0"/>
    <m/>
    <m/>
    <m/>
    <m/>
    <m/>
    <m/>
    <s v="Naik"/>
    <d v="2022-02-15T00:00:00"/>
    <s v="Xuan Hoai/ Hien"/>
    <s v="Vietnam "/>
    <s v="Direct HbA1c"/>
    <s v="Marketing History "/>
    <m/>
    <s v="N/A"/>
    <x v="1"/>
    <s v="MKTG"/>
    <s v="Ericka B."/>
    <d v="2023-05-31T00:00:00"/>
    <d v="2022-02-15T00:00:00"/>
    <s v="Ask for template from customer"/>
  </r>
  <r>
    <s v="NAIK-033"/>
    <n v="0"/>
    <m/>
    <n v="0"/>
    <m/>
    <m/>
    <m/>
    <m/>
    <m/>
    <m/>
    <s v="Naik"/>
    <d v="2022-02-15T00:00:00"/>
    <s v="Xuan Hoai/ Hien"/>
    <s v="Vietnam "/>
    <s v="Fibrinogen"/>
    <s v="Marketing History "/>
    <m/>
    <s v="N/A"/>
    <x v="1"/>
    <s v="MKTG"/>
    <s v="Ericka B."/>
    <d v="2023-06-07T00:00:00"/>
    <d v="2022-02-15T00:00:00"/>
    <s v="Ask for template from customer"/>
  </r>
  <r>
    <s v="NAIK-033"/>
    <n v="0"/>
    <m/>
    <n v="0"/>
    <m/>
    <m/>
    <m/>
    <m/>
    <m/>
    <m/>
    <s v="Naik"/>
    <d v="2022-08-01T00:00:00"/>
    <s v="Xuan Hoai/ Hien"/>
    <s v="Vietnam "/>
    <s v="HDL"/>
    <s v="Marketing History "/>
    <m/>
    <s v="N/A"/>
    <x v="1"/>
    <s v="MKTG"/>
    <s v="Ericka B."/>
    <d v="2023-06-14T00:00:00"/>
    <d v="2022-02-15T00:00:00"/>
    <s v="Ask for template from customer"/>
  </r>
  <r>
    <s v="NAIK-033"/>
    <n v="0"/>
    <m/>
    <n v="0"/>
    <m/>
    <m/>
    <m/>
    <m/>
    <m/>
    <m/>
    <s v="Naik"/>
    <d v="2022-02-15T00:00:00"/>
    <s v="Xuan Hoai/ Hien"/>
    <s v="Vietnam "/>
    <s v="hsCRP"/>
    <s v="Marketing History "/>
    <m/>
    <s v="N/A"/>
    <x v="1"/>
    <s v="MKTG"/>
    <s v="Ericka B."/>
    <d v="2023-06-21T00:00:00"/>
    <d v="2022-02-15T00:00:00"/>
    <s v="Ask for template from customer"/>
  </r>
  <r>
    <s v="NAIK-033"/>
    <n v="0"/>
    <m/>
    <n v="0"/>
    <m/>
    <m/>
    <m/>
    <m/>
    <m/>
    <m/>
    <s v="Naik"/>
    <d v="2022-08-01T00:00:00"/>
    <s v="Xuan Hoai/ Hien"/>
    <s v="Vietnam "/>
    <s v="LDL"/>
    <s v="Marketing History "/>
    <m/>
    <s v="N/A"/>
    <x v="1"/>
    <s v="MKTG"/>
    <s v="Ericka B."/>
    <d v="2023-06-28T00:00:00"/>
    <d v="2022-02-15T00:00:00"/>
    <s v="Ask for template from customer"/>
  </r>
  <r>
    <s v="NAIK-033"/>
    <n v="0"/>
    <m/>
    <n v="0"/>
    <m/>
    <m/>
    <m/>
    <m/>
    <m/>
    <m/>
    <s v="Naik"/>
    <d v="2022-02-15T00:00:00"/>
    <s v="Xuan Hoai/ Hien"/>
    <s v="Vietnam "/>
    <s v="Lp(a)"/>
    <s v="Marketing History "/>
    <m/>
    <s v="N/A"/>
    <x v="1"/>
    <s v="MKTG"/>
    <s v="Ericka B."/>
    <d v="2023-07-05T00:00:00"/>
    <d v="2022-02-15T00:00:00"/>
    <s v="Ask for template from customer"/>
  </r>
  <r>
    <s v="NAIK-033"/>
    <n v="0"/>
    <m/>
    <n v="0"/>
    <m/>
    <m/>
    <m/>
    <m/>
    <m/>
    <m/>
    <s v="Naik"/>
    <d v="2022-02-15T00:00:00"/>
    <s v="Xuan Hoai/ Hien"/>
    <s v="Vietnam "/>
    <s v="PCT"/>
    <s v="Marketing History "/>
    <m/>
    <s v="N/A"/>
    <x v="1"/>
    <s v="MKTG"/>
    <s v="Ericka B."/>
    <d v="2023-07-12T00:00:00"/>
    <d v="2022-02-15T00:00:00"/>
    <s v="Ask for template from customer"/>
  </r>
  <r>
    <s v="NAIK-033"/>
    <n v="0"/>
    <m/>
    <n v="0"/>
    <m/>
    <m/>
    <m/>
    <m/>
    <m/>
    <m/>
    <s v="Naik"/>
    <d v="2022-02-15T00:00:00"/>
    <s v="Xuan Hoai/ Hien"/>
    <s v="Vietnam "/>
    <s v="Vitamin D"/>
    <s v="Marketing History "/>
    <m/>
    <s v="N/A"/>
    <x v="1"/>
    <s v="MKTG"/>
    <s v="Ericka B."/>
    <d v="2023-07-19T00:00:00"/>
    <d v="2022-02-15T00:00:00"/>
    <s v="Ask for template from customer"/>
  </r>
  <r>
    <s v="NAIK-033"/>
    <n v="0"/>
    <m/>
    <n v="0"/>
    <m/>
    <m/>
    <m/>
    <m/>
    <m/>
    <m/>
    <s v="Naik"/>
    <d v="2022-02-15T00:00:00"/>
    <s v="Xuan Hoai/ Hien"/>
    <s v="Vietnam "/>
    <s v="Direct HbA1c"/>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Direct HbA1c"/>
    <s v="Performance Report"/>
    <m/>
    <s v="N/A"/>
    <x v="1"/>
    <s v="R&amp;D"/>
    <s v="Chao D."/>
    <d v="2023-06-30T00:00:00"/>
    <d v="2022-02-15T00:00:00"/>
    <m/>
  </r>
  <r>
    <s v="NAIK-033"/>
    <n v="0"/>
    <m/>
    <n v="0"/>
    <m/>
    <m/>
    <m/>
    <m/>
    <m/>
    <m/>
    <s v="Naik"/>
    <d v="2022-08-01T00:00:00"/>
    <s v="Xuan Hoai/ Hien"/>
    <s v="Vietnam "/>
    <s v="Direct HbA1c"/>
    <s v="Performance Report"/>
    <m/>
    <s v="N/A"/>
    <x v="1"/>
    <s v="R&amp;D"/>
    <s v="Chao D."/>
    <d v="2023-06-30T00:00:00"/>
    <d v="2022-08-01T00:00:00"/>
    <s v="Ready "/>
  </r>
  <r>
    <s v="NAIK-033"/>
    <n v="0"/>
    <m/>
    <n v="0"/>
    <m/>
    <m/>
    <m/>
    <m/>
    <m/>
    <m/>
    <s v="Naik"/>
    <d v="2022-02-15T00:00:00"/>
    <s v="Xuan Hoai/ Hien"/>
    <s v="Vietnam "/>
    <s v="Fibrinogen"/>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Fibrinogen"/>
    <s v="Performance Report"/>
    <m/>
    <s v="N/A"/>
    <x v="1"/>
    <s v="R&amp;D"/>
    <s v="Chao D."/>
    <d v="2023-06-30T00:00:00"/>
    <d v="2022-02-15T00:00:00"/>
    <s v="General plans on manufacture and control of product quality._x000a_Note of inspection of finished products."/>
  </r>
  <r>
    <s v="NAIK-033"/>
    <n v="0"/>
    <m/>
    <n v="0"/>
    <m/>
    <m/>
    <m/>
    <m/>
    <m/>
    <m/>
    <s v="Naik"/>
    <d v="2022-02-15T00:00:00"/>
    <s v="Xuan Hoai/ Hien"/>
    <s v="Vietnam "/>
    <s v="Fibrinogen"/>
    <s v="Performance Report"/>
    <m/>
    <s v="N/A"/>
    <x v="1"/>
    <s v="R&amp;D"/>
    <s v="Chao D."/>
    <d v="2023-06-30T00:00:00"/>
    <d v="2022-08-01T00:00:00"/>
    <m/>
  </r>
  <r>
    <s v="NAIK-033"/>
    <n v="0"/>
    <m/>
    <n v="0"/>
    <m/>
    <m/>
    <m/>
    <m/>
    <m/>
    <m/>
    <s v="Naik"/>
    <d v="2022-08-01T00:00:00"/>
    <s v="Xuan Hoai/ Hien"/>
    <s v="Vietnam "/>
    <s v="HDL"/>
    <s v="Performance Report"/>
    <m/>
    <s v="N/A"/>
    <x v="2"/>
    <s v="MKTG"/>
    <m/>
    <d v="2023-02-23T00:00:00"/>
    <d v="2023-02-23T00:00:00"/>
    <s v="(2/15)Created .zip folder in file of each products performance report/summary_x000a_(2/23) Sent to Vinay to FWD to Customer"/>
  </r>
  <r>
    <s v="NAIK-033"/>
    <n v="0"/>
    <m/>
    <n v="0"/>
    <m/>
    <m/>
    <m/>
    <m/>
    <m/>
    <m/>
    <s v="Naik"/>
    <d v="2022-08-01T00:00:00"/>
    <s v="Xuan Hoai/ Hien"/>
    <s v="Vietnam "/>
    <s v="HDL"/>
    <s v="Performance Report"/>
    <m/>
    <s v="N/A"/>
    <x v="1"/>
    <s v="R&amp;D"/>
    <s v="Chao D."/>
    <d v="2023-06-30T00:00:00"/>
    <d v="2022-08-01T00:00:00"/>
    <s v="Ready "/>
  </r>
  <r>
    <s v="NAIK-033"/>
    <n v="0"/>
    <m/>
    <n v="0"/>
    <m/>
    <m/>
    <m/>
    <m/>
    <m/>
    <m/>
    <s v="Naik"/>
    <d v="2022-08-01T00:00:00"/>
    <s v="Xuan Hoai/ Hien"/>
    <s v="Vietnam "/>
    <s v="HDL"/>
    <s v="Performance Report"/>
    <m/>
    <s v="N/A"/>
    <x v="1"/>
    <s v="R&amp;D"/>
    <s v="Chao D."/>
    <d v="2023-06-30T00:00:00"/>
    <d v="2022-08-01T00:00:00"/>
    <m/>
  </r>
  <r>
    <s v="NAIK-033"/>
    <n v="0"/>
    <m/>
    <n v="0"/>
    <m/>
    <m/>
    <m/>
    <m/>
    <m/>
    <m/>
    <s v="Naik"/>
    <d v="2022-02-15T00:00:00"/>
    <s v="Xuan Hoai/ Hien"/>
    <s v="Vietnam "/>
    <s v="hsCRP"/>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hsCRP"/>
    <s v="Performance Report"/>
    <m/>
    <s v="N/A"/>
    <x v="1"/>
    <s v="R&amp;D"/>
    <s v="Chao D."/>
    <d v="2023-06-30T00:00:00"/>
    <d v="2022-02-15T00:00:00"/>
    <m/>
  </r>
  <r>
    <s v="NAIK-033"/>
    <n v="0"/>
    <m/>
    <n v="0"/>
    <m/>
    <m/>
    <m/>
    <m/>
    <m/>
    <m/>
    <s v="Naik"/>
    <d v="2022-02-15T00:00:00"/>
    <s v="Xuan Hoai/ Hien"/>
    <s v="Vietnam "/>
    <s v="hsCRP"/>
    <s v="Performance Report"/>
    <m/>
    <s v="N/A"/>
    <x v="1"/>
    <s v="R&amp;D"/>
    <s v="Chao D."/>
    <d v="2023-06-30T00:00:00"/>
    <d v="2022-02-15T00:00:00"/>
    <m/>
  </r>
  <r>
    <s v="NAIK-033"/>
    <n v="0"/>
    <m/>
    <n v="0"/>
    <m/>
    <m/>
    <m/>
    <m/>
    <m/>
    <m/>
    <s v="Naik"/>
    <d v="2022-08-01T00:00:00"/>
    <s v="Xuan Hoai/ Hien"/>
    <s v="Vietnam "/>
    <s v="LDL"/>
    <s v="Performance Report"/>
    <m/>
    <s v="N/A"/>
    <x v="2"/>
    <s v="MKTG"/>
    <m/>
    <d v="2023-02-23T00:00:00"/>
    <d v="2023-02-23T00:00:00"/>
    <s v="(2/15)Created .zip folder in file of each products performance report/summary_x000a_(2/23) Sent to Vinay to FWD to Customer"/>
  </r>
  <r>
    <s v="NAIK-033"/>
    <n v="0"/>
    <m/>
    <n v="0"/>
    <m/>
    <m/>
    <m/>
    <m/>
    <m/>
    <m/>
    <s v="Naik"/>
    <d v="2022-08-01T00:00:00"/>
    <s v="Xuan Hoai/ Hien"/>
    <s v="Vietnam "/>
    <s v="LDL"/>
    <s v="Performance Report"/>
    <m/>
    <s v="N/A"/>
    <x v="1"/>
    <s v="R&amp;D"/>
    <s v="Chao D."/>
    <d v="2023-06-30T00:00:00"/>
    <d v="2022-08-01T00:00:00"/>
    <s v="Ready "/>
  </r>
  <r>
    <s v="NAIK-033"/>
    <n v="0"/>
    <m/>
    <n v="0"/>
    <m/>
    <m/>
    <m/>
    <m/>
    <m/>
    <m/>
    <s v="Naik"/>
    <d v="2022-08-01T00:00:00"/>
    <s v="Xuan Hoai/ Hien"/>
    <s v="Vietnam "/>
    <s v="LDL"/>
    <s v="Performance Report"/>
    <m/>
    <s v="N/A"/>
    <x v="1"/>
    <s v="R&amp;D"/>
    <s v="Chao D."/>
    <d v="2023-06-30T00:00:00"/>
    <d v="2022-08-01T00:00:00"/>
    <m/>
  </r>
  <r>
    <s v="NAIK-033"/>
    <n v="0"/>
    <m/>
    <n v="0"/>
    <m/>
    <m/>
    <m/>
    <m/>
    <m/>
    <m/>
    <s v="Naik"/>
    <d v="2022-02-15T00:00:00"/>
    <s v="Xuan Hoai/ Hien"/>
    <s v="Vietnam "/>
    <s v="Lp(a)"/>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Lp(a)"/>
    <s v="Performance Report"/>
    <m/>
    <s v="N/A"/>
    <x v="1"/>
    <s v="R&amp;D"/>
    <s v="Chao D."/>
    <d v="2023-06-30T00:00:00"/>
    <d v="2022-02-15T00:00:00"/>
    <m/>
  </r>
  <r>
    <s v="NAIK-033"/>
    <n v="0"/>
    <m/>
    <n v="0"/>
    <m/>
    <m/>
    <m/>
    <m/>
    <m/>
    <m/>
    <s v="Naik"/>
    <d v="2022-02-15T00:00:00"/>
    <s v="Xuan Hoai/ Hien"/>
    <s v="Vietnam "/>
    <s v="Lp(a)"/>
    <s v="Performance Report"/>
    <m/>
    <s v="N/A"/>
    <x v="1"/>
    <s v="R&amp;D"/>
    <s v="Chao D."/>
    <d v="2023-06-30T00:00:00"/>
    <d v="2022-02-15T00:00:00"/>
    <m/>
  </r>
  <r>
    <s v="NAIK-033"/>
    <n v="0"/>
    <m/>
    <n v="0"/>
    <m/>
    <m/>
    <m/>
    <m/>
    <m/>
    <m/>
    <s v="Naik"/>
    <d v="2022-02-15T00:00:00"/>
    <s v="Xuan Hoai/ Hien"/>
    <s v="Vietnam "/>
    <s v="PCT"/>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PCT"/>
    <s v="Performance Report"/>
    <m/>
    <s v="N/A"/>
    <x v="1"/>
    <s v="R&amp;D"/>
    <s v="Chao D."/>
    <d v="2023-06-30T00:00:00"/>
    <d v="2022-02-15T00:00:00"/>
    <s v="Not applicable for each assay - Check with Chao"/>
  </r>
  <r>
    <s v="NAIK-033"/>
    <n v="0"/>
    <m/>
    <n v="0"/>
    <m/>
    <m/>
    <m/>
    <m/>
    <m/>
    <m/>
    <s v="Naik"/>
    <d v="2022-02-15T00:00:00"/>
    <s v="Xuan Hoai/ Hien"/>
    <s v="Vietnam "/>
    <s v="PCT"/>
    <s v="Performance Report"/>
    <m/>
    <s v="N/A"/>
    <x v="1"/>
    <s v="R&amp;D"/>
    <s v="Chao D."/>
    <d v="2023-06-30T00:00:00"/>
    <d v="2022-02-15T00:00:00"/>
    <m/>
  </r>
  <r>
    <s v="NAIK-033"/>
    <n v="0"/>
    <m/>
    <n v="0"/>
    <m/>
    <m/>
    <m/>
    <m/>
    <m/>
    <m/>
    <s v="Naik"/>
    <d v="2022-02-15T00:00:00"/>
    <s v="Xuan Hoai/ Hien"/>
    <s v="Vietnam "/>
    <s v="Vitamin D"/>
    <s v="Performance Report"/>
    <m/>
    <s v="N/A"/>
    <x v="2"/>
    <s v="MKTG"/>
    <m/>
    <d v="2023-02-23T00:00:00"/>
    <d v="2023-02-23T00:00:00"/>
    <s v="(2/15)Created .zip folder in file of each products performance report/summary_x000a_(2/23) Sent to Vinay to FWD to Customer"/>
  </r>
  <r>
    <s v="NAIK-033"/>
    <n v="0"/>
    <m/>
    <n v="0"/>
    <m/>
    <m/>
    <m/>
    <m/>
    <m/>
    <m/>
    <s v="Naik"/>
    <d v="2022-02-15T00:00:00"/>
    <s v="Xuan Hoai/ Hien"/>
    <s v="Vietnam "/>
    <s v="Vitamin D"/>
    <s v="Performance Report"/>
    <m/>
    <s v="N/A"/>
    <x v="1"/>
    <s v="R&amp;D"/>
    <s v="Chao D."/>
    <d v="2023-06-30T00:00:00"/>
    <d v="2022-02-15T00:00:00"/>
    <m/>
  </r>
  <r>
    <s v="NAIK-033"/>
    <n v="0"/>
    <m/>
    <n v="0"/>
    <m/>
    <m/>
    <m/>
    <m/>
    <m/>
    <m/>
    <s v="Naik"/>
    <d v="2022-02-15T00:00:00"/>
    <s v="Xuan Hoai/ Hien"/>
    <s v="Vietnam "/>
    <s v="Vitamin D"/>
    <s v="Performance Report"/>
    <m/>
    <s v="N/A"/>
    <x v="1"/>
    <s v="R&amp;D"/>
    <s v="Chao D."/>
    <d v="2023-06-30T00:00:00"/>
    <d v="2022-02-15T00:00:00"/>
    <m/>
  </r>
  <r>
    <s v="NAIK-033"/>
    <n v="0"/>
    <m/>
    <n v="0"/>
    <m/>
    <m/>
    <m/>
    <m/>
    <m/>
    <m/>
    <s v="Naik"/>
    <d v="2022-08-01T00:00:00"/>
    <s v="Xuan Hoai/ Hien"/>
    <s v="Vietnam "/>
    <s v="HDL"/>
    <s v="SDS"/>
    <m/>
    <s v="N/A"/>
    <x v="1"/>
    <s v="MKTG"/>
    <s v="Ericka B."/>
    <d v="2023-06-08T00:00:00"/>
    <d v="2022-08-01T00:00:00"/>
    <s v="Ready "/>
  </r>
  <r>
    <s v="NAIK-033"/>
    <n v="0"/>
    <m/>
    <n v="0"/>
    <m/>
    <m/>
    <m/>
    <m/>
    <m/>
    <m/>
    <s v="Naik"/>
    <d v="2022-08-01T00:00:00"/>
    <s v="Xuan Hoai/ Hien"/>
    <s v="Vietnam "/>
    <s v="LDL"/>
    <s v="SDS"/>
    <m/>
    <s v="N/A"/>
    <x v="1"/>
    <s v="MKTG"/>
    <s v="Ericka B."/>
    <d v="2023-06-08T00:00:00"/>
    <d v="2022-08-02T00:00:00"/>
    <s v="Ready "/>
  </r>
  <r>
    <s v="NAIK-033"/>
    <n v="0"/>
    <m/>
    <n v="0"/>
    <m/>
    <m/>
    <m/>
    <m/>
    <m/>
    <m/>
    <s v="Naik"/>
    <d v="2022-02-15T00:00:00"/>
    <s v="Xuan Hoai/ Hien"/>
    <s v="Vietnam "/>
    <s v="PCT"/>
    <s v="SDS"/>
    <m/>
    <s v="N/A"/>
    <x v="1"/>
    <s v="MKTG"/>
    <s v="Ericka B."/>
    <d v="2023-06-08T00:00:00"/>
    <d v="2022-08-03T00:00:00"/>
    <s v="Ready "/>
  </r>
  <r>
    <s v="NAIK-033"/>
    <n v="0"/>
    <m/>
    <n v="0"/>
    <m/>
    <m/>
    <m/>
    <m/>
    <m/>
    <m/>
    <s v="Naik"/>
    <d v="2022-02-15T00:00:00"/>
    <s v="Xuan Hoai/ Hien"/>
    <s v="Vietnam "/>
    <s v="Lp(a)"/>
    <s v="SDS"/>
    <m/>
    <s v="N/A"/>
    <x v="1"/>
    <s v="MKTG"/>
    <s v="Ericka B."/>
    <d v="2023-06-08T00:00:00"/>
    <d v="2022-08-04T00:00:00"/>
    <s v="Ready "/>
  </r>
  <r>
    <s v="NAIK-033"/>
    <n v="0"/>
    <m/>
    <n v="0"/>
    <m/>
    <m/>
    <m/>
    <m/>
    <m/>
    <m/>
    <s v="Naik"/>
    <d v="2022-02-15T00:00:00"/>
    <s v="Xuan Hoai/ Hien"/>
    <s v="Vietnam "/>
    <s v="hsCRP"/>
    <s v="SDS"/>
    <m/>
    <s v="N/A"/>
    <x v="1"/>
    <s v="MKTG"/>
    <s v="Ericka B."/>
    <d v="2023-06-08T00:00:00"/>
    <d v="2022-08-05T00:00:00"/>
    <s v="Ready "/>
  </r>
  <r>
    <s v="NAIK-033"/>
    <n v="0"/>
    <m/>
    <n v="0"/>
    <m/>
    <m/>
    <m/>
    <m/>
    <m/>
    <m/>
    <s v="Naik"/>
    <d v="2022-02-15T00:00:00"/>
    <s v="Xuan Hoai/ Hien"/>
    <s v="Vietnam "/>
    <s v="Vitamin D"/>
    <s v="SDS"/>
    <m/>
    <s v="N/A"/>
    <x v="1"/>
    <s v="MKTG"/>
    <s v="Ericka B."/>
    <d v="2023-06-08T00:00:00"/>
    <d v="2022-08-06T00:00:00"/>
    <s v="Ready "/>
  </r>
  <r>
    <s v="NAIK-033"/>
    <n v="0"/>
    <m/>
    <n v="0"/>
    <m/>
    <m/>
    <m/>
    <m/>
    <m/>
    <m/>
    <s v="Naik"/>
    <d v="2022-02-15T00:00:00"/>
    <s v="Xuan Hoai/ Hien"/>
    <s v="Vietnam "/>
    <s v="Fibrinogen"/>
    <s v="SDS"/>
    <m/>
    <s v="N/A"/>
    <x v="1"/>
    <s v="MKTG"/>
    <s v="Ericka B."/>
    <d v="2023-06-08T00:00:00"/>
    <d v="2022-08-07T00:00:00"/>
    <s v="Ready "/>
  </r>
  <r>
    <s v="NAIK-033"/>
    <n v="0"/>
    <m/>
    <n v="0"/>
    <m/>
    <m/>
    <m/>
    <m/>
    <m/>
    <m/>
    <s v="Naik"/>
    <d v="2022-08-01T00:00:00"/>
    <s v="Xuan Hoai/ Hien"/>
    <s v="Vietnam "/>
    <s v="Direct HbA1c"/>
    <s v="SDS"/>
    <m/>
    <s v="N/A"/>
    <x v="1"/>
    <s v="MKTG"/>
    <s v="Ericka B."/>
    <d v="2023-06-08T00:00:00"/>
    <d v="2022-08-08T00:00:00"/>
    <s v="Ready "/>
  </r>
  <r>
    <s v="NAIK-033"/>
    <n v="0"/>
    <m/>
    <n v="0"/>
    <m/>
    <m/>
    <m/>
    <m/>
    <m/>
    <m/>
    <s v="Naik"/>
    <d v="2022-08-01T00:00:00"/>
    <s v="Xuan Hoai/ Hien"/>
    <s v="Vietnam "/>
    <s v="Direct HbA1c"/>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2-15T00:00:00"/>
    <s v="Xuan Hoai/ Hien"/>
    <s v="Vietnam "/>
    <s v="Fibrinogen"/>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8-01T00:00:00"/>
    <s v="Xuan Hoai/ Hien"/>
    <s v="Vietnam "/>
    <s v="HDL"/>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2-15T00:00:00"/>
    <s v="Xuan Hoai/ Hien"/>
    <s v="Vietnam "/>
    <s v="hsCRP"/>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8-01T00:00:00"/>
    <s v="Xuan Hoai/ Hien"/>
    <s v="Vietnam "/>
    <s v="LDL"/>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2-15T00:00:00"/>
    <s v="Xuan Hoai/ Hien"/>
    <s v="Vietnam "/>
    <s v="Lp(a)"/>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2-15T00:00:00"/>
    <s v="Xuan Hoai/ Hien"/>
    <s v="Vietnam "/>
    <s v="PCT"/>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2-15T00:00:00"/>
    <s v="Xuan Hoai/ Hien"/>
    <s v="Vietnam "/>
    <s v="Vitamin D"/>
    <s v="Warranty letter"/>
    <m/>
    <s v="N/A"/>
    <x v="2"/>
    <s v="QA/RA"/>
    <m/>
    <d v="2023-02-22T00:00:00"/>
    <d v="2023-02-22T00:00:00"/>
    <s v="Saved and Ready_x000a_(2/22) Sent to Customer &amp; Vinay- waiting on confirmation if the warranty letter needs to be legalized_x000a_(2/23)Warranty letter is okay as it, doesn’t need leagalized."/>
  </r>
  <r>
    <s v="NAIK-033"/>
    <n v="0"/>
    <m/>
    <n v="0"/>
    <m/>
    <m/>
    <m/>
    <m/>
    <m/>
    <m/>
    <s v="Naik"/>
    <d v="2022-08-01T00:00:00"/>
    <s v="Xuan Hoai/ Hien"/>
    <s v="Vietnam "/>
    <s v="LDL"/>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2-15T00:00:00"/>
    <s v="Xuan Hoai/ Hien"/>
    <s v="Vietnam "/>
    <s v="Lp(a)"/>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2-15T00:00:00"/>
    <s v="Xuan Hoai/ Hien"/>
    <s v="Vietnam "/>
    <s v="PCT"/>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3"/>
    <n v="0"/>
    <m/>
    <n v="0"/>
    <m/>
    <m/>
    <m/>
    <m/>
    <m/>
    <m/>
    <s v="Naik"/>
    <d v="2022-02-15T00:00:00"/>
    <s v="Xuan Hoai/ Hien"/>
    <s v="Vietnam "/>
    <s v="Vitamin D"/>
    <s v="LoA"/>
    <m/>
    <s v="Legalized"/>
    <x v="2"/>
    <s v="MKTG"/>
    <s v="Ericka B."/>
    <d v="2023-06-14T00:00:00"/>
    <d v="2023-06-15T00:00:00"/>
    <s v="(2/21) Notarized and Sent to SOS for legalization_x000a_(2/22) Sent Notarized copy to customer &amp; Vinay_x000a_(3/8) Received back from SOS; sent to DOS_x000a_(3/15) ETA was 4/7 but updated it to 5/3 (allows 4-6 weeks for DOS &amp; 2 weeks for Embassy)_x000a_(3/16) Check request for Embassy Submitted_x000a_(4/4) Received Embassy cashiers check_x000a_DOS has updated their processing time to 12 weeks_x000a_(6/7) Received back from DOS. Sent to Vietnam Embassy_x000a_(6/13) Received back from Embassy._x000a_(6/15) Sent to Hein &amp; Vinay."/>
  </r>
  <r>
    <s v="NAIK-036"/>
    <n v="1"/>
    <m/>
    <n v="1"/>
    <m/>
    <m/>
    <m/>
    <m/>
    <m/>
    <m/>
    <s v="Naik"/>
    <d v="2022-04-26T00:00:00"/>
    <s v="Biomedite"/>
    <s v="Sri Lanka"/>
    <s v="DZ-Lite c270"/>
    <s v="CFG"/>
    <m/>
    <s v="Apostilled"/>
    <x v="2"/>
    <s v="MKTG"/>
    <s v="Ericka B."/>
    <d v="2022-08-30T00:00:00"/>
    <d v="2022-10-14T00:00:00"/>
    <s v="(4/29) Submitted check request_x000a_(6/21) Document ready to be shipped - waiting on Sunmed LOA to be received to send out with CFG_x000a_(10/14) Received back from DOS - Sent ecopy to VN"/>
  </r>
  <r>
    <s v="NAIK-036"/>
    <n v="0"/>
    <m/>
    <n v="0"/>
    <m/>
    <m/>
    <m/>
    <m/>
    <m/>
    <m/>
    <s v="Naik"/>
    <d v="2022-04-26T00:00:00"/>
    <s v="Biomedite"/>
    <s v="Sri Lanka"/>
    <s v="DZ-Lite c270"/>
    <s v="CE Technical documentation review report"/>
    <m/>
    <s v="N/A"/>
    <x v="1"/>
    <s v="TS"/>
    <s v="Gladys P."/>
    <d v="2023-09-01T00:00:00"/>
    <d v="2022-04-29T00:00:00"/>
    <m/>
  </r>
  <r>
    <s v="NAIK-036"/>
    <n v="0"/>
    <m/>
    <n v="0"/>
    <m/>
    <m/>
    <m/>
    <m/>
    <m/>
    <m/>
    <s v="Naik"/>
    <d v="2022-04-26T00:00:00"/>
    <s v="Biomedite"/>
    <s v="Sri Lanka"/>
    <s v="DZ-Lite c270"/>
    <s v="DoC"/>
    <m/>
    <s v="N/A"/>
    <x v="1"/>
    <s v="QA/RA"/>
    <s v="Justine A."/>
    <d v="2023-09-01T00:00:00"/>
    <d v="2022-04-29T00:00:00"/>
    <s v="Mandatory for all medical devices fro class 3 devices"/>
  </r>
  <r>
    <s v="NAIK-036"/>
    <n v="0"/>
    <m/>
    <n v="0"/>
    <m/>
    <m/>
    <m/>
    <m/>
    <m/>
    <m/>
    <s v="Naik"/>
    <d v="2022-04-26T00:00:00"/>
    <s v="Biomedite"/>
    <s v="Sri Lanka"/>
    <s v="DZ-Lite c270"/>
    <s v="DoC"/>
    <m/>
    <s v="N/A"/>
    <x v="1"/>
    <s v="QA/RA"/>
    <s v="Justine A."/>
    <d v="2023-09-01T00:00:00"/>
    <d v="2022-04-29T00:00:00"/>
    <s v="Mandatory for class 1 devices"/>
  </r>
  <r>
    <s v="NAIK-036"/>
    <n v="0"/>
    <m/>
    <m/>
    <m/>
    <m/>
    <m/>
    <m/>
    <m/>
    <n v="0"/>
    <s v="Naik"/>
    <d v="2023-06-08T00:00:00"/>
    <s v="Biomedite"/>
    <s v="Sri Lanka"/>
    <s v="DZ-Lite c270"/>
    <s v="Declaration Letter"/>
    <m/>
    <s v="Stamped"/>
    <x v="2"/>
    <s v="MKTG"/>
    <s v="Ericka B."/>
    <d v="2023-06-21T00:00:00"/>
    <d v="2023-06-12T00:00:00"/>
    <s v="*Urgent request and Template was provided_x000a_(6/12) Upon vinay's request Ericka expedited. Completed and sent"/>
  </r>
  <r>
    <s v="NAIK-036"/>
    <n v="0"/>
    <m/>
    <n v="0"/>
    <m/>
    <m/>
    <m/>
    <m/>
    <m/>
    <m/>
    <s v="Naik"/>
    <d v="2022-04-26T00:00:00"/>
    <s v="Biomedite"/>
    <s v="Sri Lanka"/>
    <s v="DZ-Lite c270"/>
    <s v="Documentray Evidence to prove registration status in foreign countries "/>
    <m/>
    <s v="N/A"/>
    <x v="1"/>
    <s v="MGMT"/>
    <m/>
    <d v="2023-09-01T00:00:00"/>
    <d v="2022-04-29T00:00:00"/>
    <s v="Name of regulatory autherity should be cleary mentioned"/>
  </r>
  <r>
    <s v="NAIK-036"/>
    <n v="0"/>
    <m/>
    <n v="0"/>
    <m/>
    <m/>
    <m/>
    <m/>
    <m/>
    <m/>
    <s v="Naik"/>
    <d v="2022-04-26T00:00:00"/>
    <s v="Biomedite"/>
    <s v="Sri Lanka"/>
    <s v="DZ-Lite c270"/>
    <s v="Duly Signed Final product test report"/>
    <m/>
    <s v="N/A"/>
    <x v="1"/>
    <s v="R&amp;D"/>
    <s v="Chao D."/>
    <d v="2023-09-01T00:00:00"/>
    <d v="2022-04-29T00:00:00"/>
    <s v="Final product inspection test report for machines and equipment etc. and final product analysis test report for IVD test kit and reagents."/>
  </r>
  <r>
    <s v="NAIK-036"/>
    <n v="0"/>
    <m/>
    <n v="0"/>
    <m/>
    <m/>
    <m/>
    <m/>
    <m/>
    <m/>
    <s v="Naik"/>
    <d v="2022-04-26T00:00:00"/>
    <s v="Biomedite"/>
    <s v="Sri Lanka"/>
    <s v="DZ-Lite c270"/>
    <s v="Duly signed third party test report"/>
    <m/>
    <s v="N/A"/>
    <x v="1"/>
    <s v="R&amp;D"/>
    <s v="Chao D."/>
    <d v="2023-09-01T00:00:00"/>
    <d v="2022-04-29T00:00:00"/>
    <s v="For products which are directly contacted with blood"/>
  </r>
  <r>
    <s v="NAIK-036"/>
    <n v="0"/>
    <m/>
    <n v="0"/>
    <m/>
    <m/>
    <m/>
    <m/>
    <m/>
    <m/>
    <s v="Naik"/>
    <d v="2022-04-26T00:00:00"/>
    <s v="Biomedite"/>
    <s v="Sri Lanka"/>
    <s v="DZ-Lite c270"/>
    <s v="Electrical Saftey data according to IEC60601"/>
    <m/>
    <s v="N/A"/>
    <x v="1"/>
    <s v="MKTG"/>
    <s v="Chao D."/>
    <d v="2023-09-01T00:00:00"/>
    <d v="2022-04-29T00:00:00"/>
    <s v="Mandatory for electrical equipment "/>
  </r>
  <r>
    <s v="NAIK-036"/>
    <n v="0"/>
    <m/>
    <n v="0"/>
    <m/>
    <m/>
    <m/>
    <m/>
    <m/>
    <m/>
    <s v="Naik"/>
    <d v="2022-04-26T00:00:00"/>
    <s v="Biomedite"/>
    <s v="Sri Lanka"/>
    <s v="DZ-Lite c270"/>
    <s v="IFU"/>
    <m/>
    <s v="N/A"/>
    <x v="1"/>
    <s v="MKTG"/>
    <s v="Ericka B."/>
    <d v="2023-09-01T00:00:00"/>
    <d v="2022-04-29T00:00:00"/>
    <s v="Instruction For Manuals"/>
  </r>
  <r>
    <s v="NAIK-036"/>
    <n v="0"/>
    <m/>
    <n v="0"/>
    <m/>
    <m/>
    <m/>
    <m/>
    <m/>
    <m/>
    <s v="Naik"/>
    <d v="2022-04-26T00:00:00"/>
    <s v="Biomedite"/>
    <s v="Sri Lanka"/>
    <s v="DZ-Lite c270"/>
    <s v="ISO Cert"/>
    <m/>
    <s v="N/A"/>
    <x v="1"/>
    <s v="QA/RA"/>
    <s v="Justin E."/>
    <d v="2023-05-18T00:00:00"/>
    <d v="2022-04-29T00:00:00"/>
    <s v="ISO certificate should be issued by EU notified body"/>
  </r>
  <r>
    <s v="NAIK-036"/>
    <n v="0"/>
    <m/>
    <n v="0"/>
    <m/>
    <m/>
    <m/>
    <m/>
    <m/>
    <m/>
    <s v="Naik"/>
    <d v="2022-04-26T00:00:00"/>
    <s v="Biomedite"/>
    <s v="Sri Lanka"/>
    <s v="DZ-Lite c270"/>
    <s v="Labels"/>
    <m/>
    <s v="N/A"/>
    <x v="1"/>
    <s v="QA/RA"/>
    <s v="Ericka B."/>
    <d v="2023-09-01T00:00:00"/>
    <d v="2022-04-29T00:00:00"/>
    <s v="Original label which used in Market &quot;commerical labels&quot;"/>
  </r>
  <r>
    <s v="NAIK-036"/>
    <n v="0"/>
    <m/>
    <n v="0"/>
    <m/>
    <m/>
    <m/>
    <m/>
    <m/>
    <m/>
    <s v="Naik"/>
    <d v="2022-04-26T00:00:00"/>
    <s v="Biomedite"/>
    <s v="Sri Lanka"/>
    <s v="DZ-Lite c270"/>
    <s v="Labels"/>
    <m/>
    <s v="N/A"/>
    <x v="1"/>
    <s v="MKTG"/>
    <s v="Ericka B."/>
    <d v="2023-09-01T00:00:00"/>
    <d v="2022-04-29T00:00:00"/>
    <s v="Scanned coloured labels of primary and secondary "/>
  </r>
  <r>
    <s v="NAIK-036"/>
    <n v="0"/>
    <m/>
    <n v="0"/>
    <m/>
    <m/>
    <m/>
    <m/>
    <m/>
    <m/>
    <s v="Naik"/>
    <d v="2022-04-26T00:00:00"/>
    <s v="Biomedite"/>
    <s v="Sri Lanka"/>
    <s v="DZ-Lite c270"/>
    <s v="Performance Report"/>
    <m/>
    <s v="N/A"/>
    <x v="1"/>
    <s v="R&amp;D"/>
    <s v="Chao D."/>
    <d v="2023-09-01T00:00:00"/>
    <d v="2022-04-29T00:00:00"/>
    <m/>
  </r>
  <r>
    <s v="NAIK-036"/>
    <n v="0"/>
    <m/>
    <n v="0"/>
    <m/>
    <m/>
    <m/>
    <m/>
    <m/>
    <m/>
    <s v="Naik"/>
    <d v="2022-04-26T00:00:00"/>
    <s v="Biomedite"/>
    <s v="Sri Lanka"/>
    <s v="DZ-Lite c270"/>
    <s v="Performance Report"/>
    <m/>
    <s v="N/A"/>
    <x v="1"/>
    <s v="R&amp;D"/>
    <s v="Chao D."/>
    <d v="2023-09-01T00:00:00"/>
    <d v="2022-04-29T00:00:00"/>
    <s v="Final product analysis test report for IVD kits, reagents"/>
  </r>
  <r>
    <s v="NAIK-036"/>
    <n v="0"/>
    <m/>
    <n v="0"/>
    <m/>
    <m/>
    <m/>
    <m/>
    <m/>
    <m/>
    <s v="Naik"/>
    <d v="2022-04-26T00:00:00"/>
    <s v="Biomedite"/>
    <s v="Sri Lanka"/>
    <s v="DZ-Lite c270"/>
    <s v="Performance Report"/>
    <m/>
    <s v="N/A"/>
    <x v="1"/>
    <s v="R&amp;D"/>
    <s v="Chao D."/>
    <d v="2023-09-01T00:00:00"/>
    <d v="2022-04-29T00:00:00"/>
    <s v="Accelerated and real time. If real time stability report not available need to provide a manufacture clarification"/>
  </r>
  <r>
    <s v="NAIK-036"/>
    <n v="0"/>
    <m/>
    <n v="0"/>
    <m/>
    <m/>
    <m/>
    <m/>
    <m/>
    <m/>
    <s v="Naik"/>
    <d v="2022-04-26T00:00:00"/>
    <s v="Biomedite"/>
    <s v="Sri Lanka"/>
    <s v="DZ-Lite c270"/>
    <s v="Product Catalog"/>
    <m/>
    <s v="N/A"/>
    <x v="1"/>
    <s v="MKTG"/>
    <s v="Ericka B."/>
    <d v="2023-09-01T00:00:00"/>
    <d v="2022-04-29T00:00:00"/>
    <m/>
  </r>
  <r>
    <s v="NAIK-036"/>
    <n v="0"/>
    <m/>
    <n v="0"/>
    <m/>
    <m/>
    <m/>
    <m/>
    <m/>
    <m/>
    <s v="Naik"/>
    <d v="2022-04-26T00:00:00"/>
    <s v="Biomedite"/>
    <s v="Sri Lanka"/>
    <s v="DZ-Lite c270"/>
    <s v="Recently issued Validation for sterlization process"/>
    <m/>
    <s v="N/A"/>
    <x v="1"/>
    <s v="QA/RA"/>
    <s v="Justine A."/>
    <d v="2023-09-01T00:00:00"/>
    <d v="2022-04-29T00:00:00"/>
    <m/>
  </r>
  <r>
    <s v="NAIK-036"/>
    <n v="0"/>
    <m/>
    <n v="0"/>
    <m/>
    <m/>
    <m/>
    <m/>
    <m/>
    <m/>
    <s v="Naik"/>
    <d v="2022-04-26T00:00:00"/>
    <s v="Biomedite"/>
    <s v="Sri Lanka"/>
    <s v="DZ-Lite c270"/>
    <s v="Risk Analysis Report"/>
    <m/>
    <s v="N/A"/>
    <x v="1"/>
    <s v="QA/RA"/>
    <s v="Nancy W."/>
    <d v="2023-09-01T00:00:00"/>
    <d v="2022-04-29T00:00:00"/>
    <m/>
  </r>
  <r>
    <s v="NAIK-036"/>
    <n v="0"/>
    <m/>
    <n v="0"/>
    <m/>
    <m/>
    <m/>
    <m/>
    <m/>
    <m/>
    <s v="Naik"/>
    <d v="2022-04-26T00:00:00"/>
    <s v="Biomedite"/>
    <s v="Sri Lanka"/>
    <s v="DZ-Lite c270"/>
    <s v="Service and maintenance agreement"/>
    <m/>
    <s v="N/A"/>
    <x v="1"/>
    <s v="MGMT"/>
    <m/>
    <d v="2023-09-01T00:00:00"/>
    <d v="2022-04-29T00:00:00"/>
    <s v="Only for electrical equipment"/>
  </r>
  <r>
    <s v="NAIK-036"/>
    <n v="0"/>
    <m/>
    <n v="0"/>
    <m/>
    <m/>
    <m/>
    <m/>
    <m/>
    <m/>
    <s v="Naik"/>
    <d v="2022-04-26T00:00:00"/>
    <s v="Biomedite"/>
    <s v="Sri Lanka"/>
    <s v="DZ-Lite c270"/>
    <s v="Summary of Technical documentation (STED)"/>
    <m/>
    <s v="N/A"/>
    <x v="1"/>
    <s v="R&amp;D"/>
    <s v="Chao D."/>
    <d v="2023-09-01T00:00:00"/>
    <d v="2022-04-29T00:00:00"/>
    <m/>
  </r>
  <r>
    <s v="NAIK-038"/>
    <n v="1"/>
    <m/>
    <n v="1"/>
    <m/>
    <m/>
    <m/>
    <m/>
    <m/>
    <m/>
    <s v="Naik"/>
    <d v="2022-05-05T00:00:00"/>
    <s v="AGD Biomedicals Pvt. Ltd."/>
    <s v="India"/>
    <s v="Vitamin D"/>
    <s v="Audit Report"/>
    <m/>
    <s v="N/A"/>
    <x v="2"/>
    <s v="MKTG"/>
    <m/>
    <d v="2022-08-26T00:00:00"/>
    <d v="2022-08-15T00:00:00"/>
    <s v="Copy of latest inspection or audit report carried out by_x000a_notified bodies or National Regulatory Authority or Competent_x000a_authority within the last 3 years ,if any."/>
  </r>
  <r>
    <s v="NAIK-038"/>
    <n v="0"/>
    <m/>
    <n v="0"/>
    <m/>
    <m/>
    <m/>
    <m/>
    <m/>
    <m/>
    <s v="Naik"/>
    <d v="2022-05-05T00:00:00"/>
    <s v="AGD Biomedicals Pvt. Ltd."/>
    <s v="India"/>
    <s v="Vitamin D"/>
    <s v="DMF"/>
    <m/>
    <s v="N/A"/>
    <x v="2"/>
    <s v="QA/RA"/>
    <s v="Chao D."/>
    <d v="2022-09-02T00:00:00"/>
    <d v="2023-02-28T00:00:00"/>
    <s v="(2/28) Chao reviewed and gave okay. Sent to Vinay to FWD to customer"/>
  </r>
  <r>
    <s v="NAIK-038"/>
    <n v="0"/>
    <m/>
    <n v="0"/>
    <m/>
    <m/>
    <m/>
    <m/>
    <m/>
    <m/>
    <s v="Naik"/>
    <d v="2022-05-05T00:00:00"/>
    <s v="AGD Biomedicals Pvt. Ltd."/>
    <s v="India"/>
    <s v="Vitamin D"/>
    <s v="FDA Establishment"/>
    <m/>
    <s v="Notarized"/>
    <x v="2"/>
    <s v="MKTG"/>
    <m/>
    <d v="2022-08-26T00:00:00"/>
    <d v="2022-09-26T00:00:00"/>
    <s v="(9/26) Notarized"/>
  </r>
  <r>
    <s v="NAIK-038"/>
    <n v="0"/>
    <m/>
    <n v="0"/>
    <m/>
    <m/>
    <m/>
    <m/>
    <m/>
    <m/>
    <s v="Naik"/>
    <d v="2022-05-05T00:00:00"/>
    <s v="AGD Biomedicals Pvt. Ltd."/>
    <s v="India"/>
    <s v="Vitamin D"/>
    <s v="ISO Cert"/>
    <m/>
    <s v="Notarized"/>
    <x v="2"/>
    <s v="QA/RA"/>
    <m/>
    <d v="2022-08-26T00:00:00"/>
    <d v="2022-09-26T00:00:00"/>
    <s v="(9/26) notarized"/>
  </r>
  <r>
    <s v="NAIK-038"/>
    <n v="0"/>
    <m/>
    <n v="0"/>
    <m/>
    <m/>
    <m/>
    <m/>
    <m/>
    <m/>
    <s v="Naik"/>
    <d v="2022-05-05T00:00:00"/>
    <s v="AGD Biomedicals Pvt. Ltd."/>
    <s v="India"/>
    <s v="Vitamin D"/>
    <s v="Manufacturing License"/>
    <m/>
    <s v="Notarized"/>
    <x v="2"/>
    <s v="MKTG"/>
    <m/>
    <d v="2022-08-26T00:00:00"/>
    <d v="2023-03-22T00:00:00"/>
    <s v="(9/26) Notarized_x000a_(3/22) License expired. Vinay requested new license. W/ Christine to get notarized w/ Justine_x000a_(3/23) Signed. Sent updated e-copy to Vinay."/>
  </r>
  <r>
    <s v="NAIK-038"/>
    <n v="0"/>
    <m/>
    <n v="0"/>
    <m/>
    <m/>
    <m/>
    <m/>
    <m/>
    <m/>
    <s v="Naik"/>
    <d v="2022-05-05T00:00:00"/>
    <s v="AGD Biomedicals Pvt. Ltd."/>
    <s v="India"/>
    <s v="Vitamin D"/>
    <s v="PMF"/>
    <s v="N/A"/>
    <s v="N/A"/>
    <x v="2"/>
    <s v="MKTG"/>
    <m/>
    <d v="2023-02-28T00:00:00"/>
    <d v="2023-02-16T00:00:00"/>
    <s v="(2/28) Sent to VN"/>
  </r>
  <r>
    <s v="NAIK-038"/>
    <n v="0"/>
    <m/>
    <n v="0"/>
    <m/>
    <m/>
    <m/>
    <m/>
    <m/>
    <m/>
    <s v="Naik"/>
    <d v="2022-05-05T00:00:00"/>
    <s v="AGD Biomedicals Pvt. Ltd."/>
    <s v="India"/>
    <s v="Vitamin D"/>
    <s v="Undertaking"/>
    <m/>
    <s v="N/A"/>
    <x v="2"/>
    <s v="MKTG"/>
    <m/>
    <d v="2022-08-26T00:00:00"/>
    <d v="2022-09-20T00:00:00"/>
    <s v="Undertaking signed by the manufacturer stating that the_x000a_manufacturing site is in compliance with the provisions of the_x000a_Fifth Schedule of MDR 2017._x000a_(9/20) Sent template Undertaking for review with Vinay to confirm with customer"/>
  </r>
  <r>
    <s v="NAIK-038"/>
    <n v="0"/>
    <m/>
    <n v="0"/>
    <m/>
    <m/>
    <m/>
    <m/>
    <m/>
    <m/>
    <s v="Naik"/>
    <d v="2022-05-05T00:00:00"/>
    <s v="AGD Biomedicals Pvt. Ltd."/>
    <s v="India"/>
    <s v="Vitamin D"/>
    <s v="CFG"/>
    <s v="E04239336"/>
    <s v="Apostilled"/>
    <x v="2"/>
    <s v="MKTG"/>
    <s v="Ericka B."/>
    <d v="2022-11-04T00:00:00"/>
    <d v="2022-11-28T00:00:00"/>
    <s v="(8/24) Submitted check request for DOS_x000a_(9/21) Sent to DOS_x000a_(11/18) Received back from DOS_x000a_(11/28) Sent ecopy"/>
  </r>
  <r>
    <s v="NAIK-038"/>
    <n v="0"/>
    <m/>
    <n v="0"/>
    <m/>
    <m/>
    <m/>
    <m/>
    <m/>
    <m/>
    <s v="Naik"/>
    <d v="2022-05-05T00:00:00"/>
    <s v="AGD Biomedicals Pvt. Ltd."/>
    <s v="India"/>
    <s v="Vitamin D"/>
    <s v="CE Cert"/>
    <m/>
    <s v="Apostilled"/>
    <x v="2"/>
    <s v="MKTG"/>
    <m/>
    <d v="2022-10-14T00:00:00"/>
    <d v="2022-10-12T00:00:00"/>
    <s v="(8/23) Notarized _x000a_(8/24) Submitted check request for SOS_x000a_(9/27) Ready to be sent to SOS - waiting on AGD POA_x000a_(9/30) Sent to SOS_x000a_(10/12) Received back from SOS - Sent to VN"/>
  </r>
  <r>
    <s v="NAIK-038"/>
    <n v="0"/>
    <m/>
    <n v="0"/>
    <m/>
    <m/>
    <m/>
    <m/>
    <m/>
    <m/>
    <s v="Naik"/>
    <d v="2022-05-05T00:00:00"/>
    <s v="AGD Biomedicals Pvt. Ltd."/>
    <s v="India"/>
    <s v="Vitamin D"/>
    <s v="POA"/>
    <m/>
    <s v="Apostilled"/>
    <x v="2"/>
    <s v="MKTG"/>
    <m/>
    <d v="2022-10-14T00:00:00"/>
    <d v="2022-10-12T00:00:00"/>
    <s v="(8/24) Submitted check request for SOS_x000a_(9/20) Sent template POA for review with Vinay to confirm with customer_x000a_(9/23) AGD legal team is reviewing POA _x000a_(9/30) Sent to SOS_x000a_(10/12) Received from SOS - sent to VN"/>
  </r>
  <r>
    <s v="NAIK-042"/>
    <n v="1"/>
    <m/>
    <n v="1"/>
    <m/>
    <m/>
    <m/>
    <m/>
    <m/>
    <m/>
    <s v="Naik"/>
    <d v="2022-07-28T00:00:00"/>
    <s v="Transasia"/>
    <s v="India"/>
    <s v="Vitamin D"/>
    <s v="CFG"/>
    <m/>
    <s v="Apostilled"/>
    <x v="2"/>
    <s v="MKTG"/>
    <s v="Ericka B."/>
    <d v="2022-11-06T00:00:00"/>
    <d v="2022-11-30T00:00:00"/>
    <s v="(8/24) Submitted check request for DOS_x000a_(9/21) Sent to DOS_x000a_(11/18) Received back from DOS_x000a_(11/28) Sent ecopy"/>
  </r>
  <r>
    <s v="NAIK-042"/>
    <n v="0"/>
    <m/>
    <n v="0"/>
    <m/>
    <m/>
    <m/>
    <m/>
    <m/>
    <m/>
    <s v="Naik"/>
    <d v="2022-07-28T00:00:00"/>
    <s v="Transasia"/>
    <s v="India"/>
    <s v="PCT "/>
    <s v="CFG"/>
    <m/>
    <s v="Apostilled"/>
    <x v="2"/>
    <s v="MKTG"/>
    <s v="Ericka B."/>
    <d v="2022-11-05T00:00:00"/>
    <d v="2022-11-29T00:00:00"/>
    <s v="(8/24) Submitted check request for DOS_x000a_(9/21) Sent to DOS_x000a_(11/18) Received back from DOS_x000a_(11/28) Sent ecopy"/>
  </r>
  <r>
    <s v="NAIK-042"/>
    <n v="0"/>
    <m/>
    <n v="0"/>
    <m/>
    <m/>
    <m/>
    <m/>
    <m/>
    <m/>
    <s v="Naik"/>
    <d v="2022-07-28T00:00:00"/>
    <s v="Transasia"/>
    <s v="India"/>
    <s v="HCY 2R"/>
    <s v="Audit Report"/>
    <m/>
    <s v="N/A"/>
    <x v="1"/>
    <s v="QA/RA"/>
    <s v="Justine A."/>
    <d v="2023-05-31T00:00:00"/>
    <d v="2022-07-28T00:00:00"/>
    <m/>
  </r>
  <r>
    <s v="NAIK-042"/>
    <n v="0"/>
    <m/>
    <n v="0"/>
    <m/>
    <m/>
    <m/>
    <m/>
    <m/>
    <m/>
    <s v="Naik"/>
    <d v="2022-07-28T00:00:00"/>
    <s v="Transasia"/>
    <s v="India"/>
    <s v="PCT "/>
    <s v="Audit Report"/>
    <m/>
    <s v="N/A"/>
    <x v="1"/>
    <s v="QA/RA"/>
    <s v="Justine A."/>
    <d v="2023-05-31T00:00:00"/>
    <d v="2022-07-28T00:00:00"/>
    <m/>
  </r>
  <r>
    <s v="NAIK-042"/>
    <n v="0"/>
    <m/>
    <n v="0"/>
    <m/>
    <m/>
    <m/>
    <m/>
    <m/>
    <m/>
    <s v="Naik"/>
    <d v="2022-07-28T00:00:00"/>
    <s v="Transasia"/>
    <s v="India"/>
    <s v="Vitamin D"/>
    <s v="Audit Report"/>
    <m/>
    <s v="N/A"/>
    <x v="1"/>
    <s v="QA/RA"/>
    <s v="Justine A."/>
    <d v="2023-05-31T00:00:00"/>
    <d v="2022-07-28T00:00:00"/>
    <m/>
  </r>
  <r>
    <s v="NAIK-042"/>
    <n v="0"/>
    <m/>
    <n v="0"/>
    <m/>
    <m/>
    <m/>
    <m/>
    <m/>
    <m/>
    <s v="Naik"/>
    <d v="2022-07-28T00:00:00"/>
    <s v="Transasia"/>
    <s v="India"/>
    <s v="HCY 2R"/>
    <s v="Basic Info (Form 14)"/>
    <m/>
    <s v="N/A"/>
    <x v="1"/>
    <s v="MKTG"/>
    <s v="Ericka B."/>
    <d v="2023-05-31T00:00:00"/>
    <d v="2022-07-28T00:00:00"/>
    <m/>
  </r>
  <r>
    <s v="NAIK-042"/>
    <n v="0"/>
    <m/>
    <n v="0"/>
    <m/>
    <m/>
    <m/>
    <m/>
    <m/>
    <m/>
    <s v="Naik"/>
    <d v="2022-07-28T00:00:00"/>
    <s v="Transasia"/>
    <s v="India"/>
    <s v="HCY 2R"/>
    <s v="CE Cert"/>
    <m/>
    <s v="Notarized"/>
    <x v="7"/>
    <s v="MKTG"/>
    <s v="Ericka B."/>
    <d v="2023-06-13T00:00:00"/>
    <d v="2022-09-26T00:00:00"/>
    <s v="(9/26) notarized"/>
  </r>
  <r>
    <s v="NAIK-042"/>
    <n v="0"/>
    <m/>
    <n v="0"/>
    <m/>
    <m/>
    <m/>
    <m/>
    <m/>
    <m/>
    <s v="Naik"/>
    <d v="2022-07-28T00:00:00"/>
    <s v="Transasia"/>
    <s v="India"/>
    <s v="PCT "/>
    <s v="CE Cert"/>
    <m/>
    <s v="Notarized"/>
    <x v="7"/>
    <s v="MKTG"/>
    <s v="Ericka B."/>
    <d v="2023-06-13T00:00:00"/>
    <d v="2022-09-26T00:00:00"/>
    <s v="(9/26) notarized"/>
  </r>
  <r>
    <s v="NAIK-042"/>
    <n v="0"/>
    <m/>
    <n v="0"/>
    <m/>
    <m/>
    <m/>
    <m/>
    <m/>
    <m/>
    <s v="Naik"/>
    <d v="2022-07-28T00:00:00"/>
    <s v="Transasia"/>
    <s v="India"/>
    <s v="Vitamin D"/>
    <s v="CE Cert"/>
    <m/>
    <s v="Notarized"/>
    <x v="7"/>
    <s v="MKTG"/>
    <s v="Ericka B."/>
    <d v="2023-06-13T00:00:00"/>
    <d v="2022-09-26T00:00:00"/>
    <s v="(9/26) notarized"/>
  </r>
  <r>
    <s v="NAIK-042"/>
    <n v="0"/>
    <m/>
    <n v="0"/>
    <m/>
    <m/>
    <m/>
    <m/>
    <m/>
    <m/>
    <s v="Naik"/>
    <d v="2022-07-28T00:00:00"/>
    <s v="Transasia"/>
    <s v="India"/>
    <s v="Vitamin D"/>
    <s v="DMF"/>
    <m/>
    <s v="N/A"/>
    <x v="2"/>
    <s v="QA/RA"/>
    <s v="Chao D."/>
    <d v="2023-03-09T00:00:00"/>
    <d v="2023-03-09T00:00:00"/>
    <s v="(3/1) Sent Vinay list of pending Vit D DMF requests to forward to customer_x000a_(3/9) Sent updated DMF Zip folder to Vinay to send to Customer."/>
  </r>
  <r>
    <s v="NAIK-042"/>
    <n v="0"/>
    <m/>
    <n v="0"/>
    <m/>
    <m/>
    <m/>
    <m/>
    <m/>
    <m/>
    <s v="Naik"/>
    <d v="2022-07-28T00:00:00"/>
    <s v="Transasia"/>
    <s v="India"/>
    <s v="PCT "/>
    <s v="Basic Info (Form 14)"/>
    <m/>
    <s v="N/A"/>
    <x v="1"/>
    <s v="MKTG"/>
    <s v="Ericka B."/>
    <d v="2023-05-31T00:00:00"/>
    <d v="2022-07-28T00:00:00"/>
    <m/>
  </r>
  <r>
    <s v="NAIK-042"/>
    <n v="0"/>
    <m/>
    <n v="0"/>
    <m/>
    <m/>
    <m/>
    <m/>
    <m/>
    <m/>
    <s v="Naik"/>
    <d v="2022-07-28T00:00:00"/>
    <s v="Transasia"/>
    <s v="India"/>
    <s v="Vitamin D"/>
    <s v="Basic Info (Form 14)"/>
    <m/>
    <s v="N/A"/>
    <x v="1"/>
    <s v="MKTG"/>
    <s v="Ericka B."/>
    <d v="2023-05-31T00:00:00"/>
    <d v="2022-07-28T00:00:00"/>
    <m/>
  </r>
  <r>
    <s v="NAIK-042"/>
    <n v="0"/>
    <m/>
    <n v="0"/>
    <m/>
    <m/>
    <m/>
    <m/>
    <m/>
    <m/>
    <s v="Naik"/>
    <d v="2022-07-28T00:00:00"/>
    <s v="Transasia"/>
    <s v="India"/>
    <s v="HCY 2R"/>
    <s v="DMF"/>
    <m/>
    <s v="N/A"/>
    <x v="1"/>
    <s v="R&amp;D"/>
    <s v="Chao D."/>
    <s v="Pending ETA from R&amp;D"/>
    <d v="2022-07-28T00:00:00"/>
    <m/>
  </r>
  <r>
    <s v="NAIK-042"/>
    <n v="0"/>
    <m/>
    <n v="0"/>
    <m/>
    <m/>
    <m/>
    <m/>
    <m/>
    <m/>
    <s v="Naik"/>
    <d v="2022-07-28T00:00:00"/>
    <s v="Transasia"/>
    <s v="India"/>
    <s v="PCT "/>
    <s v="DMF"/>
    <m/>
    <s v="N/A"/>
    <x v="1"/>
    <s v="R&amp;D"/>
    <s v="Chao D."/>
    <s v="Pending ETA from R&amp;D"/>
    <d v="2022-07-28T00:00:00"/>
    <m/>
  </r>
  <r>
    <s v="NAIK-042"/>
    <n v="0"/>
    <m/>
    <n v="0"/>
    <m/>
    <m/>
    <m/>
    <m/>
    <m/>
    <m/>
    <s v="Naik"/>
    <d v="2022-07-28T00:00:00"/>
    <s v="Transasia"/>
    <s v="India"/>
    <s v="HCY 2R"/>
    <s v="DoC"/>
    <m/>
    <s v="Notarized"/>
    <x v="1"/>
    <s v="QA/RA"/>
    <s v="Justine A."/>
    <d v="2023-06-22T00:00:00"/>
    <d v="2022-09-26T00:00:00"/>
    <s v="(9/26) notarized"/>
  </r>
  <r>
    <s v="NAIK-042"/>
    <n v="0"/>
    <m/>
    <n v="0"/>
    <m/>
    <m/>
    <m/>
    <m/>
    <m/>
    <m/>
    <s v="Naik"/>
    <d v="2022-07-28T00:00:00"/>
    <s v="Transasia"/>
    <s v="India"/>
    <s v="HCY 2R"/>
    <s v="ISO Cert"/>
    <m/>
    <s v="Notarized"/>
    <x v="7"/>
    <s v="MKTG"/>
    <s v="Ericka B."/>
    <d v="2023-05-18T00:00:00"/>
    <d v="2022-09-26T00:00:00"/>
    <s v="(9/26) notarized"/>
  </r>
  <r>
    <s v="NAIK-042"/>
    <n v="0"/>
    <m/>
    <n v="0"/>
    <m/>
    <m/>
    <m/>
    <m/>
    <m/>
    <m/>
    <s v="Naik"/>
    <d v="2022-07-28T00:00:00"/>
    <s v="Transasia"/>
    <s v="India"/>
    <s v="PCT "/>
    <s v="ISO Cert"/>
    <m/>
    <s v="Notarized"/>
    <x v="7"/>
    <s v="MKTG"/>
    <s v="Ericka B."/>
    <d v="2023-05-18T00:00:00"/>
    <d v="2022-09-26T00:00:00"/>
    <s v="(9/26) notarized"/>
  </r>
  <r>
    <s v="NAIK-042"/>
    <n v="0"/>
    <m/>
    <n v="0"/>
    <m/>
    <m/>
    <m/>
    <m/>
    <m/>
    <m/>
    <s v="Naik"/>
    <d v="2022-07-28T00:00:00"/>
    <s v="Transasia"/>
    <s v="India"/>
    <s v="Vitamin D"/>
    <s v="ISO Cert"/>
    <m/>
    <s v="Notarized"/>
    <x v="7"/>
    <s v="MKTG"/>
    <s v="Ericka B."/>
    <d v="2023-05-18T00:00:00"/>
    <d v="2022-09-26T00:00:00"/>
    <s v="(9/26) notarized"/>
  </r>
  <r>
    <s v="NAIK-042"/>
    <n v="0"/>
    <m/>
    <n v="0"/>
    <m/>
    <m/>
    <m/>
    <m/>
    <m/>
    <m/>
    <s v="Naik"/>
    <d v="2022-07-28T00:00:00"/>
    <s v="Transasia"/>
    <s v="India"/>
    <s v="PCT "/>
    <s v="DoC"/>
    <m/>
    <s v="Notarized"/>
    <x v="1"/>
    <s v="QA/RA"/>
    <s v="Justine A."/>
    <d v="2023-06-22T00:00:00"/>
    <d v="2022-09-26T00:00:00"/>
    <s v="(9/26) notarized"/>
  </r>
  <r>
    <s v="NAIK-042"/>
    <n v="0"/>
    <m/>
    <n v="0"/>
    <m/>
    <m/>
    <m/>
    <m/>
    <m/>
    <m/>
    <s v="Naik"/>
    <d v="2022-07-28T00:00:00"/>
    <s v="Transasia"/>
    <s v="India"/>
    <s v="Vitamin D"/>
    <s v="DoC"/>
    <m/>
    <s v="Notarized"/>
    <x v="1"/>
    <s v="QA/RA"/>
    <s v="Justine A."/>
    <d v="2023-06-22T00:00:00"/>
    <d v="2022-09-26T00:00:00"/>
    <s v="(9/26) notarized"/>
  </r>
  <r>
    <s v="NAIK-042"/>
    <n v="0"/>
    <m/>
    <n v="0"/>
    <m/>
    <m/>
    <m/>
    <m/>
    <m/>
    <m/>
    <s v="Naik"/>
    <d v="2022-07-28T00:00:00"/>
    <s v="Transasia"/>
    <s v="India"/>
    <s v="HCY 2R"/>
    <s v="Manufacturing License"/>
    <m/>
    <s v="N/A"/>
    <x v="1"/>
    <s v="MKTG"/>
    <s v="Ericka B."/>
    <d v="2023-06-07T00:00:00"/>
    <d v="2022-07-28T00:00:00"/>
    <m/>
  </r>
  <r>
    <s v="NAIK-042"/>
    <n v="0"/>
    <m/>
    <n v="0"/>
    <m/>
    <m/>
    <m/>
    <m/>
    <m/>
    <m/>
    <s v="Naik"/>
    <d v="2022-07-28T00:00:00"/>
    <s v="Transasia"/>
    <s v="India"/>
    <s v="PCT "/>
    <s v="Manufacturing License"/>
    <m/>
    <s v="N/A"/>
    <x v="1"/>
    <s v="MKTG"/>
    <s v="Ericka B."/>
    <d v="2023-06-07T00:00:00"/>
    <d v="2022-07-28T00:00:00"/>
    <m/>
  </r>
  <r>
    <s v="NAIK-042"/>
    <n v="0"/>
    <m/>
    <n v="0"/>
    <m/>
    <m/>
    <m/>
    <m/>
    <m/>
    <m/>
    <s v="Naik"/>
    <d v="2022-07-28T00:00:00"/>
    <s v="Transasia"/>
    <s v="India"/>
    <s v="Vitamin D"/>
    <s v="Manufacturing License"/>
    <m/>
    <s v="N/A"/>
    <x v="1"/>
    <s v="MKTG"/>
    <s v="Ericka B."/>
    <d v="2023-06-07T00:00:00"/>
    <d v="2022-07-28T00:00:00"/>
    <m/>
  </r>
  <r>
    <s v="NAIK-042"/>
    <n v="0"/>
    <m/>
    <n v="0"/>
    <m/>
    <m/>
    <m/>
    <m/>
    <m/>
    <m/>
    <s v="Naik"/>
    <d v="2022-07-28T00:00:00"/>
    <s v="Transasia"/>
    <s v="India"/>
    <s v="HCY 2R"/>
    <s v="Manufacturing License"/>
    <m/>
    <s v="N/A"/>
    <x v="1"/>
    <s v="MKTG"/>
    <s v="Ericka B."/>
    <d v="2023-06-07T00:00:00"/>
    <d v="2022-07-28T00:00:00"/>
    <m/>
  </r>
  <r>
    <s v="NAIK-042"/>
    <n v="0"/>
    <m/>
    <n v="0"/>
    <m/>
    <m/>
    <m/>
    <m/>
    <m/>
    <m/>
    <s v="Naik"/>
    <d v="2022-07-28T00:00:00"/>
    <s v="Transasia"/>
    <s v="India"/>
    <s v="PCT "/>
    <s v="Manufacturing License"/>
    <m/>
    <s v="N/A"/>
    <x v="1"/>
    <s v="MKTG"/>
    <s v="Ericka B."/>
    <d v="2023-06-07T00:00:00"/>
    <d v="2022-07-28T00:00:00"/>
    <m/>
  </r>
  <r>
    <s v="NAIK-042"/>
    <n v="0"/>
    <m/>
    <n v="0"/>
    <m/>
    <m/>
    <m/>
    <m/>
    <m/>
    <m/>
    <s v="Naik"/>
    <d v="2022-07-28T00:00:00"/>
    <s v="Transasia"/>
    <s v="India"/>
    <s v="Vitamin D"/>
    <s v="Manufacturing License"/>
    <m/>
    <s v="N/A"/>
    <x v="1"/>
    <s v="MKTG"/>
    <s v="Ericka B."/>
    <d v="2023-06-07T00:00:00"/>
    <d v="2022-07-28T00:00:00"/>
    <m/>
  </r>
  <r>
    <s v="NAIK-042"/>
    <n v="0"/>
    <m/>
    <n v="0"/>
    <m/>
    <m/>
    <m/>
    <m/>
    <m/>
    <m/>
    <s v="Naik"/>
    <d v="2022-07-28T00:00:00"/>
    <s v="Transasia"/>
    <s v="India"/>
    <s v="HCY 2R"/>
    <s v="Performance Report"/>
    <m/>
    <s v="N/A"/>
    <x v="1"/>
    <s v="R&amp;D"/>
    <s v="Chao D."/>
    <d v="2023-06-30T00:00:00"/>
    <d v="2022-07-28T00:00:00"/>
    <m/>
  </r>
  <r>
    <s v="NAIK-042"/>
    <n v="0"/>
    <m/>
    <n v="0"/>
    <m/>
    <m/>
    <m/>
    <m/>
    <m/>
    <m/>
    <s v="Naik"/>
    <d v="2022-07-28T00:00:00"/>
    <s v="Transasia"/>
    <s v="India"/>
    <s v="HCY 2R"/>
    <s v="PMF"/>
    <m/>
    <s v="Notarized"/>
    <x v="7"/>
    <s v="QA/RA"/>
    <s v="Justine A."/>
    <d v="2023-06-01T00:00:00"/>
    <d v="2022-09-27T00:00:00"/>
    <s v="(9/27) Notarized"/>
  </r>
  <r>
    <s v="NAIK-042"/>
    <n v="0"/>
    <m/>
    <n v="0"/>
    <m/>
    <m/>
    <m/>
    <m/>
    <m/>
    <m/>
    <s v="Naik"/>
    <d v="2022-07-28T00:00:00"/>
    <s v="Transasia"/>
    <s v="India"/>
    <s v="PCT "/>
    <s v="PMF"/>
    <m/>
    <s v="Notarized"/>
    <x v="7"/>
    <s v="QA/RA"/>
    <s v="Justine A."/>
    <d v="2023-06-01T00:00:00"/>
    <d v="2022-09-27T00:00:00"/>
    <s v="(9/27) Notarized"/>
  </r>
  <r>
    <s v="NAIK-042"/>
    <n v="0"/>
    <m/>
    <n v="0"/>
    <m/>
    <m/>
    <m/>
    <m/>
    <m/>
    <m/>
    <s v="Naik"/>
    <d v="2022-07-28T00:00:00"/>
    <s v="Transasia"/>
    <s v="India"/>
    <s v="Vitamin D"/>
    <s v="PMF"/>
    <m/>
    <s v="Notarized"/>
    <x v="7"/>
    <s v="QA/RA"/>
    <s v="Justine A."/>
    <d v="2023-06-01T00:00:00"/>
    <d v="2022-09-27T00:00:00"/>
    <s v="(9/27) Notarized"/>
  </r>
  <r>
    <s v="NAIK-042"/>
    <n v="0"/>
    <m/>
    <n v="0"/>
    <m/>
    <m/>
    <m/>
    <m/>
    <m/>
    <m/>
    <s v="Naik"/>
    <d v="2022-07-28T00:00:00"/>
    <s v="Transasia"/>
    <s v="India"/>
    <s v="PCT "/>
    <s v="Performance Report"/>
    <m/>
    <s v="N/A"/>
    <x v="1"/>
    <s v="R&amp;D"/>
    <s v="Chao D."/>
    <d v="2023-06-30T00:00:00"/>
    <d v="2022-07-28T00:00:00"/>
    <m/>
  </r>
  <r>
    <s v="NAIK-042"/>
    <n v="0"/>
    <m/>
    <n v="0"/>
    <m/>
    <m/>
    <m/>
    <m/>
    <m/>
    <m/>
    <s v="Naik"/>
    <d v="2022-07-28T00:00:00"/>
    <s v="Transasia"/>
    <s v="India"/>
    <s v="Vitamin D"/>
    <s v="Performance Report"/>
    <m/>
    <s v="N/A"/>
    <x v="1"/>
    <s v="R&amp;D"/>
    <s v="Chao D."/>
    <d v="2023-06-30T00:00:00"/>
    <d v="2022-07-28T00:00:00"/>
    <m/>
  </r>
  <r>
    <s v="NAIK-042"/>
    <n v="0"/>
    <m/>
    <n v="0"/>
    <m/>
    <m/>
    <m/>
    <m/>
    <m/>
    <m/>
    <s v="Naik"/>
    <d v="2022-07-28T00:00:00"/>
    <s v="Transasia"/>
    <s v="India"/>
    <s v="HCY 2R"/>
    <s v="PMS"/>
    <m/>
    <s v="Notarized"/>
    <x v="1"/>
    <s v="QA/RA"/>
    <s v="Justine A."/>
    <d v="2023-06-27T00:00:00"/>
    <d v="2022-07-28T00:00:00"/>
    <m/>
  </r>
  <r>
    <s v="NAIK-042"/>
    <n v="0"/>
    <m/>
    <n v="0"/>
    <m/>
    <m/>
    <m/>
    <m/>
    <m/>
    <m/>
    <s v="Naik"/>
    <d v="2022-07-28T00:00:00"/>
    <s v="Transasia"/>
    <s v="India"/>
    <s v="HCY 2R"/>
    <s v="Undertaking"/>
    <m/>
    <s v="Notarized"/>
    <x v="7"/>
    <s v="MKTG"/>
    <s v="Ericka B."/>
    <d v="2023-06-29T00:00:00"/>
    <d v="2022-09-27T00:00:00"/>
    <s v="(9/27) Notarized"/>
  </r>
  <r>
    <s v="NAIK-042"/>
    <n v="0"/>
    <m/>
    <n v="0"/>
    <m/>
    <m/>
    <m/>
    <m/>
    <m/>
    <m/>
    <s v="Naik"/>
    <d v="2022-07-28T00:00:00"/>
    <s v="Transasia"/>
    <s v="India"/>
    <s v="PCT "/>
    <s v="Undertaking"/>
    <m/>
    <s v="Notarized"/>
    <x v="7"/>
    <s v="MKTG"/>
    <s v="Ericka B."/>
    <d v="2023-06-29T00:00:00"/>
    <d v="2022-09-27T00:00:00"/>
    <s v="(9/27) Notarized"/>
  </r>
  <r>
    <s v="NAIK-042"/>
    <n v="0"/>
    <m/>
    <n v="0"/>
    <m/>
    <m/>
    <m/>
    <m/>
    <m/>
    <m/>
    <s v="Naik"/>
    <d v="2022-07-28T00:00:00"/>
    <s v="Transasia"/>
    <s v="India"/>
    <s v="Vitamin D"/>
    <s v="Undertaking"/>
    <m/>
    <s v="Notarized"/>
    <x v="7"/>
    <s v="MKTG"/>
    <s v="Ericka B."/>
    <d v="2023-06-29T00:00:00"/>
    <d v="2022-09-27T00:00:00"/>
    <s v="(9/27) Notarized"/>
  </r>
  <r>
    <s v="NAIK-042"/>
    <n v="0"/>
    <m/>
    <n v="0"/>
    <m/>
    <m/>
    <m/>
    <m/>
    <m/>
    <m/>
    <s v="Naik"/>
    <d v="2022-07-28T00:00:00"/>
    <s v="Transasia"/>
    <s v="India"/>
    <s v="PCT "/>
    <s v="PMS"/>
    <m/>
    <s v="Notarized"/>
    <x v="1"/>
    <s v="QA/RA"/>
    <s v="Justine A."/>
    <d v="2023-06-27T00:00:00"/>
    <d v="2022-07-28T00:00:00"/>
    <m/>
  </r>
  <r>
    <s v="NAIK-042"/>
    <n v="0"/>
    <m/>
    <n v="0"/>
    <m/>
    <m/>
    <m/>
    <m/>
    <m/>
    <m/>
    <s v="Naik"/>
    <d v="2022-07-28T00:00:00"/>
    <s v="Transasia"/>
    <s v="India"/>
    <s v="Vitamin D"/>
    <s v="PMS"/>
    <m/>
    <s v="Notarized"/>
    <x v="1"/>
    <s v="QA/RA"/>
    <s v="Justine A."/>
    <d v="2023-06-27T00:00:00"/>
    <d v="2022-07-28T00:00:00"/>
    <m/>
  </r>
  <r>
    <s v="NAIK-042"/>
    <n v="0"/>
    <m/>
    <n v="0"/>
    <m/>
    <m/>
    <m/>
    <m/>
    <m/>
    <m/>
    <s v="Naik"/>
    <d v="2022-07-28T00:00:00"/>
    <s v="Transasia"/>
    <s v="India"/>
    <s v="HCY 2R"/>
    <s v="CFG"/>
    <s v="E04239324"/>
    <s v="Apostilled"/>
    <x v="2"/>
    <s v="MKTG"/>
    <s v="Ericka B."/>
    <d v="2022-11-04T00:00:00"/>
    <d v="2022-11-28T00:00:00"/>
    <s v="(8/24) Submitted check request for DOS_x000a_(9/21) Sent to DOS_x000a_(11/18) Received back from DOS_x000a_(11/28) Sent ecopy"/>
  </r>
  <r>
    <s v="NAIK-042"/>
    <n v="0"/>
    <m/>
    <n v="0"/>
    <m/>
    <m/>
    <m/>
    <m/>
    <m/>
    <m/>
    <s v="Naik"/>
    <d v="2022-07-28T00:00:00"/>
    <s v="Transasia"/>
    <s v="India"/>
    <s v="Vitamin D"/>
    <s v="POA"/>
    <m/>
    <s v="Apostilled"/>
    <x v="2"/>
    <s v="MKTG"/>
    <m/>
    <d v="2022-10-14T00:00:00"/>
    <d v="2022-10-14T00:00:00"/>
    <s v="(8/24) Submitted check request for SOS_x000a_(9/20) Sent template POA for review with Vinay to confirm with customer_x000a_(9/27) Notarized_x000a_(9/27) Ready to be sent to SOS - waiting on AGD POA_x000a_(9/30) Sent to SOS_x000a_(10/12) Received back from SOS - sent to VN"/>
  </r>
  <r>
    <s v="NAIK-042"/>
    <n v="0"/>
    <m/>
    <n v="0"/>
    <m/>
    <m/>
    <m/>
    <m/>
    <m/>
    <m/>
    <s v="Naik"/>
    <d v="2022-07-28T00:00:00"/>
    <s v="Transasia"/>
    <s v="India"/>
    <s v="PCT "/>
    <s v="POA"/>
    <m/>
    <s v="Apostilled"/>
    <x v="2"/>
    <s v="MKTG"/>
    <m/>
    <d v="2022-10-14T00:00:00"/>
    <d v="2022-10-13T00:00:00"/>
    <s v="(8/24) Submitted check request for SOS_x000a_(9/20) Sent template POA for review with Vinay to confirm with customer_x000a_(9/27) Notarized_x000a_(9/27) Ready to be sent to SOS - waiting on AGD POA_x000a_(9/30) Sent to SOS_x000a_(10/12) Received back from SOS - sent to VN"/>
  </r>
  <r>
    <s v="NAIK-042"/>
    <n v="0"/>
    <m/>
    <n v="0"/>
    <m/>
    <m/>
    <m/>
    <m/>
    <m/>
    <m/>
    <s v="Naik"/>
    <d v="2022-07-28T00:00:00"/>
    <s v="Transasia"/>
    <s v="India"/>
    <s v="HCY 2R"/>
    <s v="POA"/>
    <m/>
    <s v="Apostilled"/>
    <x v="2"/>
    <s v="MKTG"/>
    <m/>
    <d v="2022-10-14T00:00:00"/>
    <d v="2022-10-12T00:00:00"/>
    <s v="(8/24) Submitted check request for SOS_x000a_(9/20) Sent template POA for review with Vinay to confirm with customer_x000a_(9/27) Notarized_x000a_(9/27) Ready to be sent to SOS - waiting on AGD POA_x000a_(9/30) Sent to SOS_x000a_(10/12) Received back from SOS - sent to VN"/>
  </r>
  <r>
    <s v="NAIK-043"/>
    <n v="1"/>
    <m/>
    <n v="1"/>
    <m/>
    <m/>
    <m/>
    <m/>
    <m/>
    <m/>
    <s v="Naik"/>
    <d v="2022-07-28T00:00:00"/>
    <s v="Medical Diagnostics Co., Ltd."/>
    <s v="Thailand"/>
    <s v="ADA"/>
    <s v="DoC"/>
    <m/>
    <s v="N/A"/>
    <x v="0"/>
    <s v="QA/RA"/>
    <s v="Justin E."/>
    <d v="2023-01-30T00:00:00"/>
    <d v="2022-09-21T00:00:00"/>
    <s v="(09/02) Sent to Adinun regular DOCs and requested JA to fill out Thailand DoC template _x000a_(09/02) Sent template/request to JA_x000a_(09/21) Received back from JE - Sent to Adinun to review and fill out applicant address portion before signing "/>
  </r>
  <r>
    <s v="NAIK-043"/>
    <n v="0"/>
    <m/>
    <n v="0"/>
    <m/>
    <m/>
    <m/>
    <m/>
    <m/>
    <m/>
    <s v="Naik"/>
    <d v="2022-07-28T00:00:00"/>
    <s v="Medical Diagnostics Co., Ltd."/>
    <s v="Thailand"/>
    <s v="Direct HbA1c"/>
    <s v="Executive Summary "/>
    <m/>
    <s v="N/A"/>
    <x v="0"/>
    <s v="QA/RA"/>
    <s v="Justin E."/>
    <d v="2022-09-28T00:00:00"/>
    <d v="2023-01-27T00:00:00"/>
    <s v="(09/02) Sent template/request to JA_x000a_(9/21) re-sent templates to Justin_x000a_(1/27) Sent to customer"/>
  </r>
  <r>
    <s v="NAIK-043"/>
    <n v="0"/>
    <m/>
    <n v="0"/>
    <m/>
    <m/>
    <m/>
    <m/>
    <m/>
    <m/>
    <s v="Naik"/>
    <d v="2022-07-28T00:00:00"/>
    <s v="Medical Diagnostics Co., Ltd."/>
    <s v="Thailand"/>
    <s v="ADA"/>
    <s v="Executive Summary "/>
    <m/>
    <s v="N/A"/>
    <x v="0"/>
    <s v="QA/RA"/>
    <s v="Justin E."/>
    <d v="2022-09-28T00:00:00"/>
    <d v="2023-01-27T00:00:00"/>
    <s v="(09/02) Sent template/request to JA_x000a_(9/21) re-sent templates to Justin_x000a_(1/27) Sent to customer"/>
  </r>
  <r>
    <s v="NAIK-043"/>
    <n v="0"/>
    <m/>
    <n v="0"/>
    <m/>
    <m/>
    <m/>
    <m/>
    <m/>
    <m/>
    <s v="Naik"/>
    <d v="2022-07-28T00:00:00"/>
    <s v="Medical Diagnostics Co., Ltd."/>
    <s v="Thailand"/>
    <s v="HDL"/>
    <s v="Executive Summary "/>
    <m/>
    <s v="N/A"/>
    <x v="0"/>
    <s v="QA/RA"/>
    <s v="Justin E."/>
    <d v="2022-09-28T00:00:00"/>
    <d v="2023-01-27T00:00:00"/>
    <s v="(09/02) Sent template/request to JA_x000a_(9/21) re-sent templates to Justin_x000a_(1/27) Sent to customer"/>
  </r>
  <r>
    <s v="NAIK-043"/>
    <n v="0"/>
    <m/>
    <n v="0"/>
    <m/>
    <m/>
    <m/>
    <m/>
    <m/>
    <m/>
    <s v="Naik"/>
    <d v="2022-07-28T00:00:00"/>
    <s v="Medical Diagnostics Co., Ltd."/>
    <s v="Thailand"/>
    <s v="Direct HbA1c"/>
    <s v="DoC"/>
    <m/>
    <s v="N/A"/>
    <x v="0"/>
    <s v="QA/RA"/>
    <s v="Justin E."/>
    <d v="2023-01-30T00:00:00"/>
    <d v="2022-09-21T00:00:00"/>
    <s v="(09/02) Sent to Adinun regular DOCs and requested JA to fill out Thailand DoC template _x000a_(09/02) Sent template/request to JA_x000a_(09/21) Received back from JE - Sent to Adinun to review and fill out applicant address portion before signing "/>
  </r>
  <r>
    <s v="NAIK-043"/>
    <n v="0"/>
    <m/>
    <n v="0"/>
    <m/>
    <m/>
    <m/>
    <m/>
    <m/>
    <m/>
    <s v="Naik"/>
    <d v="2022-07-28T00:00:00"/>
    <s v="Medical Diagnostics Co., Ltd."/>
    <s v="Thailand"/>
    <s v="HDL"/>
    <s v="DoC"/>
    <m/>
    <s v="N/A"/>
    <x v="0"/>
    <s v="QA/RA"/>
    <s v="Justin E."/>
    <d v="2023-01-30T00:00:00"/>
    <d v="2022-09-21T00:00:00"/>
    <s v="(09/02) Sent to Adinun regular DOCs and requested JA to fill out Thailand DoC template _x000a_(09/02) Sent template/request to JA_x000a_(09/21) Received back from JE - Sent to Adinun to review and fill out applicant address portion before signing "/>
  </r>
  <r>
    <s v="NAIK-043"/>
    <n v="0"/>
    <m/>
    <n v="0"/>
    <m/>
    <m/>
    <m/>
    <m/>
    <m/>
    <m/>
    <s v="Naik"/>
    <d v="2022-07-28T00:00:00"/>
    <s v="Medical Diagnostics Co., Ltd."/>
    <s v="Thailand"/>
    <s v="LDL"/>
    <s v="DoC"/>
    <m/>
    <s v="N/A"/>
    <x v="0"/>
    <s v="QA/RA"/>
    <s v="Justin E."/>
    <d v="2023-01-30T00:00:00"/>
    <d v="2022-09-21T00:00:00"/>
    <s v="(09/02) Sent to Adinun regular DOCs and requested JA to fill out Thailand DoC template _x000a_(09/02) Sent template/request to JA_x000a_(09/21) Received back from JE - Sent to Adinun to review and fill out applicant address portion before signing "/>
  </r>
  <r>
    <s v="NAIK-043"/>
    <n v="0"/>
    <m/>
    <n v="0"/>
    <m/>
    <m/>
    <m/>
    <m/>
    <m/>
    <m/>
    <s v="Naik"/>
    <d v="2022-07-28T00:00:00"/>
    <s v="Medical Diagnostics Co., Ltd."/>
    <s v="Thailand"/>
    <s v="Muli-Analyte"/>
    <s v="DoC"/>
    <m/>
    <s v="N/A"/>
    <x v="0"/>
    <s v="QA/RA"/>
    <s v="Justin E."/>
    <d v="2023-01-30T00:00:00"/>
    <d v="2022-09-21T00:00:00"/>
    <s v="(09/02) Sent to Adinun regular DOCs and requested JA to fill out Thailand DoC template _x000a_(09/02) Sent template/request to JA_x000a_(09/21) Received back from JE - Sent to Adinun to review and fill out applicant address portion before signing "/>
  </r>
  <r>
    <s v="NAIK-043"/>
    <n v="0"/>
    <m/>
    <n v="0"/>
    <m/>
    <m/>
    <m/>
    <m/>
    <m/>
    <m/>
    <s v="Naik"/>
    <d v="2022-07-28T00:00:00"/>
    <s v="Medical Diagnostics Co., Ltd."/>
    <s v="Thailand"/>
    <s v="LDL"/>
    <s v="Executive Summary "/>
    <m/>
    <s v="N/A"/>
    <x v="0"/>
    <s v="QA/RA"/>
    <s v="Justin E."/>
    <d v="2022-09-28T00:00:00"/>
    <d v="2022-01-27T00:00:00"/>
    <s v="(09/02) Sent template/request to JA_x000a_(9/21) re-sent templates to Justin_x000a_(1/27) Sent to customer"/>
  </r>
  <r>
    <s v="NAIK-043"/>
    <n v="0"/>
    <m/>
    <n v="0"/>
    <m/>
    <m/>
    <m/>
    <m/>
    <m/>
    <m/>
    <s v="Naik"/>
    <d v="2022-07-28T00:00:00"/>
    <s v="Medical Diagnostics Co., Ltd."/>
    <s v="Thailand"/>
    <s v="Direct HbA1c"/>
    <s v="Labels"/>
    <m/>
    <s v="N/A"/>
    <x v="0"/>
    <s v="QA/RA"/>
    <s v="Justine A."/>
    <d v="2023-03-01T00:00:00"/>
    <d v="2023-03-08T00:00:00"/>
    <s v="(2/24) Sent template to JA and CD to address &quot;FOB Cassette Labeling&quot;_x000a_(3/8) Received from Deaken. Sent to Customer."/>
  </r>
  <r>
    <s v="NAIK-043"/>
    <n v="0"/>
    <m/>
    <n v="0"/>
    <m/>
    <m/>
    <m/>
    <m/>
    <m/>
    <m/>
    <s v="Naik"/>
    <d v="2022-07-28T00:00:00"/>
    <s v="Medical Diagnostics Co., Ltd."/>
    <s v="Thailand"/>
    <s v="HDL"/>
    <s v="Labels"/>
    <m/>
    <s v="N/A"/>
    <x v="0"/>
    <s v="QA/RA"/>
    <s v="Justine A."/>
    <d v="2023-03-01T00:00:00"/>
    <d v="2023-03-08T00:00:00"/>
    <s v="(2/24) Sent template to JA and CD to address &quot;FOB Cassette Labeling&quot;_x000a_(3/8) Received from Deaken. Sent to Customer."/>
  </r>
  <r>
    <s v="NAIK-043"/>
    <n v="0"/>
    <m/>
    <n v="0"/>
    <m/>
    <m/>
    <m/>
    <m/>
    <m/>
    <m/>
    <s v="Naik"/>
    <d v="2022-07-28T00:00:00"/>
    <s v="Medical Diagnostics Co., Ltd."/>
    <s v="Thailand"/>
    <s v="LDL"/>
    <s v="Labels"/>
    <m/>
    <s v="N/A"/>
    <x v="0"/>
    <s v="QA/RA"/>
    <s v="Justine A."/>
    <d v="2023-03-01T00:00:00"/>
    <d v="2023-03-08T00:00:00"/>
    <s v="(2/24) Sent template to JA and CD to address &quot;FOB Cassette Labeling&quot;_x000a_(3/8) Received from Deaken. Sent to Customer."/>
  </r>
  <r>
    <s v="NAIK-043"/>
    <n v="0"/>
    <m/>
    <n v="0"/>
    <m/>
    <m/>
    <m/>
    <m/>
    <m/>
    <m/>
    <s v="Naik"/>
    <d v="2022-07-28T00:00:00"/>
    <s v="Medical Diagnostics Co., Ltd."/>
    <s v="Thailand"/>
    <s v="Muli-Analyte"/>
    <s v="Labels"/>
    <m/>
    <s v="N/A"/>
    <x v="0"/>
    <s v="QA/RA"/>
    <s v="Justine A."/>
    <d v="2023-03-01T00:00:00"/>
    <d v="2023-03-08T00:00:00"/>
    <s v="(2/24) Sent template to JA and CD to address &quot;FOB Cassette Labeling&quot;_x000a_(3/8) Received from Deaken. Sent to Customer."/>
  </r>
  <r>
    <s v="NAIK-043"/>
    <n v="0"/>
    <m/>
    <n v="0"/>
    <m/>
    <m/>
    <m/>
    <m/>
    <m/>
    <m/>
    <s v="Naik"/>
    <d v="2022-07-28T00:00:00"/>
    <s v="Medical Diagnostics Co., Ltd."/>
    <s v="Thailand"/>
    <s v="Direct HbA1c"/>
    <s v="Manufacturing Location Map"/>
    <m/>
    <s v="N/A"/>
    <x v="0"/>
    <s v="QA/RA"/>
    <s v="Justine A."/>
    <d v="2023-02-09T00:00:00"/>
    <d v="2023-02-21T00:00:00"/>
    <s v="Requested from Justine - requested ETA for submission 2/2/23_x000a_Followed up with Justine_x000a_(2/21) Received Map Process Doc, Sent to customer to see if it is good enough"/>
  </r>
  <r>
    <s v="NAIK-043"/>
    <n v="0"/>
    <m/>
    <n v="0"/>
    <m/>
    <m/>
    <m/>
    <m/>
    <m/>
    <m/>
    <s v="Naik"/>
    <d v="2022-07-28T00:00:00"/>
    <s v="Medical Diagnostics Co., Ltd."/>
    <s v="Thailand"/>
    <s v="HDL"/>
    <s v="Manufacturing Location Map"/>
    <m/>
    <s v="N/A"/>
    <x v="0"/>
    <s v="QA/RA"/>
    <s v="Justine A."/>
    <d v="2023-02-09T00:00:00"/>
    <d v="2023-02-21T00:00:00"/>
    <s v="Requested from Justine - requested ETA for submission 2/2/23_x000a_Followed up with Justine_x000a_(2/21) Received Map Process Doc, Sent to customer to see if it is good enough"/>
  </r>
  <r>
    <s v="NAIK-043"/>
    <n v="0"/>
    <m/>
    <n v="0"/>
    <m/>
    <m/>
    <m/>
    <m/>
    <m/>
    <m/>
    <s v="Naik"/>
    <d v="2022-07-28T00:00:00"/>
    <s v="Medical Diagnostics Co., Ltd."/>
    <s v="Thailand"/>
    <s v="LDL"/>
    <s v="Manufacturing Location Map"/>
    <m/>
    <s v="N/A"/>
    <x v="0"/>
    <s v="QA/RA"/>
    <s v="Justine A."/>
    <d v="2023-02-09T00:00:00"/>
    <d v="2023-02-21T00:00:00"/>
    <s v="Requested from Justine - requested ETA for submission 2/2/23_x000a_Followed up with Justine_x000a_(2/21) Received Map Process Doc, Sent to customerto see if it is good enough"/>
  </r>
  <r>
    <s v="NAIK-043"/>
    <n v="0"/>
    <m/>
    <n v="0"/>
    <m/>
    <m/>
    <m/>
    <m/>
    <m/>
    <m/>
    <s v="Naik"/>
    <d v="2022-07-28T00:00:00"/>
    <s v="Medical Diagnostics Co., Ltd."/>
    <s v="Thailand"/>
    <s v="Muli-Analyte"/>
    <s v="Manufacturing Location Map"/>
    <m/>
    <s v="N/A"/>
    <x v="0"/>
    <s v="QA/RA"/>
    <s v="Justine A."/>
    <d v="2023-02-09T00:00:00"/>
    <d v="2023-02-21T00:00:00"/>
    <s v="Requested from Justine - requested ETA for submission 2/2/23_x000a_Followed up with Justine_x000a_(2/21) Received Map Process Doc, Sent to customer to see if it is good enough"/>
  </r>
  <r>
    <s v="NAIK-043"/>
    <n v="0"/>
    <m/>
    <n v="0"/>
    <m/>
    <m/>
    <m/>
    <m/>
    <m/>
    <m/>
    <s v="Naik"/>
    <d v="2022-07-28T00:00:00"/>
    <s v="Medical Diagnostics Co., Ltd."/>
    <s v="Thailand"/>
    <s v="ADA"/>
    <s v="Labels"/>
    <m/>
    <s v="N/A"/>
    <x v="0"/>
    <s v="QA/RA"/>
    <s v="Justine A."/>
    <d v="2023-03-01T00:00:00"/>
    <d v="2023-03-08T00:00:00"/>
    <s v="(2/24) Sent template to JA and CD to address &quot;FOB Cassette Labeling&quot;_x000a_(3/8) Received from Deaken. Sent to Customer."/>
  </r>
  <r>
    <s v="NAIK-043"/>
    <n v="0"/>
    <m/>
    <n v="0"/>
    <m/>
    <m/>
    <m/>
    <m/>
    <m/>
    <m/>
    <s v="Naik"/>
    <d v="2022-07-28T00:00:00"/>
    <s v="Medical Diagnostics Co., Ltd."/>
    <s v="Thailand"/>
    <s v="Direct HbA1c"/>
    <s v="Marketing History "/>
    <m/>
    <s v="N/A"/>
    <x v="0"/>
    <s v="MKTG"/>
    <s v="Ericka B."/>
    <d v="2022-09-28T00:00:00"/>
    <d v="2022-09-21T00:00:00"/>
    <s v="(9/21) Drafted MKTG history doc; requested CS to provide EU selling date "/>
  </r>
  <r>
    <s v="NAIK-043"/>
    <n v="0"/>
    <m/>
    <n v="0"/>
    <m/>
    <m/>
    <m/>
    <m/>
    <m/>
    <m/>
    <s v="Naik"/>
    <d v="2022-07-28T00:00:00"/>
    <s v="Medical Diagnostics Co., Ltd."/>
    <s v="Thailand"/>
    <s v="HDL"/>
    <s v="Marketing History "/>
    <m/>
    <s v="N/A"/>
    <x v="0"/>
    <s v="MKTG"/>
    <s v="Ericka B."/>
    <d v="2022-09-28T00:00:00"/>
    <d v="2022-09-21T00:00:00"/>
    <s v="(9/21) Drafted MKTG history doc; requested CS to provide EU selling date "/>
  </r>
  <r>
    <s v="NAIK-043"/>
    <n v="0"/>
    <m/>
    <n v="0"/>
    <m/>
    <m/>
    <m/>
    <m/>
    <m/>
    <m/>
    <s v="Naik"/>
    <d v="2022-07-28T00:00:00"/>
    <s v="Medical Diagnostics Co., Ltd."/>
    <s v="Thailand"/>
    <s v="LDL"/>
    <s v="Marketing History "/>
    <m/>
    <s v="N/A"/>
    <x v="0"/>
    <s v="MKTG"/>
    <s v="Ericka B."/>
    <d v="2022-09-28T00:00:00"/>
    <d v="2022-09-21T00:00:00"/>
    <s v="(9/21) Drafted MKTG history doc; requested CS to provide EU selling date "/>
  </r>
  <r>
    <s v="NAIK-043"/>
    <n v="0"/>
    <m/>
    <n v="0"/>
    <m/>
    <m/>
    <m/>
    <m/>
    <m/>
    <m/>
    <s v="Naik"/>
    <d v="2022-07-28T00:00:00"/>
    <s v="Medical Diagnostics Co., Ltd."/>
    <s v="Thailand"/>
    <s v="Muli-Analyte"/>
    <s v="Marketing History "/>
    <m/>
    <s v="N/A"/>
    <x v="0"/>
    <s v="MKTG"/>
    <s v="Ericka B."/>
    <d v="2022-09-28T00:00:00"/>
    <d v="2022-09-21T00:00:00"/>
    <s v="(9/21) Drafted MKTG history doc; requested CS to provide EU selling date "/>
  </r>
  <r>
    <s v="NAIK-043"/>
    <n v="0"/>
    <m/>
    <n v="0"/>
    <m/>
    <m/>
    <m/>
    <m/>
    <m/>
    <m/>
    <s v="Naik"/>
    <d v="2022-07-28T00:00:00"/>
    <s v="Medical Diagnostics Co., Ltd."/>
    <s v="Thailand"/>
    <s v="Direct HbA1c"/>
    <s v="Performance Report"/>
    <m/>
    <s v="N/A"/>
    <x v="0"/>
    <s v="MKTG"/>
    <s v="Ericka B."/>
    <d v="2022-09-30T00:00:00"/>
    <d v="2023-01-27T00:00:00"/>
    <s v="(9/02) Sent to customer_x000a_(1/27) Sent again to customer"/>
  </r>
  <r>
    <s v="NAIK-043"/>
    <n v="0"/>
    <m/>
    <n v="0"/>
    <m/>
    <m/>
    <m/>
    <m/>
    <m/>
    <m/>
    <s v="Naik"/>
    <d v="2022-07-28T00:00:00"/>
    <s v="Medical Diagnostics Co., Ltd."/>
    <s v="Thailand"/>
    <s v="HDL"/>
    <s v="Performance Report"/>
    <m/>
    <s v="N/A"/>
    <x v="0"/>
    <s v="MKTG"/>
    <s v="Ericka B."/>
    <d v="2022-09-30T00:00:00"/>
    <d v="2023-01-27T00:00:00"/>
    <s v="(9/02) Sent to customer_x000a_(1/27) Sent again to customer"/>
  </r>
  <r>
    <s v="NAIK-043"/>
    <n v="0"/>
    <m/>
    <n v="0"/>
    <m/>
    <m/>
    <m/>
    <m/>
    <m/>
    <m/>
    <s v="Naik"/>
    <d v="2022-07-28T00:00:00"/>
    <s v="Medical Diagnostics Co., Ltd."/>
    <s v="Thailand"/>
    <s v="LDL"/>
    <s v="Performance Report"/>
    <m/>
    <s v="N/A"/>
    <x v="0"/>
    <s v="MKTG"/>
    <s v="Ericka B."/>
    <d v="2022-09-30T00:00:00"/>
    <d v="2023-01-27T00:00:00"/>
    <s v="(9/02) Sent to customer_x000a_(1/27) Sent again to customer"/>
  </r>
  <r>
    <s v="NAIK-043"/>
    <n v="0"/>
    <m/>
    <n v="0"/>
    <m/>
    <m/>
    <m/>
    <m/>
    <m/>
    <m/>
    <s v="Naik"/>
    <d v="2022-07-28T00:00:00"/>
    <s v="Medical Diagnostics Co., Ltd."/>
    <s v="Thailand"/>
    <s v="Muli-Analyte"/>
    <s v="Performance Report"/>
    <m/>
    <s v="N/A"/>
    <x v="0"/>
    <s v="MKTG"/>
    <s v="Ericka B."/>
    <d v="2022-09-30T00:00:00"/>
    <d v="2023-01-27T00:00:00"/>
    <s v="(9/02) Sent to customer_x000a_(1/27) Sent again to customer"/>
  </r>
  <r>
    <s v="NAIK-043"/>
    <n v="0"/>
    <m/>
    <n v="0"/>
    <m/>
    <m/>
    <m/>
    <m/>
    <m/>
    <m/>
    <s v="Naik"/>
    <d v="2022-07-28T00:00:00"/>
    <s v="Medical Diagnostics Co., Ltd."/>
    <s v="Thailand"/>
    <s v="Direct HbA1c"/>
    <s v="Raw Materials"/>
    <m/>
    <s v="N/A"/>
    <x v="0"/>
    <s v="R&amp;D"/>
    <s v="Chao D."/>
    <d v="2023-03-01T00:00:00"/>
    <d v="2023-03-08T00:00:00"/>
    <s v="(2/24) Sent template to JA and CD to address_x000a_(3/1) Received Raw Materials from Chao, saved to file_x000a_(3/8) Converted to PDF. Sent to Customer"/>
  </r>
  <r>
    <s v="NAIK-043"/>
    <n v="0"/>
    <m/>
    <n v="0"/>
    <m/>
    <m/>
    <m/>
    <m/>
    <m/>
    <m/>
    <s v="Naik"/>
    <d v="2022-07-28T00:00:00"/>
    <s v="Medical Diagnostics Co., Ltd."/>
    <s v="Thailand"/>
    <s v="HDL"/>
    <s v="Raw Materials"/>
    <m/>
    <s v="N/A"/>
    <x v="0"/>
    <s v="R&amp;D"/>
    <s v="Chao D."/>
    <d v="2023-03-01T00:00:00"/>
    <d v="2023-03-08T00:00:00"/>
    <s v="(2/24) Sent template to JA and CD to address_x000a_(3/1) Received Raw Materials from Chao, saved to file_x000a_(3/8) Converted to PDF. Sent to Customer"/>
  </r>
  <r>
    <s v="NAIK-043"/>
    <n v="0"/>
    <m/>
    <n v="0"/>
    <m/>
    <m/>
    <m/>
    <m/>
    <m/>
    <m/>
    <s v="Naik"/>
    <d v="2022-07-28T00:00:00"/>
    <s v="Medical Diagnostics Co., Ltd."/>
    <s v="Thailand"/>
    <s v="LDL"/>
    <s v="Raw Materials"/>
    <m/>
    <s v="N/A"/>
    <x v="0"/>
    <s v="R&amp;D"/>
    <s v="Chao D."/>
    <d v="2023-03-01T00:00:00"/>
    <d v="2023-03-08T00:00:00"/>
    <s v="(2/24) Sent template to JA and CD to address_x000a_(3/1) Received Raw Materials from Chao, saved to file_x000a_(3/8) Converted to PDF. Sent to Customer"/>
  </r>
  <r>
    <s v="NAIK-043"/>
    <n v="0"/>
    <m/>
    <n v="0"/>
    <m/>
    <m/>
    <m/>
    <m/>
    <m/>
    <m/>
    <s v="Naik"/>
    <d v="2022-07-28T00:00:00"/>
    <s v="Medical Diagnostics Co., Ltd."/>
    <s v="Thailand"/>
    <s v="Muli-Analyte"/>
    <s v="Raw Materials"/>
    <m/>
    <s v="N/A"/>
    <x v="0"/>
    <s v="R&amp;D"/>
    <s v="Chao D."/>
    <d v="2023-03-01T00:00:00"/>
    <d v="2023-03-08T00:00:00"/>
    <s v="(2/24) Sent template to JA and CD to address_x000a_(3/1) Received Raw Materials from Chao, saved to file_x000a_(3/8) Converted to PDF. Sent to Customer"/>
  </r>
  <r>
    <s v="NAIK-043"/>
    <n v="0"/>
    <m/>
    <n v="0"/>
    <m/>
    <m/>
    <m/>
    <m/>
    <m/>
    <m/>
    <s v="Naik"/>
    <d v="2022-07-28T00:00:00"/>
    <s v="Medical Diagnostics Co., Ltd."/>
    <s v="Thailand"/>
    <s v="Direct HbA1c"/>
    <s v="Regulatory/QA Declaration "/>
    <m/>
    <s v="N/A"/>
    <x v="0"/>
    <s v="QA/RA"/>
    <s v="Justine A."/>
    <d v="2022-09-28T00:00:00"/>
    <d v="2022-09-21T00:00:00"/>
    <s v="(09/02) Sent template/request to JA_x000a_(9/21) Included SDS/ISO and FDA Establisment sent to customer"/>
  </r>
  <r>
    <s v="NAIK-043"/>
    <n v="0"/>
    <m/>
    <n v="0"/>
    <m/>
    <m/>
    <m/>
    <m/>
    <m/>
    <m/>
    <s v="Naik"/>
    <d v="2022-07-28T00:00:00"/>
    <s v="Medical Diagnostics Co., Ltd."/>
    <s v="Thailand"/>
    <s v="HDL"/>
    <s v="Regulatory/QA Declaration "/>
    <m/>
    <s v="N/A"/>
    <x v="0"/>
    <s v="QA/RA"/>
    <s v="Justine A."/>
    <d v="2022-09-28T00:00:00"/>
    <d v="2022-09-21T00:00:00"/>
    <s v="(09/02) Sent template/request to JA_x000a_(9/21) Included SDS/ISO and FDA Establisment sent to customer"/>
  </r>
  <r>
    <s v="NAIK-043"/>
    <n v="0"/>
    <m/>
    <n v="0"/>
    <m/>
    <m/>
    <m/>
    <m/>
    <m/>
    <m/>
    <s v="Naik"/>
    <d v="2022-07-28T00:00:00"/>
    <s v="Medical Diagnostics Co., Ltd."/>
    <s v="Thailand"/>
    <s v="LDL"/>
    <s v="Regulatory/QA Declaration "/>
    <m/>
    <s v="N/A"/>
    <x v="0"/>
    <s v="QA/RA"/>
    <s v="Justine A."/>
    <d v="2022-09-28T00:00:00"/>
    <d v="2022-09-21T00:00:00"/>
    <s v="(09/02) Sent template/request to JA_x000a_(9/21) Included SDS/ISO and FDA Establisment sent to customer"/>
  </r>
  <r>
    <s v="NAIK-043"/>
    <n v="0"/>
    <m/>
    <n v="0"/>
    <m/>
    <m/>
    <m/>
    <m/>
    <m/>
    <m/>
    <s v="Naik"/>
    <d v="2022-07-28T00:00:00"/>
    <s v="Medical Diagnostics Co., Ltd."/>
    <s v="Thailand"/>
    <s v="Muli-Analyte"/>
    <s v="Regulatory/QA Declaration "/>
    <m/>
    <s v="N/A"/>
    <x v="0"/>
    <s v="QA/RA"/>
    <s v="Justine A."/>
    <d v="2022-09-28T00:00:00"/>
    <d v="2022-09-21T00:00:00"/>
    <s v="(09/02) Sent template/request to JA_x000a_(9/21) Included SDS/ISO and FDA Establisment sent to customer"/>
  </r>
  <r>
    <s v="NAIK-043"/>
    <n v="0"/>
    <m/>
    <n v="0"/>
    <m/>
    <m/>
    <m/>
    <m/>
    <m/>
    <m/>
    <s v="Naik"/>
    <d v="2022-07-28T00:00:00"/>
    <s v="Medical Diagnostics Co., Ltd."/>
    <s v="Thailand"/>
    <s v="HDL"/>
    <s v="Risk Analysis Report"/>
    <m/>
    <s v="N/A"/>
    <x v="0"/>
    <s v="MKTG"/>
    <s v="Ericka B."/>
    <d v="2023-01-30T00:00:00"/>
    <d v="2022-09-21T00:00:00"/>
    <s v="Ready "/>
  </r>
  <r>
    <s v="NAIK-043"/>
    <n v="0"/>
    <m/>
    <n v="0"/>
    <m/>
    <m/>
    <m/>
    <m/>
    <m/>
    <m/>
    <s v="Naik"/>
    <d v="2022-07-28T00:00:00"/>
    <s v="Medical Diagnostics Co., Ltd."/>
    <s v="Thailand"/>
    <s v="LDL"/>
    <s v="Risk Analysis Report"/>
    <m/>
    <s v="N/A"/>
    <x v="0"/>
    <s v="MKTG"/>
    <s v="Ericka B."/>
    <d v="2023-01-30T00:00:00"/>
    <d v="2022-09-21T00:00:00"/>
    <s v="Ready "/>
  </r>
  <r>
    <s v="NAIK-043"/>
    <n v="0"/>
    <m/>
    <n v="0"/>
    <m/>
    <m/>
    <m/>
    <m/>
    <m/>
    <m/>
    <s v="Naik"/>
    <d v="2022-07-28T00:00:00"/>
    <s v="Medical Diagnostics Co., Ltd."/>
    <s v="Thailand"/>
    <s v="Muli-Analyte"/>
    <s v="Risk Analysis Report"/>
    <m/>
    <s v="N/A"/>
    <x v="0"/>
    <s v="MKTG"/>
    <s v="Ericka B."/>
    <d v="2023-01-30T00:00:00"/>
    <d v="2022-09-21T00:00:00"/>
    <s v="Ready "/>
  </r>
  <r>
    <s v="NAIK-043"/>
    <n v="0"/>
    <m/>
    <n v="0"/>
    <m/>
    <m/>
    <m/>
    <m/>
    <m/>
    <m/>
    <s v="Naik"/>
    <d v="2022-07-28T00:00:00"/>
    <s v="Medical Diagnostics Co., Ltd."/>
    <s v="Thailand"/>
    <s v="Direct HbA1c"/>
    <s v="Risk Analysis Report"/>
    <m/>
    <s v="N/A"/>
    <x v="0"/>
    <s v="QA/RA"/>
    <s v="Nancy W."/>
    <d v="2023-01-30T00:00:00"/>
    <d v="2022-09-21T00:00:00"/>
    <s v="(9/14) Requested from Nancy "/>
  </r>
  <r>
    <s v="NAIK-043"/>
    <n v="0"/>
    <m/>
    <n v="0"/>
    <m/>
    <m/>
    <m/>
    <m/>
    <m/>
    <m/>
    <s v="Naik"/>
    <d v="2022-07-28T00:00:00"/>
    <s v="Medical Diagnostics Co., Ltd."/>
    <s v="Thailand"/>
    <s v="ADA"/>
    <s v="Manufacturing Location Map"/>
    <m/>
    <s v="N/A"/>
    <x v="0"/>
    <s v="QA/RA"/>
    <s v="Justine A."/>
    <d v="2023-02-09T00:00:00"/>
    <d v="2023-02-21T00:00:00"/>
    <s v="Requested from Justine - requested ETA for submission 2/2/23_x000a_Followed up with Justine_x000a_(2/21) Received Map Process Doc, Sent to customer to see if it is good enough"/>
  </r>
  <r>
    <s v="NAIK-043"/>
    <n v="0"/>
    <m/>
    <n v="0"/>
    <m/>
    <m/>
    <m/>
    <m/>
    <m/>
    <m/>
    <s v="Naik"/>
    <d v="2022-07-28T00:00:00"/>
    <s v="Medical Diagnostics Co., Ltd."/>
    <s v="Thailand"/>
    <s v="ADA"/>
    <s v="Marketing History "/>
    <m/>
    <s v="N/A"/>
    <x v="0"/>
    <s v="MKTG"/>
    <s v="Ericka B."/>
    <d v="2022-09-28T00:00:00"/>
    <d v="2022-09-21T00:00:00"/>
    <s v="(9/21) Drafted MKTG history doc; requested CS to provide EU selling date "/>
  </r>
  <r>
    <s v="NAIK-043"/>
    <n v="0"/>
    <m/>
    <n v="0"/>
    <m/>
    <m/>
    <m/>
    <m/>
    <m/>
    <m/>
    <s v="Naik"/>
    <d v="2022-07-28T00:00:00"/>
    <s v="Medical Diagnostics Co., Ltd."/>
    <s v="Thailand"/>
    <s v="ADA"/>
    <s v="Performance Report"/>
    <m/>
    <s v="N/A"/>
    <x v="0"/>
    <s v="MKTG"/>
    <s v="Ericka B."/>
    <d v="2022-09-30T00:00:00"/>
    <d v="2023-01-27T00:00:00"/>
    <s v="(9/02) Sent to customer_x000a_(1/27) Sent again to customer"/>
  </r>
  <r>
    <s v="NAIK-043"/>
    <n v="0"/>
    <m/>
    <n v="0"/>
    <m/>
    <m/>
    <m/>
    <m/>
    <m/>
    <m/>
    <s v="Naik"/>
    <d v="2022-07-28T00:00:00"/>
    <s v="Medical Diagnostics Co., Ltd."/>
    <s v="Thailand"/>
    <s v="ADA"/>
    <s v="Raw Materials"/>
    <m/>
    <s v="N/A"/>
    <x v="0"/>
    <s v="R&amp;D"/>
    <s v="Chao D."/>
    <d v="2023-03-01T00:00:00"/>
    <d v="2023-03-08T00:00:00"/>
    <s v="(2/24) Sent template to JA and CD to address_x000a_(3/1) Received Raw Materials from Chao, saved to file_x000a_(3/8) Converted to PDF. Sent to Customer"/>
  </r>
  <r>
    <s v="NAIK-043"/>
    <n v="0"/>
    <m/>
    <n v="0"/>
    <m/>
    <m/>
    <m/>
    <m/>
    <m/>
    <m/>
    <s v="Naik"/>
    <d v="2022-07-28T00:00:00"/>
    <s v="Medical Diagnostics Co., Ltd."/>
    <s v="Thailand"/>
    <s v="ADA"/>
    <s v="Regulatory/QA Declaration "/>
    <m/>
    <s v="N/A"/>
    <x v="0"/>
    <s v="QA/RA"/>
    <s v="Justine A."/>
    <d v="2022-09-28T00:00:00"/>
    <d v="2022-09-21T00:00:00"/>
    <s v="(09/02) Sent template/request to JA_x000a_(9/21) Included SDS/ISO and FDA Establisment sent to customer"/>
  </r>
  <r>
    <s v="NAIK-043"/>
    <n v="0"/>
    <m/>
    <n v="0"/>
    <m/>
    <m/>
    <m/>
    <m/>
    <m/>
    <m/>
    <s v="Naik"/>
    <d v="2022-07-28T00:00:00"/>
    <s v="Medical Diagnostics Co., Ltd."/>
    <s v="Thailand"/>
    <s v="Muli-Analyte"/>
    <s v="Executive Summary "/>
    <m/>
    <s v="N/A"/>
    <x v="0"/>
    <s v="QA/RA"/>
    <s v="Justin E."/>
    <d v="2022-09-28T00:00:00"/>
    <d v="2022-01-27T00:00:00"/>
    <s v="(09/02) Sent template/request to JA_x000a_(9/21) re-sent templates to Justin_x000a_(1/27) Sent to customer"/>
  </r>
  <r>
    <s v="NAIK-043"/>
    <n v="0"/>
    <m/>
    <n v="0"/>
    <m/>
    <m/>
    <m/>
    <m/>
    <m/>
    <m/>
    <s v="Naik"/>
    <d v="2022-07-28T00:00:00"/>
    <s v="Medical Diagnostics Co., Ltd."/>
    <s v="Thailand"/>
    <s v="ADA"/>
    <s v="Risk Analysis Report"/>
    <m/>
    <s v="N/A"/>
    <x v="0"/>
    <s v="MKTG"/>
    <s v="Ericka B."/>
    <d v="2023-01-30T00:00:00"/>
    <d v="2022-09-21T00:00:00"/>
    <s v="Ready "/>
  </r>
  <r>
    <s v="NAIK-047"/>
    <n v="1"/>
    <m/>
    <n v="1"/>
    <m/>
    <m/>
    <m/>
    <n v="0"/>
    <m/>
    <m/>
    <s v="Naik"/>
    <d v="2022-08-25T00:00:00"/>
    <s v="Roche "/>
    <s v="India"/>
    <s v="Kappa FLC"/>
    <s v="CFG"/>
    <s v="E04239348"/>
    <s v="Apostilled"/>
    <x v="2"/>
    <s v="MKTG"/>
    <s v="Ericka B."/>
    <d v="2023-05-31T00:00:00"/>
    <d v="2023-06-15T00:00:00"/>
    <s v="(9/21) Sent to Vinay - requested to confirm with customer if Apostille is needed_x000a_(1/24) Submitted check request_x000a_(2/22) Waiting on docs to return from SOS to send all to DOS_x000a_(3/8) sent to DOS_x000a_DOS has updated their processing time to 12 weeks_x000a_(6/8) Received back from DOS._x000a_(6/15) Sent to Vinay"/>
  </r>
  <r>
    <s v="NAIK-047"/>
    <n v="0"/>
    <m/>
    <n v="0"/>
    <m/>
    <m/>
    <m/>
    <n v="0"/>
    <m/>
    <m/>
    <s v="Naik"/>
    <d v="2022-08-25T00:00:00"/>
    <s v="Roche "/>
    <s v="India"/>
    <s v="Lambda FLC"/>
    <s v="CFG"/>
    <s v="E04239348"/>
    <s v="Apostilled"/>
    <x v="2"/>
    <s v="MKTG"/>
    <s v="Ericka B."/>
    <d v="2023-05-31T00:00:00"/>
    <d v="2023-06-15T00:00:00"/>
    <s v="(9/21) Sent to Vinay - requested to confirm with customer if Apostille is needed_x000a_(1/24) Submitted check request_x000a_(2/22) Waiting on docs to return from SOS to send all to DOS_x000a_(3/8) sent to DOS_x000a_DOS has updated their processing time to 12 weeks_x000a_(6/8) Received back from DOS._x000a_(6/15) Sent to Vinay"/>
  </r>
  <r>
    <s v="NAIK-047"/>
    <n v="0"/>
    <m/>
    <n v="0"/>
    <m/>
    <m/>
    <m/>
    <n v="0"/>
    <m/>
    <m/>
    <s v="Naik"/>
    <d v="2022-08-25T00:00:00"/>
    <s v="Roche "/>
    <s v="India"/>
    <s v="Kappa FLC"/>
    <s v="POA"/>
    <s v="N/A"/>
    <s v="Apostilled"/>
    <x v="2"/>
    <s v="MKTG"/>
    <s v="Ericka B."/>
    <d v="2022-09-21T00:00:00"/>
    <d v="2022-10-12T00:00:00"/>
    <s v="(9/30) Notarized _x000a_(9/30) Sent to SOS_x000a_(10/12) received back from SOS - sent to VN"/>
  </r>
  <r>
    <s v="NAIK-047"/>
    <n v="0"/>
    <m/>
    <n v="0"/>
    <m/>
    <m/>
    <m/>
    <n v="0"/>
    <m/>
    <m/>
    <s v="Naik"/>
    <d v="2022-08-25T00:00:00"/>
    <s v="Roche "/>
    <s v="India"/>
    <s v="Lambda FLC"/>
    <s v="POA"/>
    <s v="N/A"/>
    <s v="Apostilled"/>
    <x v="2"/>
    <s v="MKTG"/>
    <s v="Ericka B."/>
    <d v="2022-09-21T00:00:00"/>
    <d v="2022-10-12T00:00:00"/>
    <s v="(9/30) Notarized _x000a_(9/30) Sent to SOS_x000a_(10/12) received back from SOS - sent to VN"/>
  </r>
  <r>
    <s v="NAIK-047"/>
    <n v="0"/>
    <m/>
    <n v="0"/>
    <m/>
    <m/>
    <m/>
    <n v="0"/>
    <m/>
    <m/>
    <s v="Naik"/>
    <d v="2022-08-25T00:00:00"/>
    <s v="Roche "/>
    <s v="India"/>
    <s v="Kappa FLC"/>
    <s v="CE Cert"/>
    <m/>
    <s v="Notarized"/>
    <x v="2"/>
    <s v="MKTG"/>
    <s v="Ericka B."/>
    <d v="2023-01-24T00:00:00"/>
    <d v="2023-01-24T00:00:00"/>
    <s v="(9/21) Sent to Vinay - requested to confirm with customer if Apostille is needed _x000a_(9/28) Notarized _x000a_(1/24) Sent notarized ecopy to VN"/>
  </r>
  <r>
    <s v="NAIK-047"/>
    <n v="0"/>
    <m/>
    <n v="0"/>
    <m/>
    <m/>
    <m/>
    <n v="0"/>
    <m/>
    <m/>
    <s v="Naik"/>
    <d v="2022-08-25T00:00:00"/>
    <s v="Roche "/>
    <s v="India"/>
    <s v="Lambda FLC"/>
    <s v="CE Cert"/>
    <m/>
    <s v="Notarized"/>
    <x v="2"/>
    <s v="MKTG"/>
    <s v="Ericka B."/>
    <d v="2023-01-24T00:00:00"/>
    <d v="2023-01-24T00:00:00"/>
    <s v="(9/21) Sent to Vinay - requested to confirm with customer if Apostille is needed _x000a_(9/28) Notarized _x000a_(1/24) Sent notarized ecopy to VN"/>
  </r>
  <r>
    <s v="NAIK-047"/>
    <n v="0"/>
    <m/>
    <n v="0"/>
    <m/>
    <m/>
    <m/>
    <n v="0"/>
    <m/>
    <m/>
    <s v="Naik"/>
    <d v="2022-08-25T00:00:00"/>
    <s v="Roche "/>
    <s v="India"/>
    <s v="Kappa FLC"/>
    <s v="CoA"/>
    <m/>
    <s v="N/A"/>
    <x v="2"/>
    <s v="MKTG"/>
    <s v="George Z."/>
    <d v="2022-09-30T00:00:00"/>
    <d v="2022-09-21T00:00:00"/>
    <s v="3 lots_x000a_(08/31) Received CoAs _x000a_(09/07) Missing one lot and requested from nancy (09/07)_x000a_(9/13) Nancy sent reamining CoA_x000a_(9/21) Sent CoAs to Vinay"/>
  </r>
  <r>
    <s v="NAIK-047"/>
    <n v="0"/>
    <m/>
    <n v="0"/>
    <m/>
    <m/>
    <m/>
    <n v="0"/>
    <m/>
    <m/>
    <s v="Naik"/>
    <d v="2022-08-25T00:00:00"/>
    <s v="Roche "/>
    <s v="India"/>
    <s v="Lambda FLC"/>
    <s v="CoA"/>
    <m/>
    <s v="N/A"/>
    <x v="2"/>
    <s v="MKTG"/>
    <s v="George Z."/>
    <d v="2022-09-30T00:00:00"/>
    <d v="2022-09-21T00:00:00"/>
    <s v="3 lots_x000a_(08/31) Received CoAs _x000a_(09/07) Missing one lot and requested from nancy (09/07)"/>
  </r>
  <r>
    <s v="NAIK-047"/>
    <n v="0"/>
    <m/>
    <n v="0"/>
    <m/>
    <m/>
    <m/>
    <n v="0"/>
    <m/>
    <m/>
    <s v="Naik"/>
    <d v="2022-08-25T00:00:00"/>
    <s v="Roche "/>
    <s v="India"/>
    <s v="Kappa FLC"/>
    <s v="DMF"/>
    <m/>
    <s v="N/A"/>
    <x v="2"/>
    <s v="R&amp;D"/>
    <s v="Chao D."/>
    <d v="2023-02-10T00:00:00"/>
    <d v="2023-01-24T00:00:00"/>
    <s v="Part of DMF"/>
  </r>
  <r>
    <s v="NAIK-047"/>
    <n v="0"/>
    <m/>
    <n v="0"/>
    <m/>
    <m/>
    <m/>
    <n v="0"/>
    <m/>
    <m/>
    <s v="Naik"/>
    <d v="2022-08-25T00:00:00"/>
    <s v="Roche "/>
    <s v="India"/>
    <s v="Lambda FLC"/>
    <s v="DMF"/>
    <m/>
    <s v="N/A"/>
    <x v="2"/>
    <s v="R&amp;D"/>
    <s v="Chao D."/>
    <d v="2023-02-10T00:00:00"/>
    <d v="2023-01-24T00:00:00"/>
    <s v="Part of DMF"/>
  </r>
  <r>
    <s v="NAIK-047"/>
    <n v="0"/>
    <m/>
    <n v="0"/>
    <m/>
    <m/>
    <m/>
    <n v="0"/>
    <m/>
    <m/>
    <s v="Naik"/>
    <d v="2022-08-25T00:00:00"/>
    <s v="Roche "/>
    <s v="India"/>
    <s v="Kappa FLC"/>
    <s v="DoC"/>
    <m/>
    <s v="N/A"/>
    <x v="2"/>
    <s v="QA/RA"/>
    <s v="Justine A."/>
    <d v="2022-09-30T00:00:00"/>
    <d v="2022-09-21T00:00:00"/>
    <m/>
  </r>
  <r>
    <s v="NAIK-047"/>
    <n v="0"/>
    <m/>
    <n v="0"/>
    <m/>
    <m/>
    <m/>
    <n v="0"/>
    <m/>
    <m/>
    <s v="Naik"/>
    <d v="2022-08-25T00:00:00"/>
    <s v="Roche "/>
    <s v="India"/>
    <s v="Lambda FLC"/>
    <s v="DoC"/>
    <m/>
    <s v="N/A"/>
    <x v="2"/>
    <s v="QA/RA"/>
    <s v="Justine A."/>
    <d v="2022-09-30T00:00:00"/>
    <d v="2022-09-21T00:00:00"/>
    <m/>
  </r>
  <r>
    <s v="NAIK-047"/>
    <n v="0"/>
    <m/>
    <n v="0"/>
    <m/>
    <m/>
    <m/>
    <n v="0"/>
    <m/>
    <m/>
    <s v="Naik"/>
    <d v="2022-08-25T00:00:00"/>
    <s v="Roche "/>
    <s v="India"/>
    <s v="Kappa FLC"/>
    <s v="ESPR"/>
    <m/>
    <s v="N/A"/>
    <x v="2"/>
    <s v="TS"/>
    <m/>
    <d v="2023-01-27T00:00:00"/>
    <d v="2023-01-24T00:00:00"/>
    <s v="Part of DMF"/>
  </r>
  <r>
    <s v="NAIK-047"/>
    <n v="0"/>
    <m/>
    <n v="0"/>
    <m/>
    <m/>
    <m/>
    <n v="0"/>
    <m/>
    <m/>
    <s v="Naik"/>
    <d v="2022-08-25T00:00:00"/>
    <s v="Roche "/>
    <s v="India"/>
    <s v="Lambda FLC"/>
    <s v="ESPR"/>
    <m/>
    <s v="N/A"/>
    <x v="2"/>
    <s v="TS"/>
    <m/>
    <d v="2023-01-27T00:00:00"/>
    <d v="2023-01-24T00:00:00"/>
    <s v="Part of DMF"/>
  </r>
  <r>
    <s v="NAIK-047"/>
    <n v="0"/>
    <m/>
    <n v="0"/>
    <m/>
    <m/>
    <m/>
    <n v="0"/>
    <m/>
    <m/>
    <s v="Naik"/>
    <d v="2022-08-25T00:00:00"/>
    <s v="Roche "/>
    <s v="India"/>
    <s v="Kappa FLC"/>
    <s v="FDA Establishment"/>
    <m/>
    <s v="Notarized"/>
    <x v="2"/>
    <s v="MKTG"/>
    <m/>
    <d v="2023-01-31T00:00:00"/>
    <d v="2023-01-31T00:00:00"/>
    <s v="(1/31) Sent to Vinay"/>
  </r>
  <r>
    <s v="NAIK-047"/>
    <n v="0"/>
    <m/>
    <n v="0"/>
    <m/>
    <m/>
    <m/>
    <n v="0"/>
    <m/>
    <m/>
    <s v="Naik"/>
    <d v="2022-08-25T00:00:00"/>
    <s v="Roche "/>
    <s v="India"/>
    <s v="Lambda FLC"/>
    <s v="FDA Establishment"/>
    <m/>
    <s v="Notarized"/>
    <x v="2"/>
    <s v="MKTG"/>
    <m/>
    <d v="2023-01-31T00:00:00"/>
    <d v="2023-01-31T00:00:00"/>
    <s v="(1/31) Sent to Vinay"/>
  </r>
  <r>
    <s v="NAIK-047"/>
    <n v="0"/>
    <m/>
    <n v="0"/>
    <m/>
    <m/>
    <m/>
    <n v="0"/>
    <m/>
    <m/>
    <s v="Naik"/>
    <d v="2022-08-25T00:00:00"/>
    <s v="Roche "/>
    <s v="India"/>
    <s v="Kappa FLC"/>
    <s v="FSCA/AE"/>
    <m/>
    <s v="Notarized"/>
    <x v="2"/>
    <s v="MKTG"/>
    <m/>
    <d v="2023-01-31T00:00:00"/>
    <d v="2023-01-31T00:00:00"/>
    <s v="(1/31) Sent to Vinay"/>
  </r>
  <r>
    <s v="NAIK-047"/>
    <n v="0"/>
    <m/>
    <n v="0"/>
    <m/>
    <m/>
    <m/>
    <n v="0"/>
    <m/>
    <m/>
    <s v="Naik"/>
    <d v="2022-08-25T00:00:00"/>
    <s v="Roche "/>
    <s v="India"/>
    <s v="Lambda FLC"/>
    <s v="FSCA/AE"/>
    <m/>
    <s v="Notarized"/>
    <x v="2"/>
    <s v="MKTG"/>
    <m/>
    <d v="2023-01-31T00:00:00"/>
    <d v="2023-01-31T00:00:00"/>
    <s v="(1/31) Sent to Vinay"/>
  </r>
  <r>
    <s v="NAIK-047"/>
    <n v="0"/>
    <m/>
    <n v="0"/>
    <m/>
    <m/>
    <m/>
    <n v="0"/>
    <m/>
    <m/>
    <s v="Naik"/>
    <d v="2022-08-25T00:00:00"/>
    <s v="Roche "/>
    <s v="India"/>
    <s v="Kappa FLC"/>
    <s v="IFU"/>
    <m/>
    <s v="N/A"/>
    <x v="2"/>
    <s v="MKTG"/>
    <s v="Ericka B."/>
    <d v="2023-01-27T00:00:00"/>
    <d v="2023-01-31T00:00:00"/>
    <s v="Part of DMF_x000a_(1/31) Sent to Vinay"/>
  </r>
  <r>
    <s v="NAIK-047"/>
    <n v="0"/>
    <m/>
    <n v="0"/>
    <m/>
    <m/>
    <m/>
    <n v="0"/>
    <m/>
    <m/>
    <s v="Naik"/>
    <d v="2022-08-25T00:00:00"/>
    <s v="Roche "/>
    <s v="India"/>
    <s v="Lambda FLC"/>
    <s v="IFU"/>
    <m/>
    <s v="N/A"/>
    <x v="2"/>
    <s v="MKTG"/>
    <s v="Ericka B."/>
    <d v="2023-01-27T00:00:00"/>
    <d v="2023-01-31T00:00:00"/>
    <s v="Part of DMF_x000a_(1/31) Sent to Vinay"/>
  </r>
  <r>
    <s v="NAIK-047"/>
    <n v="0"/>
    <m/>
    <n v="0"/>
    <m/>
    <m/>
    <m/>
    <n v="0"/>
    <m/>
    <m/>
    <s v="Naik"/>
    <d v="2022-08-25T00:00:00"/>
    <s v="Roche "/>
    <s v="India"/>
    <s v="Kappa FLC"/>
    <s v="ISO Cert"/>
    <m/>
    <s v="Notarized"/>
    <x v="2"/>
    <s v="MKTG"/>
    <s v="Ericka B."/>
    <d v="2023-01-24T00:00:00"/>
    <d v="2023-01-24T00:00:00"/>
    <s v="(9/21) Sent to Vinay - requested to confirm with customer if Apostille is needed _x000a_(9/28) Notarized _x000a_(1/24) Sent notarized ecopy to VN"/>
  </r>
  <r>
    <s v="NAIK-047"/>
    <n v="0"/>
    <m/>
    <n v="0"/>
    <m/>
    <m/>
    <m/>
    <n v="0"/>
    <m/>
    <m/>
    <s v="Naik"/>
    <d v="2022-08-25T00:00:00"/>
    <s v="Roche "/>
    <s v="India"/>
    <s v="Lambda FLC"/>
    <s v="ISO Cert"/>
    <m/>
    <s v="Notarized"/>
    <x v="2"/>
    <s v="MKTG"/>
    <s v="Ericka B."/>
    <d v="2023-01-24T00:00:00"/>
    <d v="2023-01-24T00:00:00"/>
    <s v="(9/21) Sent to Vinay - requested to confirm with customer if Apostille is needed _x000a_(9/28) Notarized _x000a_(1/24) Sent notarized ecopy to VN"/>
  </r>
  <r>
    <s v="NAIK-047"/>
    <n v="0"/>
    <m/>
    <n v="0"/>
    <m/>
    <m/>
    <m/>
    <n v="0"/>
    <m/>
    <m/>
    <s v="Naik"/>
    <d v="2022-08-25T00:00:00"/>
    <s v="Roche "/>
    <s v="India"/>
    <s v="Kappa FLC"/>
    <s v="Labels"/>
    <m/>
    <s v="N/A"/>
    <x v="2"/>
    <s v="MKTG"/>
    <m/>
    <d v="2022-09-30T00:00:00"/>
    <d v="2022-09-21T00:00:00"/>
    <s v="(09/01) Received CAL/CON and BULK labels - JA advised that we sell to Roche in BULK configuration and Roche packages as kits. The product images and OEM labels (Roche India) will need to request from Roche Germany since they are the packager and distributor. _x000a_(9/21) Sent BULK labels to Vinay adn advised that product photos and kit OEM labels need to be requested by Roche India from Roche Germany"/>
  </r>
  <r>
    <s v="NAIK-047"/>
    <n v="0"/>
    <m/>
    <n v="0"/>
    <m/>
    <m/>
    <m/>
    <n v="0"/>
    <m/>
    <m/>
    <s v="Naik"/>
    <d v="2022-08-25T00:00:00"/>
    <s v="Roche "/>
    <s v="India"/>
    <s v="Lambda FLC"/>
    <s v="Labels"/>
    <m/>
    <s v="N/A"/>
    <x v="2"/>
    <s v="MKTG"/>
    <m/>
    <d v="2022-09-30T00:00:00"/>
    <d v="2022-09-21T00:00:00"/>
    <s v="(09/01) Received CAL/CON and BULK labels - JA advised that we sell to Roche in BULK configuration and Roche packages as kits. The product images and OEM labels (Roche India) will need to request from Roche Germany since they are the packager and distributor. _x000a_(9/21) Sent BULK labels to Vinay adn advised that product photos and kit OEM labels need to be requested by Roche India from Roche Germany"/>
  </r>
  <r>
    <s v="NAIK-047"/>
    <n v="0"/>
    <m/>
    <n v="0"/>
    <m/>
    <m/>
    <m/>
    <n v="0"/>
    <m/>
    <m/>
    <s v="Naik"/>
    <d v="2022-08-25T00:00:00"/>
    <s v="Roche "/>
    <s v="India"/>
    <s v="Kappa FLC"/>
    <s v="Performance Report"/>
    <m/>
    <s v="N/A"/>
    <x v="2"/>
    <s v="MKTG"/>
    <m/>
    <d v="2022-09-30T00:00:00"/>
    <d v="2022-09-21T00:00:00"/>
    <s v="(9/21) Sent performance report to vinay "/>
  </r>
  <r>
    <s v="NAIK-047"/>
    <n v="0"/>
    <m/>
    <n v="0"/>
    <m/>
    <m/>
    <m/>
    <n v="0"/>
    <m/>
    <m/>
    <s v="Naik"/>
    <d v="2022-08-25T00:00:00"/>
    <s v="Roche "/>
    <s v="India"/>
    <s v="Kappa FLC"/>
    <s v="Performance Report"/>
    <m/>
    <s v="N/A"/>
    <x v="2"/>
    <s v="MKTG"/>
    <m/>
    <d v="2022-09-30T00:00:00"/>
    <d v="2022-09-21T00:00:00"/>
    <s v="3 lots_x000a_(9/21) Sent performance report to vinay "/>
  </r>
  <r>
    <s v="NAIK-047"/>
    <n v="0"/>
    <m/>
    <n v="0"/>
    <m/>
    <m/>
    <m/>
    <n v="0"/>
    <m/>
    <m/>
    <s v="Naik"/>
    <d v="2022-08-25T00:00:00"/>
    <s v="Roche "/>
    <s v="India"/>
    <s v="Lambda FLC"/>
    <s v="Performance Report"/>
    <m/>
    <s v="N/A"/>
    <x v="2"/>
    <s v="MKTG"/>
    <m/>
    <d v="2022-09-30T00:00:00"/>
    <d v="2022-09-21T00:00:00"/>
    <s v="(9/21) Sent performance report to vinay "/>
  </r>
  <r>
    <s v="NAIK-047"/>
    <n v="0"/>
    <m/>
    <n v="0"/>
    <m/>
    <m/>
    <m/>
    <n v="0"/>
    <m/>
    <m/>
    <s v="Naik"/>
    <d v="2022-08-25T00:00:00"/>
    <s v="Roche "/>
    <s v="India"/>
    <s v="Lambda FLC"/>
    <s v="Performance Report"/>
    <m/>
    <s v="N/A"/>
    <x v="2"/>
    <s v="MKTG"/>
    <m/>
    <d v="2022-09-30T00:00:00"/>
    <d v="2022-09-21T00:00:00"/>
    <s v="3 lots_x000a_(9/21) Sent performance report to vinay "/>
  </r>
  <r>
    <s v="NAIK-047"/>
    <n v="0"/>
    <m/>
    <n v="0"/>
    <m/>
    <m/>
    <m/>
    <n v="0"/>
    <m/>
    <m/>
    <s v="Naik"/>
    <d v="2022-08-25T00:00:00"/>
    <s v="Roche "/>
    <s v="India"/>
    <s v="Kappa FLC"/>
    <s v="PMF"/>
    <m/>
    <s v="Notarized"/>
    <x v="2"/>
    <s v="QA/RA"/>
    <s v="Justine A."/>
    <d v="2023-01-24T00:00:00"/>
    <d v="2023-01-24T00:00:00"/>
    <s v="(1/24) Notarized _x000a_(1/24) Sent notarized ecopy to VN"/>
  </r>
  <r>
    <s v="NAIK-047"/>
    <n v="0"/>
    <m/>
    <n v="0"/>
    <m/>
    <m/>
    <m/>
    <n v="0"/>
    <m/>
    <m/>
    <s v="Naik"/>
    <d v="2022-08-25T00:00:00"/>
    <s v="Roche "/>
    <s v="India"/>
    <s v="Lambda FLC"/>
    <s v="PMF"/>
    <m/>
    <s v="Notarized"/>
    <x v="2"/>
    <s v="QA/RA"/>
    <s v="Justine A."/>
    <d v="2023-01-24T00:00:00"/>
    <d v="2023-01-24T00:00:00"/>
    <s v="(1/24) Notarized _x000a_(1/24) Sent notarized ecopy to VN"/>
  </r>
  <r>
    <s v="NAIK-047"/>
    <n v="0"/>
    <m/>
    <n v="0"/>
    <m/>
    <m/>
    <m/>
    <n v="0"/>
    <m/>
    <m/>
    <s v="Naik"/>
    <d v="2022-08-25T00:00:00"/>
    <s v="Roche "/>
    <s v="India"/>
    <s v="Kappa FLC"/>
    <s v="PMS"/>
    <m/>
    <s v="N/A"/>
    <x v="2"/>
    <s v="QA/RA"/>
    <s v="Justine A."/>
    <d v="2023-02-10T00:00:00"/>
    <d v="2023-01-24T00:00:00"/>
    <s v="Part of DMF"/>
  </r>
  <r>
    <s v="NAIK-047"/>
    <n v="0"/>
    <m/>
    <n v="0"/>
    <m/>
    <m/>
    <m/>
    <n v="0"/>
    <m/>
    <m/>
    <s v="Naik"/>
    <d v="2022-08-25T00:00:00"/>
    <s v="Roche "/>
    <s v="India"/>
    <s v="Lambda FLC"/>
    <s v="PMS"/>
    <m/>
    <s v="N/A"/>
    <x v="2"/>
    <s v="QA/RA"/>
    <s v="Justine A."/>
    <d v="2023-02-10T00:00:00"/>
    <d v="2023-01-24T00:00:00"/>
    <s v="Part of DMF"/>
  </r>
  <r>
    <s v="NAIK-047"/>
    <n v="0"/>
    <m/>
    <n v="0"/>
    <m/>
    <m/>
    <m/>
    <n v="0"/>
    <m/>
    <m/>
    <s v="Naik"/>
    <d v="2022-08-25T00:00:00"/>
    <s v="Roche "/>
    <s v="India"/>
    <s v="Kappa FLC"/>
    <s v="Risk Analysis Report"/>
    <m/>
    <s v="N/A"/>
    <x v="2"/>
    <s v="QA/RA"/>
    <m/>
    <d v="2022-09-30T00:00:00"/>
    <d v="2022-09-21T00:00:00"/>
    <s v="(9/21) Sent risk to Vinay "/>
  </r>
  <r>
    <s v="NAIK-047"/>
    <n v="0"/>
    <m/>
    <n v="0"/>
    <m/>
    <m/>
    <m/>
    <n v="0"/>
    <m/>
    <m/>
    <s v="Naik"/>
    <d v="2022-08-25T00:00:00"/>
    <s v="Roche "/>
    <s v="India"/>
    <s v="Lambda FLC"/>
    <s v="Risk Analysis Report"/>
    <m/>
    <s v="N/A"/>
    <x v="2"/>
    <s v="QA/RA"/>
    <m/>
    <d v="2022-09-30T00:00:00"/>
    <d v="2022-09-21T00:00:00"/>
    <s v="(9/21) Sent risk to Vinay "/>
  </r>
  <r>
    <s v="NAIK-048"/>
    <n v="1"/>
    <m/>
    <n v="1"/>
    <m/>
    <m/>
    <m/>
    <m/>
    <m/>
    <m/>
    <s v="Naik"/>
    <d v="2022-07-15T00:00:00"/>
    <s v="Thermo Fisher"/>
    <s v="Australia"/>
    <s v="ADA"/>
    <s v="DoC"/>
    <m/>
    <s v="N/A"/>
    <x v="0"/>
    <s v="QA/RA "/>
    <s v="Justin E."/>
    <d v="2022-09-30T00:00:00"/>
    <d v="2022-09-21T00:00:00"/>
    <s v="DoC drafts were provided_x000a_(9/19) Sent to Justine/Justin_x000a_(9/21) Justin confirmed 9/23 ETA"/>
  </r>
  <r>
    <s v="NAIK-048"/>
    <n v="0"/>
    <m/>
    <n v="0"/>
    <m/>
    <m/>
    <m/>
    <m/>
    <m/>
    <m/>
    <s v="Naik"/>
    <d v="2022-07-15T00:00:00"/>
    <s v="Thermo Fisher"/>
    <s v="Australia"/>
    <s v="ADA"/>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Cystatin C"/>
    <s v="DoC"/>
    <m/>
    <s v="N/A"/>
    <x v="0"/>
    <s v="QA/RA "/>
    <s v="Justin E."/>
    <d v="2022-09-30T00:00:00"/>
    <d v="2022-09-21T00:00:00"/>
    <s v="DoC drafts were provided_x000a_(9/19) Sent to Justine/Justin_x000a_(9/21) Justin confirmed 9/23 ETA"/>
  </r>
  <r>
    <s v="NAIK-048"/>
    <n v="0"/>
    <m/>
    <n v="0"/>
    <m/>
    <m/>
    <m/>
    <m/>
    <m/>
    <m/>
    <s v="Naik"/>
    <d v="2022-07-15T00:00:00"/>
    <s v="Thermo Fisher"/>
    <s v="Australia"/>
    <s v="HCY 2R"/>
    <s v="DoC"/>
    <m/>
    <s v="N/A"/>
    <x v="0"/>
    <s v="QA/RA "/>
    <s v="Justin E."/>
    <d v="2022-09-30T00:00:00"/>
    <d v="2022-09-21T00:00:00"/>
    <s v="DoC drafts were provided_x000a_(9/19) Sent to Justine/Justin_x000a_(9/21) Justin confirmed 9/23 ETA"/>
  </r>
  <r>
    <s v="NAIK-048"/>
    <n v="0"/>
    <m/>
    <n v="0"/>
    <m/>
    <m/>
    <m/>
    <m/>
    <m/>
    <m/>
    <s v="Naik"/>
    <d v="2022-07-15T00:00:00"/>
    <s v="Thermo Fisher"/>
    <s v="Australia"/>
    <s v="Lipase"/>
    <s v="DoC"/>
    <m/>
    <s v="N/A"/>
    <x v="0"/>
    <s v="QA/RA "/>
    <s v="Justin E."/>
    <d v="2022-09-30T00:00:00"/>
    <d v="2022-09-21T00:00:00"/>
    <s v="DoC drafts were provided_x000a_(9/19) Sent to Justine/Justin_x000a_(9/21) Justin confirmed 9/23 ETA"/>
  </r>
  <r>
    <s v="NAIK-048"/>
    <n v="0"/>
    <m/>
    <n v="0"/>
    <m/>
    <m/>
    <m/>
    <m/>
    <m/>
    <m/>
    <s v="Naik"/>
    <d v="2022-07-15T00:00:00"/>
    <s v="Thermo Fisher"/>
    <s v="Australia"/>
    <s v="Lithium"/>
    <s v="DoC"/>
    <m/>
    <s v="N/A"/>
    <x v="0"/>
    <s v="QA/RA "/>
    <s v="Justin E."/>
    <d v="2022-09-30T00:00:00"/>
    <d v="2022-09-21T00:00:00"/>
    <s v="DoC drafts were provided_x000a_(9/19) Sent to Justine/Justin_x000a_(9/21) Justin confirmed 9/23 ETA"/>
  </r>
  <r>
    <s v="NAIK-048"/>
    <n v="0"/>
    <m/>
    <n v="0"/>
    <m/>
    <m/>
    <m/>
    <m/>
    <m/>
    <m/>
    <s v="Naik"/>
    <d v="2022-07-15T00:00:00"/>
    <s v="Thermo Fisher"/>
    <s v="Australia"/>
    <s v="TBA"/>
    <s v="DoC"/>
    <m/>
    <s v="N/A"/>
    <x v="0"/>
    <s v="QA/RA "/>
    <s v="Justin E."/>
    <d v="2022-09-30T00:00:00"/>
    <d v="2022-09-21T00:00:00"/>
    <s v="DoC drafts were provided_x000a_(9/19) Sent to Justine/Justin_x000a_(9/21) Justin confirmed 9/23 ETA"/>
  </r>
  <r>
    <s v="NAIK-048"/>
    <n v="0"/>
    <m/>
    <n v="0"/>
    <m/>
    <m/>
    <m/>
    <m/>
    <m/>
    <m/>
    <s v="Naik"/>
    <d v="2022-07-15T00:00:00"/>
    <s v="Thermo Fisher"/>
    <s v="Australia"/>
    <s v="Cystatin C"/>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GSP"/>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HCY 2R"/>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Lipase"/>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Lithium"/>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8"/>
    <n v="0"/>
    <m/>
    <n v="0"/>
    <m/>
    <m/>
    <m/>
    <m/>
    <m/>
    <m/>
    <s v="Naik"/>
    <d v="2022-07-15T00:00:00"/>
    <s v="Thermo Fisher"/>
    <s v="Australia"/>
    <s v="TBA"/>
    <s v="IFU"/>
    <m/>
    <s v="N/A"/>
    <x v="0"/>
    <s v="QA/RA "/>
    <s v="Justin E."/>
    <d v="2022-09-30T00:00:00"/>
    <d v="2022-09-21T00:00:00"/>
    <s v="Provided an excel sheet to filll out: GMDN codes, product class, IVDR impact, labels, and IFUs _x000a_(9/14) sent to AJ for re-review_x000a_(9/19) Sent to Justine/Justin_x000a_(9/21) Sent to Vinay indicating discontinued part numbers and replacements"/>
  </r>
  <r>
    <s v="NAIK-049"/>
    <n v="1"/>
    <m/>
    <n v="1"/>
    <m/>
    <m/>
    <m/>
    <m/>
    <m/>
    <m/>
    <s v="Naik"/>
    <d v="2023-01-16T00:00:00"/>
    <s v="Ortho"/>
    <s v="India"/>
    <s v="PLAC"/>
    <s v="Classification of Device"/>
    <m/>
    <s v="N/A"/>
    <x v="1"/>
    <s v="MKTG"/>
    <s v="Ericka B."/>
    <d v="2023-06-29T00:00:00"/>
    <d v="2023-01-16T00:00:00"/>
    <m/>
  </r>
  <r>
    <s v="NAIK-049"/>
    <n v="0"/>
    <m/>
    <n v="0"/>
    <m/>
    <m/>
    <m/>
    <m/>
    <m/>
    <m/>
    <s v="Naik"/>
    <d v="2023-01-16T00:00:00"/>
    <s v="Ortho"/>
    <s v="India"/>
    <s v="PLAC"/>
    <s v="Grouping Description of the product"/>
    <m/>
    <s v="N/A"/>
    <x v="1"/>
    <s v="MKTG"/>
    <s v="Ericka B."/>
    <d v="2023-06-29T00:00:00"/>
    <d v="2023-01-16T00:00:00"/>
    <m/>
  </r>
  <r>
    <s v="NAIK-049"/>
    <n v="0"/>
    <m/>
    <n v="0"/>
    <m/>
    <m/>
    <m/>
    <m/>
    <m/>
    <m/>
    <s v="Naik"/>
    <d v="2023-01-16T00:00:00"/>
    <s v="Ortho"/>
    <s v="India"/>
    <s v="PLAC"/>
    <s v="Justification for the quantity to be imported with break up"/>
    <m/>
    <s v="N/A"/>
    <x v="1"/>
    <s v="MKTG"/>
    <s v="Ericka B."/>
    <d v="2023-06-29T00:00:00"/>
    <d v="2023-01-16T00:00:00"/>
    <s v="Ask for a template from Ortho - JA to send the SDS "/>
  </r>
  <r>
    <s v="NAIK-049"/>
    <n v="0"/>
    <m/>
    <n v="0"/>
    <m/>
    <m/>
    <m/>
    <m/>
    <m/>
    <m/>
    <s v="Naik"/>
    <d v="2023-01-16T00:00:00"/>
    <s v="Ortho"/>
    <s v="India"/>
    <s v="PLAC"/>
    <s v="IFU"/>
    <m/>
    <s v="N/A"/>
    <x v="1"/>
    <s v="MKTG"/>
    <s v="Ericka B."/>
    <d v="2023-05-19T00:00:00"/>
    <d v="2023-01-16T00:00:00"/>
    <s v="IFU or PCT example declaration "/>
  </r>
  <r>
    <s v="NAIK-049"/>
    <n v="0"/>
    <m/>
    <n v="0"/>
    <m/>
    <m/>
    <m/>
    <m/>
    <m/>
    <m/>
    <s v="Naik"/>
    <d v="2023-01-16T00:00:00"/>
    <s v="Ortho"/>
    <s v="India"/>
    <s v="PLAC"/>
    <s v="ISO Cert"/>
    <m/>
    <s v="N/A"/>
    <x v="1"/>
    <s v="MKTG"/>
    <s v="Ericka B."/>
    <d v="2023-05-18T00:00:00"/>
    <d v="2023-01-16T00:00:00"/>
    <m/>
  </r>
  <r>
    <s v="NAIK-049"/>
    <n v="0"/>
    <m/>
    <n v="0"/>
    <m/>
    <m/>
    <m/>
    <m/>
    <m/>
    <m/>
    <s v="Naik"/>
    <d v="2023-01-16T00:00:00"/>
    <s v="Ortho"/>
    <s v="India"/>
    <s v="PLAC"/>
    <s v="Labels"/>
    <m/>
    <s v="N/A"/>
    <x v="1"/>
    <s v="MKTG"/>
    <s v="Ericka B."/>
    <d v="2023-06-02T00:00:00"/>
    <d v="2023-01-16T00:00:00"/>
    <m/>
  </r>
  <r>
    <s v="NAIK-049"/>
    <n v="0"/>
    <m/>
    <n v="0"/>
    <m/>
    <m/>
    <m/>
    <m/>
    <m/>
    <m/>
    <s v="Naik"/>
    <d v="2023-01-16T00:00:00"/>
    <s v="Ortho"/>
    <s v="India"/>
    <s v="PLAC"/>
    <s v="Model no. (Code no.)"/>
    <m/>
    <s v="N/A"/>
    <x v="1"/>
    <s v="MKTG"/>
    <s v="Ericka B."/>
    <d v="2023-06-29T00:00:00"/>
    <d v="2023-01-16T00:00:00"/>
    <m/>
  </r>
  <r>
    <s v="NAIK-049"/>
    <n v="0"/>
    <m/>
    <n v="0"/>
    <m/>
    <m/>
    <m/>
    <m/>
    <m/>
    <m/>
    <s v="Naik"/>
    <d v="2023-01-16T00:00:00"/>
    <s v="Ortho"/>
    <s v="India"/>
    <s v="PLAC"/>
    <s v="Name and address of Legal Manufacturer and Physical Manufacturer"/>
    <m/>
    <s v="N/A"/>
    <x v="1"/>
    <s v="MKTG"/>
    <s v="Ericka B."/>
    <d v="2023-06-29T00:00:00"/>
    <d v="2023-01-16T00:00:00"/>
    <s v="*Test license requests only"/>
  </r>
  <r>
    <s v="NAIK-049"/>
    <n v="0"/>
    <m/>
    <n v="0"/>
    <m/>
    <m/>
    <m/>
    <m/>
    <m/>
    <m/>
    <s v="Naik"/>
    <d v="2023-01-16T00:00:00"/>
    <s v="Ortho"/>
    <s v="India"/>
    <s v="PLAC"/>
    <s v="Name and address of the testing site in India"/>
    <m/>
    <s v="N/A"/>
    <x v="1"/>
    <s v="MKTG"/>
    <s v="Ericka B."/>
    <d v="2023-06-29T00:00:00"/>
    <d v="2023-01-16T00:00:00"/>
    <m/>
  </r>
  <r>
    <s v="NAIK-049"/>
    <n v="0"/>
    <m/>
    <n v="0"/>
    <m/>
    <m/>
    <m/>
    <m/>
    <m/>
    <m/>
    <s v="Naik"/>
    <d v="2023-01-16T00:00:00"/>
    <s v="Ortho"/>
    <s v="India"/>
    <s v="PLAC"/>
    <s v="Pack size"/>
    <m/>
    <s v="N/A"/>
    <x v="1"/>
    <s v="MKTG"/>
    <s v="Ericka B."/>
    <d v="2023-06-29T00:00:00"/>
    <d v="2023-01-16T00:00:00"/>
    <m/>
  </r>
  <r>
    <s v="NAIK-049"/>
    <n v="0"/>
    <m/>
    <n v="0"/>
    <m/>
    <m/>
    <m/>
    <m/>
    <m/>
    <m/>
    <s v="Naik"/>
    <d v="2023-01-16T00:00:00"/>
    <s v="Ortho"/>
    <s v="India"/>
    <s v="PLAC"/>
    <s v="Performance Report"/>
    <m/>
    <s v="N/A"/>
    <x v="1"/>
    <s v="R&amp;D"/>
    <s v="Chao D."/>
    <d v="2023-06-30T00:00:00"/>
    <d v="2023-01-16T00:00:00"/>
    <m/>
  </r>
  <r>
    <s v="NAIK-049"/>
    <n v="0"/>
    <m/>
    <n v="0"/>
    <m/>
    <m/>
    <m/>
    <m/>
    <m/>
    <m/>
    <s v="Naik"/>
    <d v="2023-01-16T00:00:00"/>
    <s v="Ortho"/>
    <s v="India"/>
    <s v="PLAC"/>
    <s v="Quantity to be imported"/>
    <m/>
    <s v="N/A"/>
    <x v="1"/>
    <s v="MKTG"/>
    <s v="Ericka B."/>
    <d v="2023-06-14T00:00:00"/>
    <d v="2023-01-16T00:00:00"/>
    <m/>
  </r>
  <r>
    <s v="NAIK-049"/>
    <n v="0"/>
    <m/>
    <n v="0"/>
    <m/>
    <m/>
    <m/>
    <m/>
    <m/>
    <m/>
    <s v="Naik"/>
    <d v="2023-01-16T00:00:00"/>
    <s v="Ortho"/>
    <s v="India"/>
    <s v="PLAC"/>
    <s v="Undertaking"/>
    <m/>
    <s v="N/A"/>
    <x v="1"/>
    <s v="MKTG"/>
    <s v="Ericka B."/>
    <d v="2023-06-06T00:00:00"/>
    <d v="2023-01-16T00:00:00"/>
    <m/>
  </r>
  <r>
    <s v="NAIK-050"/>
    <n v="1"/>
    <m/>
    <n v="1"/>
    <m/>
    <m/>
    <m/>
    <m/>
    <m/>
    <m/>
    <s v="Naik"/>
    <d v="2022-12-16T00:00:00"/>
    <s v="Diasys"/>
    <s v="India"/>
    <s v="ADA"/>
    <s v="CE Cert"/>
    <m/>
    <s v="Notarized"/>
    <x v="2"/>
    <s v="MKTG"/>
    <s v="Ericka B."/>
    <d v="2023-04-15T00:00:00"/>
    <d v="2023-04-13T00:00:00"/>
    <s v="(4/13) Sent to Vinay"/>
  </r>
  <r>
    <s v="NAIK-050"/>
    <n v="0"/>
    <m/>
    <n v="0"/>
    <m/>
    <m/>
    <m/>
    <m/>
    <m/>
    <m/>
    <s v="Naik"/>
    <d v="2022-12-16T00:00:00"/>
    <s v="Diasys"/>
    <s v="India"/>
    <s v="Kappa FLC"/>
    <s v="CFG"/>
    <s v="E04239360"/>
    <s v="Apostilled"/>
    <x v="2"/>
    <s v="MKTG"/>
    <s v="Ericka B."/>
    <d v="2023-05-31T00:00:00"/>
    <d v="2023-06-15T00:00:00"/>
    <s v="(2/14) CFG ready, awaiting being sent to DOS_x000a_(3/8) Sent to DOS_x000a_DOS has updated their processing time to 12 weeks_x000a_(6/8) Received back from DOS._x000a_(6/15) Sent to Vinay"/>
  </r>
  <r>
    <s v="NAIK-050"/>
    <n v="0"/>
    <m/>
    <n v="0"/>
    <m/>
    <m/>
    <m/>
    <m/>
    <m/>
    <m/>
    <s v="Naik"/>
    <d v="2022-12-16T00:00:00"/>
    <s v="Diasys"/>
    <s v="India"/>
    <s v="Lambda FLC"/>
    <s v="CFG"/>
    <s v="E04239360"/>
    <s v="Apostilled"/>
    <x v="2"/>
    <s v="MKTG"/>
    <s v="Ericka B."/>
    <d v="2023-05-31T00:00:00"/>
    <d v="2023-06-15T00:00:00"/>
    <s v="(2/14) CFG ready, awaiting being sent to DOS_x000a_(3/8) Sent to DOS_x000a_DOS has updated their processing time to 12 weeks_x000a_(6/8) Received back from DOS._x000a_(6/15) Sent to Vinay"/>
  </r>
  <r>
    <s v="NAIK-050"/>
    <n v="0"/>
    <m/>
    <n v="0"/>
    <m/>
    <m/>
    <m/>
    <m/>
    <m/>
    <m/>
    <s v="Naik"/>
    <d v="2022-12-16T00:00:00"/>
    <s v="Diasys"/>
    <s v="India"/>
    <s v="Vitamin D"/>
    <s v="CFG"/>
    <m/>
    <s v="Apostilled"/>
    <x v="2"/>
    <s v="MKTG"/>
    <s v="Ericka B."/>
    <d v="2023-05-31T00:00:00"/>
    <d v="2023-06-15T00:00:00"/>
    <s v="(2/14) CFG ready, awaiting being sent to DOS_x000a_(3/8) Sent to DOS_x000a_DOS has updated their processing time to 12 weeks_x000a_(6/8) Received back from DOS._x000a_(6/15) Sent to Vinay"/>
  </r>
  <r>
    <s v="NAIK-050"/>
    <n v="0"/>
    <m/>
    <n v="0"/>
    <m/>
    <m/>
    <m/>
    <m/>
    <m/>
    <m/>
    <s v="Naik"/>
    <d v="2022-12-16T00:00:00"/>
    <s v="Diasys"/>
    <s v="India"/>
    <s v="Kappa FLC"/>
    <s v="POA"/>
    <m/>
    <s v="Apostilled"/>
    <x v="2"/>
    <s v="MKTG"/>
    <s v="Ericka B."/>
    <d v="2023-04-07T00:00:00"/>
    <d v="2023-03-08T00:00:00"/>
    <s v="(2/8) Sent email to Justine to get medical device classifications, rest of the PoA is completed_x000a_(2/14) Filled out device classifications per Justine, gave to Christine, pending notarization- with Chong _x000a_(2/15) Notarized. Made e-copy, in file. Awaiting shipping doc no. from DZCS_x000a_(2/16) Sent to SOS_x000a_(3/8) Received back from SOS; sent e-copy to Vinay"/>
  </r>
  <r>
    <s v="NAIK-050"/>
    <n v="0"/>
    <m/>
    <n v="0"/>
    <m/>
    <m/>
    <m/>
    <m/>
    <m/>
    <m/>
    <s v="Naik"/>
    <d v="2022-12-16T00:00:00"/>
    <s v="Diasys"/>
    <s v="India"/>
    <s v="Lambda FLC"/>
    <s v="POA"/>
    <m/>
    <s v="Apostilled"/>
    <x v="2"/>
    <s v="MKTG"/>
    <s v="Ericka B."/>
    <d v="2023-04-07T00:00:00"/>
    <d v="2023-03-08T00:00:00"/>
    <s v="(2/8) Sent email to Justine to get medical device classifications, rest of the PoA is completed_x000a_(2/14) Filled out device classifications per Justine, gave to Christine, pending notarization- with Chong _x000a_(2/15) Notarized. Made e-copy, in file. Awaiting shipping doc no. from DZCS_x000a_(2/16) Sent to SOS_x000a_(3/8) Received back from SOS; sent e-copy to Vinay"/>
  </r>
  <r>
    <s v="NAIK-050"/>
    <n v="0"/>
    <m/>
    <n v="0"/>
    <m/>
    <m/>
    <m/>
    <m/>
    <m/>
    <m/>
    <s v="Naik"/>
    <d v="2022-12-16T00:00:00"/>
    <s v="Diasys"/>
    <s v="India"/>
    <s v="Vitamin D"/>
    <s v="POA"/>
    <m/>
    <s v="Apostilled"/>
    <x v="2"/>
    <s v="MKTG"/>
    <s v="Ericka B."/>
    <d v="2023-04-07T00:00:00"/>
    <d v="2023-03-08T00:00:00"/>
    <s v="(2/8) Sent email to Justine to get medical device classifications, rest of the PoA is completed_x000a_(2/14) Filled out device classifications per Justine, gave to Christine, pending notarization- with Chong _x000a_(2/15) Notarized. Made e-copy, in file. Awaiting shipping doc no. from DZCS_x000a_(2/16) Sent to SOS_x000a_(3/8) Received back from SOS; sent e-copy to Vinay"/>
  </r>
  <r>
    <s v="NAIK-050"/>
    <n v="0"/>
    <m/>
    <n v="0"/>
    <m/>
    <m/>
    <m/>
    <m/>
    <m/>
    <m/>
    <s v="Naik"/>
    <d v="2022-12-16T00:00:00"/>
    <s v="Diasys"/>
    <s v="India"/>
    <s v="ADA"/>
    <s v="POA"/>
    <m/>
    <s v="Apostilled"/>
    <x v="2"/>
    <s v="MKTG"/>
    <s v="Ericka B."/>
    <d v="2023-04-07T00:00:00"/>
    <d v="2023-03-08T00:00:00"/>
    <s v="(2/8) Sent email to Justine to get medical device classifications, rest of the PoA is completed_x000a_(2/14) Filled out device classifications per Justine, gave to Christine, pending notarization- with Chong _x000a_(2/15) Notarized. Made e-copy, in file. Awaiting shipping doc no. from DZCS_x000a_(2/16) Sent to SOS_x000a_(3/8) Received back from SOS; sent e-copy to Vinay"/>
  </r>
  <r>
    <s v="NAIK-050"/>
    <n v="0"/>
    <m/>
    <n v="0"/>
    <m/>
    <m/>
    <m/>
    <m/>
    <m/>
    <m/>
    <s v="Naik"/>
    <d v="2022-12-16T00:00:00"/>
    <s v="Diasys"/>
    <s v="India"/>
    <s v="ADA"/>
    <s v="Audit Report"/>
    <m/>
    <s v="N/A"/>
    <x v="1"/>
    <s v="QA/RA"/>
    <s v="Justine A."/>
    <d v="2023-05-24T00:00:00"/>
    <d v="2023-04-26T00:00:00"/>
    <m/>
  </r>
  <r>
    <s v="NAIK-050"/>
    <n v="0"/>
    <m/>
    <n v="0"/>
    <m/>
    <m/>
    <m/>
    <m/>
    <m/>
    <m/>
    <s v="Naik"/>
    <d v="2022-12-16T00:00:00"/>
    <s v="Diasys"/>
    <s v="India"/>
    <s v="ADA"/>
    <s v="CoA"/>
    <m/>
    <s v="N/A"/>
    <x v="1"/>
    <s v="QA/RA"/>
    <s v="George Z."/>
    <d v="2023-05-24T00:00:00"/>
    <d v="2023-04-26T00:00:00"/>
    <m/>
  </r>
  <r>
    <s v="NAIK-050"/>
    <n v="0"/>
    <m/>
    <n v="0"/>
    <m/>
    <m/>
    <m/>
    <m/>
    <m/>
    <m/>
    <s v="Naik"/>
    <d v="2022-12-16T00:00:00"/>
    <s v="Diasys"/>
    <s v="India"/>
    <s v="ADA"/>
    <s v="DMF"/>
    <m/>
    <s v="N/A"/>
    <x v="1"/>
    <s v="R&amp;D"/>
    <s v="Chao D."/>
    <d v="2023-08-01T00:00:00"/>
    <d v="2023-04-05T00:00:00"/>
    <s v="(4/5) ADA is expected to be done testing June timeframe, DMF would  be updated subsequently"/>
  </r>
  <r>
    <s v="NAIK-050"/>
    <n v="0"/>
    <m/>
    <n v="0"/>
    <m/>
    <m/>
    <m/>
    <m/>
    <m/>
    <m/>
    <s v="Naik"/>
    <d v="2022-12-16T00:00:00"/>
    <s v="Diasys"/>
    <s v="India"/>
    <s v="ADA"/>
    <s v="CoE (?)"/>
    <m/>
    <s v="Apostilled"/>
    <x v="1"/>
    <s v="MKTG"/>
    <s v="Ericka B."/>
    <d v="2023-06-15T00:00:00"/>
    <d v="2023-04-13T00:00:00"/>
    <s v="(2/14) CFG ready, awaiting being sent to DOS_x000a_(3/8) Sent to DOS_x000a_(3/15) CFG doesn't list ADA, changing request from CFG to COE, Needs to get apostilled by DOS_x000a_(4/4) Receieved DOS cashiers's check. _x000a_(4/5) COE is said not to be acceptable in India, asked Vinay to check w/ customer. (FSC would be 3-4 month ETA)_x000a_(4/13) Sent Vinay CoE to see if this doc along with CE Cert will be acceptable"/>
  </r>
  <r>
    <s v="NAIK-050"/>
    <n v="0"/>
    <m/>
    <n v="0"/>
    <m/>
    <m/>
    <m/>
    <m/>
    <m/>
    <m/>
    <s v="Naik"/>
    <d v="2022-12-16T00:00:00"/>
    <s v="Diasys"/>
    <s v="India"/>
    <s v="ADA"/>
    <s v="FDA Establishment"/>
    <m/>
    <s v="Notarized"/>
    <x v="1"/>
    <s v="MKTG"/>
    <s v="Ericka B."/>
    <d v="2023-05-24T00:00:00"/>
    <d v="2023-04-26T00:00:00"/>
    <m/>
  </r>
  <r>
    <s v="NAIK-050"/>
    <n v="0"/>
    <m/>
    <n v="0"/>
    <m/>
    <m/>
    <m/>
    <m/>
    <m/>
    <m/>
    <s v="Naik"/>
    <d v="2022-12-16T00:00:00"/>
    <s v="Diasys"/>
    <s v="India"/>
    <s v="Kappa FLC"/>
    <s v="CE Cert"/>
    <m/>
    <s v="Notarized"/>
    <x v="2"/>
    <s v="MKTG"/>
    <s v="Ericka B."/>
    <d v="2023-04-15T00:00:00"/>
    <d v="2023-04-13T00:00:00"/>
    <s v="(4/13) Sent to Vinay"/>
  </r>
  <r>
    <s v="NAIK-050"/>
    <n v="0"/>
    <m/>
    <n v="0"/>
    <m/>
    <m/>
    <m/>
    <m/>
    <m/>
    <m/>
    <s v="Naik"/>
    <d v="2022-12-16T00:00:00"/>
    <s v="Diasys"/>
    <s v="India"/>
    <s v="Lambda FLC"/>
    <s v="CE Cert"/>
    <m/>
    <s v="Notarized"/>
    <x v="2"/>
    <s v="MKTG"/>
    <s v="Ericka B."/>
    <d v="2023-04-15T00:00:00"/>
    <d v="2023-04-13T00:00:00"/>
    <s v="(4/13) Sent to Vinay"/>
  </r>
  <r>
    <s v="NAIK-050"/>
    <n v="0"/>
    <m/>
    <n v="0"/>
    <m/>
    <m/>
    <m/>
    <m/>
    <m/>
    <m/>
    <s v="Naik"/>
    <d v="2022-12-16T00:00:00"/>
    <s v="Diasys"/>
    <s v="India"/>
    <s v="Vitamin D"/>
    <s v="CE Cert"/>
    <m/>
    <s v="Notarized"/>
    <x v="2"/>
    <s v="MKTG"/>
    <s v="Ericka B."/>
    <d v="2023-04-15T00:00:00"/>
    <d v="2023-04-13T00:00:00"/>
    <s v="(4/13) Sent to Vinay"/>
  </r>
  <r>
    <s v="NAIK-050"/>
    <n v="0"/>
    <m/>
    <n v="0"/>
    <m/>
    <m/>
    <m/>
    <m/>
    <m/>
    <m/>
    <s v="Naik"/>
    <d v="2022-12-16T00:00:00"/>
    <s v="Diasys"/>
    <s v="India"/>
    <s v="Kappa FLC"/>
    <s v="CoA"/>
    <m/>
    <s v="N/A"/>
    <x v="2"/>
    <s v="QA/RA"/>
    <s v="George Z."/>
    <d v="2023-04-15T00:00:00"/>
    <d v="2023-03-09T00:00:00"/>
    <s v="Part of DMF"/>
  </r>
  <r>
    <s v="NAIK-050"/>
    <n v="0"/>
    <m/>
    <n v="0"/>
    <m/>
    <m/>
    <m/>
    <m/>
    <m/>
    <m/>
    <s v="Naik"/>
    <d v="2022-12-16T00:00:00"/>
    <s v="Diasys"/>
    <s v="India"/>
    <s v="Lambda FLC"/>
    <s v="CoA"/>
    <m/>
    <s v="N/A"/>
    <x v="2"/>
    <s v="QA/RA"/>
    <s v="George Z."/>
    <d v="2023-04-15T00:00:00"/>
    <d v="2023-03-09T00:00:00"/>
    <s v="Part of DMF"/>
  </r>
  <r>
    <s v="NAIK-050"/>
    <n v="0"/>
    <m/>
    <n v="0"/>
    <m/>
    <m/>
    <m/>
    <m/>
    <m/>
    <m/>
    <s v="Naik"/>
    <d v="2022-12-16T00:00:00"/>
    <s v="Diasys"/>
    <s v="India"/>
    <s v="Vitamin D"/>
    <s v="CoA"/>
    <m/>
    <s v="N/A"/>
    <x v="2"/>
    <s v="QA/RA"/>
    <s v="George Z."/>
    <d v="2023-04-15T00:00:00"/>
    <d v="2023-03-09T00:00:00"/>
    <s v="Part of DMF"/>
  </r>
  <r>
    <s v="NAIK-050"/>
    <n v="0"/>
    <m/>
    <n v="0"/>
    <m/>
    <m/>
    <m/>
    <m/>
    <m/>
    <m/>
    <s v="Naik"/>
    <d v="2022-12-16T00:00:00"/>
    <s v="Diasys"/>
    <s v="India"/>
    <s v="ADA"/>
    <s v="ISO Cert "/>
    <m/>
    <s v="Notarized"/>
    <x v="1"/>
    <s v="MKTG"/>
    <s v="Ericka B."/>
    <d v="2023-05-24T00:00:00"/>
    <d v="2023-04-26T00:00:00"/>
    <m/>
  </r>
  <r>
    <s v="NAIK-050"/>
    <n v="0"/>
    <m/>
    <n v="0"/>
    <m/>
    <m/>
    <m/>
    <m/>
    <m/>
    <m/>
    <s v="Naik"/>
    <d v="2022-12-16T00:00:00"/>
    <s v="Diasys"/>
    <s v="India"/>
    <s v="Kappa FLC"/>
    <s v="DMF"/>
    <m/>
    <s v="N/A"/>
    <x v="2"/>
    <s v="MKTG"/>
    <s v="Ericka B."/>
    <d v="2023-04-13T00:00:00"/>
    <d v="2023-04-13T00:00:00"/>
    <s v="(2/22) Sent DMF emails to Vinay to FWD to customer_x000a_(4/12) Need to resend to Vinay_x000a_(4/13) Sent attachment files to Vinay"/>
  </r>
  <r>
    <s v="NAIK-050"/>
    <n v="0"/>
    <m/>
    <n v="0"/>
    <m/>
    <m/>
    <m/>
    <m/>
    <m/>
    <m/>
    <s v="Naik"/>
    <d v="2022-12-16T00:00:00"/>
    <s v="Diasys"/>
    <s v="India"/>
    <s v="Lambda FLC"/>
    <s v="DMF"/>
    <m/>
    <s v="N/A"/>
    <x v="2"/>
    <s v="MKTG"/>
    <s v="Ericka B."/>
    <d v="2023-04-13T00:00:00"/>
    <d v="2023-04-13T00:00:00"/>
    <s v="(2/22) Sent DMF emails to Vinay to FWD to customer_x000a_(4/12) Need to resend to Vinay_x000a_(4/13) Sent attachment files to Vinay"/>
  </r>
  <r>
    <s v="NAIK-050"/>
    <n v="0"/>
    <m/>
    <n v="0"/>
    <m/>
    <m/>
    <m/>
    <m/>
    <m/>
    <m/>
    <s v="Naik"/>
    <d v="2022-12-16T00:00:00"/>
    <s v="Diasys"/>
    <s v="India"/>
    <s v="Vitamin D"/>
    <s v="DMF"/>
    <m/>
    <s v="N/A"/>
    <x v="2"/>
    <s v="QA/RA"/>
    <s v="Justine A."/>
    <d v="2023-04-20T00:00:00"/>
    <d v="2023-04-26T00:00:00"/>
    <s v="(3/1) Sent Vinay list of pending Vit D DMF requests to forward to customer. _x000a_(3/9) Sent updated DMF Zip folder to Vinay to send to Customer._x000a_(4/12) Need to resend to Vinay. Noticed* 18.15 FSCA/AE is missing in DMF_x000a_(4/13) Forwarded Justine FSCA/AE to review prior to signature request. Approved. Gave to Christine to notarize._x000a_(4/19) Signed &amp; Notarized. Need to add to Vitamin D DMF. _x000a_(4/26) Added to DMF folder. Sent to Vinay."/>
  </r>
  <r>
    <s v="NAIK-050"/>
    <m/>
    <m/>
    <m/>
    <m/>
    <m/>
    <m/>
    <m/>
    <m/>
    <m/>
    <s v="Naik"/>
    <d v="2022-12-16T00:00:00"/>
    <s v="Diasys"/>
    <s v="India"/>
    <s v="Vitamin D"/>
    <s v="DoC"/>
    <m/>
    <s v="Notarized"/>
    <x v="2"/>
    <s v="QA/RA"/>
    <s v="Justin E."/>
    <d v="2023-04-20T00:00:00"/>
    <d v="2023-04-26T00:00:00"/>
    <s v="Part of DMF_x000a_(4/13) Gave to Christine to notarize_x000a_(4/19) Signed. Saved to file._x000a_(4/26) Sent to Vinay"/>
  </r>
  <r>
    <s v="NAIK-050"/>
    <m/>
    <m/>
    <m/>
    <m/>
    <m/>
    <m/>
    <m/>
    <m/>
    <m/>
    <s v="Naik"/>
    <d v="2022-12-16T00:00:00"/>
    <s v="Diasys"/>
    <s v="India"/>
    <s v="Kappa FLC"/>
    <s v="DoC"/>
    <m/>
    <s v="Notarized"/>
    <x v="2"/>
    <s v="QA/RA"/>
    <s v="Justin E."/>
    <d v="2023-04-20T00:00:00"/>
    <d v="2023-04-26T00:00:00"/>
    <s v="Part of DMF_x000a_(4/13) Gave to Christine to notarize_x000a_(4/19) Signed. Saved to file._x000a_(4/26) Sent to Vinay"/>
  </r>
  <r>
    <s v="NAIK-050"/>
    <m/>
    <m/>
    <m/>
    <m/>
    <m/>
    <m/>
    <m/>
    <m/>
    <m/>
    <s v="Naik"/>
    <d v="2022-12-16T00:00:00"/>
    <s v="Diasys"/>
    <s v="India"/>
    <s v="Lambda FLC"/>
    <s v="DoC"/>
    <m/>
    <s v="Notarized"/>
    <x v="2"/>
    <s v="QA/RA"/>
    <s v="Justin E."/>
    <d v="2023-04-20T00:00:00"/>
    <d v="2023-04-26T00:00:00"/>
    <s v="Part of DMF_x000a_(4/13) Gave to Christine to notarize_x000a_(4/19) Signed. Saved to file._x000a_(4/26) Sent to Vinay"/>
  </r>
  <r>
    <s v="NAIK-050"/>
    <n v="0"/>
    <m/>
    <n v="0"/>
    <m/>
    <m/>
    <m/>
    <m/>
    <m/>
    <m/>
    <s v="Naik"/>
    <d v="2022-12-16T00:00:00"/>
    <s v="Diasys"/>
    <s v="India"/>
    <s v="Kappa FLC"/>
    <s v="FDA Establishment"/>
    <m/>
    <s v="Notarized"/>
    <x v="2"/>
    <s v="MKTG"/>
    <s v="Ericka B."/>
    <d v="2023-04-15T00:00:00"/>
    <d v="2023-03-09T00:00:00"/>
    <s v="Part of DMF"/>
  </r>
  <r>
    <s v="NAIK-050"/>
    <n v="0"/>
    <m/>
    <n v="0"/>
    <m/>
    <m/>
    <m/>
    <m/>
    <m/>
    <m/>
    <s v="Naik"/>
    <d v="2022-12-16T00:00:00"/>
    <s v="Diasys"/>
    <s v="India"/>
    <s v="Lambda FLC"/>
    <s v="FDA Establishment"/>
    <m/>
    <s v="Notarized"/>
    <x v="2"/>
    <s v="MKTG"/>
    <s v="Ericka B."/>
    <d v="2023-04-15T00:00:00"/>
    <d v="2023-03-09T00:00:00"/>
    <s v="Part of DMF"/>
  </r>
  <r>
    <s v="NAIK-050"/>
    <n v="0"/>
    <m/>
    <n v="0"/>
    <m/>
    <m/>
    <m/>
    <m/>
    <m/>
    <m/>
    <s v="Naik"/>
    <d v="2022-12-16T00:00:00"/>
    <s v="Diasys"/>
    <s v="India"/>
    <s v="Vitamin D"/>
    <s v="FDA Establishment"/>
    <m/>
    <s v="Notarized"/>
    <x v="2"/>
    <s v="MKTG"/>
    <s v="Ericka B."/>
    <d v="2023-04-15T00:00:00"/>
    <d v="2023-03-09T00:00:00"/>
    <s v="Part of DMF"/>
  </r>
  <r>
    <s v="NAIK-050"/>
    <n v="0"/>
    <m/>
    <n v="0"/>
    <m/>
    <m/>
    <m/>
    <m/>
    <m/>
    <m/>
    <s v="Naik"/>
    <d v="2022-12-16T00:00:00"/>
    <s v="Diasys"/>
    <s v="India"/>
    <s v="Kappa FLC"/>
    <s v="ISO Cert "/>
    <m/>
    <s v="Notarized"/>
    <x v="2"/>
    <s v="MKTG"/>
    <s v="Ericka B."/>
    <d v="2023-04-15T00:00:00"/>
    <d v="2023-03-09T00:00:00"/>
    <s v="Part of DMF"/>
  </r>
  <r>
    <s v="NAIK-050"/>
    <n v="0"/>
    <m/>
    <n v="0"/>
    <m/>
    <m/>
    <m/>
    <m/>
    <m/>
    <m/>
    <s v="Naik"/>
    <d v="2022-12-16T00:00:00"/>
    <s v="Diasys"/>
    <s v="India"/>
    <s v="Lambda FLC"/>
    <s v="ISO Cert "/>
    <m/>
    <s v="Notarized"/>
    <x v="2"/>
    <s v="MKTG"/>
    <s v="Ericka B."/>
    <d v="2023-04-15T00:00:00"/>
    <d v="2023-03-09T00:00:00"/>
    <s v="Part of DMF"/>
  </r>
  <r>
    <s v="NAIK-050"/>
    <n v="0"/>
    <m/>
    <n v="0"/>
    <m/>
    <m/>
    <m/>
    <m/>
    <m/>
    <m/>
    <s v="Naik"/>
    <d v="2022-12-16T00:00:00"/>
    <s v="Diasys"/>
    <s v="India"/>
    <s v="Vitamin D"/>
    <s v="ISO Cert "/>
    <m/>
    <s v="Notarized"/>
    <x v="2"/>
    <s v="MKTG"/>
    <s v="Ericka B."/>
    <d v="2023-04-15T00:00:00"/>
    <d v="2023-03-09T00:00:00"/>
    <s v="Part of DMF"/>
  </r>
  <r>
    <s v="NAIK-050"/>
    <n v="0"/>
    <m/>
    <n v="0"/>
    <m/>
    <m/>
    <m/>
    <m/>
    <m/>
    <m/>
    <s v="Naik"/>
    <d v="2022-12-16T00:00:00"/>
    <s v="Diasys"/>
    <s v="India"/>
    <s v="Kappa FLC"/>
    <s v="Manufacturing Flowchart"/>
    <m/>
    <s v="N/A"/>
    <x v="2"/>
    <s v="MNF"/>
    <s v="Limin L."/>
    <d v="2023-04-15T00:00:00"/>
    <d v="2023-03-09T00:00:00"/>
    <s v="Part of DMF"/>
  </r>
  <r>
    <s v="NAIK-050"/>
    <n v="0"/>
    <m/>
    <n v="0"/>
    <m/>
    <m/>
    <m/>
    <m/>
    <m/>
    <m/>
    <s v="Naik"/>
    <d v="2022-12-16T00:00:00"/>
    <s v="Diasys"/>
    <s v="India"/>
    <s v="Lambda FLC"/>
    <s v="Manufacturing Flowchart"/>
    <m/>
    <s v="N/A"/>
    <x v="2"/>
    <s v="MNF"/>
    <s v="Limin L."/>
    <d v="2023-04-15T00:00:00"/>
    <d v="2023-03-09T00:00:00"/>
    <s v="Part of DMF"/>
  </r>
  <r>
    <s v="NAIK-050"/>
    <n v="0"/>
    <m/>
    <n v="0"/>
    <m/>
    <m/>
    <m/>
    <m/>
    <m/>
    <m/>
    <s v="Naik"/>
    <d v="2022-12-16T00:00:00"/>
    <s v="Diasys"/>
    <s v="India"/>
    <s v="Vitamin D"/>
    <s v="Manufacturing Flowchart"/>
    <m/>
    <s v="N/A"/>
    <x v="2"/>
    <s v="MNF"/>
    <s v="Limin L."/>
    <d v="2023-04-15T00:00:00"/>
    <d v="2023-03-09T00:00:00"/>
    <s v="Part of DMF"/>
  </r>
  <r>
    <s v="NAIK-050"/>
    <n v="0"/>
    <m/>
    <n v="0"/>
    <m/>
    <m/>
    <m/>
    <m/>
    <m/>
    <m/>
    <s v="Naik"/>
    <d v="2022-12-16T00:00:00"/>
    <s v="Diasys"/>
    <s v="India"/>
    <s v="ADA"/>
    <s v="Manufacturing Flowchart"/>
    <m/>
    <s v="N/A"/>
    <x v="1"/>
    <s v="MNF"/>
    <s v="Limin L."/>
    <d v="2023-05-24T00:00:00"/>
    <d v="2023-04-26T00:00:00"/>
    <m/>
  </r>
  <r>
    <s v="NAIK-050"/>
    <n v="0"/>
    <m/>
    <n v="0"/>
    <m/>
    <m/>
    <m/>
    <m/>
    <m/>
    <m/>
    <s v="Naik"/>
    <d v="2022-12-16T00:00:00"/>
    <s v="Diasys"/>
    <s v="India"/>
    <s v="ADA"/>
    <s v="Manufacturing License"/>
    <m/>
    <s v="N/A"/>
    <x v="1"/>
    <s v="MKTG"/>
    <s v="Ericka B."/>
    <d v="2023-05-24T00:00:00"/>
    <d v="2023-04-26T00:00:00"/>
    <m/>
  </r>
  <r>
    <s v="NAIK-050"/>
    <n v="0"/>
    <m/>
    <n v="0"/>
    <m/>
    <m/>
    <m/>
    <m/>
    <m/>
    <m/>
    <s v="Naik"/>
    <d v="2022-12-16T00:00:00"/>
    <s v="Diasys"/>
    <s v="India"/>
    <s v="Kappa FLC"/>
    <s v="Audit Report"/>
    <m/>
    <s v="N/A"/>
    <x v="1"/>
    <s v="QA/RA"/>
    <s v="Justine A."/>
    <d v="2023-05-24T00:00:00"/>
    <d v="2023-04-26T00:00:00"/>
    <m/>
  </r>
  <r>
    <s v="NAIK-050"/>
    <n v="0"/>
    <m/>
    <n v="0"/>
    <m/>
    <m/>
    <m/>
    <m/>
    <m/>
    <m/>
    <s v="Naik"/>
    <d v="2022-12-16T00:00:00"/>
    <s v="Diasys"/>
    <s v="India"/>
    <s v="Lambda FLC"/>
    <s v="Audit Report"/>
    <m/>
    <s v="N/A"/>
    <x v="1"/>
    <s v="QA/RA"/>
    <s v="Justine A."/>
    <d v="2023-05-24T00:00:00"/>
    <d v="2023-04-26T00:00:00"/>
    <m/>
  </r>
  <r>
    <s v="NAIK-050"/>
    <n v="0"/>
    <m/>
    <n v="0"/>
    <m/>
    <m/>
    <m/>
    <m/>
    <m/>
    <m/>
    <s v="Naik"/>
    <d v="2022-12-16T00:00:00"/>
    <s v="Diasys"/>
    <s v="India"/>
    <s v="ADA"/>
    <s v="MDSAP Certificate"/>
    <m/>
    <s v="N/A"/>
    <x v="1"/>
    <s v="MKTG"/>
    <s v="Ericka B."/>
    <d v="2023-05-24T00:00:00"/>
    <d v="2023-04-26T00:00:00"/>
    <m/>
  </r>
  <r>
    <s v="NAIK-050"/>
    <n v="0"/>
    <m/>
    <n v="0"/>
    <m/>
    <m/>
    <m/>
    <m/>
    <m/>
    <m/>
    <s v="Naik"/>
    <d v="2022-12-16T00:00:00"/>
    <s v="Diasys"/>
    <s v="India"/>
    <s v="Vitamin D"/>
    <s v="Audit Report"/>
    <m/>
    <s v="N/A"/>
    <x v="1"/>
    <s v="QA/RA"/>
    <s v="Justine A."/>
    <d v="2023-05-24T00:00:00"/>
    <d v="2023-04-26T00:00:00"/>
    <m/>
  </r>
  <r>
    <s v="NAIK-050"/>
    <n v="0"/>
    <m/>
    <n v="0"/>
    <m/>
    <m/>
    <m/>
    <m/>
    <m/>
    <m/>
    <s v="Naik"/>
    <d v="2022-12-16T00:00:00"/>
    <s v="Diasys"/>
    <s v="India"/>
    <s v="ADA"/>
    <s v="PMF"/>
    <m/>
    <s v="N/A"/>
    <x v="1"/>
    <s v="MKTG"/>
    <s v="Ericka B."/>
    <d v="2023-05-24T00:00:00"/>
    <d v="2023-04-26T00:00:00"/>
    <m/>
  </r>
  <r>
    <s v="NAIK-050"/>
    <n v="0"/>
    <m/>
    <n v="0"/>
    <m/>
    <m/>
    <m/>
    <m/>
    <m/>
    <m/>
    <s v="Naik"/>
    <d v="2022-12-16T00:00:00"/>
    <s v="Diasys"/>
    <s v="India"/>
    <s v="ADA"/>
    <s v="QS 1001"/>
    <m/>
    <s v="Notarized"/>
    <x v="1"/>
    <s v="QA/RA"/>
    <s v="Justin E."/>
    <d v="2023-05-24T00:00:00"/>
    <d v="2023-04-26T00:00:00"/>
    <s v="Quality SOP"/>
  </r>
  <r>
    <s v="NAIK-050"/>
    <n v="0"/>
    <m/>
    <n v="0"/>
    <m/>
    <m/>
    <m/>
    <m/>
    <m/>
    <m/>
    <s v="Naik"/>
    <d v="2022-12-16T00:00:00"/>
    <s v="Diasys"/>
    <s v="India"/>
    <s v="Kappa FLC"/>
    <s v="Manufacturing License"/>
    <m/>
    <s v="N/A"/>
    <x v="1"/>
    <s v="MKTG"/>
    <s v="Ericka B."/>
    <d v="2023-05-24T00:00:00"/>
    <d v="2023-04-26T00:00:00"/>
    <m/>
  </r>
  <r>
    <s v="NAIK-050"/>
    <n v="0"/>
    <m/>
    <n v="0"/>
    <m/>
    <m/>
    <m/>
    <m/>
    <m/>
    <m/>
    <s v="Naik"/>
    <d v="2022-12-16T00:00:00"/>
    <s v="Diasys"/>
    <s v="India"/>
    <s v="Lambda FLC"/>
    <s v="Manufacturing License"/>
    <m/>
    <s v="N/A"/>
    <x v="1"/>
    <s v="MKTG"/>
    <s v="Ericka B."/>
    <d v="2023-05-24T00:00:00"/>
    <d v="2023-04-26T00:00:00"/>
    <m/>
  </r>
  <r>
    <s v="NAIK-050"/>
    <n v="0"/>
    <m/>
    <n v="0"/>
    <m/>
    <m/>
    <m/>
    <m/>
    <m/>
    <m/>
    <s v="Naik"/>
    <d v="2022-12-16T00:00:00"/>
    <s v="Diasys"/>
    <s v="India"/>
    <s v="Vitamin D"/>
    <s v="Manufacturing License"/>
    <m/>
    <s v="N/A"/>
    <x v="1"/>
    <s v="MKTG"/>
    <s v="Ericka B."/>
    <d v="2023-05-24T00:00:00"/>
    <d v="2023-04-26T00:00:00"/>
    <m/>
  </r>
  <r>
    <s v="NAIK-050"/>
    <n v="0"/>
    <m/>
    <n v="0"/>
    <m/>
    <m/>
    <m/>
    <m/>
    <m/>
    <m/>
    <s v="Naik"/>
    <d v="2022-12-16T00:00:00"/>
    <s v="Diasys"/>
    <s v="India"/>
    <s v="Kappa FLC"/>
    <s v="MDSAP Certificate"/>
    <m/>
    <s v="N/A"/>
    <x v="1"/>
    <s v="MKTG"/>
    <s v="Ericka B."/>
    <d v="2023-05-24T00:00:00"/>
    <d v="2023-04-26T00:00:00"/>
    <m/>
  </r>
  <r>
    <s v="NAIK-050"/>
    <n v="0"/>
    <m/>
    <n v="0"/>
    <m/>
    <m/>
    <m/>
    <m/>
    <m/>
    <m/>
    <s v="Naik"/>
    <d v="2022-12-16T00:00:00"/>
    <s v="Diasys"/>
    <s v="India"/>
    <s v="Lambda FLC"/>
    <s v="MDSAP Certificate"/>
    <m/>
    <s v="N/A"/>
    <x v="1"/>
    <s v="MKTG"/>
    <s v="Ericka B."/>
    <d v="2023-05-24T00:00:00"/>
    <d v="2023-04-26T00:00:00"/>
    <m/>
  </r>
  <r>
    <s v="NAIK-050"/>
    <n v="0"/>
    <m/>
    <n v="0"/>
    <m/>
    <m/>
    <m/>
    <m/>
    <m/>
    <m/>
    <s v="Naik"/>
    <d v="2022-12-16T00:00:00"/>
    <s v="Diasys"/>
    <s v="India"/>
    <s v="Vitamin D"/>
    <s v="MDSAP Certificate"/>
    <m/>
    <s v="N/A"/>
    <x v="1"/>
    <s v="MKTG"/>
    <s v="Ericka B."/>
    <d v="2023-05-24T00:00:00"/>
    <d v="2023-04-26T00:00:00"/>
    <m/>
  </r>
  <r>
    <s v="NAIK-050"/>
    <n v="0"/>
    <m/>
    <n v="0"/>
    <m/>
    <m/>
    <m/>
    <m/>
    <m/>
    <m/>
    <s v="Naik"/>
    <d v="2022-12-16T00:00:00"/>
    <s v="Diasys"/>
    <s v="India"/>
    <s v="Kappa FLC"/>
    <s v="PMF"/>
    <m/>
    <s v="N/A"/>
    <x v="1"/>
    <s v="MKTG"/>
    <s v="Ericka B."/>
    <d v="2023-05-24T00:00:00"/>
    <d v="2023-04-26T00:00:00"/>
    <m/>
  </r>
  <r>
    <s v="NAIK-050"/>
    <n v="0"/>
    <m/>
    <n v="0"/>
    <m/>
    <m/>
    <m/>
    <m/>
    <m/>
    <m/>
    <s v="Naik"/>
    <d v="2022-12-16T00:00:00"/>
    <s v="Diasys"/>
    <s v="India"/>
    <s v="Lambda FLC"/>
    <s v="PMF"/>
    <m/>
    <s v="N/A"/>
    <x v="1"/>
    <s v="MKTG"/>
    <s v="Ericka B."/>
    <d v="2023-05-24T00:00:00"/>
    <d v="2023-04-26T00:00:00"/>
    <m/>
  </r>
  <r>
    <s v="NAIK-050"/>
    <n v="0"/>
    <m/>
    <n v="0"/>
    <m/>
    <m/>
    <m/>
    <m/>
    <m/>
    <m/>
    <s v="Naik"/>
    <d v="2022-12-16T00:00:00"/>
    <s v="Diasys"/>
    <s v="India"/>
    <s v="Vitamin D"/>
    <s v="PMF"/>
    <m/>
    <s v="N/A"/>
    <x v="1"/>
    <s v="MKTG"/>
    <s v="Ericka B."/>
    <d v="2023-05-24T00:00:00"/>
    <d v="2023-04-26T00:00:00"/>
    <m/>
  </r>
  <r>
    <s v="NAIK-050"/>
    <n v="0"/>
    <m/>
    <n v="0"/>
    <m/>
    <m/>
    <m/>
    <m/>
    <m/>
    <m/>
    <s v="Naik"/>
    <d v="2022-12-16T00:00:00"/>
    <s v="Diasys"/>
    <s v="India"/>
    <s v="Kappa FLC"/>
    <s v="QS 1001"/>
    <m/>
    <s v="Notarized"/>
    <x v="1"/>
    <s v="QA/RA"/>
    <s v="Justin E."/>
    <d v="2023-05-24T00:00:00"/>
    <d v="2023-04-26T00:00:00"/>
    <s v="Quality SOP"/>
  </r>
  <r>
    <s v="NAIK-050"/>
    <n v="0"/>
    <m/>
    <n v="0"/>
    <m/>
    <m/>
    <m/>
    <m/>
    <m/>
    <m/>
    <s v="Naik"/>
    <d v="2022-12-16T00:00:00"/>
    <s v="Diasys"/>
    <s v="India"/>
    <s v="Lambda FLC"/>
    <s v="QS 1001"/>
    <m/>
    <s v="Notarized"/>
    <x v="1"/>
    <s v="QA/RA"/>
    <s v="Justin E."/>
    <d v="2023-05-24T00:00:00"/>
    <d v="2023-04-26T00:00:00"/>
    <s v="Quality SOP"/>
  </r>
  <r>
    <s v="NAIK-050"/>
    <n v="0"/>
    <m/>
    <n v="0"/>
    <m/>
    <m/>
    <m/>
    <m/>
    <m/>
    <m/>
    <s v="Naik"/>
    <d v="2022-12-16T00:00:00"/>
    <s v="Diasys"/>
    <s v="India"/>
    <s v="Vitamin D"/>
    <s v="QS 1001"/>
    <m/>
    <s v="Notarized"/>
    <x v="1"/>
    <s v="QA/RA"/>
    <s v="Justin E."/>
    <d v="2023-05-24T00:00:00"/>
    <d v="2023-04-26T00:00:00"/>
    <s v="Quality SOP"/>
  </r>
  <r>
    <s v="NAIK-051"/>
    <n v="1"/>
    <m/>
    <m/>
    <m/>
    <m/>
    <m/>
    <m/>
    <m/>
    <n v="1"/>
    <s v="Naik"/>
    <d v="2023-04-05T00:00:00"/>
    <s v="Novo Healthcare"/>
    <s v="India"/>
    <s v="HCY 2R"/>
    <s v="Proprietary Letter"/>
    <m/>
    <s v="Stamped"/>
    <x v="2"/>
    <s v="MKTG"/>
    <s v="Ericka B."/>
    <d v="2023-04-20T00:00:00"/>
    <d v="2023-04-20T00:00:00"/>
    <m/>
  </r>
  <r>
    <s v="NAIK-051"/>
    <n v="0"/>
    <m/>
    <m/>
    <m/>
    <m/>
    <m/>
    <m/>
    <m/>
    <n v="0"/>
    <s v="Naik"/>
    <d v="2023-04-05T00:00:00"/>
    <s v="Novo Healthcare"/>
    <s v="India"/>
    <s v="Lithium"/>
    <s v="Proprietary Letter"/>
    <m/>
    <s v="Stamped"/>
    <x v="2"/>
    <s v="MKTG"/>
    <s v="Ericka B."/>
    <d v="2023-04-20T00:00:00"/>
    <d v="2023-04-20T00:00:00"/>
    <m/>
  </r>
  <r>
    <s v="NAIK-052"/>
    <m/>
    <m/>
    <m/>
    <m/>
    <m/>
    <m/>
    <m/>
    <m/>
    <m/>
    <s v="Naik"/>
    <d v="2023-06-14T00:00:00"/>
    <s v="Biomedite"/>
    <s v="Sri Lanka"/>
    <s v="Kappa FLC"/>
    <s v="Declaration of Class"/>
    <m/>
    <s v="Stamped"/>
    <x v="2"/>
    <s v="MKTG"/>
    <s v="Ericka B."/>
    <d v="2023-06-21T00:00:00"/>
    <d v="2023-06-27T00:00:00"/>
    <s v="(6/27) Signed by Justine. Sent to Vinay"/>
  </r>
  <r>
    <s v="NAIK-052"/>
    <m/>
    <m/>
    <m/>
    <m/>
    <m/>
    <m/>
    <m/>
    <m/>
    <m/>
    <s v="Naik"/>
    <d v="2023-06-14T00:00:00"/>
    <s v="Biomedite"/>
    <s v="Sri Lanka"/>
    <s v="Lambda FLC"/>
    <s v="Declaration of Class"/>
    <m/>
    <s v="Stamped"/>
    <x v="2"/>
    <s v="MKTG"/>
    <s v="Ericka B."/>
    <d v="2023-06-21T00:00:00"/>
    <d v="2023-06-27T00:00:00"/>
    <s v="(6/27) Signed by Justine. Sent to Vinay"/>
  </r>
  <r>
    <s v="NAIK-052"/>
    <m/>
    <m/>
    <m/>
    <m/>
    <m/>
    <m/>
    <m/>
    <m/>
    <m/>
    <s v="Naik"/>
    <m/>
    <m/>
    <m/>
    <m/>
    <m/>
    <m/>
    <m/>
    <x v="3"/>
    <m/>
    <m/>
    <m/>
    <m/>
    <s v="This is to automate the chart"/>
  </r>
  <r>
    <s v="PELLOLI-001"/>
    <n v="1"/>
    <m/>
    <m/>
    <m/>
    <m/>
    <m/>
    <n v="0"/>
    <m/>
    <m/>
    <s v="Ma"/>
    <d v="2023-01-24T00:00:00"/>
    <s v="Roche "/>
    <s v="Vietnam "/>
    <s v="Kappa FLC"/>
    <s v="CE Cert"/>
    <m/>
    <s v="Legalized"/>
    <x v="2"/>
    <s v="MKTG"/>
    <s v="Ericka B."/>
    <d v="2023-07-05T00:00:00"/>
    <d v="2023-06-28T00:00:00"/>
    <s v="(1/31) Sent updated Notarized e-copy to Jolanda_x000a_(2/15) Sent to SOS_x000a_(3/8) Received back from SOS; sent to DOS_x000a_(have $280 check)_x000a_DOS has updated their processing time to 12 weeks_x000a_(6/8) Received back from DOS.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Lambda FLC"/>
    <s v="CE Cert"/>
    <m/>
    <s v="Legalized"/>
    <x v="2"/>
    <s v="MKTG"/>
    <s v="Ericka B."/>
    <d v="2023-07-05T00:00:00"/>
    <d v="2023-06-28T00:00:00"/>
    <s v="(1/31) Sent updated Notarized e-copy to Jolanda_x000a_(2/15) Sent to SOS_x000a_(3/8) Received back from SOS; sent to DOS_x000a_(have $280 check)_x000a_DOS has updated their processing time to 12 weeks_x000a_(6/8) Received back from DOS. 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Kappa FLC"/>
    <s v="CFG"/>
    <s v="E04239366"/>
    <s v="Legalized"/>
    <x v="2"/>
    <s v="MKTG"/>
    <s v="Ericka B."/>
    <d v="2023-07-05T00:00:00"/>
    <d v="2023-06-28T00:00:00"/>
    <s v="*Once LoA,CE Cert, &amp; ISO Cert is back from DOS, will send all 4 docs to vietnam embassy together (have $280 check)_x000a_(3/8) sent to DOS_x000a_DOS has updated their processing time to 12 weeks_x000a_(6/8) Received back from DOS. 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Lambda FLC"/>
    <s v="CFG"/>
    <s v="E04239366"/>
    <s v="Legalized"/>
    <x v="2"/>
    <s v="MKTG"/>
    <s v="Ericka B."/>
    <d v="2023-07-05T00:00:00"/>
    <d v="2023-06-28T00:00:00"/>
    <s v="*Once LoA,CE Cert, &amp; ISO Cert is back from DOS, will send all 4 docs to vietnam embassy together (have $280 check)_x000a_(3/8) sent to DOS_x000a_DOS has updated their processing time to 12 weeks_x000a_(6/8) Received back from DOS. _x000a_(6/13) Saved to file. Sent to Embassy, and sent customer authenticated copy. Asked for feedback on previous inquiries._x000a_(6/21) Received back from Embassy_x000a_(6/28) Sent to customer (updated POC Carrillo)"/>
  </r>
  <r>
    <s v="PELLOLI-001"/>
    <n v="0"/>
    <m/>
    <m/>
    <m/>
    <m/>
    <m/>
    <m/>
    <m/>
    <m/>
    <s v="Ma"/>
    <d v="2023-01-24T00:00:00"/>
    <s v="Roche "/>
    <s v="Vietnam "/>
    <s v="Kappa FLC"/>
    <s v="CoA"/>
    <m/>
    <s v="N/A"/>
    <x v="2"/>
    <s v="QA/RA"/>
    <s v="Justin E."/>
    <d v="2023-03-30T00:00:00"/>
    <d v="2023-03-29T00:00:00"/>
    <s v="(3/28) Requested from Justin. Received from Justin._x000a_(3/29) Sent to customer"/>
  </r>
  <r>
    <s v="PELLOLI-001"/>
    <n v="0"/>
    <m/>
    <m/>
    <m/>
    <m/>
    <m/>
    <m/>
    <m/>
    <m/>
    <s v="Ma"/>
    <d v="2023-01-24T00:00:00"/>
    <s v="Roche "/>
    <s v="Vietnam "/>
    <s v="Lambda FLC"/>
    <s v="CoA"/>
    <m/>
    <s v="N/A"/>
    <x v="2"/>
    <s v="QA/RA"/>
    <s v="Justin E."/>
    <d v="2023-03-30T00:00:00"/>
    <d v="2023-03-29T00:00:00"/>
    <s v="(3/28) Requested from Justin. Received rom Justin._x000a_(3/29) Sent to customer"/>
  </r>
  <r>
    <s v="PELLOLI-001"/>
    <n v="0"/>
    <m/>
    <m/>
    <m/>
    <m/>
    <m/>
    <n v="0"/>
    <m/>
    <m/>
    <s v="Ma"/>
    <d v="2023-01-24T00:00:00"/>
    <s v="Roche "/>
    <s v="Vietnam "/>
    <s v="Kappa FLC"/>
    <s v="CoW (Confirmation of no Warranty)"/>
    <m/>
    <s v="Legalized"/>
    <x v="5"/>
    <s v="MKTG"/>
    <s v="Ericka B."/>
    <d v="2023-08-09T00:00:00"/>
    <d v="2023-06-01T00:00:00"/>
    <s v="(1/31) Sent to Jolanda_x000a_(3/30) Huong pointed out that CoW needs legalized_x000a_(4/5) Sent to SOS_x000a_(4/24) Received back from SOS _x000a_(4/26) Sent to DOS_x000a_DOS has updated their processing time to 12 weeks_x000a_(6/1) Submitted check request: Embassy"/>
  </r>
  <r>
    <s v="PELLOLI-001"/>
    <n v="0"/>
    <m/>
    <m/>
    <m/>
    <m/>
    <m/>
    <n v="0"/>
    <m/>
    <m/>
    <s v="Ma"/>
    <d v="2023-01-24T00:00:00"/>
    <s v="Roche "/>
    <s v="Vietnam "/>
    <s v="Lambda FLC"/>
    <s v="CoW (Confirmation of no Warranty)"/>
    <m/>
    <s v="Legalized"/>
    <x v="5"/>
    <s v="MKTG"/>
    <s v="Ericka B."/>
    <d v="2023-08-09T00:00:00"/>
    <d v="2023-06-01T00:00:00"/>
    <s v="(1/31) Sent to Jolanda_x000a_(3/30) Huong pointed out that CoW needs legalized _x000a_(4/5) Sent to SOS_x000a_(4/24) Received back from SOS _x000a_(4/26) Sent to DOS_x000a_DOS has updated their processing time to 12 weeks_x000a_(6/1) Submitted check request: Embassy"/>
  </r>
  <r>
    <s v="PELLOLI-001"/>
    <n v="0"/>
    <m/>
    <m/>
    <m/>
    <m/>
    <m/>
    <n v="0"/>
    <m/>
    <m/>
    <s v="Ma"/>
    <d v="2023-01-24T00:00:00"/>
    <s v="Roche "/>
    <s v="Vietnam "/>
    <s v="Kappa FLC"/>
    <s v="DMF"/>
    <m/>
    <s v="N/A"/>
    <x v="2"/>
    <s v="R&amp;D"/>
    <s v="Chao D."/>
    <d v="2023-03-30T00:00:00"/>
    <d v="2023-03-29T00:00:00"/>
    <s v="(2/22) Sent wrong email, asked them to disregard, will send when acquire Roche specific #_x000a_(3/9) Need to create Roche specific DMF's. Updated customer on ETA_x000a_(3/28) Sent updated checklist to Pelloli- w/ DMF ETA of 3/30_x000a_(3/29) Sent to customer"/>
  </r>
  <r>
    <s v="PELLOLI-001"/>
    <n v="0"/>
    <m/>
    <m/>
    <m/>
    <m/>
    <m/>
    <n v="0"/>
    <m/>
    <m/>
    <s v="Ma"/>
    <d v="2023-01-24T00:00:00"/>
    <s v="Roche "/>
    <s v="Vietnam "/>
    <s v="Lambda FLC"/>
    <s v="DMF"/>
    <m/>
    <s v="N/A"/>
    <x v="2"/>
    <s v="R&amp;D"/>
    <s v="Chao D."/>
    <d v="2023-03-30T00:00:00"/>
    <d v="2023-03-29T00:00:00"/>
    <s v="(2/22) Sent wrong email, asked them to disregard, will send when acquire Roche specific #_x000a_(3/9) Need to create Roche specific DMF's. Updated customer on ETA_x000a_(3/28) Sent updated checklist to Pelloli- w/ DMF ETA of 3/30_x000a_(3/29) Sent to customer"/>
  </r>
  <r>
    <s v="PELLOLI-001"/>
    <n v="0"/>
    <m/>
    <m/>
    <m/>
    <m/>
    <m/>
    <n v="0"/>
    <m/>
    <m/>
    <s v="Ma"/>
    <d v="2023-01-24T00:00:00"/>
    <s v="Roche "/>
    <s v="Vietnam "/>
    <s v="Kappa FLC"/>
    <s v="DoC"/>
    <m/>
    <s v="N/A"/>
    <x v="2"/>
    <s v="QA/RA"/>
    <s v="Justine A."/>
    <d v="2023-02-01T00:00:00"/>
    <d v="2023-02-01T00:00:00"/>
    <s v="(1/31) Requested from Justine/Quality_x000a_(2/1) Received from Justine &amp; Sent to Jolanda/Hai"/>
  </r>
  <r>
    <s v="PELLOLI-001"/>
    <n v="0"/>
    <m/>
    <m/>
    <m/>
    <m/>
    <m/>
    <n v="0"/>
    <m/>
    <m/>
    <s v="Ma"/>
    <d v="2023-01-24T00:00:00"/>
    <s v="Roche "/>
    <s v="Vietnam "/>
    <s v="Lambda FLC"/>
    <s v="DoC"/>
    <m/>
    <s v="N/A"/>
    <x v="2"/>
    <s v="QA/RA"/>
    <s v="Justine A."/>
    <d v="2023-02-01T00:00:00"/>
    <d v="2023-02-01T00:00:00"/>
    <s v="(1/31) Requested from Justine/Quality_x000a_(2/1) Received from Justine &amp; Sent to Jolanda/Hai"/>
  </r>
  <r>
    <s v="PELLOLI-001"/>
    <n v="0"/>
    <m/>
    <m/>
    <m/>
    <m/>
    <m/>
    <n v="0"/>
    <m/>
    <m/>
    <s v="Ma"/>
    <d v="2023-01-24T00:00:00"/>
    <s v="Roche "/>
    <s v="Vietnam "/>
    <s v="Kappa FLC"/>
    <s v="FDA Submission Letter"/>
    <m/>
    <s v="N/A"/>
    <x v="2"/>
    <s v="MKTG"/>
    <m/>
    <d v="2023-02-01T00:00:00"/>
    <d v="2023-01-31T00:00:00"/>
    <s v="(1/31) Sent to Jolanda"/>
  </r>
  <r>
    <s v="PELLOLI-001"/>
    <n v="0"/>
    <m/>
    <m/>
    <m/>
    <m/>
    <m/>
    <n v="0"/>
    <m/>
    <m/>
    <s v="Ma"/>
    <d v="2023-01-24T00:00:00"/>
    <s v="Roche "/>
    <s v="Vietnam "/>
    <s v="Lambda FLC"/>
    <s v="FDA Submission Letter"/>
    <m/>
    <s v="N/A"/>
    <x v="2"/>
    <s v="MKTG"/>
    <m/>
    <d v="2023-02-01T00:00:00"/>
    <d v="2023-01-31T00:00:00"/>
    <s v="(1/31) Sent to Jolanda"/>
  </r>
  <r>
    <s v="PELLOLI-001"/>
    <n v="0"/>
    <m/>
    <m/>
    <m/>
    <m/>
    <m/>
    <n v="0"/>
    <m/>
    <m/>
    <s v="Ma"/>
    <d v="2023-01-24T00:00:00"/>
    <s v="Roche "/>
    <s v="Vietnam "/>
    <s v="Kappa FLC"/>
    <s v="FSCA/AE"/>
    <m/>
    <s v="Stamped"/>
    <x v="2"/>
    <s v="QA/RA"/>
    <m/>
    <d v="2023-02-01T00:00:00"/>
    <d v="2023-01-31T00:00:00"/>
    <s v="(1/31) Sent to Jolanda"/>
  </r>
  <r>
    <s v="PELLOLI-001"/>
    <n v="0"/>
    <m/>
    <m/>
    <m/>
    <m/>
    <m/>
    <n v="0"/>
    <m/>
    <m/>
    <s v="Ma"/>
    <d v="2023-01-24T00:00:00"/>
    <s v="Roche "/>
    <s v="Vietnam "/>
    <s v="Lambda FLC"/>
    <s v="FSCA/AE"/>
    <m/>
    <s v="Stamped"/>
    <x v="2"/>
    <s v="QA/RA"/>
    <m/>
    <d v="2023-02-01T00:00:00"/>
    <d v="2023-01-31T00:00:00"/>
    <s v="(1/31) Sent to Jolanda"/>
  </r>
  <r>
    <s v="PELLOLI-001"/>
    <n v="0"/>
    <m/>
    <m/>
    <m/>
    <m/>
    <m/>
    <n v="0"/>
    <m/>
    <m/>
    <s v="Ma"/>
    <d v="2023-01-24T00:00:00"/>
    <s v="Roche "/>
    <s v="Vietnam "/>
    <s v="Kappa FLC"/>
    <s v="IFU"/>
    <m/>
    <s v="N/A"/>
    <x v="2"/>
    <s v="MKTG"/>
    <m/>
    <d v="2023-02-01T00:00:00"/>
    <d v="2023-01-31T00:00:00"/>
    <s v="(1/31) Sent to Jolanda"/>
  </r>
  <r>
    <s v="PELLOLI-001"/>
    <n v="0"/>
    <m/>
    <m/>
    <m/>
    <m/>
    <m/>
    <n v="0"/>
    <m/>
    <m/>
    <s v="Ma"/>
    <d v="2023-01-24T00:00:00"/>
    <s v="Roche "/>
    <s v="Vietnam "/>
    <s v="Lambda FLC"/>
    <s v="IFU"/>
    <m/>
    <s v="N/A"/>
    <x v="2"/>
    <s v="MKTG"/>
    <m/>
    <d v="2023-02-01T00:00:00"/>
    <d v="2023-01-31T00:00:00"/>
    <s v="(1/31) Sent to Jolanda"/>
  </r>
  <r>
    <s v="PELLOLI-001"/>
    <n v="0"/>
    <m/>
    <m/>
    <m/>
    <m/>
    <m/>
    <n v="0"/>
    <m/>
    <m/>
    <s v="Ma"/>
    <d v="2023-01-24T00:00:00"/>
    <s v="Roche "/>
    <s v="Vietnam "/>
    <s v="Kappa FLC"/>
    <s v="ISO Cert"/>
    <m/>
    <s v="Legalized"/>
    <x v="2"/>
    <s v="MKTG"/>
    <s v="Ericka B."/>
    <d v="2023-07-05T00:00:00"/>
    <d v="2023-06-28T00:00:00"/>
    <s v="(1/31) Sent updated Notarized e-copy to Jolanda_x000a_(2/15) Sent to SOS_x000a_(3/8) Received back from SOS; sent to DOS_x000a_(have $280 check)_x000a_DOS has updated their processing time to 12 weeks_x000a_(6/8) Received back from DOS.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Lambda FLC"/>
    <s v="ISO Cert"/>
    <m/>
    <s v="Legalized"/>
    <x v="2"/>
    <s v="MKTG"/>
    <s v="Ericka B."/>
    <d v="2023-07-05T00:00:00"/>
    <d v="2023-06-28T00:00:00"/>
    <s v="(1/31) Sent updated Notarized e-copy to Jolanda_x000a_(2/15) Sent to SOS_x000a_(3/8) Received back from SOS; sent to DOS_x000a_(have $280 check)_x000a_DOS has updated their processing time to 12 weeks_x000a_(6/8) Received back from DOS.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Kappa FLC"/>
    <s v="Labels"/>
    <m/>
    <s v="N/A"/>
    <x v="2"/>
    <s v="MKTG"/>
    <m/>
    <d v="2023-02-01T00:00:00"/>
    <d v="2023-01-31T00:00:00"/>
    <s v="(1/31) Sent to Jolanda"/>
  </r>
  <r>
    <s v="PELLOLI-001"/>
    <n v="0"/>
    <m/>
    <m/>
    <m/>
    <m/>
    <m/>
    <n v="0"/>
    <m/>
    <m/>
    <s v="Ma"/>
    <d v="2023-01-24T00:00:00"/>
    <s v="Roche "/>
    <s v="Vietnam "/>
    <s v="Lambda FLC"/>
    <s v="Labels"/>
    <m/>
    <s v="N/A"/>
    <x v="2"/>
    <s v="MKTG"/>
    <m/>
    <d v="2023-02-01T00:00:00"/>
    <d v="2023-01-31T00:00:00"/>
    <s v="(1/31) Sent to Jolanda"/>
  </r>
  <r>
    <s v="PELLOLI-001"/>
    <n v="0"/>
    <m/>
    <m/>
    <m/>
    <m/>
    <m/>
    <n v="0"/>
    <m/>
    <m/>
    <s v="Ma"/>
    <d v="2023-01-24T00:00:00"/>
    <s v="Roche "/>
    <s v="Vietnam "/>
    <s v="Kappa FLC"/>
    <s v="List of Countries where product had been licensed "/>
    <m/>
    <s v="Stamped"/>
    <x v="2"/>
    <s v="SALES"/>
    <s v="Ericka B."/>
    <d v="2023-03-30T00:00:00"/>
    <d v="2023-03-29T00:00:00"/>
    <s v="(2/9) Huong does not have template for this, just is requesting &quot;simple information like: country, date of issued license..&quot; _x000a_(3/28) Sent Marketing History doc to see if this would work- pending response._x000a_(3/29) Huong said Marketing History is good."/>
  </r>
  <r>
    <s v="PELLOLI-001"/>
    <n v="0"/>
    <m/>
    <m/>
    <m/>
    <m/>
    <m/>
    <n v="0"/>
    <m/>
    <m/>
    <s v="Ma"/>
    <d v="2023-01-24T00:00:00"/>
    <s v="Roche "/>
    <s v="Vietnam "/>
    <s v="Lambda FLC"/>
    <s v="List of Countries where product had been licensed "/>
    <m/>
    <s v="Stamped"/>
    <x v="2"/>
    <s v="SALES"/>
    <s v="Ericka B."/>
    <d v="2023-03-30T00:00:00"/>
    <d v="2023-03-29T00:00:00"/>
    <s v="(2/9) Huong does not have template for this, just is requesting &quot;simple information like: country, date of issued license..&quot;_x000a_(3/28) Sent Marketing History doc to see if this would work- pending response._x000a_(3/29) Huong said Marketing History is good."/>
  </r>
  <r>
    <s v="PELLOLI-001"/>
    <n v="0"/>
    <m/>
    <m/>
    <m/>
    <m/>
    <m/>
    <n v="0"/>
    <m/>
    <m/>
    <s v="Ma"/>
    <d v="2023-01-24T00:00:00"/>
    <s v="Roche "/>
    <s v="Vietnam "/>
    <s v="Kappa FLC"/>
    <s v="LOA"/>
    <m/>
    <s v="Legalized"/>
    <x v="2"/>
    <s v="MKTG"/>
    <s v="Ericka B."/>
    <d v="2023-07-05T00:00:00"/>
    <d v="2023-06-28T00:00:00"/>
    <s v="(1/31) Sent notarized copy to Jolanda_x000a_(2/9) Huong confirmed that LOA needs to be legalized as well_x000a_(2/15) Sent to SOS_x000a_(3/8) Received back from SOS; sent to DOS_x000a_(have $280 check)_x000a_DOS has updated their processing time to 12 weeks_x000a_(6/8) Received back from DOS._x000a_(6/13) Saved to file. Sent to Embassy, and sent customer authenticated copy. Asked for feedback on previous inquiries._x000a_(6/21) Received back from Embassy_x000a_(6/28) Sent to customer (updated POC Carrillo)"/>
  </r>
  <r>
    <s v="PELLOLI-001"/>
    <n v="0"/>
    <m/>
    <m/>
    <m/>
    <m/>
    <m/>
    <n v="0"/>
    <m/>
    <m/>
    <s v="Ma"/>
    <d v="2023-01-24T00:00:00"/>
    <s v="Roche "/>
    <s v="Vietnam "/>
    <s v="Lambda FLC"/>
    <s v="LOA"/>
    <m/>
    <s v="Legalized"/>
    <x v="2"/>
    <s v="MKTG"/>
    <s v="Ericka B."/>
    <d v="2023-07-05T00:00:00"/>
    <d v="2023-06-28T00:00:00"/>
    <s v="(1/31) Sent notarized copy to Jolanda_x000a_(2/9) Huong confirmed that LOA needs to be legalized as well_x000a_(2/15) Sent to SOS_x000a_(3/8) Received back from SOS; sent to DOS_x000a_(have $280 check)_x000a_(6/8) Received back from DOS. _x000a_(6/13) Saved to file. Sent to Embassy, and sent customer authenticated copy. Asked for feedback on previous inquiries._x000a_(6/21) Received back from Embassy_x000a_(6/28) Sent to customer (updated POC Carrillo)"/>
  </r>
  <r>
    <s v="PELLOLI-001"/>
    <s v="Ma"/>
    <m/>
    <m/>
    <m/>
    <m/>
    <m/>
    <m/>
    <m/>
    <m/>
    <s v="Ma"/>
    <m/>
    <m/>
    <m/>
    <m/>
    <m/>
    <m/>
    <m/>
    <x v="3"/>
    <m/>
    <m/>
    <m/>
    <m/>
    <s v="This is to automate the chart"/>
  </r>
  <r>
    <s v="PHONGPRAYOON-001"/>
    <n v="1"/>
    <m/>
    <m/>
    <m/>
    <m/>
    <m/>
    <n v="0"/>
    <m/>
    <m/>
    <s v="Ma"/>
    <d v="2023-11-16T00:00:00"/>
    <s v="Roche "/>
    <s v="Thailand"/>
    <s v="Kappa FLC"/>
    <s v="LOA"/>
    <m/>
    <s v="Stamped"/>
    <x v="2"/>
    <s v="MKTG"/>
    <s v="Ericka B."/>
    <d v="2023-03-24T00:00:00"/>
    <d v="2023-03-16T00:00:00"/>
    <s v="Template Provided_x000a_(3/8) Requested from Justine, included template provided_x000a_(3/9) Filled out, printed. Ready to be signed by Chong._x000a_(3/16) Signed. Scanned in. Sent copy to Customer"/>
  </r>
  <r>
    <s v="PHONGPRAYOON-001"/>
    <n v="0"/>
    <m/>
    <m/>
    <m/>
    <m/>
    <m/>
    <n v="0"/>
    <m/>
    <m/>
    <s v="Ma"/>
    <d v="2023-11-16T00:00:00"/>
    <s v="Roche "/>
    <s v="Thailand"/>
    <s v="Kappa FLC"/>
    <s v="Executive Summary "/>
    <m/>
    <s v="Stamped"/>
    <x v="2"/>
    <s v="QA/RA"/>
    <s v="Justine A."/>
    <d v="2023-03-24T00:00:00"/>
    <d v="2023-03-08T00:00:00"/>
    <s v="Template Provided_x000a_(2/28) Requested from Justine, included template provided_x000a_(3/8) Received from Justine. Signed my Chong. Sent to customer."/>
  </r>
  <r>
    <s v="PHONGPRAYOON-001"/>
    <n v="0"/>
    <m/>
    <m/>
    <m/>
    <m/>
    <m/>
    <n v="0"/>
    <m/>
    <m/>
    <s v="Ma"/>
    <d v="2023-11-16T00:00:00"/>
    <s v="Roche "/>
    <s v="Thailand"/>
    <s v="Lambda FLC"/>
    <s v="Executive Summary "/>
    <m/>
    <s v="Stamped"/>
    <x v="2"/>
    <s v="QA/RA"/>
    <s v="Justine A."/>
    <d v="2023-03-24T00:00:00"/>
    <d v="2023-03-08T00:00:00"/>
    <s v="Template Provided_x000a_(2/28) Requested from Justine, included template provided_x000a_(3/8) Received from Justine. Signed my Chong. Sent to customer."/>
  </r>
  <r>
    <s v="PHONGPRAYOON-001"/>
    <n v="0"/>
    <m/>
    <m/>
    <m/>
    <m/>
    <m/>
    <n v="0"/>
    <m/>
    <m/>
    <s v="Ma"/>
    <d v="2023-11-16T00:00:00"/>
    <s v="Roche "/>
    <s v="Thailand"/>
    <s v="Kappa FLC"/>
    <s v="CE Cert"/>
    <m/>
    <s v="N/A"/>
    <x v="2"/>
    <s v="MKTG"/>
    <m/>
    <d v="2023-02-27T00:00:00"/>
    <d v="2023-02-27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72F8C-2690-43F9-B47F-5F60F85323B8}"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11" firstHeaderRow="1" firstDataRow="1" firstDataCol="1"/>
  <pivotFields count="2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8"/>
        <item m="1" x="9"/>
        <item x="7"/>
        <item x="1"/>
        <item x="2"/>
        <item x="6"/>
        <item x="3"/>
        <item x="0"/>
        <item x="4"/>
        <item x="5"/>
        <item t="default"/>
      </items>
    </pivotField>
    <pivotField showAll="0"/>
    <pivotField showAll="0"/>
    <pivotField showAll="0"/>
    <pivotField showAll="0"/>
    <pivotField showAll="0"/>
  </pivotFields>
  <rowFields count="1">
    <field x="18"/>
  </rowFields>
  <rowItems count="9">
    <i>
      <x v="2"/>
    </i>
    <i>
      <x v="3"/>
    </i>
    <i>
      <x v="4"/>
    </i>
    <i>
      <x v="5"/>
    </i>
    <i>
      <x v="6"/>
    </i>
    <i>
      <x v="7"/>
    </i>
    <i>
      <x v="8"/>
    </i>
    <i>
      <x v="9"/>
    </i>
    <i t="grand">
      <x/>
    </i>
  </rowItems>
  <colItems count="1">
    <i/>
  </colItems>
  <dataFields count="1">
    <dataField name="Count of REQUEST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3F27C0-3FE8-4EB9-AEE2-81833186DB6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U7"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6">
    <i>
      <x/>
    </i>
    <i r="1">
      <x/>
    </i>
    <i r="1">
      <x v="1"/>
    </i>
    <i r="1">
      <x v="2"/>
    </i>
    <i r="1">
      <x v="3"/>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650209-02BA-4DCC-9936-185E745DFBAE}"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U1:AV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F4E488-4064-4E58-B1E3-639A6922DBC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1:AG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6530F6-7405-484E-9869-108630217F0A}" name="PivotTable4"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W1:X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5C70A8-A3C9-4C15-9AF8-4ED8A4FB77A4}"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1:AM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8E9BDB2-4678-4DA4-818B-47EF1A1A020A}"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1:AS8"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7">
    <i>
      <x/>
    </i>
    <i r="1">
      <x/>
    </i>
    <i r="1">
      <x v="1"/>
    </i>
    <i r="1">
      <x v="2"/>
    </i>
    <i r="1">
      <x v="3"/>
    </i>
    <i r="1">
      <x v="4"/>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D1826E2-6AD0-4966-B5BF-FB4481584FCE}"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A1:BB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423A8ED-1A73-4F31-BB81-B5FF306561D8}"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D1:BE4" firstHeaderRow="1" firstDataRow="1" firstDataCol="1"/>
  <pivotFields count="3">
    <pivotField axis="axisRow" allDrilled="1" subtotalTop="0" showAll="0" dataSourceSort="1" defaultSubtotal="0" defaultAttributeDrillState="1">
      <items count="1">
        <item x="0"/>
      </items>
    </pivotField>
    <pivotField axis="axisRow" allDrilled="1" subtotalTop="0" showAll="0"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FF09C33-8C3B-44EB-9BD2-7FCF4BEC4A8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R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5">
    <i>
      <x/>
    </i>
    <i r="1">
      <x/>
    </i>
    <i r="1">
      <x v="1"/>
    </i>
    <i r="1">
      <x v="2"/>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CED7151-0057-44D5-8189-71AD386F827B}"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1:O12"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2">
    <field x="0"/>
    <field x="1"/>
  </rowFields>
  <rowItems count="11">
    <i>
      <x/>
    </i>
    <i r="1">
      <x/>
    </i>
    <i>
      <x v="1"/>
    </i>
    <i r="1">
      <x/>
    </i>
    <i>
      <x v="2"/>
    </i>
    <i r="1">
      <x/>
    </i>
    <i>
      <x v="3"/>
    </i>
    <i r="1">
      <x/>
    </i>
    <i>
      <x v="4"/>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27"/>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03394-C88C-49AF-BD58-5BC2D7BD1405}" name="PivotTable3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H14" firstHeaderRow="1" firstDataRow="3" firstDataCol="1"/>
  <pivotFields count="5">
    <pivotField axis="axisCol" allDrilled="1" subtotalTop="0" showAll="0" dataSourceSort="1"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axis="axisCol" allDrilled="1" subtotalTop="0" showAll="0" dataSourceSort="1" defaultSubtotal="0">
      <items count="1">
        <item s="1" x="0" e="0"/>
      </items>
    </pivotField>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4"/>
    <field x="2"/>
  </rowFields>
  <rowItems count="9">
    <i>
      <x/>
    </i>
    <i r="1">
      <x/>
    </i>
    <i>
      <x v="1"/>
    </i>
    <i r="1">
      <x/>
    </i>
    <i>
      <x v="2"/>
    </i>
    <i r="1">
      <x/>
    </i>
    <i>
      <x v="3"/>
    </i>
    <i r="1">
      <x/>
    </i>
    <i t="grand">
      <x/>
    </i>
  </rowItems>
  <colFields count="2">
    <field x="1"/>
    <field x="0"/>
  </colFields>
  <colItems count="2">
    <i>
      <x/>
    </i>
    <i t="grand">
      <x/>
    </i>
  </colItems>
  <dataFields count="1">
    <dataField name="Distinct Count of REQUEST NO." fld="3" subtotal="count" baseField="2"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QUEST NO."/>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8"/>
  </rowHierarchiesUsage>
  <colHierarchiesUsage count="2">
    <colHierarchyUsage hierarchyUsage="24"/>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14964E6-5471-4EB2-8AF3-F038E0310365}" name="PivotTable3"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2">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1">
    <field x="0"/>
  </rowFields>
  <rowItems count="7">
    <i>
      <x/>
    </i>
    <i>
      <x v="1"/>
    </i>
    <i>
      <x v="2"/>
    </i>
    <i>
      <x v="3"/>
    </i>
    <i>
      <x v="4"/>
    </i>
    <i>
      <x v="5"/>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B87FCBD-10D8-48D4-AFC2-13D826196512}" name="PivotTable9"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47:T52"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s="1" x="0"/>
        <item s="1" x="1"/>
        <item s="1" x="2"/>
      </items>
    </pivotField>
  </pivotFields>
  <rowFields count="2">
    <field x="0"/>
    <field x="2"/>
  </rowFields>
  <rowItems count="5">
    <i>
      <x/>
    </i>
    <i r="1">
      <x/>
    </i>
    <i r="1">
      <x v="1"/>
    </i>
    <i r="1">
      <x v="2"/>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Range].[STATUS].&amp;"/>
        <member name="[Range].[STATUS].&amp;[DOS]"/>
        <member name="[Range].[STATUS].&amp;[SOS]"/>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67402BE-2249-450E-99A3-ABC90348F91C}" name="PivotTable8"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47:P51"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s="1" x="0"/>
        <item s="1" x="1"/>
      </items>
    </pivotField>
  </pivotFields>
  <rowFields count="2">
    <field x="0"/>
    <field x="2"/>
  </rowFields>
  <rowItems count="4">
    <i>
      <x/>
    </i>
    <i r="1">
      <x/>
    </i>
    <i r="1">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Range].[STATUS].&amp;"/>
        <member name="[Range].[STATUS].&amp;[DOS]"/>
        <member name=""/>
        <member name="[Range].[STATUS].&amp;[Sent]"/>
        <member name="[Range].[STATUS].&amp;[Notary]"/>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3B2E14C-3C7A-48D5-9C14-9020CC0570D1}" name="PivotTable12"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X2:Y26" firstHeaderRow="1" firstDataRow="1" firstDataCol="1"/>
  <pivotFields count="3">
    <pivotField allDrilled="1" subtotalTop="0" showAll="0" dataSourceSort="1" defaultSubtotal="0" defaultAttributeDrillState="1">
      <items count="6">
        <item s="1" x="0"/>
        <item s="1" x="1"/>
        <item s="1" x="2"/>
        <item s="1" x="3"/>
        <item s="1" x="4"/>
        <item s="1" x="5"/>
      </items>
    </pivotField>
    <pivotField axis="axisRow"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24">
    <i>
      <x v="8"/>
    </i>
    <i>
      <x v="16"/>
    </i>
    <i>
      <x v="13"/>
    </i>
    <i>
      <x v="11"/>
    </i>
    <i>
      <x v="7"/>
    </i>
    <i>
      <x/>
    </i>
    <i>
      <x v="5"/>
    </i>
    <i>
      <x v="4"/>
    </i>
    <i>
      <x v="20"/>
    </i>
    <i>
      <x v="14"/>
    </i>
    <i>
      <x v="12"/>
    </i>
    <i>
      <x v="9"/>
    </i>
    <i>
      <x v="3"/>
    </i>
    <i>
      <x v="21"/>
    </i>
    <i>
      <x v="1"/>
    </i>
    <i>
      <x v="17"/>
    </i>
    <i>
      <x v="18"/>
    </i>
    <i>
      <x v="10"/>
    </i>
    <i>
      <x v="15"/>
    </i>
    <i>
      <x v="2"/>
    </i>
    <i>
      <x v="19"/>
    </i>
    <i>
      <x v="22"/>
    </i>
    <i>
      <x v="6"/>
    </i>
    <i t="grand">
      <x/>
    </i>
  </rowItems>
  <colItems count="1">
    <i/>
  </colItems>
  <dataFields count="1">
    <dataField name="Count of PRODUCTS"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A7DCBDC-E5F4-44A7-8E06-1A5F262C0D94}" name="PivotTable7"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47:L5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s="1" x="0"/>
        <item s="1" x="1"/>
        <item s="1" x="2"/>
        <item s="1" x="3"/>
      </items>
    </pivotField>
  </pivotFields>
  <rowFields count="2">
    <field x="0"/>
    <field x="2"/>
  </rowFields>
  <rowItems count="6">
    <i>
      <x/>
    </i>
    <i r="1">
      <x/>
    </i>
    <i r="1">
      <x v="1"/>
    </i>
    <i r="1">
      <x v="2"/>
    </i>
    <i r="1">
      <x v="3"/>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
        <member name=""/>
        <member name="[Range].[STATUS].&amp;[SOS]"/>
        <member name=""/>
        <member name="[Range].[STATUS].&amp;[Notary]"/>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71E717D-3805-4C94-BDFF-F74162B9B011}" name="PivotTable5"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47:G51"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s="1" x="0"/>
        <item s="1" x="1"/>
      </items>
    </pivotField>
  </pivotFields>
  <rowFields count="2">
    <field x="0"/>
    <field x="2"/>
  </rowFields>
  <rowItems count="4">
    <i>
      <x/>
    </i>
    <i r="1">
      <x/>
    </i>
    <i r="1">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Range].[STATUS].&amp;"/>
        <member name="[Range].[STATUS].&amp;[DOS]"/>
        <member name="[Range].[STATUS].&amp;[SOS]"/>
        <member name=""/>
        <member name="[Range].[STATUS].&amp;[Notary]"/>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52CFECF-8B30-432C-81AE-AC37D29EB3B6}" name="PivotTable13"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B2:AC39" firstHeaderRow="1" firstDataRow="1" firstDataCol="1"/>
  <pivotFields count="4">
    <pivotField allDrilled="1" subtotalTop="0" showAll="0" dataSourceSort="1" defaultSubtotal="0" defaultAttributeDrillState="1">
      <items count="6">
        <item s="1" x="0"/>
        <item s="1" x="1"/>
        <item s="1" x="2"/>
        <item s="1" x="3"/>
        <item s="1" x="4"/>
        <item s="1" x="5"/>
      </items>
    </pivotField>
    <pivotField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s>
  <rowFields count="1">
    <field x="3"/>
  </rowFields>
  <rowItems count="37">
    <i>
      <x v="3"/>
    </i>
    <i>
      <x v="22"/>
    </i>
    <i>
      <x v="8"/>
    </i>
    <i>
      <x v="1"/>
    </i>
    <i>
      <x v="7"/>
    </i>
    <i>
      <x v="10"/>
    </i>
    <i>
      <x v="17"/>
    </i>
    <i>
      <x v="29"/>
    </i>
    <i>
      <x v="25"/>
    </i>
    <i>
      <x v="5"/>
    </i>
    <i>
      <x v="6"/>
    </i>
    <i>
      <x v="4"/>
    </i>
    <i>
      <x v="28"/>
    </i>
    <i>
      <x v="12"/>
    </i>
    <i>
      <x v="15"/>
    </i>
    <i>
      <x v="34"/>
    </i>
    <i>
      <x v="20"/>
    </i>
    <i>
      <x/>
    </i>
    <i>
      <x v="9"/>
    </i>
    <i>
      <x v="33"/>
    </i>
    <i>
      <x v="11"/>
    </i>
    <i>
      <x v="32"/>
    </i>
    <i>
      <x v="26"/>
    </i>
    <i>
      <x v="14"/>
    </i>
    <i>
      <x v="16"/>
    </i>
    <i>
      <x v="31"/>
    </i>
    <i>
      <x v="27"/>
    </i>
    <i>
      <x v="13"/>
    </i>
    <i>
      <x v="24"/>
    </i>
    <i>
      <x v="19"/>
    </i>
    <i>
      <x v="18"/>
    </i>
    <i>
      <x v="30"/>
    </i>
    <i>
      <x v="2"/>
    </i>
    <i>
      <x v="35"/>
    </i>
    <i>
      <x v="21"/>
    </i>
    <i>
      <x v="23"/>
    </i>
    <i t="grand">
      <x/>
    </i>
  </rowItems>
  <colItems count="1">
    <i/>
  </colItems>
  <dataFields count="1">
    <dataField name="Count of PRODUCTS"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DF24D1F-092D-4904-99A2-D06FCBA4CB9C}" name="PivotTable6"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G28" firstHeaderRow="1" firstDataRow="1" firstDataCol="1"/>
  <pivotFields count="3">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4">
        <item s="1" x="0"/>
        <item s="1" x="1"/>
        <item s="1" x="2"/>
        <item s="1" x="3"/>
      </items>
    </pivotField>
  </pivotFields>
  <rowFields count="2">
    <field x="0"/>
    <field x="2"/>
  </rowFields>
  <rowItems count="25">
    <i>
      <x/>
    </i>
    <i r="1">
      <x/>
    </i>
    <i r="1">
      <x v="1"/>
    </i>
    <i>
      <x v="1"/>
    </i>
    <i r="1">
      <x/>
    </i>
    <i r="1">
      <x v="2"/>
    </i>
    <i r="1">
      <x v="1"/>
    </i>
    <i>
      <x v="2"/>
    </i>
    <i r="1">
      <x v="3"/>
    </i>
    <i r="1">
      <x/>
    </i>
    <i r="1">
      <x v="2"/>
    </i>
    <i r="1">
      <x v="1"/>
    </i>
    <i>
      <x v="3"/>
    </i>
    <i r="1">
      <x/>
    </i>
    <i r="1">
      <x v="2"/>
    </i>
    <i r="1">
      <x v="1"/>
    </i>
    <i>
      <x v="4"/>
    </i>
    <i r="1">
      <x/>
    </i>
    <i r="1">
      <x v="2"/>
    </i>
    <i r="1">
      <x v="1"/>
    </i>
    <i>
      <x v="5"/>
    </i>
    <i r="1">
      <x/>
    </i>
    <i r="1">
      <x v="2"/>
    </i>
    <i r="1">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866F32A-55DD-45D9-9CF5-DA9C1F00706D}" name="PivotTable1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W47:X5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s="1" x="0"/>
        <item s="1" x="1"/>
        <item s="1" x="2"/>
        <item s="1" x="3"/>
      </items>
    </pivotField>
  </pivotFields>
  <rowFields count="2">
    <field x="0"/>
    <field x="2"/>
  </rowFields>
  <rowItems count="6">
    <i>
      <x/>
    </i>
    <i r="1">
      <x/>
    </i>
    <i r="1">
      <x v="1"/>
    </i>
    <i r="1">
      <x v="2"/>
    </i>
    <i r="1">
      <x v="3"/>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Range].[STATUS].&amp;"/>
        <member name=""/>
        <member name=""/>
        <member name=""/>
        <member name="[Range].[STATUS].&amp;[Notary]"/>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2DE1B45-3913-4AA8-B740-7E585DAAE4CA}" name="PivotTable4"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7:B50"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s="1" x="0"/>
        <item s="1" x="1"/>
      </items>
    </pivotField>
  </pivotFields>
  <rowFields count="2">
    <field x="0"/>
    <field x="2"/>
  </rowFields>
  <rowItems count="3">
    <i>
      <x/>
    </i>
    <i r="1">
      <x/>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Range].[STATUS].&amp;"/>
        <member name="[Range].[STATUS].&amp;[DOS]"/>
        <member name="[Range].[STATUS].&amp;[SOS]"/>
        <member name=""/>
        <member name="[Range].[STATUS].&amp;[Notary]"/>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EF3C1B-F4A1-4D03-B61D-BED9E3DF190B}" name="PivotTable3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4" firstHeaderRow="1" firstDataRow="3" firstDataCol="1"/>
  <pivotFields count="5">
    <pivotField axis="axisCol" allDrilled="1" subtotalTop="0" showAll="0" dataSourceSort="1"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axis="axisCol" allDrilled="1" subtotalTop="0" showAll="0" dataSourceSort="1" defaultSubtotal="0">
      <items count="1">
        <item s="1" x="0" e="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3"/>
    <field x="2"/>
  </rowFields>
  <rowItems count="9">
    <i>
      <x/>
    </i>
    <i r="1">
      <x/>
    </i>
    <i>
      <x v="1"/>
    </i>
    <i r="1">
      <x/>
    </i>
    <i>
      <x v="2"/>
    </i>
    <i r="1">
      <x/>
    </i>
    <i>
      <x v="3"/>
    </i>
    <i r="1">
      <x/>
    </i>
    <i t="grand">
      <x/>
    </i>
  </rowItems>
  <colFields count="2">
    <field x="1"/>
    <field x="0"/>
  </colFields>
  <colItems count="2">
    <i>
      <x/>
    </i>
    <i t="grand">
      <x/>
    </i>
  </colItems>
  <dataFields count="1">
    <dataField name="Distinct Count of REQUEST NO." fld="4" subtotal="count" baseField="3" baseItem="0">
      <extLst>
        <ext xmlns:x15="http://schemas.microsoft.com/office/spreadsheetml/2010/11/main" uri="{FABC7310-3BB5-11E1-824E-6D434824019B}">
          <x15:dataField isCountDistinct="1"/>
        </ext>
      </extLst>
    </dataField>
  </dataFields>
  <chartFormats count="12">
    <chartFormat chart="0" format="6" series="1">
      <pivotArea type="data" outline="0" fieldPosition="0">
        <references count="3">
          <reference field="4294967294" count="1" selected="0">
            <x v="0"/>
          </reference>
          <reference field="0" count="1" selected="0">
            <x v="1048832"/>
          </reference>
          <reference field="1" count="1" selected="0">
            <x v="0"/>
          </reference>
        </references>
      </pivotArea>
    </chartFormat>
    <chartFormat chart="2" format="13" series="1">
      <pivotArea type="data" outline="0" fieldPosition="0">
        <references count="3">
          <reference field="4294967294" count="1" selected="0">
            <x v="0"/>
          </reference>
          <reference field="0" count="1" selected="0">
            <x v="1048832"/>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4">
          <reference field="4294967294" count="1" selected="0">
            <x v="0"/>
          </reference>
          <reference field="1" count="1" selected="0">
            <x v="0"/>
          </reference>
          <reference field="2" count="1" selected="0">
            <x v="0"/>
          </reference>
          <reference field="3" count="1" selected="0">
            <x v="3"/>
          </reference>
        </references>
      </pivotArea>
    </chartFormat>
    <chartFormat chart="2" format="16">
      <pivotArea type="data" outline="0" fieldPosition="0">
        <references count="4">
          <reference field="4294967294" count="1" selected="0">
            <x v="0"/>
          </reference>
          <reference field="1" count="1" selected="0">
            <x v="0"/>
          </reference>
          <reference field="2" count="1" selected="0">
            <x v="0"/>
          </reference>
          <reference field="3" count="1" selected="0">
            <x v="2"/>
          </reference>
        </references>
      </pivotArea>
    </chartFormat>
    <chartFormat chart="2" format="17">
      <pivotArea type="data" outline="0" fieldPosition="0">
        <references count="4">
          <reference field="4294967294" count="1" selected="0">
            <x v="0"/>
          </reference>
          <reference field="1" count="1" selected="0">
            <x v="0"/>
          </reference>
          <reference field="2" count="1" selected="0">
            <x v="0"/>
          </reference>
          <reference field="3" count="1" selected="0">
            <x v="0"/>
          </reference>
        </references>
      </pivotArea>
    </chartFormat>
    <chartFormat chart="2" format="18">
      <pivotArea type="data" outline="0" fieldPosition="0">
        <references count="4">
          <reference field="4294967294" count="1" selected="0">
            <x v="0"/>
          </reference>
          <reference field="1" count="1" selected="0">
            <x v="0"/>
          </reference>
          <reference field="2" count="1" selected="0">
            <x v="0"/>
          </reference>
          <reference field="3" count="1" selected="0">
            <x v="1"/>
          </reference>
        </references>
      </pivotArea>
    </chartFormat>
    <chartFormat chart="0" format="8">
      <pivotArea type="data" outline="0" fieldPosition="0">
        <references count="4">
          <reference field="4294967294" count="1" selected="0">
            <x v="0"/>
          </reference>
          <reference field="1" count="1" selected="0">
            <x v="0"/>
          </reference>
          <reference field="2" count="1" selected="0">
            <x v="0"/>
          </reference>
          <reference field="3" count="1" selected="0">
            <x v="0"/>
          </reference>
        </references>
      </pivotArea>
    </chartFormat>
    <chartFormat chart="0" format="9">
      <pivotArea type="data" outline="0" fieldPosition="0">
        <references count="4">
          <reference field="4294967294" count="1" selected="0">
            <x v="0"/>
          </reference>
          <reference field="1" count="1" selected="0">
            <x v="0"/>
          </reference>
          <reference field="2" count="1" selected="0">
            <x v="0"/>
          </reference>
          <reference field="3" count="1" selected="0">
            <x v="1"/>
          </reference>
        </references>
      </pivotArea>
    </chartFormat>
    <chartFormat chart="0" format="10">
      <pivotArea type="data" outline="0" fieldPosition="0">
        <references count="4">
          <reference field="4294967294" count="1" selected="0">
            <x v="0"/>
          </reference>
          <reference field="1" count="1" selected="0">
            <x v="0"/>
          </reference>
          <reference field="2" count="1" selected="0">
            <x v="0"/>
          </reference>
          <reference field="3" count="1" selected="0">
            <x v="2"/>
          </reference>
        </references>
      </pivotArea>
    </chartFormat>
    <chartFormat chart="0" format="11">
      <pivotArea type="data" outline="0" fieldPosition="0">
        <references count="4">
          <reference field="4294967294" count="1" selected="0">
            <x v="0"/>
          </reference>
          <reference field="1" count="1" selected="0">
            <x v="0"/>
          </reference>
          <reference field="2" count="1" selected="0">
            <x v="0"/>
          </reference>
          <reference field="3" count="1" selected="0">
            <x v="3"/>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8"/>
  </rowHierarchiesUsage>
  <colHierarchiesUsage count="2">
    <colHierarchyUsage hierarchyUsage="24"/>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7F6AEF71-FA44-4875-8FFD-4E8BC7A65F0C}" name="PivotTable8"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1:G23" firstHeaderRow="1" firstDataRow="1" firstDataCol="1"/>
  <pivotFields count="5">
    <pivotField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9">
        <item x="0"/>
        <item x="1"/>
        <item x="2"/>
        <item x="3"/>
        <item x="4"/>
        <item x="5"/>
        <item x="6"/>
        <item x="7"/>
        <item x="8"/>
      </items>
    </pivotField>
  </pivotFields>
  <rowFields count="3">
    <field x="3"/>
    <field x="2"/>
    <field x="4"/>
  </rowFields>
  <rowItems count="22">
    <i>
      <x/>
    </i>
    <i r="1">
      <x/>
    </i>
    <i r="2">
      <x/>
    </i>
    <i r="1">
      <x v="1"/>
    </i>
    <i r="2">
      <x v="1"/>
    </i>
    <i r="1">
      <x v="2"/>
    </i>
    <i r="2">
      <x v="2"/>
    </i>
    <i r="2">
      <x v="3"/>
    </i>
    <i r="2">
      <x v="4"/>
    </i>
    <i r="2">
      <x v="5"/>
    </i>
    <i r="2">
      <x v="1"/>
    </i>
    <i r="2">
      <x v="6"/>
    </i>
    <i r="1">
      <x v="3"/>
    </i>
    <i r="2">
      <x v="1"/>
    </i>
    <i r="1">
      <x v="4"/>
    </i>
    <i r="2">
      <x v="1"/>
    </i>
    <i r="1">
      <x v="5"/>
    </i>
    <i r="2">
      <x v="7"/>
    </i>
    <i r="2">
      <x v="5"/>
    </i>
    <i r="2">
      <x v="8"/>
    </i>
    <i r="2">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B55BC53-6885-41BE-8F82-7968202AF60D}" name="PivotTable7"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47" firstHeaderRow="1" firstDataRow="1" firstDataCol="1"/>
  <pivotFields count="5">
    <pivotField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s>
  <rowFields count="3">
    <field x="3"/>
    <field x="2"/>
    <field x="4"/>
  </rowFields>
  <rowItems count="46">
    <i>
      <x/>
    </i>
    <i r="1">
      <x/>
    </i>
    <i r="2">
      <x/>
    </i>
    <i r="1">
      <x v="1"/>
    </i>
    <i r="2">
      <x v="1"/>
    </i>
    <i r="2">
      <x v="2"/>
    </i>
    <i r="2">
      <x v="3"/>
    </i>
    <i r="1">
      <x v="2"/>
    </i>
    <i r="2">
      <x v="4"/>
    </i>
    <i r="1">
      <x v="3"/>
    </i>
    <i r="2">
      <x v="5"/>
    </i>
    <i r="2">
      <x v="1"/>
    </i>
    <i r="2">
      <x v="6"/>
    </i>
    <i r="2">
      <x v="7"/>
    </i>
    <i r="2">
      <x v="8"/>
    </i>
    <i r="2">
      <x v="9"/>
    </i>
    <i r="2">
      <x v="10"/>
    </i>
    <i r="2">
      <x v="11"/>
    </i>
    <i r="2">
      <x v="3"/>
    </i>
    <i r="2">
      <x v="12"/>
    </i>
    <i r="1">
      <x v="4"/>
    </i>
    <i r="2">
      <x v="3"/>
    </i>
    <i r="1">
      <x v="5"/>
    </i>
    <i r="2">
      <x v="8"/>
    </i>
    <i r="1">
      <x v="6"/>
    </i>
    <i r="2">
      <x v="13"/>
    </i>
    <i r="2">
      <x v="14"/>
    </i>
    <i r="1">
      <x v="7"/>
    </i>
    <i r="2">
      <x v="15"/>
    </i>
    <i r="2">
      <x v="9"/>
    </i>
    <i r="1">
      <x v="8"/>
    </i>
    <i r="2">
      <x v="16"/>
    </i>
    <i r="2">
      <x v="15"/>
    </i>
    <i r="2">
      <x v="17"/>
    </i>
    <i r="2">
      <x v="18"/>
    </i>
    <i r="2">
      <x v="11"/>
    </i>
    <i r="2">
      <x v="3"/>
    </i>
    <i r="1">
      <x v="9"/>
    </i>
    <i r="2">
      <x v="19"/>
    </i>
    <i r="2">
      <x v="20"/>
    </i>
    <i r="2">
      <x v="4"/>
    </i>
    <i r="2">
      <x v="1"/>
    </i>
    <i r="2">
      <x v="6"/>
    </i>
    <i r="2">
      <x v="7"/>
    </i>
    <i r="2">
      <x v="8"/>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7E66ED58-ED34-43B7-8068-E21F3BEC03AB}" name="PivotTable14"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T1:U50" firstHeaderRow="1" firstDataRow="1" firstDataCol="1"/>
  <pivotFields count="5">
    <pivotField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3">
    <field x="3"/>
    <field x="2"/>
    <field x="4"/>
  </rowFields>
  <rowItems count="49">
    <i>
      <x/>
    </i>
    <i r="1">
      <x/>
    </i>
    <i r="2">
      <x/>
    </i>
    <i r="2">
      <x v="1"/>
    </i>
    <i r="2">
      <x v="2"/>
    </i>
    <i r="2">
      <x v="3"/>
    </i>
    <i r="1">
      <x v="1"/>
    </i>
    <i r="2">
      <x v="4"/>
    </i>
    <i r="2">
      <x v="5"/>
    </i>
    <i r="2">
      <x v="6"/>
    </i>
    <i r="2">
      <x v="7"/>
    </i>
    <i r="2">
      <x v="8"/>
    </i>
    <i r="1">
      <x v="2"/>
    </i>
    <i r="2">
      <x v="1"/>
    </i>
    <i r="2">
      <x v="3"/>
    </i>
    <i r="1">
      <x v="3"/>
    </i>
    <i r="2">
      <x v="9"/>
    </i>
    <i r="2">
      <x v="8"/>
    </i>
    <i r="2">
      <x v="10"/>
    </i>
    <i r="2">
      <x v="2"/>
    </i>
    <i r="2">
      <x v="3"/>
    </i>
    <i r="1">
      <x v="4"/>
    </i>
    <i r="2">
      <x v="2"/>
    </i>
    <i r="1">
      <x v="5"/>
    </i>
    <i r="2">
      <x v="9"/>
    </i>
    <i r="2">
      <x v="8"/>
    </i>
    <i r="2">
      <x v="10"/>
    </i>
    <i r="2">
      <x v="1"/>
    </i>
    <i r="2">
      <x v="2"/>
    </i>
    <i r="2">
      <x v="3"/>
    </i>
    <i r="1">
      <x v="6"/>
    </i>
    <i r="2">
      <x v="11"/>
    </i>
    <i r="1">
      <x v="7"/>
    </i>
    <i r="2">
      <x v="10"/>
    </i>
    <i r="1">
      <x v="8"/>
    </i>
    <i r="2">
      <x v="8"/>
    </i>
    <i r="1">
      <x v="9"/>
    </i>
    <i r="2">
      <x v="8"/>
    </i>
    <i r="2">
      <x v="1"/>
    </i>
    <i r="2">
      <x v="2"/>
    </i>
    <i r="1">
      <x v="10"/>
    </i>
    <i r="2">
      <x v="1"/>
    </i>
    <i r="1">
      <x v="11"/>
    </i>
    <i r="2">
      <x v="5"/>
    </i>
    <i r="1">
      <x v="12"/>
    </i>
    <i r="2">
      <x v="3"/>
    </i>
    <i r="1">
      <x v="13"/>
    </i>
    <i r="2">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16EC0D1-CB24-4F34-8962-A6A2EDB18D41}" name="PivotTable9"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L50" firstHeaderRow="1" firstDataRow="1" firstDataCol="1"/>
  <pivotFields count="5">
    <pivotField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3">
    <field x="3"/>
    <field x="2"/>
    <field x="4"/>
  </rowFields>
  <rowItems count="49">
    <i>
      <x/>
    </i>
    <i r="1">
      <x/>
    </i>
    <i r="2">
      <x/>
    </i>
    <i r="2">
      <x v="1"/>
    </i>
    <i r="2">
      <x v="2"/>
    </i>
    <i r="2">
      <x v="3"/>
    </i>
    <i r="1">
      <x v="1"/>
    </i>
    <i r="2">
      <x v="4"/>
    </i>
    <i r="2">
      <x v="5"/>
    </i>
    <i r="2">
      <x v="6"/>
    </i>
    <i r="2">
      <x v="7"/>
    </i>
    <i r="2">
      <x v="8"/>
    </i>
    <i r="1">
      <x v="2"/>
    </i>
    <i r="2">
      <x v="1"/>
    </i>
    <i r="2">
      <x v="3"/>
    </i>
    <i r="1">
      <x v="3"/>
    </i>
    <i r="2">
      <x v="9"/>
    </i>
    <i r="2">
      <x v="8"/>
    </i>
    <i r="2">
      <x v="10"/>
    </i>
    <i r="2">
      <x v="2"/>
    </i>
    <i r="2">
      <x v="3"/>
    </i>
    <i r="1">
      <x v="4"/>
    </i>
    <i r="2">
      <x v="2"/>
    </i>
    <i r="1">
      <x v="5"/>
    </i>
    <i r="2">
      <x v="9"/>
    </i>
    <i r="2">
      <x v="8"/>
    </i>
    <i r="2">
      <x v="10"/>
    </i>
    <i r="2">
      <x v="1"/>
    </i>
    <i r="2">
      <x v="2"/>
    </i>
    <i r="2">
      <x v="3"/>
    </i>
    <i r="1">
      <x v="6"/>
    </i>
    <i r="2">
      <x v="11"/>
    </i>
    <i r="1">
      <x v="7"/>
    </i>
    <i r="2">
      <x v="10"/>
    </i>
    <i r="1">
      <x v="8"/>
    </i>
    <i r="2">
      <x v="8"/>
    </i>
    <i r="1">
      <x v="9"/>
    </i>
    <i r="2">
      <x v="8"/>
    </i>
    <i r="2">
      <x v="1"/>
    </i>
    <i r="2">
      <x v="2"/>
    </i>
    <i r="1">
      <x v="10"/>
    </i>
    <i r="2">
      <x v="1"/>
    </i>
    <i r="1">
      <x v="11"/>
    </i>
    <i r="2">
      <x v="5"/>
    </i>
    <i r="1">
      <x v="12"/>
    </i>
    <i r="2">
      <x v="3"/>
    </i>
    <i r="1">
      <x v="13"/>
    </i>
    <i r="2">
      <x v="1"/>
    </i>
    <i t="grand">
      <x/>
    </i>
  </rowItems>
  <colItems count="1">
    <i/>
  </colItems>
  <dataFields count="1">
    <dataField name="Distinct Count of REQUEST NO."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119DFE2C-D044-48FA-A766-2502ECFF3625}" name="PivotTable16"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1:G86"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85">
    <i>
      <x/>
    </i>
    <i r="1">
      <x/>
    </i>
    <i r="2">
      <x/>
    </i>
    <i r="2">
      <x v="1"/>
    </i>
    <i r="2">
      <x v="2"/>
    </i>
    <i r="1">
      <x v="1"/>
    </i>
    <i r="2">
      <x v="3"/>
    </i>
    <i r="2">
      <x v="4"/>
    </i>
    <i r="2">
      <x v="5"/>
    </i>
    <i r="1">
      <x v="2"/>
    </i>
    <i r="2">
      <x v="6"/>
    </i>
    <i r="2">
      <x v="7"/>
    </i>
    <i r="2">
      <x v="8"/>
    </i>
    <i r="2">
      <x v="9"/>
    </i>
    <i r="2">
      <x v="10"/>
    </i>
    <i r="2">
      <x v="11"/>
    </i>
    <i r="2">
      <x v="12"/>
    </i>
    <i r="2">
      <x v="13"/>
    </i>
    <i r="2">
      <x v="4"/>
    </i>
    <i r="2">
      <x v="14"/>
    </i>
    <i r="2">
      <x v="15"/>
    </i>
    <i r="2">
      <x v="16"/>
    </i>
    <i r="2">
      <x v="17"/>
    </i>
    <i r="2">
      <x v="18"/>
    </i>
    <i r="2">
      <x v="19"/>
    </i>
    <i r="2">
      <x v="20"/>
    </i>
    <i r="2">
      <x v="21"/>
    </i>
    <i r="2">
      <x v="22"/>
    </i>
    <i r="2">
      <x v="23"/>
    </i>
    <i r="2">
      <x v="24"/>
    </i>
    <i r="2">
      <x v="25"/>
    </i>
    <i r="2">
      <x v="26"/>
    </i>
    <i r="2">
      <x v="27"/>
    </i>
    <i r="2">
      <x v="28"/>
    </i>
    <i r="2">
      <x v="29"/>
    </i>
    <i r="2">
      <x v="30"/>
    </i>
    <i r="2">
      <x v="5"/>
    </i>
    <i r="1">
      <x v="3"/>
    </i>
    <i r="2">
      <x v="31"/>
    </i>
    <i r="2">
      <x v="32"/>
    </i>
    <i r="2">
      <x v="3"/>
    </i>
    <i r="2">
      <x v="33"/>
    </i>
    <i r="2">
      <x/>
    </i>
    <i r="2">
      <x v="34"/>
    </i>
    <i r="2">
      <x v="8"/>
    </i>
    <i r="2">
      <x v="35"/>
    </i>
    <i r="2">
      <x v="36"/>
    </i>
    <i r="2">
      <x v="37"/>
    </i>
    <i r="2">
      <x v="38"/>
    </i>
    <i r="2">
      <x v="39"/>
    </i>
    <i r="2">
      <x v="40"/>
    </i>
    <i r="2">
      <x v="41"/>
    </i>
    <i r="2">
      <x v="42"/>
    </i>
    <i r="2">
      <x v="11"/>
    </i>
    <i r="2">
      <x v="43"/>
    </i>
    <i r="2">
      <x v="44"/>
    </i>
    <i r="2">
      <x v="45"/>
    </i>
    <i r="2">
      <x v="46"/>
    </i>
    <i r="2">
      <x v="13"/>
    </i>
    <i r="2">
      <x v="4"/>
    </i>
    <i r="2">
      <x v="15"/>
    </i>
    <i r="2">
      <x v="47"/>
    </i>
    <i r="2">
      <x v="48"/>
    </i>
    <i r="2">
      <x v="49"/>
    </i>
    <i r="2">
      <x v="50"/>
    </i>
    <i r="2">
      <x v="51"/>
    </i>
    <i r="2">
      <x v="52"/>
    </i>
    <i r="2">
      <x v="16"/>
    </i>
    <i r="2">
      <x v="17"/>
    </i>
    <i r="2">
      <x v="18"/>
    </i>
    <i r="2">
      <x v="53"/>
    </i>
    <i r="2">
      <x v="23"/>
    </i>
    <i r="2">
      <x v="54"/>
    </i>
    <i r="2">
      <x v="24"/>
    </i>
    <i r="2">
      <x v="25"/>
    </i>
    <i r="2">
      <x v="55"/>
    </i>
    <i r="2">
      <x v="56"/>
    </i>
    <i r="2">
      <x v="57"/>
    </i>
    <i r="2">
      <x v="58"/>
    </i>
    <i r="2">
      <x v="28"/>
    </i>
    <i r="2">
      <x v="5"/>
    </i>
    <i r="1">
      <x v="4"/>
    </i>
    <i r="2">
      <x v="3"/>
    </i>
    <i r="2">
      <x v="48"/>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A8F3E97-3EBC-43B4-8336-D4AEEE66D974}" name="PivotTable3"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V1:W6"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5">
    <i>
      <x/>
    </i>
    <i r="1">
      <x/>
    </i>
    <i r="2">
      <x/>
    </i>
    <i r="2">
      <x v="1"/>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3F1AFFE-2845-4F33-9EE2-7E37A7F70932}" name="PivotTable4" cacheId="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Z1:AA8"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7">
    <i>
      <x/>
    </i>
    <i r="1">
      <x/>
    </i>
    <i r="2">
      <x/>
    </i>
    <i r="1">
      <x v="1"/>
    </i>
    <i r="2">
      <x v="1"/>
    </i>
    <i r="2">
      <x v="2"/>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FC753691-AB62-4893-A901-0D5EE7F16BFA}" name="PivotTable2"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R1:S17"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16">
    <i>
      <x/>
    </i>
    <i r="1">
      <x/>
    </i>
    <i r="2">
      <x/>
    </i>
    <i r="2">
      <x v="1"/>
    </i>
    <i r="2">
      <x v="2"/>
    </i>
    <i r="2">
      <x v="3"/>
    </i>
    <i r="2">
      <x v="4"/>
    </i>
    <i r="2">
      <x v="5"/>
    </i>
    <i r="2">
      <x v="6"/>
    </i>
    <i r="2">
      <x v="7"/>
    </i>
    <i r="1">
      <x v="1"/>
    </i>
    <i r="2">
      <x v="1"/>
    </i>
    <i r="2">
      <x v="4"/>
    </i>
    <i r="2">
      <x v="8"/>
    </i>
    <i r="2">
      <x v="5"/>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DEC0A3A5-A6F0-4307-A598-65E2D024A50F}" name="PivotTable15"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8"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7">
    <i>
      <x/>
    </i>
    <i r="1">
      <x/>
    </i>
    <i r="2">
      <x/>
    </i>
    <i r="2">
      <x v="1"/>
    </i>
    <i r="2">
      <x v="2"/>
    </i>
    <i r="2">
      <x v="3"/>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A1D78FB5-D576-43F9-BA7E-DCE7C730DAAD}"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N1:O45"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44">
    <i>
      <x/>
    </i>
    <i r="1">
      <x/>
    </i>
    <i r="2">
      <x/>
    </i>
    <i r="1">
      <x v="1"/>
    </i>
    <i r="2">
      <x v="1"/>
    </i>
    <i r="1">
      <x v="2"/>
    </i>
    <i r="2">
      <x v="2"/>
    </i>
    <i r="2">
      <x v="3"/>
    </i>
    <i r="2">
      <x/>
    </i>
    <i r="2">
      <x v="4"/>
    </i>
    <i r="2">
      <x v="5"/>
    </i>
    <i r="2">
      <x v="6"/>
    </i>
    <i r="2">
      <x v="7"/>
    </i>
    <i r="2">
      <x v="8"/>
    </i>
    <i r="2">
      <x v="9"/>
    </i>
    <i r="2">
      <x v="10"/>
    </i>
    <i r="2">
      <x v="1"/>
    </i>
    <i r="2">
      <x v="11"/>
    </i>
    <i r="2">
      <x v="12"/>
    </i>
    <i r="2">
      <x v="13"/>
    </i>
    <i r="2">
      <x v="14"/>
    </i>
    <i r="2">
      <x v="15"/>
    </i>
    <i r="1">
      <x v="3"/>
    </i>
    <i r="2">
      <x v="2"/>
    </i>
    <i r="2">
      <x/>
    </i>
    <i r="2">
      <x v="16"/>
    </i>
    <i r="2">
      <x v="17"/>
    </i>
    <i r="2">
      <x v="5"/>
    </i>
    <i r="2">
      <x v="18"/>
    </i>
    <i r="2">
      <x v="19"/>
    </i>
    <i r="2">
      <x v="8"/>
    </i>
    <i r="2">
      <x v="20"/>
    </i>
    <i r="2">
      <x v="21"/>
    </i>
    <i r="2">
      <x v="9"/>
    </i>
    <i r="2">
      <x v="22"/>
    </i>
    <i r="2">
      <x v="1"/>
    </i>
    <i r="2">
      <x v="11"/>
    </i>
    <i r="2">
      <x v="15"/>
    </i>
    <i r="2">
      <x v="23"/>
    </i>
    <i r="2">
      <x v="24"/>
    </i>
    <i r="2">
      <x v="25"/>
    </i>
    <i r="1">
      <x v="4"/>
    </i>
    <i r="2">
      <x v="5"/>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8617F-C68F-405D-B315-76D27153449B}"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1:AJ5"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4">
    <i>
      <x/>
    </i>
    <i r="1">
      <x/>
    </i>
    <i r="1">
      <x v="1"/>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4FC36166-84AA-4784-9F13-4838C4863CC2}" name="PivotTable17"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J1:K8" firstHeaderRow="1"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3">
    <field x="2"/>
    <field x="3"/>
    <field x="1"/>
  </rowFields>
  <rowItems count="7">
    <i>
      <x/>
    </i>
    <i r="1">
      <x/>
    </i>
    <i r="2">
      <x/>
    </i>
    <i r="1">
      <x v="1"/>
    </i>
    <i r="2">
      <x/>
    </i>
    <i r="2">
      <x v="1"/>
    </i>
    <i t="grand">
      <x/>
    </i>
  </rowItems>
  <colItems count="1">
    <i/>
  </colItems>
  <dataFields count="1">
    <dataField name="Count of REQUEST"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REQUEST N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18"/>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ve Log!$A$3:$X$10485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36DA8-1CC4-47B3-8101-DD47327386A0}"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1:AD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5">
    <i>
      <x/>
    </i>
    <i r="1">
      <x/>
    </i>
    <i r="1">
      <x v="1"/>
    </i>
    <i r="1">
      <x v="2"/>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23EEFA-54E1-4ECD-8AE3-945C4B2039F9}"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G1:BH6" firstHeaderRow="1" firstDataRow="1" firstDataCol="1"/>
  <pivotFields count="3">
    <pivotField axis="axisRow" allDrilled="1" subtotalTop="0" showAll="0" dataSourceSort="1" defaultSubtotal="0" defaultAttributeDrillState="1">
      <items count="3">
        <item s="1" x="0"/>
        <item s="1" x="1"/>
        <item s="1" x="2"/>
      </items>
    </pivotField>
    <pivotField axis="axisRow" allDrilled="1" subtotalTop="0" showAll="0" defaultSubtotal="0" defaultAttributeDrillState="1">
      <items count="1">
        <item s="1" x="0"/>
      </items>
    </pivotField>
    <pivotField dataField="1" subtotalTop="0" showAll="0" defaultSubtotal="0"/>
  </pivotFields>
  <rowFields count="2">
    <field x="1"/>
    <field x="0"/>
  </rowFields>
  <rowItems count="5">
    <i>
      <x/>
    </i>
    <i r="1">
      <x/>
    </i>
    <i r="1">
      <x v="1"/>
    </i>
    <i r="1">
      <x v="2"/>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1" level="1">
        <member name="[Range 1].[request no].&amp;"/>
        <member name="[Range 1].[request no].&amp;[LI-001]"/>
        <member name="[Range 1].[request no].&amp;[LI-002]"/>
        <member name="[Range 1].[request no].&amp;[MA-001]"/>
        <member name="[Range 1].[request no].&amp;[MA-002]"/>
        <member name="[Range 1].[request no].&amp;[MA-003]"/>
        <member name="[Range 1].[request no].&amp;[MA-004]"/>
        <member name="[Range 1].[request no].&amp;[MA-005]"/>
        <member name="[Range 1].[request no].&amp;[ANH-002]"/>
        <member name="[Range 1].[request no].&amp;[CHEN-001]"/>
        <member name="[Range 1].[request no].&amp;[JOSE-001]"/>
        <member name=""/>
        <member name="[Range 1].[request no].&amp;[NAIK-003]"/>
        <member name=""/>
        <member name="[Range 1].[request no].&amp;[NAIK-008]"/>
        <member name=""/>
        <member name="[Range 1].[request no].&amp;[NAIK-030]"/>
        <member name="[Range 1].[request no].&amp;[NAIK-033]"/>
        <member name="[Range 1].[request no].&amp;[NAIK-036]"/>
        <member name="[Range 1].[request no].&amp;[NAIK-038]"/>
        <member name="[Range 1].[request no].&amp;[NAIK-042]"/>
        <member name="[Range 1].[request no].&amp;[NAIK-043]"/>
        <member name="[Range 1].[request no].&amp;[NAIK-047]"/>
        <member name="[Range 1].[request no].&amp;[NAIK-048]"/>
        <member name="[Range 1].[request no].&amp;[NAIK-049]"/>
        <member name="[Range 1].[request no].&amp;[NAIK-050]"/>
        <member name="[Range 1].[request no].&amp;[NAIK-051]"/>
        <member name="[Range 1].[request no].&amp;[NAIK-052]"/>
        <member name="[Range 1].[request no].&amp;[SOON-001]"/>
        <member name="[Range 1].[request no].&amp;[TORK-001]"/>
        <member name="[Range 1].[request no].&amp;[ABREU-001]"/>
        <member name="[Range 1].[request no].&amp;[AISHAH-001]"/>
        <member name="[Range 1].[request no].&amp;[BORSES-013]"/>
        <member name="[Range 1].[request no].&amp;[BORSES-014]"/>
        <member name="[Range 1].[request no].&amp;[BORSES-015]"/>
        <member name="[Range 1].[request no].&amp;[FAISAL-001]"/>
        <member name="[Range 1].[request no].&amp;[CARILLO-001]"/>
        <member name="[Range 1].[request no].&amp;[DERGHAM-011]"/>
        <member name="[Range 1].[request no].&amp;[PELLOLI-001]"/>
        <member name="[Range 1].[request no].&amp;[XOCHITL-018]"/>
        <member name="[Range 1].[request no].&amp;[XOCHITL-019]"/>
        <member name="[Range 1].[request no].&amp;[XOCHITL-021]"/>
        <member name="[Range 1].[request no].&amp;[XOCHITL-022]"/>
        <member name="[Range 1].[request no].&amp;[SHEPPARD-023]"/>
        <member name="[Range 1].[request no].&amp;[SHEPPARD-025]"/>
        <member name="[Range 1].[request no].&amp;[SHEPPARD-029]"/>
        <member name="[Range 1].[request no].&amp;[SHEPPARD-030]"/>
        <member name="[Range 1].[request no].&amp;[SHEPPARD-031]"/>
        <member name="[Range 1].[request no].&amp;[SHEPPARD-032]"/>
        <member name="[Range 1].[request no].&amp;[SHEPPARD-033]"/>
        <member name="[Range 1].[request no].&amp;[SHEPPARD-034]"/>
        <member name="[Range 1].[request no].&amp;[SHEPPARD-035]"/>
        <member name="[Range 1].[request no].&amp;[SHEPPARD-036]"/>
        <member name="[Range 1].[request no].&amp;[VUCKOVIC-001]"/>
        <member name="[Range 1].[request no].&amp;[KHETARPAL-001]"/>
        <member name="[Range 1].[request no].&amp;[MACHETANZ-003]"/>
        <member name="[Range 1].[request no].&amp;[MACHETANZ-004]"/>
        <member name="[Range 1].[request no].&amp;[MACHETANZ-005]"/>
        <member name="[Range 1].[request no].&amp;[MACHETANZ-006]"/>
        <member name="[Range 1].[request no].&amp;[AL-QAHTANI-001]"/>
        <member name="[Range 1].[request no].&amp;[PHONGPRAYOON-001]"/>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07AE95-E058-4554-98D0-2D25E05B935C}"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1:AA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CF8D5F-A849-41DE-92FD-164C0354D236}"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1:AP5"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4">
    <i>
      <x/>
    </i>
    <i r="1">
      <x/>
    </i>
    <i r="1">
      <x v="1"/>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2ED6FA-EC08-4243-845D-3748F2CF6730}"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X1:AY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
    <i>
      <x/>
    </i>
    <i r="1">
      <x/>
    </i>
    <i t="grand">
      <x/>
    </i>
  </rowItems>
  <colItems count="1">
    <i/>
  </colItems>
  <dataFields count="1">
    <dataField name="Distinct Count of Column3" fld="2" subtotal="count" baseField="1" baseItem="1">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olumn3"/>
    <pivotHierarchy dragToData="1"/>
  </pivotHierarchies>
  <pivotTableStyleInfo name="PivotStyleLight16" showRowHeaders="1" showColHeaders="1" showRowStripes="0" showColStripes="0" showLastColumn="1"/>
  <rowHierarchiesUsage count="2">
    <rowHierarchyUsage hierarchyUsage="3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6210D1-2908-41E3-9289-D74A395D90F1}" name="Table5" displayName="Table5" ref="A1:F3357" totalsRowShown="0">
  <autoFilter ref="A1:F3357" xr:uid="{116210D1-2908-41E3-9289-D74A395D90F1}"/>
  <tableColumns count="6">
    <tableColumn id="1" xr3:uid="{AEA305B9-4B8E-461B-AE33-FA547E2C74CE}" name="request no">
      <calculatedColumnFormula>'Active Log'!A4</calculatedColumnFormula>
    </tableColumn>
    <tableColumn id="2" xr3:uid="{D7068B38-9DBD-4CD5-872D-9B16A956857D}" name="dates" dataDxfId="3"/>
    <tableColumn id="3" xr3:uid="{2E38DE84-AE89-45CF-BFCC-0D718C3B1294}" name="status"/>
    <tableColumn id="4" xr3:uid="{AEB606F9-E58F-4F8E-A47D-1BCE90F9CB90}" name="Column1" dataDxfId="2">
      <calculatedColumnFormula>IF(COUNTIFS($A$2:$A$1048576, A2, $C$2:$C$1048576, "complete")&gt;0, "", _xlfn.MAXIFS($B$2:$B$1048576, $A$2:$A$1048576, A2, $C$2:$C$1048576, "&lt;&gt;complete"))</calculatedColumnFormula>
    </tableColumn>
    <tableColumn id="5" xr3:uid="{5F847EE4-B4D8-48FD-BF8F-7E77436B48F2}" name="Column2" dataDxfId="1">
      <calculatedColumnFormula>IF(D2&lt;&gt;"", FLOOR((TODAY()-D2)/7,1), "")</calculatedColumnFormula>
    </tableColumn>
    <tableColumn id="6" xr3:uid="{35711EB4-9121-4597-B537-23A4939EDBB3}" name="Column3" dataDxfId="0">
      <calculatedColumnFormula>IF(E2&lt;&gt;"", VLOOKUP(E2, $H$2:$I$32, 2, TRUE), "")</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3F2D4F-9EAF-4252-81EE-1965096B95D5}" name="Table3" displayName="Table3" ref="AC10:AD17" totalsRowShown="0">
  <autoFilter ref="AC10:AD17" xr:uid="{673F2D4F-9EAF-4252-81EE-1965096B95D5}"/>
  <sortState xmlns:xlrd2="http://schemas.microsoft.com/office/spreadsheetml/2017/richdata2" ref="AC11:AD17">
    <sortCondition ref="AD10:AD17"/>
  </sortState>
  <tableColumns count="2">
    <tableColumn id="1" xr3:uid="{51A1DCD0-3E3E-4DA6-957F-18F203C87A3A}" name="Column1"/>
    <tableColumn id="2" xr3:uid="{E01BCB71-58BB-4AA0-90B5-6E922A785621}" name="Column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pivotTable" Target="../pivotTables/pivotTable16.xml"/><Relationship Id="rId18" Type="http://schemas.openxmlformats.org/officeDocument/2006/relationships/table" Target="../tables/table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17" Type="http://schemas.openxmlformats.org/officeDocument/2006/relationships/drawing" Target="../drawings/drawing4.xml"/><Relationship Id="rId2" Type="http://schemas.openxmlformats.org/officeDocument/2006/relationships/pivotTable" Target="../pivotTables/pivotTable5.xml"/><Relationship Id="rId16" Type="http://schemas.openxmlformats.org/officeDocument/2006/relationships/pivotTable" Target="../pivotTables/pivotTable19.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5" Type="http://schemas.openxmlformats.org/officeDocument/2006/relationships/pivotTable" Target="../pivotTables/pivotTable1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7.xml"/><Relationship Id="rId3" Type="http://schemas.openxmlformats.org/officeDocument/2006/relationships/pivotTable" Target="../pivotTables/pivotTable22.xml"/><Relationship Id="rId7" Type="http://schemas.openxmlformats.org/officeDocument/2006/relationships/pivotTable" Target="../pivotTables/pivotTable26.xml"/><Relationship Id="rId12"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openxmlformats.org/officeDocument/2006/relationships/printerSettings" Target="../printerSettings/printerSettings3.bin"/><Relationship Id="rId5" Type="http://schemas.openxmlformats.org/officeDocument/2006/relationships/pivotTable" Target="../pivotTables/pivotTable24.xml"/><Relationship Id="rId10" Type="http://schemas.openxmlformats.org/officeDocument/2006/relationships/pivotTable" Target="../pivotTables/pivotTable29.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pivotTable" Target="../pivotTables/pivotTable33.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6.xml"/><Relationship Id="rId7" Type="http://schemas.openxmlformats.org/officeDocument/2006/relationships/pivotTable" Target="../pivotTables/pivotTable40.xml"/><Relationship Id="rId2" Type="http://schemas.openxmlformats.org/officeDocument/2006/relationships/pivotTable" Target="../pivotTables/pivotTable35.xml"/><Relationship Id="rId1" Type="http://schemas.openxmlformats.org/officeDocument/2006/relationships/pivotTable" Target="../pivotTables/pivotTable34.xml"/><Relationship Id="rId6" Type="http://schemas.openxmlformats.org/officeDocument/2006/relationships/pivotTable" Target="../pivotTables/pivotTable39.xml"/><Relationship Id="rId5" Type="http://schemas.openxmlformats.org/officeDocument/2006/relationships/pivotTable" Target="../pivotTables/pivotTable38.xml"/><Relationship Id="rId4" Type="http://schemas.openxmlformats.org/officeDocument/2006/relationships/pivotTable" Target="../pivotTables/pivotTable37.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758D-78C5-4828-AC5C-B278F58121F8}">
  <dimension ref="B2:C11"/>
  <sheetViews>
    <sheetView workbookViewId="0">
      <selection activeCell="B2" sqref="B2"/>
    </sheetView>
  </sheetViews>
  <sheetFormatPr defaultRowHeight="15" x14ac:dyDescent="0.25"/>
  <cols>
    <col min="2" max="2" width="13.140625" bestFit="1" customWidth="1"/>
    <col min="3" max="3" width="21.140625" bestFit="1" customWidth="1"/>
    <col min="4" max="4" width="5.85546875" bestFit="1" customWidth="1"/>
    <col min="5" max="5" width="6.28515625" bestFit="1" customWidth="1"/>
    <col min="6" max="6" width="9.42578125" bestFit="1" customWidth="1"/>
    <col min="7" max="7" width="6.28515625" bestFit="1" customWidth="1"/>
    <col min="8" max="8" width="5.42578125" bestFit="1" customWidth="1"/>
    <col min="9" max="9" width="5.85546875" bestFit="1" customWidth="1"/>
    <col min="10" max="10" width="10.140625" bestFit="1" customWidth="1"/>
    <col min="11" max="11" width="5.85546875" bestFit="1" customWidth="1"/>
    <col min="12" max="12" width="8.85546875" bestFit="1" customWidth="1"/>
    <col min="13" max="13" width="7.5703125" bestFit="1" customWidth="1"/>
    <col min="14" max="14" width="8.7109375" bestFit="1" customWidth="1"/>
    <col min="15" max="15" width="9" bestFit="1" customWidth="1"/>
    <col min="16" max="16" width="9.42578125" bestFit="1" customWidth="1"/>
    <col min="17" max="17" width="12.42578125" bestFit="1" customWidth="1"/>
    <col min="18" max="18" width="8.7109375" bestFit="1" customWidth="1"/>
    <col min="19" max="19" width="7.7109375" bestFit="1" customWidth="1"/>
    <col min="20" max="20" width="8.5703125" bestFit="1" customWidth="1"/>
    <col min="21" max="21" width="8" bestFit="1" customWidth="1"/>
    <col min="22" max="22" width="9" bestFit="1" customWidth="1"/>
    <col min="23" max="23" width="11.28515625" bestFit="1" customWidth="1"/>
    <col min="24" max="30" width="9.140625" bestFit="1" customWidth="1"/>
    <col min="31" max="31" width="11.42578125" bestFit="1" customWidth="1"/>
    <col min="32" max="32" width="20.7109375" bestFit="1" customWidth="1"/>
    <col min="33" max="39" width="14.140625" bestFit="1" customWidth="1"/>
    <col min="40" max="40" width="9.42578125" bestFit="1" customWidth="1"/>
    <col min="41" max="44" width="12.140625" bestFit="1" customWidth="1"/>
    <col min="45" max="45" width="11.28515625" bestFit="1" customWidth="1"/>
  </cols>
  <sheetData>
    <row r="2" spans="2:3" x14ac:dyDescent="0.25">
      <c r="B2" s="29" t="s">
        <v>245</v>
      </c>
      <c r="C2" t="s">
        <v>247</v>
      </c>
    </row>
    <row r="3" spans="2:3" x14ac:dyDescent="0.25">
      <c r="B3" s="28" t="s">
        <v>107</v>
      </c>
      <c r="C3">
        <v>12</v>
      </c>
    </row>
    <row r="4" spans="2:3" x14ac:dyDescent="0.25">
      <c r="B4" s="28" t="s">
        <v>19</v>
      </c>
      <c r="C4">
        <v>309</v>
      </c>
    </row>
    <row r="5" spans="2:3" x14ac:dyDescent="0.25">
      <c r="B5" s="28" t="s">
        <v>25</v>
      </c>
      <c r="C5">
        <v>319</v>
      </c>
    </row>
    <row r="6" spans="2:3" x14ac:dyDescent="0.25">
      <c r="B6" s="28" t="s">
        <v>224</v>
      </c>
      <c r="C6">
        <v>2</v>
      </c>
    </row>
    <row r="7" spans="2:3" x14ac:dyDescent="0.25">
      <c r="B7" s="28" t="s">
        <v>191</v>
      </c>
      <c r="C7">
        <v>14</v>
      </c>
    </row>
    <row r="8" spans="2:3" x14ac:dyDescent="0.25">
      <c r="B8" s="28" t="s">
        <v>311</v>
      </c>
      <c r="C8">
        <v>133</v>
      </c>
    </row>
    <row r="9" spans="2:3" x14ac:dyDescent="0.25">
      <c r="B9" s="28" t="s">
        <v>317</v>
      </c>
      <c r="C9">
        <v>2</v>
      </c>
    </row>
    <row r="10" spans="2:3" x14ac:dyDescent="0.25">
      <c r="B10" s="28" t="s">
        <v>218</v>
      </c>
      <c r="C10">
        <v>4</v>
      </c>
    </row>
    <row r="11" spans="2:3" x14ac:dyDescent="0.25">
      <c r="B11" s="28" t="s">
        <v>246</v>
      </c>
      <c r="C11">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F7A5-CF6F-43D3-A49B-6ACE4CE1F8E9}">
  <dimension ref="A1:AC39"/>
  <sheetViews>
    <sheetView showGridLines="0" zoomScale="112" zoomScaleNormal="112" workbookViewId="0">
      <selection activeCell="H5" sqref="H5"/>
    </sheetView>
  </sheetViews>
  <sheetFormatPr defaultRowHeight="15" x14ac:dyDescent="0.25"/>
  <cols>
    <col min="1" max="1" width="25.5703125" customWidth="1"/>
    <col min="3" max="3" width="15.28515625" bestFit="1" customWidth="1"/>
    <col min="4" max="4" width="15.28515625" customWidth="1"/>
    <col min="5" max="5" width="20.140625" customWidth="1"/>
    <col min="6" max="6" width="12.85546875" customWidth="1"/>
    <col min="7" max="7" width="14" customWidth="1"/>
    <col min="8" max="8" width="15.5703125" customWidth="1"/>
    <col min="9" max="10" width="14.7109375" customWidth="1"/>
    <col min="11" max="11" width="13.42578125" customWidth="1"/>
    <col min="12" max="12" width="26.140625" customWidth="1"/>
    <col min="13" max="13" width="33.42578125" customWidth="1"/>
  </cols>
  <sheetData>
    <row r="1" spans="1:29" ht="47.25" customHeight="1" x14ac:dyDescent="0.35">
      <c r="A1" s="120" t="s">
        <v>244</v>
      </c>
      <c r="B1" s="120"/>
      <c r="C1" s="120"/>
      <c r="D1" s="120"/>
      <c r="E1" s="120"/>
      <c r="F1" s="120"/>
      <c r="G1" s="120"/>
      <c r="H1" s="120"/>
      <c r="I1" s="120"/>
      <c r="J1" s="120"/>
      <c r="K1" s="120"/>
      <c r="L1" s="120"/>
      <c r="M1" s="120"/>
      <c r="N1" s="102"/>
      <c r="O1" s="102"/>
      <c r="P1" s="102"/>
      <c r="Q1" s="102"/>
      <c r="R1" s="102"/>
      <c r="S1" s="102"/>
      <c r="T1" s="102"/>
      <c r="U1" s="102"/>
      <c r="V1" s="102"/>
      <c r="W1" s="102"/>
      <c r="X1" s="102"/>
      <c r="Y1" s="102"/>
      <c r="Z1" s="102"/>
      <c r="AA1" s="102"/>
      <c r="AB1" s="102"/>
      <c r="AC1" s="102"/>
    </row>
    <row r="2" spans="1:29" ht="21.75" customHeight="1" x14ac:dyDescent="0.25">
      <c r="A2" s="121"/>
      <c r="B2" s="121"/>
      <c r="C2" s="121"/>
      <c r="D2" s="121"/>
      <c r="E2" s="121"/>
      <c r="F2" s="121"/>
      <c r="G2" s="121"/>
      <c r="H2" s="121"/>
      <c r="I2" s="121"/>
      <c r="J2" s="121"/>
      <c r="K2" s="121"/>
      <c r="L2" s="121"/>
      <c r="M2" s="121"/>
      <c r="N2" s="102"/>
      <c r="O2" s="102"/>
      <c r="P2" s="102"/>
      <c r="Q2" s="102"/>
      <c r="R2" s="102"/>
      <c r="S2" s="102"/>
      <c r="T2" s="102"/>
      <c r="U2" s="102"/>
      <c r="V2" s="102"/>
      <c r="W2" s="102"/>
      <c r="X2" s="102"/>
      <c r="Y2" s="102"/>
      <c r="Z2" s="102"/>
      <c r="AA2" s="102"/>
      <c r="AB2" s="102"/>
      <c r="AC2" s="102"/>
    </row>
    <row r="3" spans="1:29" ht="36.75" customHeight="1" x14ac:dyDescent="0.25">
      <c r="A3" s="42" t="s">
        <v>263</v>
      </c>
      <c r="B3" s="37" t="s">
        <v>262</v>
      </c>
      <c r="C3" s="37" t="s">
        <v>250</v>
      </c>
      <c r="D3" s="37" t="s">
        <v>249</v>
      </c>
      <c r="E3" s="37" t="s">
        <v>261</v>
      </c>
      <c r="F3" s="37" t="s">
        <v>219</v>
      </c>
      <c r="G3" s="37" t="s">
        <v>248</v>
      </c>
      <c r="H3" s="37" t="s">
        <v>319</v>
      </c>
      <c r="I3" s="37"/>
      <c r="J3" s="37" t="s">
        <v>331</v>
      </c>
      <c r="K3" s="38"/>
      <c r="L3" s="38"/>
      <c r="M3" s="101" t="s">
        <v>338</v>
      </c>
      <c r="N3" s="38"/>
      <c r="O3" s="38"/>
      <c r="P3" s="38"/>
      <c r="Q3" s="38"/>
      <c r="R3" s="38"/>
      <c r="S3" s="38"/>
      <c r="T3" s="119"/>
      <c r="U3" s="119" t="s">
        <v>372</v>
      </c>
      <c r="V3" s="38"/>
      <c r="W3" s="38"/>
      <c r="X3" s="38"/>
      <c r="Y3" s="38"/>
      <c r="Z3" s="38"/>
      <c r="AA3" s="38"/>
      <c r="AB3" s="38"/>
      <c r="AC3" s="38"/>
    </row>
    <row r="4" spans="1:29" ht="51.75" customHeight="1" x14ac:dyDescent="0.25">
      <c r="A4" s="34" t="s">
        <v>258</v>
      </c>
      <c r="B4" s="39">
        <f>GETPIVOTDATA("[Measures].[Distinct Count of REQUEST NO.]",'Request+bar graph data'!$A$3)</f>
        <v>60</v>
      </c>
      <c r="C4" s="35">
        <f>GETPIVOTDATA("[Measures].[Distinct Count of REQUEST NO.]",'Request+bar graph data'!$A$3,"[Range].[REQUESTOR]","[Range].[REQUESTOR].&amp;[Borses]")</f>
        <v>2</v>
      </c>
      <c r="D4" s="35">
        <f>GETPIVOTDATA("[Measures].[Distinct Count of REQUEST NO.]",'Request+bar graph data'!$A$3,"[Range].[REQUESTOR]","[Range].[REQUESTOR].&amp;[Dergham]")</f>
        <v>4</v>
      </c>
      <c r="E4" s="35">
        <f>GETPIVOTDATA("[Measures].[Distinct Count of REQUEST NO.]",'Request+bar graph data'!$A$3,"[Range].[REQUESTOR]","[Range].[REQUESTOR].&amp;[Machetanz]")</f>
        <v>6</v>
      </c>
      <c r="F4" s="35">
        <f>GETPIVOTDATA("[Measures].[Distinct Count of REQUEST NO.]",'Request+bar graph data'!$A$3,"[Range].[REQUESTOR]","[Range].[REQUESTOR].&amp;[Naik]")</f>
        <v>20</v>
      </c>
      <c r="G4" s="35">
        <f>GETPIVOTDATA("[Measures].[Distinct Count of REQUEST NO.]",'Request+bar graph data'!$A$3,"[Range].[REQUESTOR]","[Range].[REQUESTOR].&amp;[Sheppard]")</f>
        <v>13</v>
      </c>
      <c r="H4" s="35">
        <f>GETPIVOTDATA("[Measures].[Distinct Count of REQUEST NO.]",'Request+bar graph data'!$A$3,"[Range].[REQUESTOR]","[Range].[REQUESTOR].&amp;[Ma]")</f>
        <v>15</v>
      </c>
      <c r="I4" s="35"/>
      <c r="J4" s="35"/>
      <c r="K4" s="36"/>
      <c r="L4" s="36"/>
      <c r="M4" s="41"/>
      <c r="N4" s="36"/>
      <c r="O4" s="36"/>
      <c r="P4" s="36"/>
      <c r="Q4" s="36"/>
      <c r="R4" s="36"/>
      <c r="S4" s="36"/>
      <c r="T4" s="36"/>
      <c r="U4" s="36"/>
      <c r="V4" s="36"/>
      <c r="W4" s="36"/>
      <c r="X4" s="36"/>
      <c r="Y4" s="36"/>
      <c r="Z4" s="36"/>
      <c r="AA4" s="36"/>
      <c r="AB4" s="36"/>
      <c r="AC4" s="36"/>
    </row>
    <row r="5" spans="1:29" ht="48.75" customHeight="1" x14ac:dyDescent="0.25">
      <c r="A5" s="34" t="s">
        <v>259</v>
      </c>
      <c r="B5" s="40">
        <f>SUM(C5:I5)</f>
        <v>38</v>
      </c>
      <c r="C5" s="35">
        <f>'Request+bar graph data'!C47</f>
        <v>1</v>
      </c>
      <c r="D5" s="35">
        <f>'Request+bar graph data'!H47</f>
        <v>2</v>
      </c>
      <c r="E5" s="35">
        <f>'Request+bar graph data'!Q47-1</f>
        <v>2</v>
      </c>
      <c r="F5" s="35">
        <f>'Request+bar graph data'!U47</f>
        <v>16</v>
      </c>
      <c r="G5" s="35">
        <f>'Request+bar graph data'!Y47</f>
        <v>6</v>
      </c>
      <c r="H5" s="35">
        <f>'Request+bar graph data'!M47</f>
        <v>11</v>
      </c>
      <c r="I5" s="35"/>
      <c r="J5" s="35"/>
      <c r="K5" s="36"/>
      <c r="L5" s="36"/>
      <c r="M5" s="41"/>
      <c r="N5" s="36"/>
      <c r="O5" s="36"/>
      <c r="P5" s="36"/>
      <c r="Q5" s="36"/>
      <c r="R5" s="36"/>
      <c r="S5" s="36"/>
      <c r="T5" s="36"/>
      <c r="U5" s="36"/>
      <c r="V5" s="36"/>
      <c r="W5" s="36"/>
      <c r="X5" s="36"/>
      <c r="Y5" s="36"/>
      <c r="Z5" s="36"/>
      <c r="AA5" s="36"/>
      <c r="AB5" s="36"/>
      <c r="AC5" s="36"/>
    </row>
    <row r="6" spans="1:29" ht="42" customHeight="1" x14ac:dyDescent="0.25">
      <c r="A6" s="34" t="s">
        <v>260</v>
      </c>
      <c r="B6" s="40">
        <f>SUM(C6:I6)</f>
        <v>20</v>
      </c>
      <c r="C6" s="35">
        <f>'Request+bar graph data'!L19</f>
        <v>1</v>
      </c>
      <c r="D6" s="35">
        <f>'Request+bar graph data'!N19</f>
        <v>1</v>
      </c>
      <c r="E6" s="35">
        <f>'Request+bar graph data'!R19</f>
        <v>4</v>
      </c>
      <c r="F6" s="35">
        <f>'Request+bar graph data'!T19</f>
        <v>4</v>
      </c>
      <c r="G6" s="35">
        <f>'Request+bar graph data'!V19</f>
        <v>6</v>
      </c>
      <c r="H6" s="35">
        <f>'Request+bar graph data'!P19</f>
        <v>4</v>
      </c>
      <c r="I6" s="35"/>
      <c r="J6" s="35"/>
      <c r="K6" s="36"/>
      <c r="L6" s="36"/>
      <c r="M6" s="41"/>
      <c r="N6" s="36"/>
      <c r="O6" s="36"/>
      <c r="P6" s="36"/>
      <c r="Q6" s="36"/>
      <c r="R6" s="36"/>
      <c r="S6" s="36"/>
      <c r="T6" s="36"/>
      <c r="U6" s="36"/>
      <c r="V6" s="36"/>
      <c r="W6" s="36"/>
      <c r="X6" s="36"/>
      <c r="Y6" s="36"/>
      <c r="Z6" s="36"/>
      <c r="AA6" s="36"/>
      <c r="AB6" s="36"/>
      <c r="AC6" s="36"/>
    </row>
    <row r="7" spans="1:29" ht="63.75" customHeight="1" x14ac:dyDescent="0.25">
      <c r="A7" s="34" t="s">
        <v>264</v>
      </c>
      <c r="B7" s="40">
        <f>SUM(C7:I7)</f>
        <v>2</v>
      </c>
      <c r="C7" s="35">
        <f>'Request+bar graph data'!L20</f>
        <v>0</v>
      </c>
      <c r="D7" s="35">
        <f>'Request+bar graph data'!N20</f>
        <v>1</v>
      </c>
      <c r="E7" s="35">
        <f>'Request+bar graph data'!R20</f>
        <v>0</v>
      </c>
      <c r="F7" s="35">
        <f>'Request+bar graph data'!T20</f>
        <v>0</v>
      </c>
      <c r="G7" s="35">
        <f>'Request+bar graph data'!V20</f>
        <v>1</v>
      </c>
      <c r="H7" s="35">
        <f>'Request+bar graph data'!P20</f>
        <v>0</v>
      </c>
      <c r="I7" s="35"/>
      <c r="J7" s="35"/>
      <c r="K7" s="36"/>
      <c r="L7" s="36"/>
      <c r="M7" s="36"/>
      <c r="N7" s="36"/>
      <c r="O7" s="36"/>
      <c r="P7" s="36"/>
      <c r="Q7" s="36"/>
      <c r="R7" s="36"/>
      <c r="S7" s="36"/>
      <c r="T7" s="36"/>
      <c r="U7" s="36"/>
      <c r="V7" s="36"/>
      <c r="W7" s="36"/>
      <c r="X7" s="36"/>
      <c r="Y7" s="36"/>
      <c r="Z7" s="36"/>
      <c r="AA7" s="36"/>
      <c r="AB7" s="36"/>
      <c r="AC7" s="36"/>
    </row>
    <row r="8" spans="1:29" x14ac:dyDescent="0.25">
      <c r="N8" s="103"/>
      <c r="O8" s="103"/>
      <c r="P8" s="103"/>
      <c r="Q8" s="103"/>
      <c r="R8" s="103"/>
      <c r="S8" s="103"/>
      <c r="T8" s="103"/>
      <c r="U8" s="103"/>
      <c r="V8" s="103"/>
      <c r="W8" s="103"/>
      <c r="X8" s="103"/>
      <c r="Y8" s="103"/>
      <c r="Z8" s="103"/>
      <c r="AA8" s="103"/>
      <c r="AB8" s="103"/>
      <c r="AC8" s="103"/>
    </row>
    <row r="9" spans="1:29" x14ac:dyDescent="0.25">
      <c r="N9" s="103"/>
      <c r="O9" s="103"/>
      <c r="P9" s="103"/>
      <c r="Q9" s="103"/>
      <c r="R9" s="103"/>
      <c r="S9" s="103"/>
      <c r="T9" s="103"/>
      <c r="U9" s="103"/>
      <c r="V9" s="103"/>
      <c r="W9" s="103"/>
      <c r="X9" s="103"/>
      <c r="Y9" s="103"/>
      <c r="Z9" s="103"/>
      <c r="AA9" s="103"/>
      <c r="AB9" s="103"/>
      <c r="AC9" s="103"/>
    </row>
    <row r="10" spans="1:29" x14ac:dyDescent="0.25">
      <c r="N10" s="103"/>
      <c r="O10" s="103"/>
      <c r="P10" s="103"/>
      <c r="Q10" s="103"/>
      <c r="R10" s="103"/>
      <c r="S10" s="103"/>
      <c r="T10" s="103"/>
      <c r="U10" s="103"/>
      <c r="V10" s="103"/>
      <c r="W10" s="103"/>
      <c r="X10" s="103"/>
      <c r="Y10" s="103"/>
      <c r="Z10" s="103"/>
      <c r="AA10" s="103"/>
      <c r="AB10" s="103"/>
      <c r="AC10" s="103"/>
    </row>
    <row r="11" spans="1:29" x14ac:dyDescent="0.25">
      <c r="N11" s="103"/>
      <c r="O11" s="103"/>
      <c r="P11" s="103"/>
      <c r="Q11" s="103"/>
      <c r="R11" s="103"/>
      <c r="S11" s="103"/>
      <c r="T11" s="103"/>
      <c r="U11" s="103"/>
      <c r="V11" s="103"/>
      <c r="W11" s="103"/>
      <c r="X11" s="103"/>
      <c r="Y11" s="103"/>
      <c r="Z11" s="103"/>
      <c r="AA11" s="103"/>
      <c r="AB11" s="103"/>
      <c r="AC11" s="103"/>
    </row>
    <row r="12" spans="1:29" x14ac:dyDescent="0.25">
      <c r="N12" s="103"/>
      <c r="O12" s="103"/>
      <c r="P12" s="103"/>
      <c r="Q12" s="103"/>
      <c r="R12" s="103"/>
      <c r="S12" s="103"/>
      <c r="T12" s="103"/>
      <c r="U12" s="103"/>
      <c r="V12" s="103"/>
      <c r="W12" s="103"/>
      <c r="X12" s="103"/>
      <c r="Y12" s="103"/>
      <c r="Z12" s="103"/>
      <c r="AA12" s="103"/>
      <c r="AB12" s="103"/>
      <c r="AC12" s="103"/>
    </row>
    <row r="13" spans="1:29" x14ac:dyDescent="0.25">
      <c r="N13" s="103"/>
      <c r="O13" s="103"/>
      <c r="P13" s="103"/>
      <c r="Q13" s="103"/>
      <c r="R13" s="103"/>
      <c r="S13" s="103"/>
      <c r="T13" s="103"/>
      <c r="U13" s="103"/>
      <c r="V13" s="103"/>
      <c r="W13" s="103"/>
      <c r="X13" s="103"/>
      <c r="Y13" s="103"/>
      <c r="Z13" s="103"/>
      <c r="AA13" s="103"/>
      <c r="AB13" s="103"/>
      <c r="AC13" s="103"/>
    </row>
    <row r="14" spans="1:29" x14ac:dyDescent="0.25">
      <c r="N14" s="103"/>
      <c r="O14" s="103"/>
      <c r="P14" s="103"/>
      <c r="Q14" s="103"/>
      <c r="R14" s="103"/>
      <c r="S14" s="103"/>
      <c r="T14" s="103"/>
      <c r="U14" s="103"/>
      <c r="V14" s="103"/>
      <c r="W14" s="103"/>
      <c r="X14" s="103"/>
      <c r="Y14" s="103"/>
      <c r="Z14" s="103"/>
      <c r="AA14" s="103"/>
      <c r="AB14" s="103"/>
      <c r="AC14" s="103"/>
    </row>
    <row r="15" spans="1:29" x14ac:dyDescent="0.25">
      <c r="N15" s="103"/>
      <c r="O15" s="103"/>
      <c r="P15" s="103"/>
      <c r="Q15" s="103"/>
      <c r="R15" s="103"/>
      <c r="S15" s="103"/>
      <c r="T15" s="103"/>
      <c r="U15" s="103"/>
      <c r="V15" s="103"/>
      <c r="W15" s="103"/>
      <c r="X15" s="103"/>
      <c r="Y15" s="103"/>
      <c r="Z15" s="103"/>
      <c r="AA15" s="103"/>
      <c r="AB15" s="103"/>
      <c r="AC15" s="103"/>
    </row>
    <row r="16" spans="1:29" x14ac:dyDescent="0.25">
      <c r="N16" s="103"/>
      <c r="O16" s="103"/>
      <c r="P16" s="103"/>
      <c r="Q16" s="103"/>
      <c r="R16" s="103"/>
      <c r="S16" s="103"/>
      <c r="T16" s="103"/>
      <c r="U16" s="103"/>
      <c r="V16" s="103"/>
      <c r="W16" s="103"/>
      <c r="X16" s="103"/>
      <c r="Y16" s="103"/>
      <c r="Z16" s="103"/>
      <c r="AA16" s="103"/>
      <c r="AB16" s="103"/>
      <c r="AC16" s="103"/>
    </row>
    <row r="17" spans="14:29" x14ac:dyDescent="0.25">
      <c r="N17" s="103"/>
      <c r="O17" s="103"/>
      <c r="P17" s="103"/>
      <c r="Q17" s="103"/>
      <c r="R17" s="103"/>
      <c r="S17" s="103"/>
      <c r="T17" s="103"/>
      <c r="U17" s="103"/>
      <c r="V17" s="103"/>
      <c r="W17" s="103"/>
      <c r="X17" s="103"/>
      <c r="Y17" s="103"/>
      <c r="Z17" s="103"/>
      <c r="AA17" s="103"/>
      <c r="AB17" s="103"/>
      <c r="AC17" s="103"/>
    </row>
    <row r="18" spans="14:29" x14ac:dyDescent="0.25">
      <c r="N18" s="103"/>
      <c r="O18" s="103"/>
      <c r="P18" s="103"/>
      <c r="Q18" s="103"/>
      <c r="R18" s="103"/>
      <c r="S18" s="103"/>
      <c r="T18" s="103"/>
      <c r="U18" s="103"/>
      <c r="V18" s="103"/>
      <c r="W18" s="103"/>
      <c r="X18" s="103"/>
      <c r="Y18" s="103"/>
      <c r="Z18" s="103"/>
      <c r="AA18" s="103"/>
      <c r="AB18" s="103"/>
      <c r="AC18" s="103"/>
    </row>
    <row r="19" spans="14:29" x14ac:dyDescent="0.25">
      <c r="N19" s="103"/>
      <c r="O19" s="103"/>
      <c r="P19" s="103"/>
      <c r="Q19" s="103"/>
      <c r="R19" s="103"/>
      <c r="S19" s="103"/>
      <c r="T19" s="103"/>
      <c r="U19" s="103"/>
      <c r="V19" s="103"/>
      <c r="W19" s="103"/>
      <c r="X19" s="103"/>
      <c r="Y19" s="103"/>
      <c r="Z19" s="103"/>
      <c r="AA19" s="103"/>
      <c r="AB19" s="103"/>
      <c r="AC19" s="103"/>
    </row>
    <row r="20" spans="14:29" x14ac:dyDescent="0.25">
      <c r="N20" s="103"/>
      <c r="O20" s="103"/>
      <c r="P20" s="103"/>
      <c r="Q20" s="103"/>
      <c r="R20" s="103"/>
      <c r="S20" s="103"/>
      <c r="T20" s="103"/>
      <c r="U20" s="103"/>
      <c r="V20" s="103"/>
      <c r="W20" s="103"/>
      <c r="X20" s="103"/>
      <c r="Y20" s="103"/>
      <c r="Z20" s="103"/>
      <c r="AA20" s="103"/>
      <c r="AB20" s="103"/>
      <c r="AC20" s="103"/>
    </row>
    <row r="21" spans="14:29" x14ac:dyDescent="0.25">
      <c r="N21" s="103"/>
      <c r="O21" s="103"/>
      <c r="P21" s="103"/>
      <c r="Q21" s="103"/>
      <c r="R21" s="103"/>
      <c r="S21" s="103"/>
      <c r="T21" s="103"/>
      <c r="U21" s="103"/>
      <c r="V21" s="103"/>
      <c r="W21" s="103"/>
      <c r="X21" s="103"/>
      <c r="Y21" s="103"/>
      <c r="Z21" s="103"/>
      <c r="AA21" s="103"/>
      <c r="AB21" s="103"/>
      <c r="AC21" s="103"/>
    </row>
    <row r="22" spans="14:29" x14ac:dyDescent="0.25">
      <c r="N22" s="103"/>
      <c r="O22" s="103"/>
      <c r="P22" s="103"/>
      <c r="Q22" s="103"/>
      <c r="R22" s="103"/>
      <c r="S22" s="103"/>
      <c r="T22" s="103"/>
      <c r="U22" s="103"/>
      <c r="V22" s="103"/>
      <c r="W22" s="103"/>
      <c r="X22" s="103"/>
      <c r="Y22" s="103"/>
      <c r="Z22" s="103"/>
      <c r="AA22" s="103"/>
      <c r="AB22" s="103"/>
      <c r="AC22" s="103"/>
    </row>
    <row r="23" spans="14:29" x14ac:dyDescent="0.25">
      <c r="N23" s="103"/>
      <c r="O23" s="103"/>
      <c r="P23" s="103"/>
      <c r="Q23" s="103"/>
      <c r="R23" s="103"/>
      <c r="S23" s="103"/>
      <c r="T23" s="103"/>
      <c r="U23" s="103"/>
      <c r="V23" s="103"/>
      <c r="W23" s="103"/>
      <c r="X23" s="103"/>
      <c r="Y23" s="103"/>
      <c r="Z23" s="103"/>
      <c r="AA23" s="103"/>
      <c r="AB23" s="103"/>
      <c r="AC23" s="103"/>
    </row>
    <row r="24" spans="14:29" x14ac:dyDescent="0.25">
      <c r="N24" s="103"/>
      <c r="O24" s="103"/>
      <c r="P24" s="103"/>
      <c r="Q24" s="103"/>
      <c r="R24" s="103"/>
      <c r="S24" s="103"/>
      <c r="T24" s="103"/>
      <c r="U24" s="103"/>
      <c r="V24" s="103"/>
      <c r="W24" s="103"/>
      <c r="X24" s="103"/>
      <c r="Y24" s="103"/>
      <c r="Z24" s="103"/>
      <c r="AA24" s="103"/>
      <c r="AB24" s="103"/>
      <c r="AC24" s="103"/>
    </row>
    <row r="25" spans="14:29" x14ac:dyDescent="0.25">
      <c r="N25" s="103"/>
      <c r="O25" s="103"/>
      <c r="P25" s="103"/>
      <c r="Q25" s="103"/>
      <c r="R25" s="103"/>
      <c r="S25" s="103"/>
      <c r="T25" s="103"/>
      <c r="U25" s="103"/>
      <c r="V25" s="103"/>
      <c r="W25" s="103"/>
      <c r="X25" s="103"/>
      <c r="Y25" s="103"/>
      <c r="Z25" s="103"/>
      <c r="AA25" s="103"/>
      <c r="AB25" s="103"/>
      <c r="AC25" s="103"/>
    </row>
    <row r="26" spans="14:29" x14ac:dyDescent="0.25">
      <c r="N26" s="103"/>
      <c r="O26" s="103"/>
      <c r="P26" s="103"/>
      <c r="Q26" s="103"/>
      <c r="R26" s="103"/>
      <c r="S26" s="103"/>
      <c r="T26" s="103"/>
      <c r="U26" s="103"/>
      <c r="V26" s="103"/>
      <c r="W26" s="103"/>
      <c r="X26" s="103"/>
      <c r="Y26" s="103"/>
      <c r="Z26" s="103"/>
      <c r="AA26" s="103"/>
      <c r="AB26" s="103"/>
      <c r="AC26" s="103"/>
    </row>
    <row r="27" spans="14:29" x14ac:dyDescent="0.25">
      <c r="N27" s="103"/>
      <c r="O27" s="103"/>
      <c r="P27" s="103"/>
      <c r="Q27" s="103"/>
      <c r="R27" s="103"/>
      <c r="S27" s="103"/>
      <c r="T27" s="103"/>
      <c r="U27" s="103"/>
      <c r="V27" s="103"/>
      <c r="W27" s="103"/>
      <c r="X27" s="103"/>
      <c r="Y27" s="103"/>
      <c r="Z27" s="103"/>
      <c r="AA27" s="103"/>
      <c r="AB27" s="103"/>
      <c r="AC27" s="103"/>
    </row>
    <row r="28" spans="14:29" x14ac:dyDescent="0.25">
      <c r="N28" s="103"/>
      <c r="O28" s="103"/>
      <c r="P28" s="103"/>
      <c r="Q28" s="103"/>
      <c r="R28" s="103"/>
      <c r="S28" s="103"/>
      <c r="T28" s="103"/>
      <c r="U28" s="103"/>
      <c r="V28" s="103"/>
      <c r="W28" s="103"/>
      <c r="X28" s="103"/>
      <c r="Y28" s="103"/>
      <c r="Z28" s="103"/>
      <c r="AA28" s="103"/>
      <c r="AB28" s="103"/>
      <c r="AC28" s="103"/>
    </row>
    <row r="29" spans="14:29" x14ac:dyDescent="0.25">
      <c r="N29" s="103"/>
      <c r="O29" s="103"/>
      <c r="P29" s="103"/>
      <c r="Q29" s="103"/>
      <c r="R29" s="103"/>
      <c r="S29" s="103"/>
      <c r="T29" s="103"/>
      <c r="U29" s="103"/>
      <c r="V29" s="103"/>
      <c r="W29" s="103"/>
      <c r="X29" s="103"/>
      <c r="Y29" s="103"/>
      <c r="Z29" s="103"/>
      <c r="AA29" s="103"/>
      <c r="AB29" s="103"/>
      <c r="AC29" s="103"/>
    </row>
    <row r="30" spans="14:29" x14ac:dyDescent="0.25">
      <c r="N30" s="103"/>
      <c r="O30" s="103"/>
      <c r="P30" s="103"/>
      <c r="Q30" s="103"/>
      <c r="R30" s="103"/>
      <c r="S30" s="103"/>
      <c r="T30" s="103"/>
      <c r="U30" s="103"/>
      <c r="V30" s="103"/>
      <c r="W30" s="103"/>
      <c r="X30" s="103"/>
      <c r="Y30" s="103"/>
      <c r="Z30" s="103"/>
      <c r="AA30" s="103"/>
      <c r="AB30" s="103"/>
      <c r="AC30" s="103"/>
    </row>
    <row r="31" spans="14:29" x14ac:dyDescent="0.25">
      <c r="N31" s="103"/>
      <c r="O31" s="103"/>
      <c r="P31" s="103"/>
      <c r="Q31" s="103"/>
      <c r="R31" s="103"/>
      <c r="S31" s="103"/>
      <c r="T31" s="103"/>
      <c r="U31" s="103"/>
      <c r="V31" s="103"/>
      <c r="W31" s="103"/>
      <c r="X31" s="103"/>
      <c r="Y31" s="103"/>
      <c r="Z31" s="103"/>
      <c r="AA31" s="103"/>
      <c r="AB31" s="103"/>
      <c r="AC31" s="103"/>
    </row>
    <row r="32" spans="14:29" x14ac:dyDescent="0.25">
      <c r="N32" s="103"/>
      <c r="O32" s="103"/>
      <c r="P32" s="103"/>
      <c r="Q32" s="103"/>
      <c r="R32" s="103"/>
      <c r="S32" s="103"/>
      <c r="T32" s="103"/>
      <c r="U32" s="103"/>
      <c r="V32" s="103"/>
      <c r="W32" s="103"/>
      <c r="X32" s="103"/>
      <c r="Y32" s="103"/>
      <c r="Z32" s="103"/>
      <c r="AA32" s="103"/>
      <c r="AB32" s="103"/>
      <c r="AC32" s="103"/>
    </row>
    <row r="33" spans="14:29" x14ac:dyDescent="0.25">
      <c r="N33" s="103"/>
      <c r="O33" s="103"/>
      <c r="P33" s="103"/>
      <c r="Q33" s="103"/>
      <c r="R33" s="103"/>
      <c r="S33" s="103"/>
      <c r="T33" s="103"/>
      <c r="U33" s="103"/>
      <c r="V33" s="103"/>
      <c r="W33" s="103"/>
      <c r="X33" s="103"/>
      <c r="Y33" s="103"/>
      <c r="Z33" s="103"/>
      <c r="AA33" s="103"/>
      <c r="AB33" s="103"/>
      <c r="AC33" s="103"/>
    </row>
    <row r="34" spans="14:29" x14ac:dyDescent="0.25">
      <c r="N34" s="103"/>
      <c r="O34" s="103"/>
      <c r="P34" s="103"/>
      <c r="Q34" s="103"/>
      <c r="R34" s="103"/>
      <c r="S34" s="103"/>
      <c r="T34" s="103"/>
      <c r="U34" s="103"/>
      <c r="V34" s="103"/>
      <c r="W34" s="103"/>
      <c r="X34" s="103"/>
      <c r="Y34" s="103"/>
      <c r="Z34" s="103"/>
      <c r="AA34" s="103"/>
      <c r="AB34" s="103"/>
      <c r="AC34" s="103"/>
    </row>
    <row r="35" spans="14:29" x14ac:dyDescent="0.25">
      <c r="N35" s="103"/>
      <c r="O35" s="103"/>
      <c r="P35" s="103"/>
      <c r="Q35" s="103"/>
      <c r="R35" s="103"/>
      <c r="S35" s="103"/>
      <c r="T35" s="103"/>
      <c r="U35" s="103"/>
      <c r="V35" s="103"/>
      <c r="W35" s="103"/>
      <c r="X35" s="103"/>
      <c r="Y35" s="103"/>
      <c r="Z35" s="103"/>
      <c r="AA35" s="103"/>
      <c r="AB35" s="103"/>
      <c r="AC35" s="103"/>
    </row>
    <row r="36" spans="14:29" x14ac:dyDescent="0.25">
      <c r="N36" s="103"/>
      <c r="O36" s="103"/>
      <c r="P36" s="103"/>
      <c r="Q36" s="103"/>
      <c r="R36" s="103"/>
      <c r="S36" s="103"/>
      <c r="T36" s="103"/>
      <c r="U36" s="103"/>
      <c r="V36" s="103"/>
      <c r="W36" s="103"/>
      <c r="X36" s="103"/>
      <c r="Y36" s="103"/>
      <c r="Z36" s="103"/>
      <c r="AA36" s="103"/>
      <c r="AB36" s="103"/>
      <c r="AC36" s="103"/>
    </row>
    <row r="37" spans="14:29" x14ac:dyDescent="0.25">
      <c r="N37" s="103"/>
      <c r="O37" s="103"/>
      <c r="P37" s="103"/>
      <c r="Q37" s="103"/>
      <c r="R37" s="103"/>
      <c r="S37" s="103"/>
      <c r="T37" s="103"/>
      <c r="U37" s="103"/>
      <c r="V37" s="103"/>
      <c r="W37" s="103"/>
      <c r="X37" s="103"/>
      <c r="Y37" s="103"/>
      <c r="Z37" s="103"/>
      <c r="AA37" s="103"/>
      <c r="AB37" s="103"/>
      <c r="AC37" s="103"/>
    </row>
    <row r="38" spans="14:29" x14ac:dyDescent="0.25">
      <c r="N38" s="103"/>
      <c r="O38" s="103"/>
      <c r="P38" s="103"/>
      <c r="Q38" s="103"/>
      <c r="R38" s="103"/>
      <c r="S38" s="103"/>
      <c r="T38" s="103"/>
      <c r="U38" s="103"/>
      <c r="V38" s="103"/>
      <c r="W38" s="103"/>
      <c r="X38" s="103"/>
      <c r="Y38" s="103"/>
      <c r="Z38" s="103"/>
      <c r="AA38" s="103"/>
      <c r="AB38" s="103"/>
      <c r="AC38" s="103"/>
    </row>
    <row r="39" spans="14:29" x14ac:dyDescent="0.25">
      <c r="N39" s="103"/>
      <c r="O39" s="103"/>
      <c r="P39" s="103"/>
      <c r="Q39" s="103"/>
      <c r="R39" s="103"/>
      <c r="S39" s="103"/>
      <c r="T39" s="103"/>
      <c r="U39" s="103"/>
      <c r="V39" s="103"/>
      <c r="W39" s="103"/>
      <c r="X39" s="103"/>
      <c r="Y39" s="103"/>
      <c r="Z39" s="103"/>
      <c r="AA39" s="103"/>
      <c r="AB39" s="103"/>
      <c r="AC39" s="103"/>
    </row>
  </sheetData>
  <sortState xmlns:xlrd2="http://schemas.microsoft.com/office/spreadsheetml/2017/richdata2" ref="G8:H25">
    <sortCondition ref="H8:H25"/>
  </sortState>
  <mergeCells count="2">
    <mergeCell ref="A1:M1"/>
    <mergeCell ref="A2:M2"/>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9233-C4FC-40B5-BF3A-4F429B69CB8E}">
  <sheetPr>
    <pageSetUpPr fitToPage="1"/>
  </sheetPr>
  <dimension ref="A1:X2501"/>
  <sheetViews>
    <sheetView tabSelected="1" zoomScale="80" zoomScaleNormal="80" workbookViewId="0">
      <pane ySplit="3" topLeftCell="A4" activePane="bottomLeft" state="frozen"/>
      <selection pane="bottomLeft" activeCell="P24" sqref="P24"/>
    </sheetView>
  </sheetViews>
  <sheetFormatPr defaultRowHeight="15" x14ac:dyDescent="0.25"/>
  <cols>
    <col min="1" max="1" width="20.42578125" style="11" customWidth="1"/>
    <col min="2" max="10" width="21.5703125" style="11" hidden="1" customWidth="1"/>
    <col min="11" max="11" width="18.85546875" style="11" customWidth="1"/>
    <col min="12" max="12" width="14.85546875" style="11" customWidth="1"/>
    <col min="13" max="13" width="31.28515625" style="11" customWidth="1"/>
    <col min="14" max="14" width="18.28515625" style="11" customWidth="1"/>
    <col min="15" max="15" width="31.28515625" style="11" customWidth="1"/>
    <col min="16" max="16" width="45.85546875" style="11" customWidth="1"/>
    <col min="17" max="17" width="10.85546875" style="11" hidden="1" customWidth="1"/>
    <col min="18" max="18" width="26.42578125" style="11" customWidth="1"/>
    <col min="19" max="19" width="15.7109375" style="11" customWidth="1"/>
    <col min="20" max="20" width="13.85546875" style="11" customWidth="1"/>
    <col min="21" max="21" width="12.85546875" style="11" customWidth="1"/>
    <col min="22" max="22" width="16.140625" style="12" customWidth="1"/>
    <col min="23" max="23" width="16.5703125" style="12" customWidth="1"/>
    <col min="24" max="24" width="88.42578125" style="11" customWidth="1"/>
    <col min="25" max="16384" width="9.140625" style="28"/>
  </cols>
  <sheetData>
    <row r="1" spans="1:24" s="11" customFormat="1" ht="15" customHeight="1" x14ac:dyDescent="0.25">
      <c r="A1" s="122" t="s">
        <v>243</v>
      </c>
      <c r="B1" s="122"/>
      <c r="C1" s="122"/>
      <c r="D1" s="122"/>
      <c r="E1" s="122"/>
      <c r="F1" s="122"/>
      <c r="G1" s="122"/>
      <c r="H1" s="122"/>
      <c r="I1" s="122"/>
      <c r="J1" s="122"/>
      <c r="K1" s="122"/>
      <c r="L1" s="122"/>
      <c r="M1" s="122"/>
      <c r="N1" s="122"/>
      <c r="O1" s="122"/>
      <c r="P1" s="122"/>
      <c r="Q1" s="122"/>
      <c r="R1" s="122"/>
      <c r="S1" s="122"/>
      <c r="T1" s="122"/>
      <c r="U1" s="122"/>
      <c r="V1" s="122"/>
      <c r="W1" s="122"/>
      <c r="X1" s="26"/>
    </row>
    <row r="2" spans="1:24" s="11" customFormat="1" ht="63.75" customHeight="1" x14ac:dyDescent="0.25">
      <c r="A2" s="122"/>
      <c r="B2" s="122"/>
      <c r="C2" s="122"/>
      <c r="D2" s="122"/>
      <c r="E2" s="122"/>
      <c r="F2" s="122"/>
      <c r="G2" s="122"/>
      <c r="H2" s="122"/>
      <c r="I2" s="122"/>
      <c r="J2" s="122"/>
      <c r="K2" s="122"/>
      <c r="L2" s="122"/>
      <c r="M2" s="122"/>
      <c r="N2" s="122"/>
      <c r="O2" s="122"/>
      <c r="P2" s="122"/>
      <c r="Q2" s="122"/>
      <c r="R2" s="122"/>
      <c r="S2" s="122"/>
      <c r="T2" s="122"/>
      <c r="U2" s="122"/>
      <c r="V2" s="122"/>
      <c r="W2" s="122"/>
      <c r="X2" s="27"/>
    </row>
    <row r="3" spans="1:24" x14ac:dyDescent="0.25">
      <c r="A3" s="19" t="s">
        <v>0</v>
      </c>
      <c r="B3" s="33" t="s">
        <v>258</v>
      </c>
      <c r="C3" s="33" t="s">
        <v>251</v>
      </c>
      <c r="D3" s="33" t="s">
        <v>252</v>
      </c>
      <c r="E3" s="33" t="s">
        <v>253</v>
      </c>
      <c r="F3" s="33" t="s">
        <v>254</v>
      </c>
      <c r="G3" s="33" t="s">
        <v>257</v>
      </c>
      <c r="H3" s="33" t="s">
        <v>255</v>
      </c>
      <c r="I3" s="33" t="s">
        <v>256</v>
      </c>
      <c r="J3" s="33" t="s">
        <v>339</v>
      </c>
      <c r="K3" s="19" t="s">
        <v>1</v>
      </c>
      <c r="L3" s="20" t="s">
        <v>2</v>
      </c>
      <c r="M3" s="19" t="s">
        <v>3</v>
      </c>
      <c r="N3" s="19" t="s">
        <v>4</v>
      </c>
      <c r="O3" s="19" t="s">
        <v>5</v>
      </c>
      <c r="P3" s="19" t="s">
        <v>6</v>
      </c>
      <c r="Q3" s="21" t="s">
        <v>205</v>
      </c>
      <c r="R3" s="19" t="s">
        <v>7</v>
      </c>
      <c r="S3" s="19" t="s">
        <v>8</v>
      </c>
      <c r="T3" s="19" t="s">
        <v>9</v>
      </c>
      <c r="U3" s="19" t="s">
        <v>10</v>
      </c>
      <c r="V3" s="20" t="s">
        <v>11</v>
      </c>
      <c r="W3" s="20" t="s">
        <v>12</v>
      </c>
      <c r="X3" s="21"/>
    </row>
    <row r="4" spans="1:24" x14ac:dyDescent="0.25">
      <c r="A4" s="8" t="s">
        <v>169</v>
      </c>
      <c r="B4" s="31">
        <f>(COUNTIF($A$4:$A4,$A4)=1)+0</f>
        <v>1</v>
      </c>
      <c r="C4" s="31"/>
      <c r="D4" s="31"/>
      <c r="E4" s="31"/>
      <c r="F4" s="31"/>
      <c r="G4" s="31"/>
      <c r="H4" s="31">
        <f>(COUNTIF($A$4:$A23,$A4)=1)+0</f>
        <v>0</v>
      </c>
      <c r="I4" s="31"/>
      <c r="J4" s="31"/>
      <c r="K4" s="8" t="s">
        <v>102</v>
      </c>
      <c r="L4" s="9">
        <v>44986</v>
      </c>
      <c r="M4" s="8" t="s">
        <v>402</v>
      </c>
      <c r="N4" s="8" t="s">
        <v>130</v>
      </c>
      <c r="O4" s="8" t="s">
        <v>30</v>
      </c>
      <c r="P4" s="49" t="s">
        <v>232</v>
      </c>
      <c r="Q4" s="16"/>
      <c r="R4" s="8" t="s">
        <v>35</v>
      </c>
      <c r="S4" s="8" t="s">
        <v>311</v>
      </c>
      <c r="T4" s="8" t="s">
        <v>61</v>
      </c>
      <c r="U4" s="8" t="s">
        <v>139</v>
      </c>
      <c r="V4" s="9">
        <v>44992</v>
      </c>
      <c r="W4" s="9">
        <v>44986</v>
      </c>
      <c r="X4" s="10"/>
    </row>
    <row r="5" spans="1:24" x14ac:dyDescent="0.25">
      <c r="A5" s="8" t="s">
        <v>169</v>
      </c>
      <c r="B5" s="31">
        <f>(COUNTIF($A$4:$A5,$A5)=1)+0</f>
        <v>0</v>
      </c>
      <c r="C5" s="31"/>
      <c r="D5" s="31"/>
      <c r="E5" s="31"/>
      <c r="F5" s="31"/>
      <c r="G5" s="31"/>
      <c r="H5" s="31">
        <f>(COUNTIF($A$4:$A24,$A5)=1)+0</f>
        <v>0</v>
      </c>
      <c r="I5" s="31"/>
      <c r="J5" s="31"/>
      <c r="K5" s="8" t="s">
        <v>102</v>
      </c>
      <c r="L5" s="9">
        <v>44986</v>
      </c>
      <c r="M5" s="8" t="s">
        <v>402</v>
      </c>
      <c r="N5" s="8" t="s">
        <v>130</v>
      </c>
      <c r="O5" s="8" t="s">
        <v>31</v>
      </c>
      <c r="P5" s="49" t="s">
        <v>232</v>
      </c>
      <c r="R5" s="8" t="s">
        <v>35</v>
      </c>
      <c r="S5" s="8" t="s">
        <v>311</v>
      </c>
      <c r="T5" s="8" t="s">
        <v>61</v>
      </c>
      <c r="U5" s="8" t="s">
        <v>139</v>
      </c>
      <c r="V5" s="9">
        <v>44992</v>
      </c>
      <c r="W5" s="9">
        <v>44986</v>
      </c>
      <c r="X5" s="10"/>
    </row>
    <row r="6" spans="1:24" ht="23.25" customHeight="1" x14ac:dyDescent="0.25">
      <c r="A6" s="44" t="s">
        <v>169</v>
      </c>
      <c r="B6" s="31">
        <f>(COUNTIF($A$4:$A6,$A6)=1)+0</f>
        <v>0</v>
      </c>
      <c r="C6" s="31"/>
      <c r="D6" s="31"/>
      <c r="E6" s="31"/>
      <c r="F6" s="31"/>
      <c r="G6" s="31"/>
      <c r="H6" s="31"/>
      <c r="I6" s="31"/>
      <c r="J6" s="31"/>
      <c r="K6" s="8" t="s">
        <v>102</v>
      </c>
      <c r="L6" s="9">
        <v>45020</v>
      </c>
      <c r="M6" s="44" t="s">
        <v>402</v>
      </c>
      <c r="N6" s="44" t="s">
        <v>130</v>
      </c>
      <c r="O6" s="44" t="s">
        <v>30</v>
      </c>
      <c r="P6" s="77" t="s">
        <v>140</v>
      </c>
      <c r="Q6" s="8"/>
      <c r="R6" s="44" t="s">
        <v>35</v>
      </c>
      <c r="S6" s="8" t="s">
        <v>311</v>
      </c>
      <c r="T6" s="44" t="s">
        <v>156</v>
      </c>
      <c r="U6" s="44" t="s">
        <v>138</v>
      </c>
      <c r="V6" s="9">
        <v>45023</v>
      </c>
      <c r="W6" s="9">
        <v>45020</v>
      </c>
      <c r="X6" s="54"/>
    </row>
    <row r="7" spans="1:24" x14ac:dyDescent="0.25">
      <c r="A7" s="44" t="s">
        <v>169</v>
      </c>
      <c r="B7" s="31">
        <f>(COUNTIF($A$4:$A7,$A7)=1)+0</f>
        <v>0</v>
      </c>
      <c r="C7" s="31"/>
      <c r="D7" s="31"/>
      <c r="E7" s="31"/>
      <c r="F7" s="31"/>
      <c r="G7" s="31"/>
      <c r="H7" s="31"/>
      <c r="I7" s="31"/>
      <c r="J7" s="31"/>
      <c r="K7" s="8" t="s">
        <v>102</v>
      </c>
      <c r="L7" s="9">
        <v>45020</v>
      </c>
      <c r="M7" s="44" t="s">
        <v>402</v>
      </c>
      <c r="N7" s="44" t="s">
        <v>130</v>
      </c>
      <c r="O7" s="44" t="s">
        <v>31</v>
      </c>
      <c r="P7" s="77" t="s">
        <v>140</v>
      </c>
      <c r="Q7" s="8"/>
      <c r="R7" s="44" t="s">
        <v>35</v>
      </c>
      <c r="S7" s="8" t="s">
        <v>311</v>
      </c>
      <c r="T7" s="44" t="s">
        <v>156</v>
      </c>
      <c r="U7" s="44" t="s">
        <v>138</v>
      </c>
      <c r="V7" s="9">
        <v>45023</v>
      </c>
      <c r="W7" s="9">
        <v>45020</v>
      </c>
      <c r="X7" s="54"/>
    </row>
    <row r="8" spans="1:24" x14ac:dyDescent="0.25">
      <c r="A8" s="8" t="s">
        <v>169</v>
      </c>
      <c r="B8" s="31">
        <f>(COUNTIF($A$4:$A8,$A8)=1)+0</f>
        <v>0</v>
      </c>
      <c r="C8" s="31"/>
      <c r="D8" s="31"/>
      <c r="E8" s="31"/>
      <c r="F8" s="31"/>
      <c r="G8" s="31"/>
      <c r="H8" s="31">
        <f>(COUNTIF($A$4:$A27,$A8)=1)+0</f>
        <v>0</v>
      </c>
      <c r="I8" s="31"/>
      <c r="J8" s="31"/>
      <c r="K8" s="8" t="s">
        <v>102</v>
      </c>
      <c r="L8" s="9">
        <v>44846</v>
      </c>
      <c r="M8" s="8" t="s">
        <v>402</v>
      </c>
      <c r="N8" s="8" t="s">
        <v>130</v>
      </c>
      <c r="O8" s="8" t="s">
        <v>30</v>
      </c>
      <c r="P8" s="49" t="s">
        <v>125</v>
      </c>
      <c r="R8" s="8" t="s">
        <v>92</v>
      </c>
      <c r="S8" s="8" t="s">
        <v>311</v>
      </c>
      <c r="T8" s="8" t="s">
        <v>55</v>
      </c>
      <c r="U8" s="8" t="s">
        <v>56</v>
      </c>
      <c r="V8" s="9">
        <v>44862</v>
      </c>
      <c r="W8" s="9">
        <v>44846</v>
      </c>
      <c r="X8" s="10"/>
    </row>
    <row r="9" spans="1:24" x14ac:dyDescent="0.25">
      <c r="A9" s="8" t="s">
        <v>169</v>
      </c>
      <c r="B9" s="31">
        <f>(COUNTIF($A$4:$A9,$A9)=1)+0</f>
        <v>0</v>
      </c>
      <c r="C9" s="31"/>
      <c r="D9" s="31"/>
      <c r="E9" s="31"/>
      <c r="F9" s="31"/>
      <c r="G9" s="31"/>
      <c r="H9" s="31">
        <f>(COUNTIF($A$4:$A28,$A9)=1)+0</f>
        <v>0</v>
      </c>
      <c r="I9" s="31"/>
      <c r="J9" s="31"/>
      <c r="K9" s="8" t="s">
        <v>102</v>
      </c>
      <c r="L9" s="9">
        <v>44942</v>
      </c>
      <c r="M9" s="8" t="s">
        <v>402</v>
      </c>
      <c r="N9" s="8" t="s">
        <v>130</v>
      </c>
      <c r="O9" s="8" t="s">
        <v>30</v>
      </c>
      <c r="P9" s="49" t="s">
        <v>50</v>
      </c>
      <c r="Q9" s="8"/>
      <c r="R9" s="8" t="s">
        <v>35</v>
      </c>
      <c r="S9" s="8" t="s">
        <v>311</v>
      </c>
      <c r="T9" s="8" t="s">
        <v>61</v>
      </c>
      <c r="U9" s="8" t="s">
        <v>139</v>
      </c>
      <c r="V9" s="9">
        <v>44942</v>
      </c>
      <c r="W9" s="9">
        <v>44942</v>
      </c>
      <c r="X9" s="10"/>
    </row>
    <row r="10" spans="1:24" x14ac:dyDescent="0.25">
      <c r="A10" s="8" t="s">
        <v>169</v>
      </c>
      <c r="B10" s="31">
        <f>(COUNTIF($A$4:$A10,$A10)=1)+0</f>
        <v>0</v>
      </c>
      <c r="C10" s="31"/>
      <c r="D10" s="31"/>
      <c r="E10" s="31"/>
      <c r="F10" s="31"/>
      <c r="G10" s="31"/>
      <c r="H10" s="31">
        <f>(COUNTIF($A$4:$A29,$A10)=1)+0</f>
        <v>0</v>
      </c>
      <c r="I10" s="31"/>
      <c r="J10" s="31"/>
      <c r="K10" s="8" t="s">
        <v>102</v>
      </c>
      <c r="L10" s="9">
        <v>44942</v>
      </c>
      <c r="M10" s="8" t="s">
        <v>402</v>
      </c>
      <c r="N10" s="8" t="s">
        <v>130</v>
      </c>
      <c r="O10" s="8" t="s">
        <v>30</v>
      </c>
      <c r="P10" s="49" t="s">
        <v>50</v>
      </c>
      <c r="Q10" s="8"/>
      <c r="R10" s="8" t="s">
        <v>35</v>
      </c>
      <c r="S10" s="8" t="s">
        <v>311</v>
      </c>
      <c r="T10" s="8" t="s">
        <v>61</v>
      </c>
      <c r="U10" s="8" t="s">
        <v>139</v>
      </c>
      <c r="V10" s="9">
        <v>44942</v>
      </c>
      <c r="W10" s="9">
        <v>44942</v>
      </c>
      <c r="X10" s="10"/>
    </row>
    <row r="11" spans="1:24" x14ac:dyDescent="0.25">
      <c r="A11" s="8" t="s">
        <v>169</v>
      </c>
      <c r="B11" s="31">
        <f>(COUNTIF($A$4:$A11,$A11)=1)+0</f>
        <v>0</v>
      </c>
      <c r="C11" s="31"/>
      <c r="D11" s="31"/>
      <c r="E11" s="31"/>
      <c r="F11" s="31"/>
      <c r="G11" s="31"/>
      <c r="H11" s="31">
        <f>(COUNTIF($A$4:$A30,$A11)=1)+0</f>
        <v>0</v>
      </c>
      <c r="I11" s="31"/>
      <c r="J11" s="31"/>
      <c r="K11" s="8" t="s">
        <v>102</v>
      </c>
      <c r="L11" s="9">
        <v>44942</v>
      </c>
      <c r="M11" s="8" t="s">
        <v>402</v>
      </c>
      <c r="N11" s="8" t="s">
        <v>130</v>
      </c>
      <c r="O11" s="8" t="s">
        <v>30</v>
      </c>
      <c r="P11" s="49" t="s">
        <v>50</v>
      </c>
      <c r="Q11" s="8"/>
      <c r="R11" s="8" t="s">
        <v>35</v>
      </c>
      <c r="S11" s="8" t="s">
        <v>311</v>
      </c>
      <c r="T11" s="8" t="s">
        <v>61</v>
      </c>
      <c r="U11" s="8" t="s">
        <v>139</v>
      </c>
      <c r="V11" s="9">
        <v>44942</v>
      </c>
      <c r="W11" s="9">
        <v>44942</v>
      </c>
      <c r="X11" s="10"/>
    </row>
    <row r="12" spans="1:24" x14ac:dyDescent="0.25">
      <c r="A12" s="8" t="s">
        <v>169</v>
      </c>
      <c r="B12" s="31">
        <f>(COUNTIF($A$4:$A12,$A12)=1)+0</f>
        <v>0</v>
      </c>
      <c r="C12" s="31"/>
      <c r="D12" s="31"/>
      <c r="E12" s="31"/>
      <c r="F12" s="31"/>
      <c r="G12" s="31"/>
      <c r="H12" s="31">
        <f>(COUNTIF($A$4:$A31,$A12)=1)+0</f>
        <v>0</v>
      </c>
      <c r="I12" s="31"/>
      <c r="J12" s="31"/>
      <c r="K12" s="8" t="s">
        <v>102</v>
      </c>
      <c r="L12" s="9">
        <v>44942</v>
      </c>
      <c r="M12" s="8" t="s">
        <v>402</v>
      </c>
      <c r="N12" s="8" t="s">
        <v>130</v>
      </c>
      <c r="O12" s="8" t="s">
        <v>30</v>
      </c>
      <c r="P12" s="49" t="s">
        <v>50</v>
      </c>
      <c r="Q12" s="8"/>
      <c r="R12" s="8" t="s">
        <v>35</v>
      </c>
      <c r="S12" s="8" t="s">
        <v>311</v>
      </c>
      <c r="T12" s="8" t="s">
        <v>156</v>
      </c>
      <c r="U12" s="8" t="s">
        <v>138</v>
      </c>
      <c r="V12" s="9">
        <v>44942</v>
      </c>
      <c r="W12" s="9">
        <v>44942</v>
      </c>
      <c r="X12" s="10"/>
    </row>
    <row r="13" spans="1:24" x14ac:dyDescent="0.25">
      <c r="A13" s="8" t="s">
        <v>169</v>
      </c>
      <c r="B13" s="31">
        <f>(COUNTIF($A$4:$A13,$A13)=1)+0</f>
        <v>0</v>
      </c>
      <c r="C13" s="31"/>
      <c r="D13" s="31"/>
      <c r="E13" s="31"/>
      <c r="F13" s="31"/>
      <c r="G13" s="31"/>
      <c r="H13" s="31">
        <f>(COUNTIF($A$4:$A32,$A13)=1)+0</f>
        <v>0</v>
      </c>
      <c r="I13" s="31"/>
      <c r="J13" s="31"/>
      <c r="K13" s="8" t="s">
        <v>102</v>
      </c>
      <c r="L13" s="9">
        <v>44942</v>
      </c>
      <c r="M13" s="8" t="s">
        <v>402</v>
      </c>
      <c r="N13" s="8" t="s">
        <v>130</v>
      </c>
      <c r="O13" s="8" t="s">
        <v>31</v>
      </c>
      <c r="P13" s="49" t="s">
        <v>50</v>
      </c>
      <c r="Q13" s="8"/>
      <c r="R13" s="8" t="s">
        <v>35</v>
      </c>
      <c r="S13" s="8" t="s">
        <v>311</v>
      </c>
      <c r="T13" s="8" t="s">
        <v>61</v>
      </c>
      <c r="U13" s="8" t="s">
        <v>139</v>
      </c>
      <c r="V13" s="9">
        <v>44942</v>
      </c>
      <c r="W13" s="9">
        <v>44942</v>
      </c>
      <c r="X13" s="10"/>
    </row>
    <row r="14" spans="1:24" x14ac:dyDescent="0.25">
      <c r="A14" s="8" t="s">
        <v>169</v>
      </c>
      <c r="B14" s="31">
        <f>(COUNTIF($A$4:$A14,$A14)=1)+0</f>
        <v>0</v>
      </c>
      <c r="C14" s="31"/>
      <c r="D14" s="31"/>
      <c r="E14" s="31"/>
      <c r="F14" s="31"/>
      <c r="G14" s="31"/>
      <c r="H14" s="31">
        <f>(COUNTIF($A$4:$A33,$A14)=1)+0</f>
        <v>0</v>
      </c>
      <c r="I14" s="31"/>
      <c r="J14" s="31"/>
      <c r="K14" s="8" t="s">
        <v>102</v>
      </c>
      <c r="L14" s="9">
        <v>44942</v>
      </c>
      <c r="M14" s="8" t="s">
        <v>402</v>
      </c>
      <c r="N14" s="8" t="s">
        <v>130</v>
      </c>
      <c r="O14" s="8" t="s">
        <v>31</v>
      </c>
      <c r="P14" s="49" t="s">
        <v>50</v>
      </c>
      <c r="Q14" s="8"/>
      <c r="R14" s="8" t="s">
        <v>35</v>
      </c>
      <c r="S14" s="8" t="s">
        <v>311</v>
      </c>
      <c r="T14" s="8" t="s">
        <v>61</v>
      </c>
      <c r="U14" s="8" t="s">
        <v>139</v>
      </c>
      <c r="V14" s="9">
        <v>44942</v>
      </c>
      <c r="W14" s="9">
        <v>44942</v>
      </c>
      <c r="X14" s="10"/>
    </row>
    <row r="15" spans="1:24" x14ac:dyDescent="0.25">
      <c r="A15" s="8" t="s">
        <v>169</v>
      </c>
      <c r="B15" s="31">
        <f>(COUNTIF($A$4:$A15,$A15)=1)+0</f>
        <v>0</v>
      </c>
      <c r="C15" s="31"/>
      <c r="D15" s="31"/>
      <c r="E15" s="31"/>
      <c r="F15" s="31"/>
      <c r="G15" s="31"/>
      <c r="H15" s="31">
        <f>(COUNTIF($A$4:$A34,$A15)=1)+0</f>
        <v>0</v>
      </c>
      <c r="I15" s="31"/>
      <c r="J15" s="31"/>
      <c r="K15" s="8" t="s">
        <v>102</v>
      </c>
      <c r="L15" s="9">
        <v>44942</v>
      </c>
      <c r="M15" s="8" t="s">
        <v>402</v>
      </c>
      <c r="N15" s="8" t="s">
        <v>130</v>
      </c>
      <c r="O15" s="8" t="s">
        <v>31</v>
      </c>
      <c r="P15" s="49" t="s">
        <v>50</v>
      </c>
      <c r="Q15" s="8"/>
      <c r="R15" s="8" t="s">
        <v>35</v>
      </c>
      <c r="S15" s="8" t="s">
        <v>311</v>
      </c>
      <c r="T15" s="8" t="s">
        <v>61</v>
      </c>
      <c r="U15" s="8" t="s">
        <v>139</v>
      </c>
      <c r="V15" s="9">
        <v>44942</v>
      </c>
      <c r="W15" s="9">
        <v>44942</v>
      </c>
      <c r="X15" s="10"/>
    </row>
    <row r="16" spans="1:24" x14ac:dyDescent="0.25">
      <c r="A16" s="49" t="s">
        <v>169</v>
      </c>
      <c r="B16" s="31">
        <f>(COUNTIF($A$4:$A16,$A16)=1)+0</f>
        <v>0</v>
      </c>
      <c r="C16" s="31"/>
      <c r="D16" s="31"/>
      <c r="E16" s="31"/>
      <c r="F16" s="31"/>
      <c r="G16" s="31"/>
      <c r="H16" s="31">
        <f>(COUNTIF($A$4:$A35,$A16)=1)+0</f>
        <v>0</v>
      </c>
      <c r="I16" s="31"/>
      <c r="J16" s="31"/>
      <c r="K16" s="8" t="s">
        <v>102</v>
      </c>
      <c r="L16" s="50">
        <v>44942</v>
      </c>
      <c r="M16" s="49" t="s">
        <v>402</v>
      </c>
      <c r="N16" s="49" t="s">
        <v>130</v>
      </c>
      <c r="O16" s="49" t="s">
        <v>31</v>
      </c>
      <c r="P16" s="49" t="s">
        <v>50</v>
      </c>
      <c r="Q16" s="8"/>
      <c r="R16" s="49" t="s">
        <v>35</v>
      </c>
      <c r="S16" s="8" t="s">
        <v>311</v>
      </c>
      <c r="T16" s="49" t="s">
        <v>156</v>
      </c>
      <c r="U16" s="49" t="s">
        <v>138</v>
      </c>
      <c r="V16" s="50">
        <v>44942</v>
      </c>
      <c r="W16" s="50">
        <v>44942</v>
      </c>
      <c r="X16" s="51"/>
    </row>
    <row r="17" spans="1:24" x14ac:dyDescent="0.25">
      <c r="A17" s="8" t="s">
        <v>169</v>
      </c>
      <c r="B17" s="31">
        <f>(COUNTIF($A$4:$A17,$A17)=1)+0</f>
        <v>0</v>
      </c>
      <c r="C17" s="31"/>
      <c r="D17" s="31"/>
      <c r="E17" s="31"/>
      <c r="F17" s="31"/>
      <c r="G17" s="31"/>
      <c r="H17" s="31">
        <f>(COUNTIF($A$4:$A36,$A17)=1)+0</f>
        <v>0</v>
      </c>
      <c r="I17" s="31"/>
      <c r="J17" s="43"/>
      <c r="K17" s="8" t="s">
        <v>102</v>
      </c>
      <c r="L17" s="9">
        <v>44942</v>
      </c>
      <c r="M17" s="8" t="s">
        <v>402</v>
      </c>
      <c r="N17" s="8" t="s">
        <v>130</v>
      </c>
      <c r="O17" s="8" t="s">
        <v>30</v>
      </c>
      <c r="P17" s="8" t="s">
        <v>240</v>
      </c>
      <c r="Q17" s="78"/>
      <c r="R17" s="8" t="s">
        <v>35</v>
      </c>
      <c r="S17" s="8" t="s">
        <v>311</v>
      </c>
      <c r="T17" s="8" t="s">
        <v>156</v>
      </c>
      <c r="U17" s="8" t="s">
        <v>138</v>
      </c>
      <c r="V17" s="9">
        <v>44942</v>
      </c>
      <c r="W17" s="9">
        <v>44942</v>
      </c>
      <c r="X17" s="10"/>
    </row>
    <row r="18" spans="1:24" x14ac:dyDescent="0.25">
      <c r="A18" s="8" t="s">
        <v>169</v>
      </c>
      <c r="B18" s="31">
        <f>(COUNTIF($A$4:$A18,$A18)=1)+0</f>
        <v>0</v>
      </c>
      <c r="C18" s="31"/>
      <c r="D18" s="31"/>
      <c r="E18" s="31"/>
      <c r="F18" s="31"/>
      <c r="G18" s="31"/>
      <c r="H18" s="31">
        <f>(COUNTIF($A$4:$A35,$A18)=1)+0</f>
        <v>0</v>
      </c>
      <c r="I18" s="31"/>
      <c r="J18" s="43"/>
      <c r="K18" s="8" t="s">
        <v>102</v>
      </c>
      <c r="L18" s="9">
        <v>44942</v>
      </c>
      <c r="M18" s="8" t="s">
        <v>402</v>
      </c>
      <c r="N18" s="8" t="s">
        <v>130</v>
      </c>
      <c r="O18" s="8" t="s">
        <v>31</v>
      </c>
      <c r="P18" s="8" t="s">
        <v>240</v>
      </c>
      <c r="Q18" s="78"/>
      <c r="R18" s="8" t="s">
        <v>35</v>
      </c>
      <c r="S18" s="8" t="s">
        <v>311</v>
      </c>
      <c r="T18" s="8" t="s">
        <v>156</v>
      </c>
      <c r="U18" s="8" t="s">
        <v>138</v>
      </c>
      <c r="V18" s="9">
        <v>44942</v>
      </c>
      <c r="W18" s="9">
        <v>44942</v>
      </c>
      <c r="X18" s="10"/>
    </row>
    <row r="19" spans="1:24" x14ac:dyDescent="0.25">
      <c r="A19" s="8" t="s">
        <v>169</v>
      </c>
      <c r="B19" s="31">
        <f>(COUNTIF($A$4:$A19,$A19)=1)+0</f>
        <v>0</v>
      </c>
      <c r="C19" s="31"/>
      <c r="D19" s="31"/>
      <c r="E19" s="31"/>
      <c r="F19" s="31"/>
      <c r="G19" s="31"/>
      <c r="H19" s="31">
        <f>(COUNTIF($A$4:$A38,$A19)=1)+0</f>
        <v>0</v>
      </c>
      <c r="I19" s="31"/>
      <c r="J19" s="31"/>
      <c r="K19" s="8" t="s">
        <v>102</v>
      </c>
      <c r="L19" s="9">
        <v>44942</v>
      </c>
      <c r="M19" s="8" t="s">
        <v>402</v>
      </c>
      <c r="N19" s="8" t="s">
        <v>130</v>
      </c>
      <c r="O19" s="8" t="s">
        <v>30</v>
      </c>
      <c r="P19" s="49" t="s">
        <v>203</v>
      </c>
      <c r="Q19" s="8"/>
      <c r="R19" s="8" t="s">
        <v>35</v>
      </c>
      <c r="S19" s="8" t="s">
        <v>311</v>
      </c>
      <c r="T19" s="8" t="s">
        <v>156</v>
      </c>
      <c r="U19" s="8" t="s">
        <v>138</v>
      </c>
      <c r="V19" s="9">
        <v>44942</v>
      </c>
      <c r="W19" s="9">
        <v>44942</v>
      </c>
      <c r="X19" s="10"/>
    </row>
    <row r="20" spans="1:24" x14ac:dyDescent="0.25">
      <c r="A20" s="8" t="s">
        <v>169</v>
      </c>
      <c r="B20" s="31">
        <f>(COUNTIF($A$4:$A20,$A20)=1)+0</f>
        <v>0</v>
      </c>
      <c r="C20" s="31"/>
      <c r="D20" s="31"/>
      <c r="E20" s="31"/>
      <c r="F20" s="31"/>
      <c r="G20" s="31"/>
      <c r="H20" s="31">
        <f>(COUNTIF($A$4:$A39,$A20)=1)+0</f>
        <v>0</v>
      </c>
      <c r="I20" s="31"/>
      <c r="J20" s="31"/>
      <c r="K20" s="8" t="s">
        <v>102</v>
      </c>
      <c r="L20" s="9">
        <v>44942</v>
      </c>
      <c r="M20" s="8" t="s">
        <v>402</v>
      </c>
      <c r="N20" s="8" t="s">
        <v>130</v>
      </c>
      <c r="O20" s="8" t="s">
        <v>31</v>
      </c>
      <c r="P20" s="8" t="s">
        <v>203</v>
      </c>
      <c r="Q20" s="8"/>
      <c r="R20" s="8" t="s">
        <v>35</v>
      </c>
      <c r="S20" s="8" t="s">
        <v>311</v>
      </c>
      <c r="T20" s="8" t="s">
        <v>156</v>
      </c>
      <c r="U20" s="8" t="s">
        <v>138</v>
      </c>
      <c r="V20" s="9">
        <v>44942</v>
      </c>
      <c r="W20" s="9">
        <v>44942</v>
      </c>
      <c r="X20" s="10"/>
    </row>
    <row r="21" spans="1:24" x14ac:dyDescent="0.25">
      <c r="A21" s="8" t="s">
        <v>169</v>
      </c>
      <c r="B21" s="31">
        <f>(COUNTIF($A$4:$A21,$A21)=1)+0</f>
        <v>0</v>
      </c>
      <c r="C21" s="31"/>
      <c r="D21" s="31"/>
      <c r="E21" s="31"/>
      <c r="F21" s="31"/>
      <c r="G21" s="31"/>
      <c r="H21" s="31">
        <f>(COUNTIF($A$4:$A38,$A21)=1)+0</f>
        <v>0</v>
      </c>
      <c r="I21" s="31"/>
      <c r="J21" s="31"/>
      <c r="K21" s="8" t="s">
        <v>102</v>
      </c>
      <c r="L21" s="9">
        <v>44979</v>
      </c>
      <c r="M21" s="8" t="s">
        <v>402</v>
      </c>
      <c r="N21" s="8" t="s">
        <v>130</v>
      </c>
      <c r="O21" s="8" t="s">
        <v>30</v>
      </c>
      <c r="P21" s="8" t="s">
        <v>239</v>
      </c>
      <c r="R21" s="8" t="s">
        <v>35</v>
      </c>
      <c r="S21" s="8" t="s">
        <v>311</v>
      </c>
      <c r="T21" s="8" t="s">
        <v>156</v>
      </c>
      <c r="U21" s="8" t="s">
        <v>171</v>
      </c>
      <c r="V21" s="9">
        <v>44953</v>
      </c>
      <c r="W21" s="9">
        <v>44979</v>
      </c>
      <c r="X21" s="10"/>
    </row>
    <row r="22" spans="1:24" x14ac:dyDescent="0.25">
      <c r="A22" s="8" t="s">
        <v>169</v>
      </c>
      <c r="B22" s="31">
        <f>(COUNTIF($A$4:$A22,$A22)=1)+0</f>
        <v>0</v>
      </c>
      <c r="C22" s="31"/>
      <c r="D22" s="31"/>
      <c r="E22" s="31"/>
      <c r="F22" s="31"/>
      <c r="G22" s="31"/>
      <c r="H22" s="31">
        <f>(COUNTIF($A$4:$A39,$A22)=1)+0</f>
        <v>0</v>
      </c>
      <c r="I22" s="31"/>
      <c r="J22" s="31"/>
      <c r="K22" s="8" t="s">
        <v>102</v>
      </c>
      <c r="L22" s="9">
        <v>44979</v>
      </c>
      <c r="M22" s="8" t="s">
        <v>402</v>
      </c>
      <c r="N22" s="8" t="s">
        <v>130</v>
      </c>
      <c r="O22" s="8" t="s">
        <v>31</v>
      </c>
      <c r="P22" s="8" t="s">
        <v>239</v>
      </c>
      <c r="R22" s="8" t="s">
        <v>35</v>
      </c>
      <c r="S22" s="8" t="s">
        <v>311</v>
      </c>
      <c r="T22" s="8" t="s">
        <v>156</v>
      </c>
      <c r="U22" s="8" t="s">
        <v>171</v>
      </c>
      <c r="V22" s="9">
        <v>44953</v>
      </c>
      <c r="W22" s="9">
        <v>44979</v>
      </c>
      <c r="X22" s="10"/>
    </row>
    <row r="23" spans="1:24" x14ac:dyDescent="0.25">
      <c r="A23" s="8" t="s">
        <v>169</v>
      </c>
      <c r="B23" s="31">
        <f>(COUNTIF($A$4:$A23,$A23)=1)+0</f>
        <v>0</v>
      </c>
      <c r="C23" s="31"/>
      <c r="D23" s="31"/>
      <c r="E23" s="31"/>
      <c r="F23" s="31"/>
      <c r="G23" s="31"/>
      <c r="H23" s="31">
        <f>(COUNTIF($A$4:$A40,$A23)=1)+0</f>
        <v>0</v>
      </c>
      <c r="I23" s="31"/>
      <c r="J23" s="31"/>
      <c r="K23" s="8" t="s">
        <v>102</v>
      </c>
      <c r="L23" s="9">
        <v>44942</v>
      </c>
      <c r="M23" s="8" t="s">
        <v>402</v>
      </c>
      <c r="N23" s="8" t="s">
        <v>130</v>
      </c>
      <c r="O23" s="8" t="s">
        <v>30</v>
      </c>
      <c r="P23" s="8" t="s">
        <v>170</v>
      </c>
      <c r="Q23" s="8"/>
      <c r="R23" s="8" t="s">
        <v>35</v>
      </c>
      <c r="S23" s="8" t="s">
        <v>311</v>
      </c>
      <c r="T23" s="8" t="s">
        <v>156</v>
      </c>
      <c r="U23" s="8" t="s">
        <v>138</v>
      </c>
      <c r="V23" s="9">
        <v>44942</v>
      </c>
      <c r="W23" s="9">
        <v>44942</v>
      </c>
      <c r="X23" s="10"/>
    </row>
    <row r="24" spans="1:24" x14ac:dyDescent="0.25">
      <c r="A24" s="8" t="s">
        <v>169</v>
      </c>
      <c r="B24" s="31">
        <f>(COUNTIF($A$4:$A24,$A24)=1)+0</f>
        <v>0</v>
      </c>
      <c r="C24" s="31"/>
      <c r="D24" s="31"/>
      <c r="E24" s="31"/>
      <c r="F24" s="31"/>
      <c r="G24" s="31"/>
      <c r="H24" s="31">
        <f>(COUNTIF($A$4:$A41,$A24)=1)+0</f>
        <v>0</v>
      </c>
      <c r="I24" s="31"/>
      <c r="J24" s="31"/>
      <c r="K24" s="8" t="s">
        <v>102</v>
      </c>
      <c r="L24" s="9">
        <v>44942</v>
      </c>
      <c r="M24" s="8" t="s">
        <v>402</v>
      </c>
      <c r="N24" s="8" t="s">
        <v>130</v>
      </c>
      <c r="O24" s="8" t="s">
        <v>31</v>
      </c>
      <c r="P24" s="8" t="s">
        <v>170</v>
      </c>
      <c r="Q24" s="8"/>
      <c r="R24" s="8" t="s">
        <v>35</v>
      </c>
      <c r="S24" s="8" t="s">
        <v>311</v>
      </c>
      <c r="T24" s="8" t="s">
        <v>156</v>
      </c>
      <c r="U24" s="8" t="s">
        <v>138</v>
      </c>
      <c r="V24" s="9">
        <v>44942</v>
      </c>
      <c r="W24" s="9">
        <v>44942</v>
      </c>
      <c r="X24" s="10"/>
    </row>
    <row r="25" spans="1:24" x14ac:dyDescent="0.25">
      <c r="A25" s="8" t="s">
        <v>169</v>
      </c>
      <c r="B25" s="31">
        <f>(COUNTIF($A$4:$A25,$A25)=1)+0</f>
        <v>0</v>
      </c>
      <c r="C25" s="31"/>
      <c r="D25" s="31"/>
      <c r="E25" s="31"/>
      <c r="F25" s="31"/>
      <c r="G25" s="31"/>
      <c r="H25" s="31">
        <f>(COUNTIF($A$4:$A44,$A25)=1)+0</f>
        <v>0</v>
      </c>
      <c r="I25" s="31"/>
      <c r="J25" s="31"/>
      <c r="K25" s="8" t="s">
        <v>102</v>
      </c>
      <c r="L25" s="9">
        <v>44846</v>
      </c>
      <c r="M25" s="8" t="s">
        <v>402</v>
      </c>
      <c r="N25" s="8" t="s">
        <v>130</v>
      </c>
      <c r="O25" s="8" t="s">
        <v>31</v>
      </c>
      <c r="P25" s="8" t="s">
        <v>125</v>
      </c>
      <c r="R25" s="8" t="s">
        <v>92</v>
      </c>
      <c r="S25" s="8" t="s">
        <v>311</v>
      </c>
      <c r="T25" s="8" t="s">
        <v>55</v>
      </c>
      <c r="U25" s="8" t="s">
        <v>56</v>
      </c>
      <c r="V25" s="9">
        <v>44862</v>
      </c>
      <c r="W25" s="9">
        <v>44846</v>
      </c>
      <c r="X25" s="10"/>
    </row>
    <row r="26" spans="1:24" x14ac:dyDescent="0.25">
      <c r="A26" s="11" t="s">
        <v>201</v>
      </c>
      <c r="B26" s="31">
        <f>(COUNTIF($A$4:$A26,$A26)=1)+0</f>
        <v>1</v>
      </c>
      <c r="C26" s="31"/>
      <c r="D26" s="31"/>
      <c r="E26" s="31"/>
      <c r="F26" s="31"/>
      <c r="G26" s="31"/>
      <c r="H26" s="31"/>
      <c r="I26" s="31">
        <f>(COUNTIF($A$4:$A26,$A26)=1)+0</f>
        <v>1</v>
      </c>
      <c r="J26" s="31"/>
      <c r="K26" s="11" t="s">
        <v>216</v>
      </c>
      <c r="L26" s="12">
        <v>44819</v>
      </c>
      <c r="M26" s="11" t="s">
        <v>390</v>
      </c>
      <c r="N26" s="11" t="s">
        <v>161</v>
      </c>
      <c r="O26" s="11" t="s">
        <v>30</v>
      </c>
      <c r="P26" s="11" t="s">
        <v>272</v>
      </c>
      <c r="R26" s="11" t="s">
        <v>49</v>
      </c>
      <c r="S26" s="11" t="s">
        <v>19</v>
      </c>
      <c r="T26" s="11" t="s">
        <v>61</v>
      </c>
      <c r="U26" s="11" t="s">
        <v>139</v>
      </c>
      <c r="V26" s="12">
        <v>45098</v>
      </c>
      <c r="W26" s="12">
        <v>45098</v>
      </c>
      <c r="X26" s="5"/>
    </row>
    <row r="27" spans="1:24" x14ac:dyDescent="0.25">
      <c r="A27" s="11" t="s">
        <v>201</v>
      </c>
      <c r="B27" s="31">
        <f>(COUNTIF($A$4:$A27,$A27)=1)+0</f>
        <v>0</v>
      </c>
      <c r="C27" s="31"/>
      <c r="D27" s="31"/>
      <c r="E27" s="31"/>
      <c r="F27" s="31"/>
      <c r="G27" s="31"/>
      <c r="H27" s="31"/>
      <c r="I27" s="31">
        <f>(COUNTIF($A$4:$A27,$A27)=1)+0</f>
        <v>0</v>
      </c>
      <c r="J27" s="31"/>
      <c r="K27" s="11" t="s">
        <v>216</v>
      </c>
      <c r="L27" s="12">
        <v>44819</v>
      </c>
      <c r="M27" s="11" t="s">
        <v>390</v>
      </c>
      <c r="N27" s="11" t="s">
        <v>161</v>
      </c>
      <c r="O27" s="11" t="s">
        <v>31</v>
      </c>
      <c r="P27" s="11" t="s">
        <v>272</v>
      </c>
      <c r="R27" s="11" t="s">
        <v>49</v>
      </c>
      <c r="S27" s="11" t="s">
        <v>19</v>
      </c>
      <c r="T27" s="11" t="s">
        <v>61</v>
      </c>
      <c r="U27" s="11" t="s">
        <v>139</v>
      </c>
      <c r="V27" s="12">
        <v>45098</v>
      </c>
      <c r="W27" s="12">
        <v>45098</v>
      </c>
      <c r="X27" s="5"/>
    </row>
    <row r="28" spans="1:24" ht="45" x14ac:dyDescent="0.25">
      <c r="A28" s="8" t="s">
        <v>201</v>
      </c>
      <c r="B28" s="31">
        <f>(COUNTIF($A$4:$A28,$A28)=1)+0</f>
        <v>0</v>
      </c>
      <c r="C28" s="31"/>
      <c r="D28" s="31"/>
      <c r="E28" s="31"/>
      <c r="F28" s="31"/>
      <c r="G28" s="31"/>
      <c r="H28" s="31"/>
      <c r="I28" s="31">
        <f>(COUNTIF($A$4:$A28,$A28)=1)+0</f>
        <v>0</v>
      </c>
      <c r="J28" s="31"/>
      <c r="K28" s="8" t="s">
        <v>337</v>
      </c>
      <c r="L28" s="9">
        <v>44819</v>
      </c>
      <c r="M28" s="8" t="s">
        <v>390</v>
      </c>
      <c r="N28" s="8" t="s">
        <v>161</v>
      </c>
      <c r="O28" s="8" t="s">
        <v>30</v>
      </c>
      <c r="P28" s="10" t="s">
        <v>242</v>
      </c>
      <c r="R28" s="8" t="s">
        <v>35</v>
      </c>
      <c r="S28" s="8" t="s">
        <v>25</v>
      </c>
      <c r="T28" s="8" t="s">
        <v>55</v>
      </c>
      <c r="U28" s="8"/>
      <c r="V28" s="9">
        <v>44834</v>
      </c>
      <c r="W28" s="9">
        <v>44966</v>
      </c>
      <c r="X28" s="10"/>
    </row>
    <row r="29" spans="1:24" ht="45" x14ac:dyDescent="0.25">
      <c r="A29" s="8" t="s">
        <v>201</v>
      </c>
      <c r="B29" s="31">
        <f>(COUNTIF($A$4:$A29,$A29)=1)+0</f>
        <v>0</v>
      </c>
      <c r="C29" s="31"/>
      <c r="D29" s="31"/>
      <c r="E29" s="31"/>
      <c r="F29" s="31"/>
      <c r="G29" s="31"/>
      <c r="H29" s="31"/>
      <c r="I29" s="31">
        <f>(COUNTIF($A$4:$A29,$A29)=1)+0</f>
        <v>0</v>
      </c>
      <c r="J29" s="31"/>
      <c r="K29" s="8" t="s">
        <v>216</v>
      </c>
      <c r="L29" s="9">
        <v>44819</v>
      </c>
      <c r="M29" s="8" t="s">
        <v>390</v>
      </c>
      <c r="N29" s="8" t="s">
        <v>161</v>
      </c>
      <c r="O29" s="8" t="s">
        <v>31</v>
      </c>
      <c r="P29" s="10" t="s">
        <v>242</v>
      </c>
      <c r="R29" s="8" t="s">
        <v>35</v>
      </c>
      <c r="S29" s="8" t="s">
        <v>25</v>
      </c>
      <c r="T29" s="8" t="s">
        <v>55</v>
      </c>
      <c r="U29" s="8"/>
      <c r="V29" s="9">
        <v>44834</v>
      </c>
      <c r="W29" s="9">
        <v>44966</v>
      </c>
      <c r="X29" s="10"/>
    </row>
    <row r="30" spans="1:24" x14ac:dyDescent="0.25">
      <c r="A30" s="8" t="s">
        <v>201</v>
      </c>
      <c r="B30" s="31">
        <f>(COUNTIF($A$4:$A30,$A30)=1)+0</f>
        <v>0</v>
      </c>
      <c r="C30" s="31"/>
      <c r="D30" s="31"/>
      <c r="E30" s="31"/>
      <c r="F30" s="31"/>
      <c r="G30" s="31"/>
      <c r="H30" s="31"/>
      <c r="I30" s="31">
        <f>(COUNTIF($A$4:$A30,$A30)=1)+0</f>
        <v>0</v>
      </c>
      <c r="J30" s="31"/>
      <c r="K30" s="8" t="s">
        <v>216</v>
      </c>
      <c r="L30" s="9">
        <v>44819</v>
      </c>
      <c r="M30" s="8" t="s">
        <v>390</v>
      </c>
      <c r="N30" s="8" t="s">
        <v>161</v>
      </c>
      <c r="O30" s="8" t="s">
        <v>30</v>
      </c>
      <c r="P30" s="8" t="s">
        <v>50</v>
      </c>
      <c r="R30" s="8" t="s">
        <v>35</v>
      </c>
      <c r="S30" s="8" t="s">
        <v>25</v>
      </c>
      <c r="T30" s="8" t="s">
        <v>20</v>
      </c>
      <c r="U30" s="8" t="s">
        <v>147</v>
      </c>
      <c r="V30" s="9">
        <v>45097</v>
      </c>
      <c r="W30" s="9">
        <v>45098</v>
      </c>
      <c r="X30" s="10"/>
    </row>
    <row r="31" spans="1:24" x14ac:dyDescent="0.25">
      <c r="A31" s="8" t="s">
        <v>201</v>
      </c>
      <c r="B31" s="31">
        <f>(COUNTIF($A$4:$A31,$A31)=1)+0</f>
        <v>0</v>
      </c>
      <c r="C31" s="31"/>
      <c r="D31" s="31"/>
      <c r="E31" s="31"/>
      <c r="F31" s="31"/>
      <c r="G31" s="31"/>
      <c r="H31" s="31"/>
      <c r="I31" s="31">
        <f>(COUNTIF($A$4:$A31,$A31)=1)+0</f>
        <v>0</v>
      </c>
      <c r="J31" s="31"/>
      <c r="K31" s="8" t="s">
        <v>216</v>
      </c>
      <c r="L31" s="9">
        <v>44819</v>
      </c>
      <c r="M31" s="8" t="s">
        <v>390</v>
      </c>
      <c r="N31" s="8" t="s">
        <v>161</v>
      </c>
      <c r="O31" s="8" t="s">
        <v>31</v>
      </c>
      <c r="P31" s="8" t="s">
        <v>50</v>
      </c>
      <c r="R31" s="8" t="s">
        <v>35</v>
      </c>
      <c r="S31" s="8" t="s">
        <v>25</v>
      </c>
      <c r="T31" s="8" t="s">
        <v>61</v>
      </c>
      <c r="U31" s="8" t="s">
        <v>139</v>
      </c>
      <c r="V31" s="9">
        <v>45097</v>
      </c>
      <c r="W31" s="9">
        <v>45098</v>
      </c>
      <c r="X31" s="10"/>
    </row>
    <row r="32" spans="1:24" x14ac:dyDescent="0.25">
      <c r="A32" s="8" t="s">
        <v>201</v>
      </c>
      <c r="B32" s="31">
        <f>(COUNTIF($A$4:$A32,$A32)=1)+0</f>
        <v>0</v>
      </c>
      <c r="C32" s="31"/>
      <c r="D32" s="31"/>
      <c r="E32" s="31"/>
      <c r="F32" s="31"/>
      <c r="G32" s="31"/>
      <c r="H32" s="31"/>
      <c r="I32" s="31">
        <f>(COUNTIF($A$4:$A32,$A32)=1)+0</f>
        <v>0</v>
      </c>
      <c r="J32" s="31"/>
      <c r="K32" s="8" t="s">
        <v>337</v>
      </c>
      <c r="L32" s="9">
        <v>44819</v>
      </c>
      <c r="M32" s="8" t="s">
        <v>390</v>
      </c>
      <c r="N32" s="8" t="s">
        <v>161</v>
      </c>
      <c r="O32" s="8" t="s">
        <v>30</v>
      </c>
      <c r="P32" s="8" t="s">
        <v>76</v>
      </c>
      <c r="R32" s="8" t="s">
        <v>49</v>
      </c>
      <c r="S32" s="8" t="s">
        <v>25</v>
      </c>
      <c r="T32" s="8" t="s">
        <v>20</v>
      </c>
      <c r="U32" s="8" t="s">
        <v>138</v>
      </c>
      <c r="V32" s="9">
        <v>44966</v>
      </c>
      <c r="W32" s="9">
        <v>45036</v>
      </c>
      <c r="X32" s="10"/>
    </row>
    <row r="33" spans="1:24" x14ac:dyDescent="0.25">
      <c r="A33" s="8" t="s">
        <v>201</v>
      </c>
      <c r="B33" s="31">
        <f>(COUNTIF($A$4:$A33,$A33)=1)+0</f>
        <v>0</v>
      </c>
      <c r="C33" s="31"/>
      <c r="D33" s="31"/>
      <c r="E33" s="31"/>
      <c r="F33" s="31"/>
      <c r="G33" s="31"/>
      <c r="H33" s="31"/>
      <c r="I33" s="31">
        <f>(COUNTIF($A$4:$A33,$A33)=1)+0</f>
        <v>0</v>
      </c>
      <c r="J33" s="31"/>
      <c r="K33" s="8" t="s">
        <v>337</v>
      </c>
      <c r="L33" s="9">
        <v>44819</v>
      </c>
      <c r="M33" s="8" t="s">
        <v>390</v>
      </c>
      <c r="N33" s="8" t="s">
        <v>161</v>
      </c>
      <c r="O33" s="8" t="s">
        <v>31</v>
      </c>
      <c r="P33" s="8" t="s">
        <v>76</v>
      </c>
      <c r="R33" s="8" t="s">
        <v>49</v>
      </c>
      <c r="S33" s="8" t="s">
        <v>25</v>
      </c>
      <c r="T33" s="8" t="s">
        <v>20</v>
      </c>
      <c r="U33" s="8" t="s">
        <v>138</v>
      </c>
      <c r="V33" s="9">
        <v>44966</v>
      </c>
      <c r="W33" s="9">
        <v>45036</v>
      </c>
      <c r="X33" s="10"/>
    </row>
    <row r="34" spans="1:24" x14ac:dyDescent="0.25">
      <c r="A34" s="8" t="s">
        <v>201</v>
      </c>
      <c r="B34" s="31">
        <f>(COUNTIF($A$4:$A34,$A34)=1)+0</f>
        <v>0</v>
      </c>
      <c r="C34" s="31"/>
      <c r="D34" s="31"/>
      <c r="E34" s="31"/>
      <c r="F34" s="31"/>
      <c r="G34" s="31"/>
      <c r="H34" s="31"/>
      <c r="I34" s="31">
        <f>(COUNTIF($A$4:$A34,$A34)=1)+0</f>
        <v>0</v>
      </c>
      <c r="J34" s="31"/>
      <c r="K34" s="8" t="s">
        <v>216</v>
      </c>
      <c r="L34" s="9">
        <v>44819</v>
      </c>
      <c r="M34" s="8" t="s">
        <v>390</v>
      </c>
      <c r="N34" s="8" t="s">
        <v>161</v>
      </c>
      <c r="O34" s="8" t="s">
        <v>30</v>
      </c>
      <c r="P34" s="8" t="s">
        <v>236</v>
      </c>
      <c r="R34" s="8" t="s">
        <v>35</v>
      </c>
      <c r="S34" s="8" t="s">
        <v>25</v>
      </c>
      <c r="T34" s="8" t="s">
        <v>20</v>
      </c>
      <c r="U34" s="8"/>
      <c r="V34" s="9">
        <v>44834</v>
      </c>
      <c r="W34" s="9">
        <v>44966</v>
      </c>
      <c r="X34" s="10"/>
    </row>
    <row r="35" spans="1:24" x14ac:dyDescent="0.25">
      <c r="A35" s="8" t="s">
        <v>201</v>
      </c>
      <c r="B35" s="31">
        <f>(COUNTIF($A$4:$A35,$A35)=1)+0</f>
        <v>0</v>
      </c>
      <c r="C35" s="31"/>
      <c r="D35" s="31"/>
      <c r="E35" s="31"/>
      <c r="F35" s="31"/>
      <c r="G35" s="31"/>
      <c r="H35" s="31"/>
      <c r="I35" s="31">
        <f>(COUNTIF($A$4:$A35,$A35)=1)+0</f>
        <v>0</v>
      </c>
      <c r="J35" s="31"/>
      <c r="K35" s="8" t="s">
        <v>216</v>
      </c>
      <c r="L35" s="9">
        <v>44819</v>
      </c>
      <c r="M35" s="8" t="s">
        <v>390</v>
      </c>
      <c r="N35" s="8" t="s">
        <v>161</v>
      </c>
      <c r="O35" s="8" t="s">
        <v>31</v>
      </c>
      <c r="P35" s="8" t="s">
        <v>236</v>
      </c>
      <c r="R35" s="8" t="s">
        <v>35</v>
      </c>
      <c r="S35" s="8" t="s">
        <v>25</v>
      </c>
      <c r="T35" s="8" t="s">
        <v>20</v>
      </c>
      <c r="U35" s="8"/>
      <c r="V35" s="9">
        <v>44834</v>
      </c>
      <c r="W35" s="9">
        <v>44966</v>
      </c>
      <c r="X35" s="10"/>
    </row>
    <row r="36" spans="1:24" x14ac:dyDescent="0.25">
      <c r="A36" s="8" t="s">
        <v>201</v>
      </c>
      <c r="B36" s="31">
        <f>(COUNTIF($A$4:$A36,$A36)=1)+0</f>
        <v>0</v>
      </c>
      <c r="C36" s="31"/>
      <c r="D36" s="31"/>
      <c r="E36" s="31"/>
      <c r="F36" s="31"/>
      <c r="G36" s="31"/>
      <c r="H36" s="31"/>
      <c r="I36" s="31">
        <f>(COUNTIF($A$4:$A36,$A36)=1)+0</f>
        <v>0</v>
      </c>
      <c r="J36" s="31"/>
      <c r="K36" s="8" t="s">
        <v>216</v>
      </c>
      <c r="L36" s="9">
        <v>44819</v>
      </c>
      <c r="M36" s="8" t="s">
        <v>390</v>
      </c>
      <c r="N36" s="8" t="s">
        <v>161</v>
      </c>
      <c r="O36" s="8" t="s">
        <v>30</v>
      </c>
      <c r="P36" s="8" t="s">
        <v>84</v>
      </c>
      <c r="R36" s="8" t="s">
        <v>35</v>
      </c>
      <c r="S36" s="8" t="s">
        <v>25</v>
      </c>
      <c r="T36" s="8" t="s">
        <v>55</v>
      </c>
      <c r="U36" s="8"/>
      <c r="V36" s="9">
        <v>44965</v>
      </c>
      <c r="W36" s="9">
        <v>44966</v>
      </c>
      <c r="X36" s="10"/>
    </row>
    <row r="37" spans="1:24" x14ac:dyDescent="0.25">
      <c r="A37" s="8" t="s">
        <v>201</v>
      </c>
      <c r="B37" s="31">
        <f>(COUNTIF($A$4:$A37,$A37)=1)+0</f>
        <v>0</v>
      </c>
      <c r="C37" s="31"/>
      <c r="D37" s="31"/>
      <c r="E37" s="31"/>
      <c r="F37" s="31"/>
      <c r="G37" s="31"/>
      <c r="H37" s="31"/>
      <c r="I37" s="31">
        <f>(COUNTIF($A$4:$A37,$A37)=1)+0</f>
        <v>0</v>
      </c>
      <c r="J37" s="31"/>
      <c r="K37" s="8" t="s">
        <v>216</v>
      </c>
      <c r="L37" s="9">
        <v>44819</v>
      </c>
      <c r="M37" s="8" t="s">
        <v>390</v>
      </c>
      <c r="N37" s="8" t="s">
        <v>161</v>
      </c>
      <c r="O37" s="8" t="s">
        <v>31</v>
      </c>
      <c r="P37" s="8" t="s">
        <v>84</v>
      </c>
      <c r="R37" s="8" t="s">
        <v>35</v>
      </c>
      <c r="S37" s="8" t="s">
        <v>25</v>
      </c>
      <c r="T37" s="8" t="s">
        <v>55</v>
      </c>
      <c r="U37" s="8"/>
      <c r="V37" s="9">
        <v>44965</v>
      </c>
      <c r="W37" s="9">
        <v>44966</v>
      </c>
      <c r="X37" s="10"/>
    </row>
    <row r="38" spans="1:24" x14ac:dyDescent="0.25">
      <c r="A38" s="8" t="s">
        <v>201</v>
      </c>
      <c r="B38" s="31">
        <f>(COUNTIF($A$4:$A38,$A38)=1)+0</f>
        <v>0</v>
      </c>
      <c r="C38" s="31"/>
      <c r="D38" s="31"/>
      <c r="E38" s="31"/>
      <c r="F38" s="31"/>
      <c r="G38" s="31"/>
      <c r="H38" s="31"/>
      <c r="I38" s="31">
        <f>(COUNTIF($A$4:$A38,$A38)=1)+0</f>
        <v>0</v>
      </c>
      <c r="J38" s="31"/>
      <c r="K38" s="8" t="s">
        <v>216</v>
      </c>
      <c r="L38" s="9">
        <v>44819</v>
      </c>
      <c r="M38" s="8" t="s">
        <v>390</v>
      </c>
      <c r="N38" s="8" t="s">
        <v>161</v>
      </c>
      <c r="O38" s="8" t="s">
        <v>30</v>
      </c>
      <c r="P38" s="49" t="s">
        <v>69</v>
      </c>
      <c r="R38" s="8" t="s">
        <v>35</v>
      </c>
      <c r="S38" s="8" t="s">
        <v>25</v>
      </c>
      <c r="T38" s="8" t="s">
        <v>55</v>
      </c>
      <c r="U38" s="8"/>
      <c r="V38" s="9">
        <v>44834</v>
      </c>
      <c r="W38" s="9">
        <v>44966</v>
      </c>
      <c r="X38" s="10"/>
    </row>
    <row r="39" spans="1:24" x14ac:dyDescent="0.25">
      <c r="A39" s="8" t="s">
        <v>201</v>
      </c>
      <c r="B39" s="31">
        <f>(COUNTIF($A$4:$A39,$A39)=1)+0</f>
        <v>0</v>
      </c>
      <c r="C39" s="31"/>
      <c r="D39" s="31"/>
      <c r="E39" s="31"/>
      <c r="F39" s="31"/>
      <c r="G39" s="31"/>
      <c r="H39" s="31"/>
      <c r="I39" s="31">
        <f>(COUNTIF($A$4:$A39,$A39)=1)+0</f>
        <v>0</v>
      </c>
      <c r="J39" s="31"/>
      <c r="K39" s="8" t="s">
        <v>216</v>
      </c>
      <c r="L39" s="9">
        <v>44819</v>
      </c>
      <c r="M39" s="8" t="s">
        <v>390</v>
      </c>
      <c r="N39" s="8" t="s">
        <v>161</v>
      </c>
      <c r="O39" s="8" t="s">
        <v>31</v>
      </c>
      <c r="P39" s="49" t="s">
        <v>69</v>
      </c>
      <c r="R39" s="8" t="s">
        <v>35</v>
      </c>
      <c r="S39" s="8" t="s">
        <v>25</v>
      </c>
      <c r="T39" s="8" t="s">
        <v>55</v>
      </c>
      <c r="U39" s="8"/>
      <c r="V39" s="9">
        <v>44834</v>
      </c>
      <c r="W39" s="9">
        <v>44966</v>
      </c>
      <c r="X39" s="10"/>
    </row>
    <row r="40" spans="1:24" x14ac:dyDescent="0.25">
      <c r="A40" s="8" t="s">
        <v>201</v>
      </c>
      <c r="B40" s="31">
        <f>(COUNTIF($A$4:$A40,$A40)=1)+0</f>
        <v>0</v>
      </c>
      <c r="C40" s="31"/>
      <c r="D40" s="31"/>
      <c r="E40" s="31"/>
      <c r="F40" s="31"/>
      <c r="G40" s="31"/>
      <c r="H40" s="31"/>
      <c r="I40" s="31">
        <f>(COUNTIF($A$4:$A40,$A40)=1)+0</f>
        <v>0</v>
      </c>
      <c r="J40" s="31"/>
      <c r="K40" s="8" t="s">
        <v>216</v>
      </c>
      <c r="L40" s="9">
        <v>44819</v>
      </c>
      <c r="M40" s="8" t="s">
        <v>390</v>
      </c>
      <c r="N40" s="8" t="s">
        <v>161</v>
      </c>
      <c r="O40" s="8" t="s">
        <v>30</v>
      </c>
      <c r="P40" s="8" t="s">
        <v>140</v>
      </c>
      <c r="R40" s="8" t="s">
        <v>35</v>
      </c>
      <c r="S40" s="8" t="s">
        <v>25</v>
      </c>
      <c r="T40" s="8" t="s">
        <v>55</v>
      </c>
      <c r="U40" s="8"/>
      <c r="V40" s="9">
        <v>44834</v>
      </c>
      <c r="W40" s="9">
        <v>44966</v>
      </c>
      <c r="X40" s="10"/>
    </row>
    <row r="41" spans="1:24" x14ac:dyDescent="0.25">
      <c r="A41" s="8" t="s">
        <v>201</v>
      </c>
      <c r="B41" s="31">
        <f>(COUNTIF($A$4:$A41,$A41)=1)+0</f>
        <v>0</v>
      </c>
      <c r="C41" s="31"/>
      <c r="D41" s="31"/>
      <c r="E41" s="31"/>
      <c r="F41" s="31"/>
      <c r="G41" s="31"/>
      <c r="H41" s="31"/>
      <c r="I41" s="31">
        <f>(COUNTIF($A$4:$A41,$A41)=1)+0</f>
        <v>0</v>
      </c>
      <c r="J41" s="31"/>
      <c r="K41" s="8" t="s">
        <v>216</v>
      </c>
      <c r="L41" s="9">
        <v>44819</v>
      </c>
      <c r="M41" s="8" t="s">
        <v>390</v>
      </c>
      <c r="N41" s="8" t="s">
        <v>161</v>
      </c>
      <c r="O41" s="8" t="s">
        <v>31</v>
      </c>
      <c r="P41" s="8" t="s">
        <v>140</v>
      </c>
      <c r="R41" s="8" t="s">
        <v>35</v>
      </c>
      <c r="S41" s="8" t="s">
        <v>25</v>
      </c>
      <c r="T41" s="8" t="s">
        <v>55</v>
      </c>
      <c r="U41" s="8"/>
      <c r="V41" s="9">
        <v>44834</v>
      </c>
      <c r="W41" s="9">
        <v>44966</v>
      </c>
      <c r="X41" s="10"/>
    </row>
    <row r="42" spans="1:24" x14ac:dyDescent="0.25">
      <c r="A42" s="8" t="s">
        <v>201</v>
      </c>
      <c r="B42" s="31">
        <f>(COUNTIF($A$4:$A42,$A42)=1)+0</f>
        <v>0</v>
      </c>
      <c r="C42" s="31"/>
      <c r="D42" s="31"/>
      <c r="E42" s="31"/>
      <c r="F42" s="31"/>
      <c r="G42" s="31"/>
      <c r="H42" s="31"/>
      <c r="I42" s="31">
        <f>(COUNTIF($A$4:$A42,$A42)=1)+0</f>
        <v>0</v>
      </c>
      <c r="J42" s="31"/>
      <c r="K42" s="8" t="s">
        <v>216</v>
      </c>
      <c r="L42" s="9">
        <v>44819</v>
      </c>
      <c r="M42" s="8" t="s">
        <v>390</v>
      </c>
      <c r="N42" s="8" t="s">
        <v>161</v>
      </c>
      <c r="O42" s="8" t="s">
        <v>30</v>
      </c>
      <c r="P42" s="8" t="s">
        <v>140</v>
      </c>
      <c r="R42" s="8" t="s">
        <v>49</v>
      </c>
      <c r="S42" s="8" t="s">
        <v>25</v>
      </c>
      <c r="T42" s="8" t="s">
        <v>55</v>
      </c>
      <c r="U42" s="8" t="s">
        <v>56</v>
      </c>
      <c r="V42" s="9">
        <v>44967</v>
      </c>
      <c r="W42" s="9">
        <v>45028</v>
      </c>
      <c r="X42" s="10"/>
    </row>
    <row r="43" spans="1:24" x14ac:dyDescent="0.25">
      <c r="A43" s="8" t="s">
        <v>201</v>
      </c>
      <c r="B43" s="31">
        <f>(COUNTIF($A$4:$A43,$A43)=1)+0</f>
        <v>0</v>
      </c>
      <c r="C43" s="31"/>
      <c r="D43" s="31"/>
      <c r="E43" s="31"/>
      <c r="F43" s="31"/>
      <c r="G43" s="31"/>
      <c r="H43" s="31"/>
      <c r="I43" s="31">
        <f>(COUNTIF($A$4:$A43,$A43)=1)+0</f>
        <v>0</v>
      </c>
      <c r="J43" s="31"/>
      <c r="K43" s="8" t="s">
        <v>216</v>
      </c>
      <c r="L43" s="9">
        <v>44819</v>
      </c>
      <c r="M43" s="8" t="s">
        <v>390</v>
      </c>
      <c r="N43" s="8" t="s">
        <v>161</v>
      </c>
      <c r="O43" s="8" t="s">
        <v>31</v>
      </c>
      <c r="P43" s="8" t="s">
        <v>140</v>
      </c>
      <c r="R43" s="8" t="s">
        <v>49</v>
      </c>
      <c r="S43" s="8" t="s">
        <v>25</v>
      </c>
      <c r="T43" s="8" t="s">
        <v>55</v>
      </c>
      <c r="U43" s="8" t="s">
        <v>56</v>
      </c>
      <c r="V43" s="9">
        <v>44967</v>
      </c>
      <c r="W43" s="9">
        <v>45028</v>
      </c>
      <c r="X43" s="10"/>
    </row>
    <row r="44" spans="1:24" x14ac:dyDescent="0.25">
      <c r="A44" s="8" t="s">
        <v>201</v>
      </c>
      <c r="B44" s="31">
        <f>(COUNTIF($A$4:$A44,$A44)=1)+0</f>
        <v>0</v>
      </c>
      <c r="C44" s="31"/>
      <c r="D44" s="31"/>
      <c r="E44" s="31"/>
      <c r="F44" s="31"/>
      <c r="G44" s="31"/>
      <c r="H44" s="31"/>
      <c r="I44" s="31">
        <f>(COUNTIF($A$4:$A44,$A44)=1)+0</f>
        <v>0</v>
      </c>
      <c r="J44" s="31"/>
      <c r="K44" s="8" t="s">
        <v>216</v>
      </c>
      <c r="L44" s="9">
        <v>44819</v>
      </c>
      <c r="M44" s="8" t="s">
        <v>390</v>
      </c>
      <c r="N44" s="8" t="s">
        <v>161</v>
      </c>
      <c r="O44" s="8" t="s">
        <v>30</v>
      </c>
      <c r="P44" s="8" t="s">
        <v>202</v>
      </c>
      <c r="R44" s="8" t="s">
        <v>49</v>
      </c>
      <c r="S44" s="8" t="s">
        <v>25</v>
      </c>
      <c r="T44" s="8" t="s">
        <v>55</v>
      </c>
      <c r="U44" s="8" t="s">
        <v>56</v>
      </c>
      <c r="V44" s="9">
        <v>44966</v>
      </c>
      <c r="W44" s="9">
        <v>45036</v>
      </c>
      <c r="X44" s="10"/>
    </row>
    <row r="45" spans="1:24" x14ac:dyDescent="0.25">
      <c r="A45" s="8" t="s">
        <v>201</v>
      </c>
      <c r="B45" s="31">
        <f>(COUNTIF($A$4:$A45,$A45)=1)+0</f>
        <v>0</v>
      </c>
      <c r="C45" s="31"/>
      <c r="D45" s="31"/>
      <c r="E45" s="31"/>
      <c r="F45" s="31"/>
      <c r="G45" s="31"/>
      <c r="H45" s="31"/>
      <c r="I45" s="31">
        <f>(COUNTIF($A$4:$A45,$A45)=1)+0</f>
        <v>0</v>
      </c>
      <c r="J45" s="31"/>
      <c r="K45" s="8" t="s">
        <v>216</v>
      </c>
      <c r="L45" s="9">
        <v>44819</v>
      </c>
      <c r="M45" s="8" t="s">
        <v>390</v>
      </c>
      <c r="N45" s="8" t="s">
        <v>161</v>
      </c>
      <c r="O45" s="8" t="s">
        <v>31</v>
      </c>
      <c r="P45" s="8" t="s">
        <v>202</v>
      </c>
      <c r="R45" s="8" t="s">
        <v>49</v>
      </c>
      <c r="S45" s="8" t="s">
        <v>25</v>
      </c>
      <c r="T45" s="8" t="s">
        <v>55</v>
      </c>
      <c r="U45" s="8" t="s">
        <v>56</v>
      </c>
      <c r="V45" s="9">
        <v>44966</v>
      </c>
      <c r="W45" s="9">
        <v>45036</v>
      </c>
      <c r="X45" s="10"/>
    </row>
    <row r="46" spans="1:24" x14ac:dyDescent="0.25">
      <c r="A46" s="8" t="s">
        <v>201</v>
      </c>
      <c r="B46" s="31">
        <f>(COUNTIF($A$4:$A46,$A46)=1)+0</f>
        <v>0</v>
      </c>
      <c r="C46" s="31"/>
      <c r="D46" s="31"/>
      <c r="E46" s="31"/>
      <c r="F46" s="31"/>
      <c r="G46" s="31"/>
      <c r="H46" s="31"/>
      <c r="I46" s="31">
        <f>(COUNTIF($A$4:$A46,$A46)=1)+0</f>
        <v>0</v>
      </c>
      <c r="J46" s="31"/>
      <c r="K46" s="8" t="s">
        <v>216</v>
      </c>
      <c r="L46" s="9">
        <v>44819</v>
      </c>
      <c r="M46" s="8" t="s">
        <v>390</v>
      </c>
      <c r="N46" s="8" t="s">
        <v>161</v>
      </c>
      <c r="O46" s="8" t="s">
        <v>30</v>
      </c>
      <c r="P46" s="8" t="s">
        <v>204</v>
      </c>
      <c r="R46" s="8" t="s">
        <v>35</v>
      </c>
      <c r="S46" s="8" t="s">
        <v>25</v>
      </c>
      <c r="T46" s="8" t="s">
        <v>117</v>
      </c>
      <c r="U46" s="8"/>
      <c r="V46" s="9">
        <v>44834</v>
      </c>
      <c r="W46" s="9">
        <v>44966</v>
      </c>
      <c r="X46" s="10"/>
    </row>
    <row r="47" spans="1:24" x14ac:dyDescent="0.25">
      <c r="A47" s="8" t="s">
        <v>201</v>
      </c>
      <c r="B47" s="31">
        <f>(COUNTIF($A$4:$A47,$A47)=1)+0</f>
        <v>0</v>
      </c>
      <c r="C47" s="31"/>
      <c r="D47" s="31"/>
      <c r="E47" s="31"/>
      <c r="F47" s="31"/>
      <c r="G47" s="31"/>
      <c r="H47" s="31"/>
      <c r="I47" s="31">
        <f>(COUNTIF($A$4:$A47,$A47)=1)+0</f>
        <v>0</v>
      </c>
      <c r="J47" s="31"/>
      <c r="K47" s="8" t="s">
        <v>216</v>
      </c>
      <c r="L47" s="9">
        <v>44819</v>
      </c>
      <c r="M47" s="8" t="s">
        <v>390</v>
      </c>
      <c r="N47" s="8" t="s">
        <v>161</v>
      </c>
      <c r="O47" s="8" t="s">
        <v>31</v>
      </c>
      <c r="P47" s="8" t="s">
        <v>204</v>
      </c>
      <c r="R47" s="8" t="s">
        <v>35</v>
      </c>
      <c r="S47" s="8" t="s">
        <v>25</v>
      </c>
      <c r="T47" s="8" t="s">
        <v>117</v>
      </c>
      <c r="U47" s="8"/>
      <c r="V47" s="9">
        <v>44834</v>
      </c>
      <c r="W47" s="9">
        <v>44966</v>
      </c>
      <c r="X47" s="10"/>
    </row>
    <row r="48" spans="1:24" x14ac:dyDescent="0.25">
      <c r="A48" s="8" t="s">
        <v>201</v>
      </c>
      <c r="B48" s="31">
        <f>(COUNTIF($A$4:$A48,$A48)=1)+0</f>
        <v>0</v>
      </c>
      <c r="C48" s="31"/>
      <c r="D48" s="31"/>
      <c r="E48" s="31"/>
      <c r="F48" s="31"/>
      <c r="G48" s="31"/>
      <c r="H48" s="31"/>
      <c r="I48" s="31">
        <f>(COUNTIF($A$4:$A48,$A48)=1)+0</f>
        <v>0</v>
      </c>
      <c r="J48" s="31"/>
      <c r="K48" s="8" t="s">
        <v>216</v>
      </c>
      <c r="L48" s="9">
        <v>44819</v>
      </c>
      <c r="M48" s="8" t="s">
        <v>390</v>
      </c>
      <c r="N48" s="8" t="s">
        <v>161</v>
      </c>
      <c r="O48" s="8" t="s">
        <v>30</v>
      </c>
      <c r="P48" s="8" t="s">
        <v>50</v>
      </c>
      <c r="R48" s="8" t="s">
        <v>35</v>
      </c>
      <c r="S48" s="8" t="s">
        <v>25</v>
      </c>
      <c r="T48" s="8" t="s">
        <v>61</v>
      </c>
      <c r="U48" s="8"/>
      <c r="V48" s="9">
        <v>44967</v>
      </c>
      <c r="W48" s="9">
        <v>44966</v>
      </c>
      <c r="X48" s="10"/>
    </row>
    <row r="49" spans="1:24" x14ac:dyDescent="0.25">
      <c r="A49" s="8" t="s">
        <v>201</v>
      </c>
      <c r="B49" s="31">
        <f>(COUNTIF($A$4:$A49,$A49)=1)+0</f>
        <v>0</v>
      </c>
      <c r="C49" s="31"/>
      <c r="D49" s="31"/>
      <c r="E49" s="31"/>
      <c r="F49" s="31"/>
      <c r="G49" s="31"/>
      <c r="H49" s="31"/>
      <c r="I49" s="31">
        <f>(COUNTIF($A$4:$A49,$A49)=1)+0</f>
        <v>0</v>
      </c>
      <c r="J49" s="31"/>
      <c r="K49" s="8" t="s">
        <v>216</v>
      </c>
      <c r="L49" s="9">
        <v>44819</v>
      </c>
      <c r="M49" s="8" t="s">
        <v>390</v>
      </c>
      <c r="N49" s="8" t="s">
        <v>161</v>
      </c>
      <c r="O49" s="8" t="s">
        <v>30</v>
      </c>
      <c r="P49" s="8" t="s">
        <v>50</v>
      </c>
      <c r="R49" s="8" t="s">
        <v>35</v>
      </c>
      <c r="S49" s="8" t="s">
        <v>25</v>
      </c>
      <c r="T49" s="8" t="s">
        <v>61</v>
      </c>
      <c r="U49" s="8"/>
      <c r="V49" s="9">
        <v>44967</v>
      </c>
      <c r="W49" s="9">
        <v>44966</v>
      </c>
      <c r="X49" s="10"/>
    </row>
    <row r="50" spans="1:24" x14ac:dyDescent="0.25">
      <c r="A50" s="8" t="s">
        <v>201</v>
      </c>
      <c r="B50" s="31">
        <f>(COUNTIF($A$4:$A50,$A50)=1)+0</f>
        <v>0</v>
      </c>
      <c r="C50" s="31"/>
      <c r="D50" s="31"/>
      <c r="E50" s="31"/>
      <c r="F50" s="31"/>
      <c r="G50" s="31"/>
      <c r="H50" s="31"/>
      <c r="I50" s="31">
        <f>(COUNTIF($A$4:$A50,$A50)=1)+0</f>
        <v>0</v>
      </c>
      <c r="J50" s="31"/>
      <c r="K50" s="8" t="s">
        <v>216</v>
      </c>
      <c r="L50" s="9">
        <v>44819</v>
      </c>
      <c r="M50" s="8" t="s">
        <v>390</v>
      </c>
      <c r="N50" s="8" t="s">
        <v>161</v>
      </c>
      <c r="O50" s="8" t="s">
        <v>31</v>
      </c>
      <c r="P50" s="8" t="s">
        <v>50</v>
      </c>
      <c r="R50" s="8" t="s">
        <v>35</v>
      </c>
      <c r="S50" s="8" t="s">
        <v>25</v>
      </c>
      <c r="T50" s="8" t="s">
        <v>61</v>
      </c>
      <c r="U50" s="8"/>
      <c r="V50" s="9">
        <v>44967</v>
      </c>
      <c r="W50" s="9">
        <v>44966</v>
      </c>
      <c r="X50" s="10"/>
    </row>
    <row r="51" spans="1:24" x14ac:dyDescent="0.25">
      <c r="A51" s="8" t="s">
        <v>201</v>
      </c>
      <c r="B51" s="31">
        <f>(COUNTIF($A$4:$A51,$A51)=1)+0</f>
        <v>0</v>
      </c>
      <c r="C51" s="31"/>
      <c r="D51" s="31"/>
      <c r="E51" s="31"/>
      <c r="F51" s="31"/>
      <c r="G51" s="31"/>
      <c r="H51" s="31"/>
      <c r="I51" s="31">
        <f>(COUNTIF($A$4:$A51,$A51)=1)+0</f>
        <v>0</v>
      </c>
      <c r="J51" s="31"/>
      <c r="K51" s="8" t="s">
        <v>216</v>
      </c>
      <c r="L51" s="9">
        <v>44819</v>
      </c>
      <c r="M51" s="8" t="s">
        <v>390</v>
      </c>
      <c r="N51" s="8" t="s">
        <v>161</v>
      </c>
      <c r="O51" s="8" t="s">
        <v>31</v>
      </c>
      <c r="P51" s="8" t="s">
        <v>50</v>
      </c>
      <c r="R51" s="8" t="s">
        <v>35</v>
      </c>
      <c r="S51" s="8" t="s">
        <v>25</v>
      </c>
      <c r="T51" s="8" t="s">
        <v>61</v>
      </c>
      <c r="U51" s="8"/>
      <c r="V51" s="9">
        <v>44967</v>
      </c>
      <c r="W51" s="9">
        <v>44966</v>
      </c>
      <c r="X51" s="10"/>
    </row>
    <row r="52" spans="1:24" x14ac:dyDescent="0.25">
      <c r="A52" s="8" t="s">
        <v>201</v>
      </c>
      <c r="B52" s="31">
        <f>(COUNTIF($A$4:$A52,$A52)=1)+0</f>
        <v>0</v>
      </c>
      <c r="C52" s="31"/>
      <c r="D52" s="31"/>
      <c r="E52" s="31"/>
      <c r="F52" s="31"/>
      <c r="G52" s="31"/>
      <c r="H52" s="31"/>
      <c r="I52" s="31">
        <f>(COUNTIF($A$4:$A52,$A52)=1)+0</f>
        <v>0</v>
      </c>
      <c r="J52" s="31"/>
      <c r="K52" s="8" t="s">
        <v>216</v>
      </c>
      <c r="L52" s="9">
        <v>44819</v>
      </c>
      <c r="M52" s="8" t="s">
        <v>390</v>
      </c>
      <c r="N52" s="8" t="s">
        <v>161</v>
      </c>
      <c r="O52" s="8" t="s">
        <v>30</v>
      </c>
      <c r="P52" s="8" t="s">
        <v>108</v>
      </c>
      <c r="R52" s="8" t="s">
        <v>49</v>
      </c>
      <c r="S52" s="8" t="s">
        <v>25</v>
      </c>
      <c r="T52" s="8" t="s">
        <v>20</v>
      </c>
      <c r="U52" s="8" t="s">
        <v>138</v>
      </c>
      <c r="V52" s="9">
        <v>44967</v>
      </c>
      <c r="W52" s="9">
        <v>45036</v>
      </c>
      <c r="X52" s="10"/>
    </row>
    <row r="53" spans="1:24" x14ac:dyDescent="0.25">
      <c r="A53" s="8" t="s">
        <v>201</v>
      </c>
      <c r="B53" s="31">
        <f>(COUNTIF($A$4:$A53,$A53)=1)+0</f>
        <v>0</v>
      </c>
      <c r="C53" s="31"/>
      <c r="D53" s="31"/>
      <c r="E53" s="31"/>
      <c r="F53" s="31"/>
      <c r="G53" s="31"/>
      <c r="H53" s="31"/>
      <c r="I53" s="31">
        <f>(COUNTIF($A$4:$A53,$A53)=1)+0</f>
        <v>0</v>
      </c>
      <c r="J53" s="31"/>
      <c r="K53" s="8" t="s">
        <v>216</v>
      </c>
      <c r="L53" s="9">
        <v>44819</v>
      </c>
      <c r="M53" s="8" t="s">
        <v>390</v>
      </c>
      <c r="N53" s="8" t="s">
        <v>161</v>
      </c>
      <c r="O53" s="8" t="s">
        <v>31</v>
      </c>
      <c r="P53" s="8" t="s">
        <v>108</v>
      </c>
      <c r="R53" s="8" t="s">
        <v>49</v>
      </c>
      <c r="S53" s="8" t="s">
        <v>25</v>
      </c>
      <c r="T53" s="8" t="s">
        <v>20</v>
      </c>
      <c r="U53" s="8" t="s">
        <v>138</v>
      </c>
      <c r="V53" s="9">
        <v>44967</v>
      </c>
      <c r="W53" s="9">
        <v>45036</v>
      </c>
      <c r="X53" s="10"/>
    </row>
    <row r="54" spans="1:24" x14ac:dyDescent="0.25">
      <c r="A54" s="8" t="s">
        <v>201</v>
      </c>
      <c r="B54" s="31">
        <f>(COUNTIF($A$4:$A54,$A54)=1)+0</f>
        <v>0</v>
      </c>
      <c r="C54" s="31"/>
      <c r="D54" s="31"/>
      <c r="E54" s="31"/>
      <c r="F54" s="31"/>
      <c r="G54" s="31"/>
      <c r="H54" s="31"/>
      <c r="I54" s="31">
        <f>(COUNTIF($A$4:$A54,$A54)=1)+0</f>
        <v>0</v>
      </c>
      <c r="J54" s="31"/>
      <c r="K54" s="8" t="s">
        <v>216</v>
      </c>
      <c r="L54" s="9">
        <v>44819</v>
      </c>
      <c r="M54" s="8" t="s">
        <v>390</v>
      </c>
      <c r="N54" s="8" t="s">
        <v>161</v>
      </c>
      <c r="O54" s="8" t="s">
        <v>30</v>
      </c>
      <c r="P54" s="8" t="s">
        <v>203</v>
      </c>
      <c r="R54" s="8" t="s">
        <v>35</v>
      </c>
      <c r="S54" s="8" t="s">
        <v>25</v>
      </c>
      <c r="T54" s="8" t="s">
        <v>20</v>
      </c>
      <c r="U54" s="8"/>
      <c r="V54" s="9">
        <v>44967</v>
      </c>
      <c r="W54" s="9">
        <v>44966</v>
      </c>
      <c r="X54" s="10"/>
    </row>
    <row r="55" spans="1:24" x14ac:dyDescent="0.25">
      <c r="A55" s="8" t="s">
        <v>201</v>
      </c>
      <c r="B55" s="31">
        <f>(COUNTIF($A$4:$A55,$A55)=1)+0</f>
        <v>0</v>
      </c>
      <c r="C55" s="31"/>
      <c r="D55" s="31"/>
      <c r="E55" s="31"/>
      <c r="F55" s="31"/>
      <c r="G55" s="31"/>
      <c r="H55" s="31"/>
      <c r="I55" s="31">
        <f>(COUNTIF($A$4:$A55,$A55)=1)+0</f>
        <v>0</v>
      </c>
      <c r="J55" s="31"/>
      <c r="K55" s="8" t="s">
        <v>216</v>
      </c>
      <c r="L55" s="9">
        <v>44819</v>
      </c>
      <c r="M55" s="8" t="s">
        <v>390</v>
      </c>
      <c r="N55" s="8" t="s">
        <v>161</v>
      </c>
      <c r="O55" s="8" t="s">
        <v>31</v>
      </c>
      <c r="P55" s="8" t="s">
        <v>203</v>
      </c>
      <c r="R55" s="8" t="s">
        <v>35</v>
      </c>
      <c r="S55" s="8" t="s">
        <v>25</v>
      </c>
      <c r="T55" s="8" t="s">
        <v>20</v>
      </c>
      <c r="U55" s="8"/>
      <c r="V55" s="9">
        <v>44967</v>
      </c>
      <c r="W55" s="9">
        <v>44966</v>
      </c>
      <c r="X55" s="10"/>
    </row>
    <row r="56" spans="1:24" x14ac:dyDescent="0.25">
      <c r="A56" s="1" t="s">
        <v>192</v>
      </c>
      <c r="B56" s="31">
        <f>(COUNTIF($A$4:$A56,$A56)=1)+0</f>
        <v>1</v>
      </c>
      <c r="C56" s="31"/>
      <c r="D56" s="31"/>
      <c r="E56" s="31"/>
      <c r="F56" s="31"/>
      <c r="G56" s="31"/>
      <c r="H56" s="31"/>
      <c r="I56" s="31"/>
      <c r="J56" s="31"/>
      <c r="K56" s="1" t="s">
        <v>188</v>
      </c>
      <c r="L56" s="12">
        <v>44987</v>
      </c>
      <c r="M56" s="11" t="s">
        <v>390</v>
      </c>
      <c r="N56" s="11" t="s">
        <v>79</v>
      </c>
      <c r="O56" s="11" t="s">
        <v>30</v>
      </c>
      <c r="P56" s="11" t="s">
        <v>266</v>
      </c>
      <c r="Q56" s="11" t="s">
        <v>35</v>
      </c>
      <c r="R56" s="11" t="s">
        <v>54</v>
      </c>
      <c r="S56" s="11" t="s">
        <v>19</v>
      </c>
      <c r="T56" s="11" t="s">
        <v>55</v>
      </c>
      <c r="U56" s="11" t="s">
        <v>56</v>
      </c>
      <c r="V56" s="12">
        <v>45098</v>
      </c>
      <c r="W56" s="12">
        <v>45099</v>
      </c>
      <c r="X56" s="2"/>
    </row>
    <row r="57" spans="1:24" x14ac:dyDescent="0.25">
      <c r="A57" s="1" t="s">
        <v>192</v>
      </c>
      <c r="B57" s="31">
        <f>(COUNTIF($A$4:$A57,$A57)=1)+0</f>
        <v>0</v>
      </c>
      <c r="C57" s="31"/>
      <c r="D57" s="31"/>
      <c r="E57" s="31"/>
      <c r="F57" s="31"/>
      <c r="G57" s="31"/>
      <c r="H57" s="31"/>
      <c r="I57" s="31"/>
      <c r="J57" s="31"/>
      <c r="K57" s="1" t="s">
        <v>188</v>
      </c>
      <c r="L57" s="12">
        <v>44987</v>
      </c>
      <c r="M57" s="11" t="s">
        <v>390</v>
      </c>
      <c r="N57" s="11" t="s">
        <v>79</v>
      </c>
      <c r="O57" s="11" t="s">
        <v>31</v>
      </c>
      <c r="P57" s="11" t="s">
        <v>266</v>
      </c>
      <c r="Q57" s="11" t="s">
        <v>35</v>
      </c>
      <c r="R57" s="11" t="s">
        <v>54</v>
      </c>
      <c r="S57" s="11" t="s">
        <v>19</v>
      </c>
      <c r="T57" s="11" t="s">
        <v>55</v>
      </c>
      <c r="U57" s="11" t="s">
        <v>56</v>
      </c>
      <c r="V57" s="12">
        <v>45098</v>
      </c>
      <c r="W57" s="12">
        <v>45099</v>
      </c>
      <c r="X57" s="2"/>
    </row>
    <row r="58" spans="1:24" x14ac:dyDescent="0.25">
      <c r="A58" s="1" t="s">
        <v>192</v>
      </c>
      <c r="B58" s="31"/>
      <c r="C58" s="31"/>
      <c r="D58" s="31"/>
      <c r="E58" s="31"/>
      <c r="F58" s="31"/>
      <c r="G58" s="31"/>
      <c r="H58" s="31"/>
      <c r="I58" s="31"/>
      <c r="J58" s="31"/>
      <c r="K58" s="1" t="s">
        <v>188</v>
      </c>
      <c r="L58" s="12">
        <v>45064</v>
      </c>
      <c r="M58" s="11" t="s">
        <v>390</v>
      </c>
      <c r="N58" s="11" t="s">
        <v>79</v>
      </c>
      <c r="O58" s="11" t="s">
        <v>30</v>
      </c>
      <c r="P58" s="16" t="s">
        <v>298</v>
      </c>
      <c r="R58" s="16" t="s">
        <v>49</v>
      </c>
      <c r="S58" s="11" t="s">
        <v>19</v>
      </c>
      <c r="T58" s="11" t="s">
        <v>20</v>
      </c>
      <c r="U58" s="11" t="s">
        <v>144</v>
      </c>
      <c r="V58" s="12">
        <v>45106</v>
      </c>
      <c r="W58" s="12">
        <v>45069</v>
      </c>
      <c r="X58" s="2"/>
    </row>
    <row r="59" spans="1:24" x14ac:dyDescent="0.25">
      <c r="A59" s="1" t="s">
        <v>192</v>
      </c>
      <c r="B59" s="31"/>
      <c r="C59" s="31"/>
      <c r="D59" s="31"/>
      <c r="E59" s="31"/>
      <c r="F59" s="31"/>
      <c r="G59" s="31"/>
      <c r="H59" s="31"/>
      <c r="I59" s="31"/>
      <c r="J59" s="31"/>
      <c r="K59" s="1" t="s">
        <v>188</v>
      </c>
      <c r="L59" s="12">
        <v>45064</v>
      </c>
      <c r="M59" s="11" t="s">
        <v>390</v>
      </c>
      <c r="N59" s="11" t="s">
        <v>79</v>
      </c>
      <c r="O59" s="11" t="s">
        <v>31</v>
      </c>
      <c r="P59" s="16" t="s">
        <v>298</v>
      </c>
      <c r="R59" s="16" t="s">
        <v>49</v>
      </c>
      <c r="S59" s="11" t="s">
        <v>19</v>
      </c>
      <c r="T59" s="11" t="s">
        <v>20</v>
      </c>
      <c r="U59" s="11" t="s">
        <v>144</v>
      </c>
      <c r="V59" s="12">
        <v>45106</v>
      </c>
      <c r="W59" s="12">
        <v>45069</v>
      </c>
      <c r="X59" s="2"/>
    </row>
    <row r="60" spans="1:24" x14ac:dyDescent="0.25">
      <c r="A60" s="1" t="s">
        <v>192</v>
      </c>
      <c r="B60" s="31"/>
      <c r="C60" s="31"/>
      <c r="D60" s="31"/>
      <c r="E60" s="31"/>
      <c r="F60" s="31"/>
      <c r="G60" s="31"/>
      <c r="H60" s="31"/>
      <c r="I60" s="31"/>
      <c r="J60" s="31"/>
      <c r="K60" s="1" t="s">
        <v>188</v>
      </c>
      <c r="L60" s="12">
        <v>45064</v>
      </c>
      <c r="M60" s="11" t="s">
        <v>390</v>
      </c>
      <c r="N60" s="11" t="s">
        <v>79</v>
      </c>
      <c r="O60" s="11" t="s">
        <v>30</v>
      </c>
      <c r="P60" s="16" t="s">
        <v>304</v>
      </c>
      <c r="R60" s="16" t="s">
        <v>49</v>
      </c>
      <c r="S60" s="11" t="s">
        <v>19</v>
      </c>
      <c r="T60" s="11" t="s">
        <v>55</v>
      </c>
      <c r="U60" s="11" t="s">
        <v>56</v>
      </c>
      <c r="V60" s="12">
        <v>45106</v>
      </c>
      <c r="W60" s="12">
        <v>45069</v>
      </c>
      <c r="X60" s="2"/>
    </row>
    <row r="61" spans="1:24" x14ac:dyDescent="0.25">
      <c r="A61" s="11" t="s">
        <v>192</v>
      </c>
      <c r="B61" s="31">
        <f>(COUNTIF($A$4:$A61,$A61)=1)+0</f>
        <v>0</v>
      </c>
      <c r="C61" s="31"/>
      <c r="D61" s="31"/>
      <c r="E61" s="31"/>
      <c r="F61" s="31"/>
      <c r="G61" s="31"/>
      <c r="H61" s="31"/>
      <c r="I61" s="31">
        <f>(COUNTIF($A$4:$A61,$A61)=1)+0</f>
        <v>0</v>
      </c>
      <c r="J61" s="31"/>
      <c r="K61" s="1" t="s">
        <v>188</v>
      </c>
      <c r="L61" s="12">
        <v>44959</v>
      </c>
      <c r="M61" s="11" t="s">
        <v>390</v>
      </c>
      <c r="N61" s="11" t="s">
        <v>79</v>
      </c>
      <c r="O61" s="11" t="s">
        <v>31</v>
      </c>
      <c r="P61" s="16" t="s">
        <v>240</v>
      </c>
      <c r="R61" s="16" t="s">
        <v>35</v>
      </c>
      <c r="S61" s="11" t="s">
        <v>19</v>
      </c>
      <c r="T61" s="11" t="s">
        <v>55</v>
      </c>
      <c r="U61" s="11" t="s">
        <v>56</v>
      </c>
      <c r="V61" s="12">
        <v>45106</v>
      </c>
      <c r="W61" s="12">
        <v>44959</v>
      </c>
      <c r="X61" s="5"/>
    </row>
    <row r="62" spans="1:24" x14ac:dyDescent="0.25">
      <c r="A62" s="11" t="s">
        <v>192</v>
      </c>
      <c r="B62" s="31">
        <f>(COUNTIF($A$4:$A62,$A62)=1)+0</f>
        <v>0</v>
      </c>
      <c r="C62" s="31"/>
      <c r="D62" s="31"/>
      <c r="E62" s="31"/>
      <c r="F62" s="31"/>
      <c r="G62" s="31"/>
      <c r="H62" s="31"/>
      <c r="I62" s="31">
        <f>(COUNTIF($A$4:$A62,$A62)=1)+0</f>
        <v>0</v>
      </c>
      <c r="J62" s="31"/>
      <c r="K62" s="1" t="s">
        <v>188</v>
      </c>
      <c r="L62" s="12">
        <v>44959</v>
      </c>
      <c r="M62" s="11" t="s">
        <v>390</v>
      </c>
      <c r="N62" s="11" t="s">
        <v>79</v>
      </c>
      <c r="O62" s="11" t="s">
        <v>30</v>
      </c>
      <c r="P62" s="16" t="s">
        <v>240</v>
      </c>
      <c r="R62" s="16" t="s">
        <v>35</v>
      </c>
      <c r="S62" s="11" t="s">
        <v>19</v>
      </c>
      <c r="T62" s="11" t="s">
        <v>55</v>
      </c>
      <c r="U62" s="11" t="s">
        <v>56</v>
      </c>
      <c r="V62" s="12">
        <v>45106</v>
      </c>
      <c r="W62" s="12">
        <v>44986</v>
      </c>
      <c r="X62" s="5"/>
    </row>
    <row r="63" spans="1:24" x14ac:dyDescent="0.25">
      <c r="A63" s="1" t="s">
        <v>192</v>
      </c>
      <c r="B63" s="31"/>
      <c r="C63" s="31"/>
      <c r="D63" s="31"/>
      <c r="E63" s="31"/>
      <c r="F63" s="31"/>
      <c r="G63" s="31"/>
      <c r="H63" s="31"/>
      <c r="I63" s="31"/>
      <c r="J63" s="31"/>
      <c r="K63" s="1" t="s">
        <v>188</v>
      </c>
      <c r="L63" s="12">
        <v>45064</v>
      </c>
      <c r="M63" s="11" t="s">
        <v>390</v>
      </c>
      <c r="N63" s="11" t="s">
        <v>79</v>
      </c>
      <c r="O63" s="11" t="s">
        <v>31</v>
      </c>
      <c r="P63" s="16" t="s">
        <v>304</v>
      </c>
      <c r="R63" s="16" t="s">
        <v>49</v>
      </c>
      <c r="S63" s="11" t="s">
        <v>19</v>
      </c>
      <c r="T63" s="11" t="s">
        <v>55</v>
      </c>
      <c r="U63" s="11" t="s">
        <v>56</v>
      </c>
      <c r="V63" s="12">
        <v>45106</v>
      </c>
      <c r="W63" s="12">
        <v>45069</v>
      </c>
      <c r="X63" s="2"/>
    </row>
    <row r="64" spans="1:24" x14ac:dyDescent="0.25">
      <c r="A64" s="8" t="s">
        <v>192</v>
      </c>
      <c r="B64" s="31">
        <f>(COUNTIF($A$4:$A64,$A64)=1)+0</f>
        <v>0</v>
      </c>
      <c r="C64" s="31"/>
      <c r="D64" s="31"/>
      <c r="E64" s="31"/>
      <c r="F64" s="31"/>
      <c r="G64" s="31"/>
      <c r="H64" s="31"/>
      <c r="I64" s="31">
        <f>(COUNTIF($A$4:$A64,$A64)=1)+0</f>
        <v>0</v>
      </c>
      <c r="J64" s="31"/>
      <c r="K64" s="8" t="s">
        <v>188</v>
      </c>
      <c r="L64" s="9">
        <v>44959</v>
      </c>
      <c r="M64" s="8" t="s">
        <v>390</v>
      </c>
      <c r="N64" s="8" t="s">
        <v>79</v>
      </c>
      <c r="O64" s="8" t="s">
        <v>30</v>
      </c>
      <c r="P64" s="49" t="s">
        <v>193</v>
      </c>
      <c r="R64" s="49" t="s">
        <v>35</v>
      </c>
      <c r="S64" s="8" t="s">
        <v>25</v>
      </c>
      <c r="T64" s="8" t="s">
        <v>55</v>
      </c>
      <c r="U64" s="8"/>
      <c r="V64" s="9">
        <v>44959</v>
      </c>
      <c r="W64" s="9">
        <v>44959</v>
      </c>
      <c r="X64" s="10"/>
    </row>
    <row r="65" spans="1:24" x14ac:dyDescent="0.25">
      <c r="A65" s="8" t="s">
        <v>192</v>
      </c>
      <c r="B65" s="31">
        <f>(COUNTIF($A$4:$A65,$A65)=1)+0</f>
        <v>0</v>
      </c>
      <c r="C65" s="31"/>
      <c r="D65" s="31"/>
      <c r="E65" s="31"/>
      <c r="F65" s="31"/>
      <c r="G65" s="31"/>
      <c r="H65" s="31"/>
      <c r="I65" s="31">
        <f>(COUNTIF($A$4:$A65,$A65)=1)+0</f>
        <v>0</v>
      </c>
      <c r="J65" s="31"/>
      <c r="K65" s="8" t="s">
        <v>188</v>
      </c>
      <c r="L65" s="9">
        <v>44959</v>
      </c>
      <c r="M65" s="8" t="s">
        <v>390</v>
      </c>
      <c r="N65" s="8" t="s">
        <v>79</v>
      </c>
      <c r="O65" s="8" t="s">
        <v>31</v>
      </c>
      <c r="P65" s="49" t="s">
        <v>193</v>
      </c>
      <c r="R65" s="49" t="s">
        <v>35</v>
      </c>
      <c r="S65" s="8" t="s">
        <v>25</v>
      </c>
      <c r="T65" s="8" t="s">
        <v>55</v>
      </c>
      <c r="U65" s="8"/>
      <c r="V65" s="9">
        <v>44959</v>
      </c>
      <c r="W65" s="9">
        <v>44959</v>
      </c>
      <c r="X65" s="10"/>
    </row>
    <row r="66" spans="1:24" x14ac:dyDescent="0.25">
      <c r="A66" s="8" t="s">
        <v>192</v>
      </c>
      <c r="B66" s="31">
        <f>(COUNTIF($A$4:$A66,$A66)=1)+0</f>
        <v>0</v>
      </c>
      <c r="C66" s="31"/>
      <c r="D66" s="31"/>
      <c r="E66" s="31"/>
      <c r="F66" s="31"/>
      <c r="G66" s="31"/>
      <c r="H66" s="31"/>
      <c r="I66" s="31">
        <f>(COUNTIF($A$4:$A66,$A66)=1)+0</f>
        <v>0</v>
      </c>
      <c r="J66" s="31"/>
      <c r="K66" s="8" t="s">
        <v>188</v>
      </c>
      <c r="L66" s="9">
        <v>44959</v>
      </c>
      <c r="M66" s="8" t="s">
        <v>390</v>
      </c>
      <c r="N66" s="8" t="s">
        <v>79</v>
      </c>
      <c r="O66" s="8" t="s">
        <v>30</v>
      </c>
      <c r="P66" s="49" t="s">
        <v>72</v>
      </c>
      <c r="R66" s="49" t="s">
        <v>35</v>
      </c>
      <c r="S66" s="8" t="s">
        <v>25</v>
      </c>
      <c r="T66" s="8" t="s">
        <v>55</v>
      </c>
      <c r="U66" s="8" t="s">
        <v>56</v>
      </c>
      <c r="V66" s="9">
        <v>44959</v>
      </c>
      <c r="W66" s="9">
        <v>44959</v>
      </c>
      <c r="X66" s="10"/>
    </row>
    <row r="67" spans="1:24" x14ac:dyDescent="0.25">
      <c r="A67" s="8" t="s">
        <v>192</v>
      </c>
      <c r="B67" s="31">
        <f>(COUNTIF($A$4:$A67,$A67)=1)+0</f>
        <v>0</v>
      </c>
      <c r="C67" s="31"/>
      <c r="D67" s="31"/>
      <c r="E67" s="31"/>
      <c r="F67" s="31"/>
      <c r="G67" s="31"/>
      <c r="H67" s="31"/>
      <c r="I67" s="31">
        <f>(COUNTIF($A$4:$A67,$A67)=1)+0</f>
        <v>0</v>
      </c>
      <c r="J67" s="31"/>
      <c r="K67" s="8" t="s">
        <v>188</v>
      </c>
      <c r="L67" s="9">
        <v>44959</v>
      </c>
      <c r="M67" s="8" t="s">
        <v>390</v>
      </c>
      <c r="N67" s="8" t="s">
        <v>79</v>
      </c>
      <c r="O67" s="8" t="s">
        <v>31</v>
      </c>
      <c r="P67" s="49" t="s">
        <v>72</v>
      </c>
      <c r="R67" s="49" t="s">
        <v>35</v>
      </c>
      <c r="S67" s="8" t="s">
        <v>25</v>
      </c>
      <c r="T67" s="8" t="s">
        <v>55</v>
      </c>
      <c r="U67" s="8"/>
      <c r="V67" s="9">
        <v>44959</v>
      </c>
      <c r="W67" s="9">
        <v>44959</v>
      </c>
      <c r="X67" s="10"/>
    </row>
    <row r="68" spans="1:24" x14ac:dyDescent="0.25">
      <c r="A68" s="8" t="s">
        <v>192</v>
      </c>
      <c r="B68" s="31">
        <f>(COUNTIF($A$4:$A68,$A68)=1)+0</f>
        <v>0</v>
      </c>
      <c r="C68" s="31"/>
      <c r="D68" s="31"/>
      <c r="E68" s="31"/>
      <c r="F68" s="31"/>
      <c r="G68" s="31"/>
      <c r="H68" s="31"/>
      <c r="I68" s="31">
        <f>(COUNTIF($A$4:$A68,$A68)=1)+0</f>
        <v>0</v>
      </c>
      <c r="J68" s="31"/>
      <c r="K68" s="8" t="s">
        <v>188</v>
      </c>
      <c r="L68" s="9">
        <v>44959</v>
      </c>
      <c r="M68" s="8" t="s">
        <v>390</v>
      </c>
      <c r="N68" s="8" t="s">
        <v>79</v>
      </c>
      <c r="O68" s="8" t="s">
        <v>30</v>
      </c>
      <c r="P68" s="49" t="s">
        <v>194</v>
      </c>
      <c r="R68" s="49" t="s">
        <v>35</v>
      </c>
      <c r="S68" s="8" t="s">
        <v>25</v>
      </c>
      <c r="T68" s="8" t="s">
        <v>55</v>
      </c>
      <c r="U68" s="8"/>
      <c r="V68" s="9">
        <v>44985</v>
      </c>
      <c r="W68" s="9">
        <v>44985</v>
      </c>
      <c r="X68" s="10"/>
    </row>
    <row r="69" spans="1:24" x14ac:dyDescent="0.25">
      <c r="A69" s="8" t="s">
        <v>192</v>
      </c>
      <c r="B69" s="31">
        <f>(COUNTIF($A$4:$A69,$A69)=1)+0</f>
        <v>0</v>
      </c>
      <c r="C69" s="31"/>
      <c r="D69" s="31"/>
      <c r="E69" s="31"/>
      <c r="F69" s="31"/>
      <c r="G69" s="31"/>
      <c r="H69" s="31"/>
      <c r="I69" s="31">
        <f>(COUNTIF($A$4:$A69,$A69)=1)+0</f>
        <v>0</v>
      </c>
      <c r="J69" s="31"/>
      <c r="K69" s="8" t="s">
        <v>188</v>
      </c>
      <c r="L69" s="9">
        <v>44959</v>
      </c>
      <c r="M69" s="8" t="s">
        <v>390</v>
      </c>
      <c r="N69" s="8" t="s">
        <v>79</v>
      </c>
      <c r="O69" s="8" t="s">
        <v>31</v>
      </c>
      <c r="P69" s="49" t="s">
        <v>194</v>
      </c>
      <c r="R69" s="49" t="s">
        <v>35</v>
      </c>
      <c r="S69" s="8" t="s">
        <v>25</v>
      </c>
      <c r="T69" s="8" t="s">
        <v>55</v>
      </c>
      <c r="U69" s="8"/>
      <c r="V69" s="9">
        <v>44985</v>
      </c>
      <c r="W69" s="9">
        <v>44985</v>
      </c>
      <c r="X69" s="10"/>
    </row>
    <row r="70" spans="1:24" x14ac:dyDescent="0.25">
      <c r="A70" s="8" t="s">
        <v>192</v>
      </c>
      <c r="B70" s="31">
        <f>(COUNTIF($A$4:$A70,$A70)=1)+0</f>
        <v>0</v>
      </c>
      <c r="C70" s="31"/>
      <c r="D70" s="31"/>
      <c r="E70" s="31"/>
      <c r="F70" s="31"/>
      <c r="G70" s="31"/>
      <c r="H70" s="31"/>
      <c r="I70" s="31">
        <f>(COUNTIF($A$4:$A70,$A70)=1)+0</f>
        <v>0</v>
      </c>
      <c r="J70" s="31"/>
      <c r="K70" s="8" t="s">
        <v>188</v>
      </c>
      <c r="L70" s="9">
        <v>44959</v>
      </c>
      <c r="M70" s="8" t="s">
        <v>390</v>
      </c>
      <c r="N70" s="8" t="s">
        <v>79</v>
      </c>
      <c r="O70" s="8" t="s">
        <v>30</v>
      </c>
      <c r="P70" s="49" t="s">
        <v>76</v>
      </c>
      <c r="R70" s="49" t="s">
        <v>35</v>
      </c>
      <c r="S70" s="8" t="s">
        <v>25</v>
      </c>
      <c r="T70" s="8" t="s">
        <v>55</v>
      </c>
      <c r="U70" s="8"/>
      <c r="V70" s="9">
        <v>44959</v>
      </c>
      <c r="W70" s="9">
        <v>44959</v>
      </c>
      <c r="X70" s="10"/>
    </row>
    <row r="71" spans="1:24" x14ac:dyDescent="0.25">
      <c r="A71" s="8" t="s">
        <v>192</v>
      </c>
      <c r="B71" s="31">
        <f>(COUNTIF($A$4:$A71,$A71)=1)+0</f>
        <v>0</v>
      </c>
      <c r="C71" s="31"/>
      <c r="D71" s="31"/>
      <c r="E71" s="31"/>
      <c r="F71" s="31"/>
      <c r="G71" s="31"/>
      <c r="H71" s="31"/>
      <c r="I71" s="31">
        <f>(COUNTIF($A$4:$A71,$A71)=1)+0</f>
        <v>0</v>
      </c>
      <c r="J71" s="31"/>
      <c r="K71" s="8" t="s">
        <v>188</v>
      </c>
      <c r="L71" s="9">
        <v>44959</v>
      </c>
      <c r="M71" s="8" t="s">
        <v>390</v>
      </c>
      <c r="N71" s="8" t="s">
        <v>79</v>
      </c>
      <c r="O71" s="8" t="s">
        <v>31</v>
      </c>
      <c r="P71" s="49" t="s">
        <v>76</v>
      </c>
      <c r="R71" s="49" t="s">
        <v>35</v>
      </c>
      <c r="S71" s="8" t="s">
        <v>25</v>
      </c>
      <c r="T71" s="8" t="s">
        <v>55</v>
      </c>
      <c r="U71" s="8"/>
      <c r="V71" s="9">
        <v>44959</v>
      </c>
      <c r="W71" s="9">
        <v>44959</v>
      </c>
      <c r="X71" s="10"/>
    </row>
    <row r="72" spans="1:24" x14ac:dyDescent="0.25">
      <c r="A72" s="8" t="s">
        <v>192</v>
      </c>
      <c r="B72" s="31">
        <f>(COUNTIF($A$4:$A72,$A72)=1)+0</f>
        <v>0</v>
      </c>
      <c r="C72" s="31"/>
      <c r="D72" s="31"/>
      <c r="E72" s="31"/>
      <c r="F72" s="31"/>
      <c r="G72" s="31"/>
      <c r="H72" s="31"/>
      <c r="I72" s="31">
        <f>(COUNTIF($A$4:$A72,$A72)=1)+0</f>
        <v>0</v>
      </c>
      <c r="J72" s="31"/>
      <c r="K72" s="8" t="s">
        <v>188</v>
      </c>
      <c r="L72" s="9">
        <v>44959</v>
      </c>
      <c r="M72" s="8" t="s">
        <v>390</v>
      </c>
      <c r="N72" s="8" t="s">
        <v>79</v>
      </c>
      <c r="O72" s="8" t="s">
        <v>30</v>
      </c>
      <c r="P72" s="49" t="s">
        <v>76</v>
      </c>
      <c r="R72" s="49" t="s">
        <v>35</v>
      </c>
      <c r="S72" s="8" t="s">
        <v>25</v>
      </c>
      <c r="T72" s="8" t="s">
        <v>55</v>
      </c>
      <c r="U72" s="8"/>
      <c r="V72" s="9">
        <v>44985</v>
      </c>
      <c r="W72" s="9">
        <v>44985</v>
      </c>
      <c r="X72" s="10"/>
    </row>
    <row r="73" spans="1:24" x14ac:dyDescent="0.25">
      <c r="A73" s="8" t="s">
        <v>192</v>
      </c>
      <c r="B73" s="31">
        <f>(COUNTIF($A$4:$A73,$A73)=1)+0</f>
        <v>0</v>
      </c>
      <c r="C73" s="31"/>
      <c r="D73" s="31"/>
      <c r="E73" s="31"/>
      <c r="F73" s="31"/>
      <c r="G73" s="31"/>
      <c r="H73" s="31"/>
      <c r="I73" s="31">
        <f>(COUNTIF($A$4:$A73,$A73)=1)+0</f>
        <v>0</v>
      </c>
      <c r="J73" s="31"/>
      <c r="K73" s="8" t="s">
        <v>188</v>
      </c>
      <c r="L73" s="9">
        <v>44959</v>
      </c>
      <c r="M73" s="8" t="s">
        <v>390</v>
      </c>
      <c r="N73" s="8" t="s">
        <v>79</v>
      </c>
      <c r="O73" s="8" t="s">
        <v>31</v>
      </c>
      <c r="P73" s="49" t="s">
        <v>76</v>
      </c>
      <c r="R73" s="49" t="s">
        <v>35</v>
      </c>
      <c r="S73" s="8" t="s">
        <v>25</v>
      </c>
      <c r="T73" s="8" t="s">
        <v>55</v>
      </c>
      <c r="U73" s="8"/>
      <c r="V73" s="9">
        <v>44985</v>
      </c>
      <c r="W73" s="9">
        <v>44985</v>
      </c>
      <c r="X73" s="10"/>
    </row>
    <row r="74" spans="1:24" x14ac:dyDescent="0.25">
      <c r="A74" s="8" t="s">
        <v>192</v>
      </c>
      <c r="B74" s="31">
        <f>(COUNTIF($A$4:$A74,$A74)=1)+0</f>
        <v>0</v>
      </c>
      <c r="C74" s="31"/>
      <c r="D74" s="31"/>
      <c r="E74" s="31"/>
      <c r="F74" s="31"/>
      <c r="G74" s="31"/>
      <c r="H74" s="31"/>
      <c r="I74" s="31">
        <f>(COUNTIF($A$4:$A74,$A74)=1)+0</f>
        <v>0</v>
      </c>
      <c r="J74" s="31"/>
      <c r="K74" s="8" t="s">
        <v>188</v>
      </c>
      <c r="L74" s="9">
        <v>44959</v>
      </c>
      <c r="M74" s="8" t="s">
        <v>390</v>
      </c>
      <c r="N74" s="8" t="s">
        <v>79</v>
      </c>
      <c r="O74" s="8" t="s">
        <v>30</v>
      </c>
      <c r="P74" s="49" t="s">
        <v>236</v>
      </c>
      <c r="R74" s="49" t="s">
        <v>35</v>
      </c>
      <c r="S74" s="8" t="s">
        <v>25</v>
      </c>
      <c r="T74" s="8" t="s">
        <v>55</v>
      </c>
      <c r="U74" s="8"/>
      <c r="V74" s="9">
        <v>44959</v>
      </c>
      <c r="W74" s="9">
        <v>44959</v>
      </c>
      <c r="X74" s="10"/>
    </row>
    <row r="75" spans="1:24" x14ac:dyDescent="0.25">
      <c r="A75" s="8" t="s">
        <v>192</v>
      </c>
      <c r="B75" s="31">
        <f>(COUNTIF($A$4:$A75,$A75)=1)+0</f>
        <v>0</v>
      </c>
      <c r="C75" s="31"/>
      <c r="D75" s="31"/>
      <c r="E75" s="31"/>
      <c r="F75" s="31"/>
      <c r="G75" s="31"/>
      <c r="H75" s="31"/>
      <c r="I75" s="31">
        <f>(COUNTIF($A$4:$A75,$A75)=1)+0</f>
        <v>0</v>
      </c>
      <c r="J75" s="31"/>
      <c r="K75" s="8" t="s">
        <v>188</v>
      </c>
      <c r="L75" s="9">
        <v>44959</v>
      </c>
      <c r="M75" s="8" t="s">
        <v>390</v>
      </c>
      <c r="N75" s="8" t="s">
        <v>79</v>
      </c>
      <c r="O75" s="8" t="s">
        <v>31</v>
      </c>
      <c r="P75" s="49" t="s">
        <v>236</v>
      </c>
      <c r="R75" s="49" t="s">
        <v>35</v>
      </c>
      <c r="S75" s="8" t="s">
        <v>25</v>
      </c>
      <c r="T75" s="8" t="s">
        <v>55</v>
      </c>
      <c r="U75" s="8"/>
      <c r="V75" s="9">
        <v>44959</v>
      </c>
      <c r="W75" s="9">
        <v>44959</v>
      </c>
      <c r="X75" s="10"/>
    </row>
    <row r="76" spans="1:24" x14ac:dyDescent="0.25">
      <c r="A76" s="8" t="s">
        <v>192</v>
      </c>
      <c r="B76" s="31">
        <f>(COUNTIF($A$4:$A76,$A76)=1)+0</f>
        <v>0</v>
      </c>
      <c r="C76" s="31"/>
      <c r="D76" s="31"/>
      <c r="E76" s="31"/>
      <c r="F76" s="31"/>
      <c r="G76" s="31"/>
      <c r="H76" s="31"/>
      <c r="I76" s="31">
        <f>(COUNTIF($A$4:$A76,$A76)=1)+0</f>
        <v>0</v>
      </c>
      <c r="J76" s="31"/>
      <c r="K76" s="8" t="s">
        <v>188</v>
      </c>
      <c r="L76" s="9">
        <v>44959</v>
      </c>
      <c r="M76" s="8" t="s">
        <v>390</v>
      </c>
      <c r="N76" s="8" t="s">
        <v>79</v>
      </c>
      <c r="O76" s="8" t="s">
        <v>30</v>
      </c>
      <c r="P76" s="49" t="s">
        <v>195</v>
      </c>
      <c r="R76" s="49" t="s">
        <v>35</v>
      </c>
      <c r="S76" s="8" t="s">
        <v>25</v>
      </c>
      <c r="T76" s="8" t="s">
        <v>55</v>
      </c>
      <c r="U76" s="8"/>
      <c r="V76" s="9">
        <v>44959</v>
      </c>
      <c r="W76" s="9">
        <v>44959</v>
      </c>
      <c r="X76" s="10"/>
    </row>
    <row r="77" spans="1:24" x14ac:dyDescent="0.25">
      <c r="A77" s="8" t="s">
        <v>192</v>
      </c>
      <c r="B77" s="31">
        <f>(COUNTIF($A$4:$A77,$A77)=1)+0</f>
        <v>0</v>
      </c>
      <c r="C77" s="31"/>
      <c r="D77" s="31"/>
      <c r="E77" s="31"/>
      <c r="F77" s="31"/>
      <c r="G77" s="31"/>
      <c r="H77" s="31"/>
      <c r="I77" s="31">
        <f>(COUNTIF($A$4:$A77,$A77)=1)+0</f>
        <v>0</v>
      </c>
      <c r="J77" s="31"/>
      <c r="K77" s="8" t="s">
        <v>188</v>
      </c>
      <c r="L77" s="9">
        <v>44959</v>
      </c>
      <c r="M77" s="8" t="s">
        <v>390</v>
      </c>
      <c r="N77" s="8" t="s">
        <v>79</v>
      </c>
      <c r="O77" s="8" t="s">
        <v>31</v>
      </c>
      <c r="P77" s="49" t="s">
        <v>195</v>
      </c>
      <c r="R77" s="49" t="s">
        <v>35</v>
      </c>
      <c r="S77" s="8" t="s">
        <v>25</v>
      </c>
      <c r="T77" s="8" t="s">
        <v>55</v>
      </c>
      <c r="U77" s="8"/>
      <c r="V77" s="9">
        <v>44959</v>
      </c>
      <c r="W77" s="9">
        <v>44959</v>
      </c>
      <c r="X77" s="10"/>
    </row>
    <row r="78" spans="1:24" x14ac:dyDescent="0.25">
      <c r="A78" s="8" t="s">
        <v>192</v>
      </c>
      <c r="B78" s="31">
        <f>(COUNTIF($A$4:$A78,$A78)=1)+0</f>
        <v>0</v>
      </c>
      <c r="C78" s="31"/>
      <c r="D78" s="31"/>
      <c r="E78" s="31"/>
      <c r="F78" s="31"/>
      <c r="G78" s="31"/>
      <c r="H78" s="31"/>
      <c r="I78" s="31">
        <f>(COUNTIF($A$4:$A78,$A78)=1)+0</f>
        <v>0</v>
      </c>
      <c r="J78" s="31"/>
      <c r="K78" s="8" t="s">
        <v>188</v>
      </c>
      <c r="L78" s="9">
        <v>44959</v>
      </c>
      <c r="M78" s="8" t="s">
        <v>390</v>
      </c>
      <c r="N78" s="8" t="s">
        <v>79</v>
      </c>
      <c r="O78" s="8" t="s">
        <v>30</v>
      </c>
      <c r="P78" s="8" t="s">
        <v>230</v>
      </c>
      <c r="R78" s="8" t="s">
        <v>35</v>
      </c>
      <c r="S78" s="8" t="s">
        <v>25</v>
      </c>
      <c r="T78" s="8" t="s">
        <v>55</v>
      </c>
      <c r="U78" s="8"/>
      <c r="V78" s="9">
        <v>44959</v>
      </c>
      <c r="W78" s="9">
        <v>44959</v>
      </c>
      <c r="X78" s="10"/>
    </row>
    <row r="79" spans="1:24" x14ac:dyDescent="0.25">
      <c r="A79" s="8" t="s">
        <v>192</v>
      </c>
      <c r="B79" s="31">
        <f>(COUNTIF($A$4:$A79,$A79)=1)+0</f>
        <v>0</v>
      </c>
      <c r="C79" s="31"/>
      <c r="D79" s="31"/>
      <c r="E79" s="31"/>
      <c r="F79" s="31"/>
      <c r="G79" s="31"/>
      <c r="H79" s="31"/>
      <c r="I79" s="31">
        <f>(COUNTIF($A$4:$A79,$A79)=1)+0</f>
        <v>0</v>
      </c>
      <c r="J79" s="31"/>
      <c r="K79" s="8" t="s">
        <v>188</v>
      </c>
      <c r="L79" s="9">
        <v>44959</v>
      </c>
      <c r="M79" s="8" t="s">
        <v>390</v>
      </c>
      <c r="N79" s="8" t="s">
        <v>79</v>
      </c>
      <c r="O79" s="8" t="s">
        <v>30</v>
      </c>
      <c r="P79" s="8" t="s">
        <v>230</v>
      </c>
      <c r="R79" s="8" t="s">
        <v>35</v>
      </c>
      <c r="S79" s="8" t="s">
        <v>25</v>
      </c>
      <c r="T79" s="8" t="s">
        <v>55</v>
      </c>
      <c r="U79" s="8"/>
      <c r="V79" s="9">
        <v>44959</v>
      </c>
      <c r="W79" s="9">
        <v>44959</v>
      </c>
      <c r="X79" s="10"/>
    </row>
    <row r="80" spans="1:24" x14ac:dyDescent="0.25">
      <c r="A80" s="8" t="s">
        <v>192</v>
      </c>
      <c r="B80" s="31">
        <f>(COUNTIF($A$4:$A80,$A80)=1)+0</f>
        <v>0</v>
      </c>
      <c r="C80" s="31"/>
      <c r="D80" s="31"/>
      <c r="E80" s="31"/>
      <c r="F80" s="31"/>
      <c r="G80" s="31"/>
      <c r="H80" s="31"/>
      <c r="I80" s="31">
        <f>(COUNTIF($A$4:$A80,$A80)=1)+0</f>
        <v>0</v>
      </c>
      <c r="J80" s="31"/>
      <c r="K80" s="8" t="s">
        <v>188</v>
      </c>
      <c r="L80" s="9">
        <v>44959</v>
      </c>
      <c r="M80" s="8" t="s">
        <v>390</v>
      </c>
      <c r="N80" s="8" t="s">
        <v>79</v>
      </c>
      <c r="O80" s="8" t="s">
        <v>30</v>
      </c>
      <c r="P80" s="8" t="s">
        <v>84</v>
      </c>
      <c r="R80" s="8" t="s">
        <v>35</v>
      </c>
      <c r="S80" s="8" t="s">
        <v>25</v>
      </c>
      <c r="T80" s="8" t="s">
        <v>55</v>
      </c>
      <c r="U80" s="8"/>
      <c r="V80" s="9">
        <v>44959</v>
      </c>
      <c r="W80" s="9">
        <v>44959</v>
      </c>
      <c r="X80" s="10"/>
    </row>
    <row r="81" spans="1:24" x14ac:dyDescent="0.25">
      <c r="A81" s="8" t="s">
        <v>192</v>
      </c>
      <c r="B81" s="31">
        <f>(COUNTIF($A$4:$A81,$A81)=1)+0</f>
        <v>0</v>
      </c>
      <c r="C81" s="31"/>
      <c r="D81" s="31"/>
      <c r="E81" s="31"/>
      <c r="F81" s="31"/>
      <c r="G81" s="31"/>
      <c r="H81" s="31"/>
      <c r="I81" s="31">
        <f>(COUNTIF($A$4:$A81,$A81)=1)+0</f>
        <v>0</v>
      </c>
      <c r="J81" s="31"/>
      <c r="K81" s="8" t="s">
        <v>188</v>
      </c>
      <c r="L81" s="9">
        <v>44959</v>
      </c>
      <c r="M81" s="8" t="s">
        <v>390</v>
      </c>
      <c r="N81" s="8" t="s">
        <v>79</v>
      </c>
      <c r="O81" s="8" t="s">
        <v>31</v>
      </c>
      <c r="P81" s="8" t="s">
        <v>84</v>
      </c>
      <c r="R81" s="8" t="s">
        <v>35</v>
      </c>
      <c r="S81" s="8" t="s">
        <v>25</v>
      </c>
      <c r="T81" s="8" t="s">
        <v>55</v>
      </c>
      <c r="U81" s="8"/>
      <c r="V81" s="9">
        <v>44959</v>
      </c>
      <c r="W81" s="9">
        <v>44959</v>
      </c>
      <c r="X81" s="10"/>
    </row>
    <row r="82" spans="1:24" x14ac:dyDescent="0.25">
      <c r="A82" s="8" t="s">
        <v>192</v>
      </c>
      <c r="B82" s="31">
        <f>(COUNTIF($A$4:$A82,$A82)=1)+0</f>
        <v>0</v>
      </c>
      <c r="C82" s="31"/>
      <c r="D82" s="31"/>
      <c r="E82" s="31"/>
      <c r="F82" s="31"/>
      <c r="G82" s="31"/>
      <c r="H82" s="31"/>
      <c r="I82" s="31">
        <f>(COUNTIF($A$4:$A82,$A82)=1)+0</f>
        <v>0</v>
      </c>
      <c r="J82" s="31"/>
      <c r="K82" s="8" t="s">
        <v>188</v>
      </c>
      <c r="L82" s="9">
        <v>44959</v>
      </c>
      <c r="M82" s="8" t="s">
        <v>390</v>
      </c>
      <c r="N82" s="8" t="s">
        <v>79</v>
      </c>
      <c r="O82" s="8" t="s">
        <v>30</v>
      </c>
      <c r="P82" s="8" t="s">
        <v>69</v>
      </c>
      <c r="R82" s="8" t="s">
        <v>35</v>
      </c>
      <c r="S82" s="8" t="s">
        <v>25</v>
      </c>
      <c r="T82" s="8" t="s">
        <v>55</v>
      </c>
      <c r="U82" s="8"/>
      <c r="V82" s="9">
        <v>44959</v>
      </c>
      <c r="W82" s="9">
        <v>44959</v>
      </c>
      <c r="X82" s="10"/>
    </row>
    <row r="83" spans="1:24" x14ac:dyDescent="0.25">
      <c r="A83" s="8" t="s">
        <v>192</v>
      </c>
      <c r="B83" s="31">
        <f>(COUNTIF($A$4:$A83,$A83)=1)+0</f>
        <v>0</v>
      </c>
      <c r="C83" s="31"/>
      <c r="D83" s="31"/>
      <c r="E83" s="31"/>
      <c r="F83" s="31"/>
      <c r="G83" s="31"/>
      <c r="H83" s="31"/>
      <c r="I83" s="31">
        <f>(COUNTIF($A$4:$A83,$A83)=1)+0</f>
        <v>0</v>
      </c>
      <c r="J83" s="31"/>
      <c r="K83" s="8" t="s">
        <v>188</v>
      </c>
      <c r="L83" s="9">
        <v>44959</v>
      </c>
      <c r="M83" s="8" t="s">
        <v>390</v>
      </c>
      <c r="N83" s="8" t="s">
        <v>79</v>
      </c>
      <c r="O83" s="8" t="s">
        <v>31</v>
      </c>
      <c r="P83" s="8" t="s">
        <v>69</v>
      </c>
      <c r="R83" s="8" t="s">
        <v>35</v>
      </c>
      <c r="S83" s="8" t="s">
        <v>25</v>
      </c>
      <c r="T83" s="8" t="s">
        <v>55</v>
      </c>
      <c r="U83" s="8"/>
      <c r="V83" s="9">
        <v>44959</v>
      </c>
      <c r="W83" s="9">
        <v>44959</v>
      </c>
      <c r="X83" s="10"/>
    </row>
    <row r="84" spans="1:24" x14ac:dyDescent="0.25">
      <c r="A84" s="8" t="s">
        <v>192</v>
      </c>
      <c r="B84" s="31">
        <f>(COUNTIF($A$4:$A84,$A84)=1)+0</f>
        <v>0</v>
      </c>
      <c r="C84" s="31"/>
      <c r="D84" s="31"/>
      <c r="E84" s="31"/>
      <c r="F84" s="31"/>
      <c r="G84" s="31"/>
      <c r="H84" s="31"/>
      <c r="I84" s="31">
        <f>(COUNTIF($A$4:$A84,$A84)=1)+0</f>
        <v>0</v>
      </c>
      <c r="J84" s="31"/>
      <c r="K84" s="8" t="s">
        <v>188</v>
      </c>
      <c r="L84" s="9">
        <v>44959</v>
      </c>
      <c r="M84" s="8" t="s">
        <v>390</v>
      </c>
      <c r="N84" s="8" t="s">
        <v>79</v>
      </c>
      <c r="O84" s="8" t="s">
        <v>30</v>
      </c>
      <c r="P84" s="8" t="s">
        <v>140</v>
      </c>
      <c r="R84" s="8" t="s">
        <v>35</v>
      </c>
      <c r="S84" s="8" t="s">
        <v>25</v>
      </c>
      <c r="T84" s="8" t="s">
        <v>55</v>
      </c>
      <c r="U84" s="8"/>
      <c r="V84" s="9">
        <v>44959</v>
      </c>
      <c r="W84" s="9">
        <v>44959</v>
      </c>
      <c r="X84" s="10"/>
    </row>
    <row r="85" spans="1:24" x14ac:dyDescent="0.25">
      <c r="A85" s="8" t="s">
        <v>192</v>
      </c>
      <c r="B85" s="31">
        <f>(COUNTIF($A$4:$A85,$A85)=1)+0</f>
        <v>0</v>
      </c>
      <c r="C85" s="31"/>
      <c r="D85" s="31"/>
      <c r="E85" s="31"/>
      <c r="F85" s="31"/>
      <c r="G85" s="31"/>
      <c r="H85" s="31"/>
      <c r="I85" s="31">
        <f>(COUNTIF($A$4:$A85,$A85)=1)+0</f>
        <v>0</v>
      </c>
      <c r="J85" s="31"/>
      <c r="K85" s="8" t="s">
        <v>188</v>
      </c>
      <c r="L85" s="9">
        <v>44959</v>
      </c>
      <c r="M85" s="8" t="s">
        <v>390</v>
      </c>
      <c r="N85" s="8" t="s">
        <v>79</v>
      </c>
      <c r="O85" s="8" t="s">
        <v>31</v>
      </c>
      <c r="P85" s="8" t="s">
        <v>140</v>
      </c>
      <c r="R85" s="8" t="s">
        <v>35</v>
      </c>
      <c r="S85" s="8" t="s">
        <v>25</v>
      </c>
      <c r="T85" s="8" t="s">
        <v>55</v>
      </c>
      <c r="U85" s="8"/>
      <c r="V85" s="9">
        <v>44959</v>
      </c>
      <c r="W85" s="9">
        <v>44959</v>
      </c>
      <c r="X85" s="10"/>
    </row>
    <row r="86" spans="1:24" x14ac:dyDescent="0.25">
      <c r="A86" s="8" t="s">
        <v>192</v>
      </c>
      <c r="B86" s="31">
        <f>(COUNTIF($A$4:$A86,$A86)=1)+0</f>
        <v>0</v>
      </c>
      <c r="C86" s="31"/>
      <c r="D86" s="31"/>
      <c r="E86" s="31"/>
      <c r="F86" s="31"/>
      <c r="G86" s="31"/>
      <c r="H86" s="31"/>
      <c r="I86" s="31">
        <f>(COUNTIF($A$4:$A86,$A86)=1)+0</f>
        <v>0</v>
      </c>
      <c r="J86" s="31"/>
      <c r="K86" s="8" t="s">
        <v>188</v>
      </c>
      <c r="L86" s="9">
        <v>44959</v>
      </c>
      <c r="M86" s="8" t="s">
        <v>390</v>
      </c>
      <c r="N86" s="8" t="s">
        <v>79</v>
      </c>
      <c r="O86" s="8" t="s">
        <v>30</v>
      </c>
      <c r="P86" s="8" t="s">
        <v>196</v>
      </c>
      <c r="R86" s="8" t="s">
        <v>35</v>
      </c>
      <c r="S86" s="8" t="s">
        <v>25</v>
      </c>
      <c r="T86" s="8" t="s">
        <v>55</v>
      </c>
      <c r="U86" s="8"/>
      <c r="V86" s="9">
        <v>44985</v>
      </c>
      <c r="W86" s="9">
        <v>44985</v>
      </c>
      <c r="X86" s="10"/>
    </row>
    <row r="87" spans="1:24" x14ac:dyDescent="0.25">
      <c r="A87" s="8" t="s">
        <v>192</v>
      </c>
      <c r="B87" s="31">
        <f>(COUNTIF($A$4:$A87,$A87)=1)+0</f>
        <v>0</v>
      </c>
      <c r="C87" s="31"/>
      <c r="D87" s="31"/>
      <c r="E87" s="31"/>
      <c r="F87" s="31"/>
      <c r="G87" s="31"/>
      <c r="H87" s="31"/>
      <c r="I87" s="31">
        <f>(COUNTIF($A$4:$A87,$A87)=1)+0</f>
        <v>0</v>
      </c>
      <c r="J87" s="31"/>
      <c r="K87" s="8" t="s">
        <v>188</v>
      </c>
      <c r="L87" s="9">
        <v>44959</v>
      </c>
      <c r="M87" s="8" t="s">
        <v>390</v>
      </c>
      <c r="N87" s="8" t="s">
        <v>79</v>
      </c>
      <c r="O87" s="8" t="s">
        <v>31</v>
      </c>
      <c r="P87" s="8" t="s">
        <v>196</v>
      </c>
      <c r="R87" s="8" t="s">
        <v>35</v>
      </c>
      <c r="S87" s="8" t="s">
        <v>25</v>
      </c>
      <c r="T87" s="8" t="s">
        <v>55</v>
      </c>
      <c r="U87" s="8"/>
      <c r="V87" s="9">
        <v>44985</v>
      </c>
      <c r="W87" s="9">
        <v>44985</v>
      </c>
      <c r="X87" s="10"/>
    </row>
    <row r="88" spans="1:24" x14ac:dyDescent="0.25">
      <c r="A88" s="8" t="s">
        <v>192</v>
      </c>
      <c r="B88" s="31">
        <f>(COUNTIF($A$4:$A88,$A88)=1)+0</f>
        <v>0</v>
      </c>
      <c r="C88" s="31"/>
      <c r="D88" s="31"/>
      <c r="E88" s="31"/>
      <c r="F88" s="31"/>
      <c r="G88" s="31"/>
      <c r="H88" s="31"/>
      <c r="I88" s="31">
        <f>(COUNTIF($A$4:$A88,$A88)=1)+0</f>
        <v>0</v>
      </c>
      <c r="J88" s="31"/>
      <c r="K88" s="8" t="s">
        <v>188</v>
      </c>
      <c r="L88" s="9">
        <v>44959</v>
      </c>
      <c r="M88" s="8" t="s">
        <v>390</v>
      </c>
      <c r="N88" s="8" t="s">
        <v>79</v>
      </c>
      <c r="O88" s="8" t="s">
        <v>30</v>
      </c>
      <c r="P88" s="8" t="s">
        <v>198</v>
      </c>
      <c r="R88" s="8" t="s">
        <v>35</v>
      </c>
      <c r="S88" s="8" t="s">
        <v>25</v>
      </c>
      <c r="T88" s="8" t="s">
        <v>55</v>
      </c>
      <c r="U88" s="8"/>
      <c r="V88" s="9">
        <v>44985</v>
      </c>
      <c r="W88" s="9">
        <v>44985</v>
      </c>
      <c r="X88" s="10"/>
    </row>
    <row r="89" spans="1:24" x14ac:dyDescent="0.25">
      <c r="A89" s="8" t="s">
        <v>192</v>
      </c>
      <c r="B89" s="31">
        <f>(COUNTIF($A$4:$A89,$A89)=1)+0</f>
        <v>0</v>
      </c>
      <c r="C89" s="31"/>
      <c r="D89" s="31"/>
      <c r="E89" s="31"/>
      <c r="F89" s="31"/>
      <c r="G89" s="31"/>
      <c r="H89" s="31"/>
      <c r="I89" s="31">
        <f>(COUNTIF($A$4:$A89,$A89)=1)+0</f>
        <v>0</v>
      </c>
      <c r="J89" s="31"/>
      <c r="K89" s="8" t="s">
        <v>188</v>
      </c>
      <c r="L89" s="9">
        <v>44959</v>
      </c>
      <c r="M89" s="8" t="s">
        <v>390</v>
      </c>
      <c r="N89" s="8" t="s">
        <v>79</v>
      </c>
      <c r="O89" s="8" t="s">
        <v>31</v>
      </c>
      <c r="P89" s="8" t="s">
        <v>198</v>
      </c>
      <c r="R89" s="8" t="s">
        <v>35</v>
      </c>
      <c r="S89" s="8" t="s">
        <v>25</v>
      </c>
      <c r="T89" s="8" t="s">
        <v>55</v>
      </c>
      <c r="U89" s="8"/>
      <c r="V89" s="9">
        <v>44985</v>
      </c>
      <c r="W89" s="9">
        <v>44985</v>
      </c>
      <c r="X89" s="10"/>
    </row>
    <row r="90" spans="1:24" x14ac:dyDescent="0.25">
      <c r="A90" s="8" t="s">
        <v>192</v>
      </c>
      <c r="B90" s="31">
        <f>(COUNTIF($A$4:$A90,$A90)=1)+0</f>
        <v>0</v>
      </c>
      <c r="C90" s="31"/>
      <c r="D90" s="31"/>
      <c r="E90" s="31"/>
      <c r="F90" s="31"/>
      <c r="G90" s="31"/>
      <c r="H90" s="31"/>
      <c r="I90" s="31">
        <f>(COUNTIF($A$4:$A90,$A90)=1)+0</f>
        <v>0</v>
      </c>
      <c r="J90" s="31"/>
      <c r="K90" s="8" t="s">
        <v>188</v>
      </c>
      <c r="L90" s="9">
        <v>44959</v>
      </c>
      <c r="M90" s="8" t="s">
        <v>390</v>
      </c>
      <c r="N90" s="8" t="s">
        <v>79</v>
      </c>
      <c r="O90" s="8" t="s">
        <v>30</v>
      </c>
      <c r="P90" s="8" t="s">
        <v>85</v>
      </c>
      <c r="R90" s="8" t="s">
        <v>35</v>
      </c>
      <c r="S90" s="8" t="s">
        <v>25</v>
      </c>
      <c r="T90" s="8" t="s">
        <v>55</v>
      </c>
      <c r="U90" s="8"/>
      <c r="V90" s="9">
        <v>44985</v>
      </c>
      <c r="W90" s="9">
        <v>44985</v>
      </c>
      <c r="X90" s="10"/>
    </row>
    <row r="91" spans="1:24" x14ac:dyDescent="0.25">
      <c r="A91" s="8" t="s">
        <v>192</v>
      </c>
      <c r="B91" s="31">
        <f>(COUNTIF($A$4:$A91,$A91)=1)+0</f>
        <v>0</v>
      </c>
      <c r="C91" s="31"/>
      <c r="D91" s="31"/>
      <c r="E91" s="31"/>
      <c r="F91" s="31"/>
      <c r="G91" s="31"/>
      <c r="H91" s="31"/>
      <c r="I91" s="31">
        <f>(COUNTIF($A$4:$A91,$A91)=1)+0</f>
        <v>0</v>
      </c>
      <c r="J91" s="31"/>
      <c r="K91" s="8" t="s">
        <v>188</v>
      </c>
      <c r="L91" s="9">
        <v>44959</v>
      </c>
      <c r="M91" s="8" t="s">
        <v>390</v>
      </c>
      <c r="N91" s="8" t="s">
        <v>79</v>
      </c>
      <c r="O91" s="8" t="s">
        <v>31</v>
      </c>
      <c r="P91" s="8" t="s">
        <v>85</v>
      </c>
      <c r="R91" s="8" t="s">
        <v>35</v>
      </c>
      <c r="S91" s="8" t="s">
        <v>25</v>
      </c>
      <c r="T91" s="8" t="s">
        <v>55</v>
      </c>
      <c r="U91" s="8"/>
      <c r="V91" s="9">
        <v>44985</v>
      </c>
      <c r="W91" s="9">
        <v>44985</v>
      </c>
      <c r="X91" s="10"/>
    </row>
    <row r="92" spans="1:24" x14ac:dyDescent="0.25">
      <c r="A92" s="8" t="s">
        <v>192</v>
      </c>
      <c r="B92" s="31">
        <f>(COUNTIF($A$4:$A92,$A92)=1)+0</f>
        <v>0</v>
      </c>
      <c r="C92" s="31"/>
      <c r="D92" s="31"/>
      <c r="E92" s="31"/>
      <c r="F92" s="31"/>
      <c r="G92" s="31"/>
      <c r="H92" s="31"/>
      <c r="I92" s="31">
        <f>(COUNTIF($A$4:$A92,$A92)=1)+0</f>
        <v>0</v>
      </c>
      <c r="J92" s="31"/>
      <c r="K92" s="8" t="s">
        <v>188</v>
      </c>
      <c r="L92" s="9">
        <v>44959</v>
      </c>
      <c r="M92" s="8" t="s">
        <v>390</v>
      </c>
      <c r="N92" s="8" t="s">
        <v>79</v>
      </c>
      <c r="O92" s="8" t="s">
        <v>30</v>
      </c>
      <c r="P92" s="8" t="s">
        <v>50</v>
      </c>
      <c r="R92" s="8" t="s">
        <v>35</v>
      </c>
      <c r="S92" s="8" t="s">
        <v>25</v>
      </c>
      <c r="T92" s="8" t="s">
        <v>55</v>
      </c>
      <c r="U92" s="8"/>
      <c r="V92" s="9">
        <v>44959</v>
      </c>
      <c r="W92" s="9">
        <v>44959</v>
      </c>
      <c r="X92" s="10"/>
    </row>
    <row r="93" spans="1:24" x14ac:dyDescent="0.25">
      <c r="A93" s="8" t="s">
        <v>192</v>
      </c>
      <c r="B93" s="31">
        <f>(COUNTIF($A$4:$A93,$A93)=1)+0</f>
        <v>0</v>
      </c>
      <c r="C93" s="31"/>
      <c r="D93" s="31"/>
      <c r="E93" s="31"/>
      <c r="F93" s="31"/>
      <c r="G93" s="31"/>
      <c r="H93" s="31"/>
      <c r="I93" s="31">
        <f>(COUNTIF($A$4:$A93,$A93)=1)+0</f>
        <v>0</v>
      </c>
      <c r="J93" s="31"/>
      <c r="K93" s="8" t="s">
        <v>188</v>
      </c>
      <c r="L93" s="9">
        <v>44959</v>
      </c>
      <c r="M93" s="8" t="s">
        <v>390</v>
      </c>
      <c r="N93" s="8" t="s">
        <v>79</v>
      </c>
      <c r="O93" s="8" t="s">
        <v>30</v>
      </c>
      <c r="P93" s="8" t="s">
        <v>50</v>
      </c>
      <c r="R93" s="8" t="s">
        <v>35</v>
      </c>
      <c r="S93" s="8" t="s">
        <v>25</v>
      </c>
      <c r="T93" s="8" t="s">
        <v>55</v>
      </c>
      <c r="U93" s="8"/>
      <c r="V93" s="9">
        <v>44959</v>
      </c>
      <c r="W93" s="9">
        <v>44959</v>
      </c>
      <c r="X93" s="10"/>
    </row>
    <row r="94" spans="1:24" x14ac:dyDescent="0.25">
      <c r="A94" s="8" t="s">
        <v>192</v>
      </c>
      <c r="B94" s="31">
        <f>(COUNTIF($A$4:$A94,$A94)=1)+0</f>
        <v>0</v>
      </c>
      <c r="C94" s="31"/>
      <c r="D94" s="31"/>
      <c r="E94" s="31"/>
      <c r="F94" s="31"/>
      <c r="G94" s="31"/>
      <c r="H94" s="31"/>
      <c r="I94" s="31">
        <f>(COUNTIF($A$4:$A94,$A94)=1)+0</f>
        <v>0</v>
      </c>
      <c r="J94" s="31"/>
      <c r="K94" s="8" t="s">
        <v>188</v>
      </c>
      <c r="L94" s="9">
        <v>44959</v>
      </c>
      <c r="M94" s="8" t="s">
        <v>390</v>
      </c>
      <c r="N94" s="8" t="s">
        <v>79</v>
      </c>
      <c r="O94" s="8" t="s">
        <v>30</v>
      </c>
      <c r="P94" s="8" t="s">
        <v>50</v>
      </c>
      <c r="R94" s="8" t="s">
        <v>35</v>
      </c>
      <c r="S94" s="8" t="s">
        <v>25</v>
      </c>
      <c r="T94" s="8" t="s">
        <v>55</v>
      </c>
      <c r="U94" s="8"/>
      <c r="V94" s="9">
        <v>44985</v>
      </c>
      <c r="W94" s="9">
        <v>44985</v>
      </c>
      <c r="X94" s="10"/>
    </row>
    <row r="95" spans="1:24" x14ac:dyDescent="0.25">
      <c r="A95" s="8" t="s">
        <v>192</v>
      </c>
      <c r="B95" s="31">
        <f>(COUNTIF($A$4:$A95,$A95)=1)+0</f>
        <v>0</v>
      </c>
      <c r="C95" s="31"/>
      <c r="D95" s="31"/>
      <c r="E95" s="31"/>
      <c r="F95" s="31"/>
      <c r="G95" s="31"/>
      <c r="H95" s="31"/>
      <c r="I95" s="31">
        <f>(COUNTIF($A$4:$A95,$A95)=1)+0</f>
        <v>0</v>
      </c>
      <c r="J95" s="31"/>
      <c r="K95" s="8" t="s">
        <v>188</v>
      </c>
      <c r="L95" s="9">
        <v>44959</v>
      </c>
      <c r="M95" s="8" t="s">
        <v>390</v>
      </c>
      <c r="N95" s="8" t="s">
        <v>79</v>
      </c>
      <c r="O95" s="8" t="s">
        <v>30</v>
      </c>
      <c r="P95" s="8" t="s">
        <v>50</v>
      </c>
      <c r="R95" s="8" t="s">
        <v>35</v>
      </c>
      <c r="S95" s="8" t="s">
        <v>25</v>
      </c>
      <c r="T95" s="8" t="s">
        <v>55</v>
      </c>
      <c r="U95" s="8"/>
      <c r="V95" s="9">
        <v>44985</v>
      </c>
      <c r="W95" s="9">
        <v>44985</v>
      </c>
      <c r="X95" s="10"/>
    </row>
    <row r="96" spans="1:24" x14ac:dyDescent="0.25">
      <c r="A96" s="8" t="s">
        <v>192</v>
      </c>
      <c r="B96" s="31">
        <f>(COUNTIF($A$4:$A96,$A96)=1)+0</f>
        <v>0</v>
      </c>
      <c r="C96" s="31"/>
      <c r="D96" s="31"/>
      <c r="E96" s="31"/>
      <c r="F96" s="31"/>
      <c r="G96" s="31"/>
      <c r="H96" s="31"/>
      <c r="I96" s="31">
        <f>(COUNTIF($A$4:$A96,$A96)=1)+0</f>
        <v>0</v>
      </c>
      <c r="J96" s="31"/>
      <c r="K96" s="8" t="s">
        <v>188</v>
      </c>
      <c r="L96" s="9">
        <v>44959</v>
      </c>
      <c r="M96" s="8" t="s">
        <v>390</v>
      </c>
      <c r="N96" s="8" t="s">
        <v>79</v>
      </c>
      <c r="O96" s="8" t="s">
        <v>31</v>
      </c>
      <c r="P96" s="8" t="s">
        <v>50</v>
      </c>
      <c r="R96" s="8" t="s">
        <v>35</v>
      </c>
      <c r="S96" s="8" t="s">
        <v>25</v>
      </c>
      <c r="T96" s="8" t="s">
        <v>55</v>
      </c>
      <c r="U96" s="8"/>
      <c r="V96" s="9">
        <v>44959</v>
      </c>
      <c r="W96" s="9">
        <v>44959</v>
      </c>
      <c r="X96" s="10"/>
    </row>
    <row r="97" spans="1:24" x14ac:dyDescent="0.25">
      <c r="A97" s="8" t="s">
        <v>192</v>
      </c>
      <c r="B97" s="31">
        <f>(COUNTIF($A$4:$A97,$A97)=1)+0</f>
        <v>0</v>
      </c>
      <c r="C97" s="31"/>
      <c r="D97" s="31"/>
      <c r="E97" s="31"/>
      <c r="F97" s="31"/>
      <c r="G97" s="31"/>
      <c r="H97" s="31"/>
      <c r="I97" s="31">
        <f>(COUNTIF($A$4:$A97,$A97)=1)+0</f>
        <v>0</v>
      </c>
      <c r="J97" s="31"/>
      <c r="K97" s="8" t="s">
        <v>188</v>
      </c>
      <c r="L97" s="9">
        <v>44959</v>
      </c>
      <c r="M97" s="8" t="s">
        <v>390</v>
      </c>
      <c r="N97" s="8" t="s">
        <v>79</v>
      </c>
      <c r="O97" s="8" t="s">
        <v>31</v>
      </c>
      <c r="P97" s="8" t="s">
        <v>50</v>
      </c>
      <c r="R97" s="8" t="s">
        <v>35</v>
      </c>
      <c r="S97" s="8" t="s">
        <v>25</v>
      </c>
      <c r="T97" s="8" t="s">
        <v>55</v>
      </c>
      <c r="U97" s="8"/>
      <c r="V97" s="9">
        <v>44959</v>
      </c>
      <c r="W97" s="9">
        <v>44959</v>
      </c>
      <c r="X97" s="10"/>
    </row>
    <row r="98" spans="1:24" x14ac:dyDescent="0.25">
      <c r="A98" s="8" t="s">
        <v>192</v>
      </c>
      <c r="B98" s="31">
        <f>(COUNTIF($A$4:$A98,$A98)=1)+0</f>
        <v>0</v>
      </c>
      <c r="C98" s="31"/>
      <c r="D98" s="31"/>
      <c r="E98" s="31"/>
      <c r="F98" s="31"/>
      <c r="G98" s="31"/>
      <c r="H98" s="31"/>
      <c r="I98" s="31">
        <f>(COUNTIF($A$4:$A98,$A98)=1)+0</f>
        <v>0</v>
      </c>
      <c r="J98" s="31"/>
      <c r="K98" s="8" t="s">
        <v>188</v>
      </c>
      <c r="L98" s="9">
        <v>44959</v>
      </c>
      <c r="M98" s="8" t="s">
        <v>390</v>
      </c>
      <c r="N98" s="8" t="s">
        <v>79</v>
      </c>
      <c r="O98" s="8" t="s">
        <v>31</v>
      </c>
      <c r="P98" s="8" t="s">
        <v>50</v>
      </c>
      <c r="R98" s="8" t="s">
        <v>35</v>
      </c>
      <c r="S98" s="8" t="s">
        <v>25</v>
      </c>
      <c r="T98" s="8" t="s">
        <v>55</v>
      </c>
      <c r="U98" s="8"/>
      <c r="V98" s="9">
        <v>44985</v>
      </c>
      <c r="W98" s="9">
        <v>44985</v>
      </c>
      <c r="X98" s="10"/>
    </row>
    <row r="99" spans="1:24" x14ac:dyDescent="0.25">
      <c r="A99" s="8" t="s">
        <v>192</v>
      </c>
      <c r="B99" s="31">
        <f>(COUNTIF($A$4:$A99,$A99)=1)+0</f>
        <v>0</v>
      </c>
      <c r="C99" s="31"/>
      <c r="D99" s="31"/>
      <c r="E99" s="31"/>
      <c r="F99" s="31"/>
      <c r="G99" s="31"/>
      <c r="H99" s="31"/>
      <c r="I99" s="31">
        <f>(COUNTIF($A$4:$A99,$A99)=1)+0</f>
        <v>0</v>
      </c>
      <c r="J99" s="31"/>
      <c r="K99" s="8" t="s">
        <v>188</v>
      </c>
      <c r="L99" s="9">
        <v>44959</v>
      </c>
      <c r="M99" s="8" t="s">
        <v>390</v>
      </c>
      <c r="N99" s="8" t="s">
        <v>79</v>
      </c>
      <c r="O99" s="8" t="s">
        <v>31</v>
      </c>
      <c r="P99" s="8" t="s">
        <v>50</v>
      </c>
      <c r="R99" s="8" t="s">
        <v>35</v>
      </c>
      <c r="S99" s="8" t="s">
        <v>25</v>
      </c>
      <c r="T99" s="8" t="s">
        <v>55</v>
      </c>
      <c r="U99" s="8"/>
      <c r="V99" s="9">
        <v>44985</v>
      </c>
      <c r="W99" s="9">
        <v>44985</v>
      </c>
      <c r="X99" s="10"/>
    </row>
    <row r="100" spans="1:24" x14ac:dyDescent="0.25">
      <c r="A100" s="8" t="s">
        <v>192</v>
      </c>
      <c r="B100" s="31">
        <f>(COUNTIF($A$4:$A100,$A100)=1)+0</f>
        <v>0</v>
      </c>
      <c r="C100" s="31"/>
      <c r="D100" s="31"/>
      <c r="E100" s="31"/>
      <c r="F100" s="31"/>
      <c r="G100" s="31"/>
      <c r="H100" s="31"/>
      <c r="I100" s="31">
        <f>(COUNTIF($A$4:$A100,$A100)=1)+0</f>
        <v>0</v>
      </c>
      <c r="J100" s="31"/>
      <c r="K100" s="8" t="s">
        <v>188</v>
      </c>
      <c r="L100" s="9">
        <v>44959</v>
      </c>
      <c r="M100" s="8" t="s">
        <v>390</v>
      </c>
      <c r="N100" s="8" t="s">
        <v>79</v>
      </c>
      <c r="O100" s="8" t="s">
        <v>31</v>
      </c>
      <c r="P100" s="8" t="s">
        <v>108</v>
      </c>
      <c r="R100" s="8" t="s">
        <v>35</v>
      </c>
      <c r="S100" s="8" t="s">
        <v>25</v>
      </c>
      <c r="T100" s="8" t="s">
        <v>55</v>
      </c>
      <c r="U100" s="8"/>
      <c r="V100" s="9">
        <v>44985</v>
      </c>
      <c r="W100" s="9">
        <v>44985</v>
      </c>
      <c r="X100" s="10"/>
    </row>
    <row r="101" spans="1:24" x14ac:dyDescent="0.25">
      <c r="A101" s="8" t="s">
        <v>192</v>
      </c>
      <c r="B101" s="31">
        <f>(COUNTIF($A$4:$A101,$A101)=1)+0</f>
        <v>0</v>
      </c>
      <c r="C101" s="31"/>
      <c r="D101" s="31"/>
      <c r="E101" s="31"/>
      <c r="F101" s="31"/>
      <c r="G101" s="31"/>
      <c r="H101" s="31"/>
      <c r="I101" s="31">
        <f>(COUNTIF($A$4:$A101,$A101)=1)+0</f>
        <v>0</v>
      </c>
      <c r="J101" s="31"/>
      <c r="K101" s="8" t="s">
        <v>188</v>
      </c>
      <c r="L101" s="9">
        <v>44959</v>
      </c>
      <c r="M101" s="8" t="s">
        <v>390</v>
      </c>
      <c r="N101" s="8" t="s">
        <v>79</v>
      </c>
      <c r="O101" s="8" t="s">
        <v>31</v>
      </c>
      <c r="P101" s="8" t="s">
        <v>108</v>
      </c>
      <c r="R101" s="8" t="s">
        <v>35</v>
      </c>
      <c r="S101" s="8" t="s">
        <v>25</v>
      </c>
      <c r="T101" s="8" t="s">
        <v>55</v>
      </c>
      <c r="U101" s="8"/>
      <c r="V101" s="9">
        <v>44985</v>
      </c>
      <c r="W101" s="9">
        <v>44985</v>
      </c>
      <c r="X101" s="10"/>
    </row>
    <row r="102" spans="1:24" x14ac:dyDescent="0.25">
      <c r="A102" s="8" t="s">
        <v>192</v>
      </c>
      <c r="B102" s="31">
        <f>(COUNTIF($A$4:$A102,$A102)=1)+0</f>
        <v>0</v>
      </c>
      <c r="C102" s="31"/>
      <c r="D102" s="31"/>
      <c r="E102" s="31"/>
      <c r="F102" s="31"/>
      <c r="G102" s="31"/>
      <c r="H102" s="31"/>
      <c r="I102" s="31">
        <f>(COUNTIF($A$4:$A102,$A102)=1)+0</f>
        <v>0</v>
      </c>
      <c r="J102" s="31"/>
      <c r="K102" s="8" t="s">
        <v>188</v>
      </c>
      <c r="L102" s="9">
        <v>44959</v>
      </c>
      <c r="M102" s="8" t="s">
        <v>390</v>
      </c>
      <c r="N102" s="8" t="s">
        <v>79</v>
      </c>
      <c r="O102" s="8" t="s">
        <v>30</v>
      </c>
      <c r="P102" s="8" t="s">
        <v>241</v>
      </c>
      <c r="R102" s="8" t="s">
        <v>35</v>
      </c>
      <c r="S102" s="8" t="s">
        <v>25</v>
      </c>
      <c r="T102" s="8" t="s">
        <v>55</v>
      </c>
      <c r="U102" s="8"/>
      <c r="V102" s="9">
        <v>44959</v>
      </c>
      <c r="W102" s="9">
        <v>44959</v>
      </c>
      <c r="X102" s="10"/>
    </row>
    <row r="103" spans="1:24" x14ac:dyDescent="0.25">
      <c r="A103" s="8" t="s">
        <v>192</v>
      </c>
      <c r="B103" s="31">
        <f>(COUNTIF($A$4:$A103,$A103)=1)+0</f>
        <v>0</v>
      </c>
      <c r="C103" s="31"/>
      <c r="D103" s="31"/>
      <c r="E103" s="31"/>
      <c r="F103" s="31"/>
      <c r="G103" s="31"/>
      <c r="H103" s="31"/>
      <c r="I103" s="31">
        <f>(COUNTIF($A$4:$A103,$A103)=1)+0</f>
        <v>0</v>
      </c>
      <c r="J103" s="31"/>
      <c r="K103" s="8" t="s">
        <v>188</v>
      </c>
      <c r="L103" s="9">
        <v>44959</v>
      </c>
      <c r="M103" s="8" t="s">
        <v>390</v>
      </c>
      <c r="N103" s="8" t="s">
        <v>79</v>
      </c>
      <c r="O103" s="8" t="s">
        <v>31</v>
      </c>
      <c r="P103" s="8" t="s">
        <v>241</v>
      </c>
      <c r="R103" s="8" t="s">
        <v>35</v>
      </c>
      <c r="S103" s="8" t="s">
        <v>25</v>
      </c>
      <c r="T103" s="8" t="s">
        <v>55</v>
      </c>
      <c r="U103" s="8"/>
      <c r="V103" s="9">
        <v>44959</v>
      </c>
      <c r="W103" s="9">
        <v>44959</v>
      </c>
      <c r="X103" s="10"/>
    </row>
    <row r="104" spans="1:24" x14ac:dyDescent="0.25">
      <c r="A104" s="8" t="s">
        <v>192</v>
      </c>
      <c r="B104" s="31">
        <f>(COUNTIF($A$4:$A104,$A104)=1)+0</f>
        <v>0</v>
      </c>
      <c r="C104" s="31"/>
      <c r="D104" s="31"/>
      <c r="E104" s="31"/>
      <c r="F104" s="31"/>
      <c r="G104" s="31"/>
      <c r="H104" s="31"/>
      <c r="I104" s="31">
        <f>(COUNTIF($A$4:$A104,$A104)=1)+0</f>
        <v>0</v>
      </c>
      <c r="J104" s="31"/>
      <c r="K104" s="8" t="s">
        <v>188</v>
      </c>
      <c r="L104" s="9">
        <v>44959</v>
      </c>
      <c r="M104" s="8" t="s">
        <v>390</v>
      </c>
      <c r="N104" s="8" t="s">
        <v>79</v>
      </c>
      <c r="O104" s="8" t="s">
        <v>30</v>
      </c>
      <c r="P104" s="8" t="s">
        <v>197</v>
      </c>
      <c r="R104" s="8" t="s">
        <v>35</v>
      </c>
      <c r="S104" s="8" t="s">
        <v>25</v>
      </c>
      <c r="T104" s="8" t="s">
        <v>55</v>
      </c>
      <c r="U104" s="8"/>
      <c r="V104" s="9">
        <v>44959</v>
      </c>
      <c r="W104" s="9">
        <v>44959</v>
      </c>
      <c r="X104" s="10"/>
    </row>
    <row r="105" spans="1:24" x14ac:dyDescent="0.25">
      <c r="A105" s="8" t="s">
        <v>192</v>
      </c>
      <c r="B105" s="31">
        <f>(COUNTIF($A$4:$A105,$A105)=1)+0</f>
        <v>0</v>
      </c>
      <c r="C105" s="31"/>
      <c r="D105" s="31"/>
      <c r="E105" s="31"/>
      <c r="F105" s="31"/>
      <c r="G105" s="31"/>
      <c r="H105" s="31"/>
      <c r="I105" s="31">
        <f>(COUNTIF($A$4:$A105,$A105)=1)+0</f>
        <v>0</v>
      </c>
      <c r="J105" s="31"/>
      <c r="K105" s="8" t="s">
        <v>188</v>
      </c>
      <c r="L105" s="9">
        <v>44959</v>
      </c>
      <c r="M105" s="8" t="s">
        <v>390</v>
      </c>
      <c r="N105" s="8" t="s">
        <v>79</v>
      </c>
      <c r="O105" s="8" t="s">
        <v>31</v>
      </c>
      <c r="P105" s="8" t="s">
        <v>197</v>
      </c>
      <c r="R105" s="8" t="s">
        <v>35</v>
      </c>
      <c r="S105" s="8" t="s">
        <v>25</v>
      </c>
      <c r="T105" s="8" t="s">
        <v>55</v>
      </c>
      <c r="U105" s="8"/>
      <c r="V105" s="9">
        <v>44959</v>
      </c>
      <c r="W105" s="9">
        <v>44959</v>
      </c>
      <c r="X105" s="10"/>
    </row>
    <row r="106" spans="1:24" x14ac:dyDescent="0.25">
      <c r="A106" s="8" t="s">
        <v>133</v>
      </c>
      <c r="B106" s="31">
        <f>(COUNTIF($A$4:$A106,$A106)=1)+0</f>
        <v>1</v>
      </c>
      <c r="C106" s="31"/>
      <c r="D106" s="31"/>
      <c r="E106" s="31"/>
      <c r="F106" s="31"/>
      <c r="G106" s="31"/>
      <c r="H106" s="31"/>
      <c r="I106" s="31">
        <f>(COUNTIF($A$4:$A106,$A106)=1)+0</f>
        <v>1</v>
      </c>
      <c r="J106" s="31"/>
      <c r="K106" s="8" t="s">
        <v>216</v>
      </c>
      <c r="L106" s="9">
        <v>44788</v>
      </c>
      <c r="M106" s="8" t="s">
        <v>390</v>
      </c>
      <c r="N106" s="8" t="s">
        <v>52</v>
      </c>
      <c r="O106" s="8" t="s">
        <v>57</v>
      </c>
      <c r="P106" s="8" t="s">
        <v>125</v>
      </c>
      <c r="Q106" s="10"/>
      <c r="R106" s="8" t="s">
        <v>54</v>
      </c>
      <c r="S106" s="8" t="s">
        <v>25</v>
      </c>
      <c r="T106" s="8" t="s">
        <v>55</v>
      </c>
      <c r="U106" s="8" t="s">
        <v>56</v>
      </c>
      <c r="V106" s="9">
        <v>44862</v>
      </c>
      <c r="W106" s="9">
        <v>44853</v>
      </c>
      <c r="X106" s="10"/>
    </row>
    <row r="107" spans="1:24" x14ac:dyDescent="0.25">
      <c r="A107" s="8" t="s">
        <v>134</v>
      </c>
      <c r="B107" s="31">
        <f>(COUNTIF($A$4:$A107,$A107)=1)+0</f>
        <v>1</v>
      </c>
      <c r="C107" s="31"/>
      <c r="D107" s="31"/>
      <c r="E107" s="31"/>
      <c r="F107" s="31">
        <f>(COUNTIF($A$107:$A666,$A107)=1)+0</f>
        <v>1</v>
      </c>
      <c r="G107" s="31"/>
      <c r="H107" s="31"/>
      <c r="I107" s="31"/>
      <c r="J107" s="31"/>
      <c r="K107" s="8" t="s">
        <v>135</v>
      </c>
      <c r="L107" s="9">
        <v>44797</v>
      </c>
      <c r="M107" s="8" t="s">
        <v>401</v>
      </c>
      <c r="N107" s="8" t="s">
        <v>130</v>
      </c>
      <c r="O107" s="8" t="s">
        <v>104</v>
      </c>
      <c r="P107" s="8" t="s">
        <v>65</v>
      </c>
      <c r="Q107" s="10"/>
      <c r="R107" s="8" t="s">
        <v>92</v>
      </c>
      <c r="S107" s="8" t="s">
        <v>311</v>
      </c>
      <c r="T107" s="8" t="s">
        <v>55</v>
      </c>
      <c r="U107" s="8"/>
      <c r="V107" s="9">
        <v>44848</v>
      </c>
      <c r="W107" s="9">
        <v>44846</v>
      </c>
      <c r="X107" s="10"/>
    </row>
    <row r="108" spans="1:24" x14ac:dyDescent="0.25">
      <c r="A108" s="8" t="s">
        <v>274</v>
      </c>
      <c r="B108" s="31">
        <f>(COUNTIF($A$4:$A108,$A108)=1)+0</f>
        <v>1</v>
      </c>
      <c r="C108" s="8"/>
      <c r="D108" s="8"/>
      <c r="E108" s="8"/>
      <c r="F108" s="8"/>
      <c r="G108" s="8"/>
      <c r="H108" s="8"/>
      <c r="I108" s="8"/>
      <c r="J108" s="8">
        <f>(COUNTIF($A$43:$A136,$A108)=1)+0</f>
        <v>0</v>
      </c>
      <c r="K108" s="8" t="s">
        <v>158</v>
      </c>
      <c r="L108" s="9">
        <v>45005</v>
      </c>
      <c r="M108" s="8" t="s">
        <v>409</v>
      </c>
      <c r="N108" s="8" t="s">
        <v>276</v>
      </c>
      <c r="O108" s="8" t="s">
        <v>26</v>
      </c>
      <c r="P108" s="8" t="s">
        <v>68</v>
      </c>
      <c r="Q108" s="8"/>
      <c r="R108" s="8" t="s">
        <v>35</v>
      </c>
      <c r="S108" s="8" t="s">
        <v>311</v>
      </c>
      <c r="T108" s="8" t="s">
        <v>55</v>
      </c>
      <c r="U108" s="8" t="s">
        <v>56</v>
      </c>
      <c r="V108" s="9">
        <v>45005</v>
      </c>
      <c r="W108" s="9">
        <v>45005</v>
      </c>
      <c r="X108" s="8"/>
    </row>
    <row r="109" spans="1:24" x14ac:dyDescent="0.25">
      <c r="A109" s="8" t="s">
        <v>274</v>
      </c>
      <c r="B109" s="31">
        <f>(COUNTIF($A$4:$A109,$A109)=1)+0</f>
        <v>0</v>
      </c>
      <c r="C109" s="8"/>
      <c r="D109" s="8"/>
      <c r="E109" s="8"/>
      <c r="F109" s="8"/>
      <c r="G109" s="8"/>
      <c r="H109" s="8"/>
      <c r="I109" s="8"/>
      <c r="J109" s="8">
        <f>(COUNTIF($A$44:$A136,$A109)=1)+0</f>
        <v>0</v>
      </c>
      <c r="K109" s="8" t="s">
        <v>158</v>
      </c>
      <c r="L109" s="9">
        <v>45005</v>
      </c>
      <c r="M109" s="8" t="s">
        <v>409</v>
      </c>
      <c r="N109" s="8" t="s">
        <v>276</v>
      </c>
      <c r="O109" s="8" t="s">
        <v>21</v>
      </c>
      <c r="P109" s="8" t="s">
        <v>68</v>
      </c>
      <c r="Q109" s="8"/>
      <c r="R109" s="8" t="s">
        <v>35</v>
      </c>
      <c r="S109" s="8" t="s">
        <v>311</v>
      </c>
      <c r="T109" s="8" t="s">
        <v>55</v>
      </c>
      <c r="U109" s="8" t="s">
        <v>56</v>
      </c>
      <c r="V109" s="9">
        <v>45005</v>
      </c>
      <c r="W109" s="9">
        <v>45005</v>
      </c>
      <c r="X109" s="8"/>
    </row>
    <row r="110" spans="1:24" x14ac:dyDescent="0.25">
      <c r="A110" s="8" t="s">
        <v>274</v>
      </c>
      <c r="B110" s="31">
        <f>(COUNTIF($A$4:$A110,$A110)=1)+0</f>
        <v>0</v>
      </c>
      <c r="C110" s="8"/>
      <c r="D110" s="8"/>
      <c r="E110" s="8"/>
      <c r="F110" s="8"/>
      <c r="G110" s="8"/>
      <c r="H110" s="8"/>
      <c r="I110" s="8"/>
      <c r="J110" s="8">
        <f>(COUNTIF($A$75:$A110,$A110)=1)+0</f>
        <v>0</v>
      </c>
      <c r="K110" s="8" t="s">
        <v>158</v>
      </c>
      <c r="L110" s="9">
        <v>45005</v>
      </c>
      <c r="M110" s="8" t="s">
        <v>409</v>
      </c>
      <c r="N110" s="8" t="s">
        <v>276</v>
      </c>
      <c r="O110" s="8" t="s">
        <v>26</v>
      </c>
      <c r="P110" s="8" t="s">
        <v>76</v>
      </c>
      <c r="Q110" s="8"/>
      <c r="R110" s="8" t="s">
        <v>35</v>
      </c>
      <c r="S110" s="8" t="s">
        <v>311</v>
      </c>
      <c r="T110" s="8" t="s">
        <v>55</v>
      </c>
      <c r="U110" s="8" t="s">
        <v>56</v>
      </c>
      <c r="V110" s="9">
        <v>45005</v>
      </c>
      <c r="W110" s="9">
        <v>45005</v>
      </c>
      <c r="X110" s="8"/>
    </row>
    <row r="111" spans="1:24" x14ac:dyDescent="0.25">
      <c r="A111" s="8" t="s">
        <v>274</v>
      </c>
      <c r="B111" s="31">
        <f>(COUNTIF($A$4:$A111,$A111)=1)+0</f>
        <v>0</v>
      </c>
      <c r="C111" s="8"/>
      <c r="D111" s="8"/>
      <c r="E111" s="8"/>
      <c r="F111" s="8"/>
      <c r="G111" s="8"/>
      <c r="H111" s="8"/>
      <c r="I111" s="8"/>
      <c r="J111" s="8">
        <f>(COUNTIF($A$75:$A111,$A111)=1)+0</f>
        <v>0</v>
      </c>
      <c r="K111" s="8" t="s">
        <v>158</v>
      </c>
      <c r="L111" s="9">
        <v>45005</v>
      </c>
      <c r="M111" s="8" t="s">
        <v>409</v>
      </c>
      <c r="N111" s="8" t="s">
        <v>276</v>
      </c>
      <c r="O111" s="8" t="s">
        <v>21</v>
      </c>
      <c r="P111" s="8" t="s">
        <v>76</v>
      </c>
      <c r="Q111" s="8"/>
      <c r="R111" s="8" t="s">
        <v>35</v>
      </c>
      <c r="S111" s="8" t="s">
        <v>311</v>
      </c>
      <c r="T111" s="8" t="s">
        <v>55</v>
      </c>
      <c r="U111" s="8" t="s">
        <v>56</v>
      </c>
      <c r="V111" s="9">
        <v>45005</v>
      </c>
      <c r="W111" s="9">
        <v>45005</v>
      </c>
      <c r="X111" s="8"/>
    </row>
    <row r="112" spans="1:24" x14ac:dyDescent="0.25">
      <c r="A112" s="8" t="s">
        <v>274</v>
      </c>
      <c r="B112" s="31">
        <f>(COUNTIF($A$4:$A112,$A112)=1)+0</f>
        <v>0</v>
      </c>
      <c r="C112" s="8"/>
      <c r="D112" s="8"/>
      <c r="E112" s="8"/>
      <c r="F112" s="8"/>
      <c r="G112" s="8"/>
      <c r="H112" s="8"/>
      <c r="I112" s="8"/>
      <c r="J112" s="8">
        <f>(COUNTIF($A$75:$A112,$A112)=1)+0</f>
        <v>0</v>
      </c>
      <c r="K112" s="8" t="s">
        <v>158</v>
      </c>
      <c r="L112" s="9">
        <v>45005</v>
      </c>
      <c r="M112" s="8" t="s">
        <v>409</v>
      </c>
      <c r="N112" s="8" t="s">
        <v>276</v>
      </c>
      <c r="O112" s="8" t="s">
        <v>26</v>
      </c>
      <c r="P112" s="8" t="s">
        <v>84</v>
      </c>
      <c r="Q112" s="8"/>
      <c r="R112" s="8" t="s">
        <v>35</v>
      </c>
      <c r="S112" s="8" t="s">
        <v>311</v>
      </c>
      <c r="T112" s="8" t="s">
        <v>55</v>
      </c>
      <c r="U112" s="8" t="s">
        <v>56</v>
      </c>
      <c r="V112" s="9">
        <v>45005</v>
      </c>
      <c r="W112" s="9">
        <v>45005</v>
      </c>
      <c r="X112" s="8"/>
    </row>
    <row r="113" spans="1:24" x14ac:dyDescent="0.25">
      <c r="A113" s="8" t="s">
        <v>274</v>
      </c>
      <c r="B113" s="31">
        <f>(COUNTIF($A$4:$A113,$A113)=1)+0</f>
        <v>0</v>
      </c>
      <c r="C113" s="8"/>
      <c r="D113" s="8"/>
      <c r="E113" s="8"/>
      <c r="F113" s="8"/>
      <c r="G113" s="8"/>
      <c r="H113" s="8"/>
      <c r="I113" s="8"/>
      <c r="J113" s="8">
        <f>(COUNTIF($A$75:$A113,$A113)=1)+0</f>
        <v>0</v>
      </c>
      <c r="K113" s="8" t="s">
        <v>158</v>
      </c>
      <c r="L113" s="9">
        <v>45005</v>
      </c>
      <c r="M113" s="8" t="s">
        <v>409</v>
      </c>
      <c r="N113" s="8" t="s">
        <v>276</v>
      </c>
      <c r="O113" s="8" t="s">
        <v>21</v>
      </c>
      <c r="P113" s="8" t="s">
        <v>84</v>
      </c>
      <c r="Q113" s="8"/>
      <c r="R113" s="8" t="s">
        <v>35</v>
      </c>
      <c r="S113" s="8" t="s">
        <v>311</v>
      </c>
      <c r="T113" s="8" t="s">
        <v>55</v>
      </c>
      <c r="U113" s="8" t="s">
        <v>56</v>
      </c>
      <c r="V113" s="9">
        <v>45005</v>
      </c>
      <c r="W113" s="9">
        <v>45005</v>
      </c>
      <c r="X113" s="8"/>
    </row>
    <row r="114" spans="1:24" x14ac:dyDescent="0.25">
      <c r="A114" s="8" t="s">
        <v>274</v>
      </c>
      <c r="B114" s="31">
        <f>(COUNTIF($A$4:$A114,$A114)=1)+0</f>
        <v>0</v>
      </c>
      <c r="C114" s="8"/>
      <c r="D114" s="8"/>
      <c r="E114" s="8"/>
      <c r="F114" s="8"/>
      <c r="G114" s="8"/>
      <c r="H114" s="8"/>
      <c r="I114" s="8"/>
      <c r="J114" s="8">
        <f>(COUNTIF($A$75:$A114,$A114)=1)+0</f>
        <v>0</v>
      </c>
      <c r="K114" s="8" t="s">
        <v>158</v>
      </c>
      <c r="L114" s="9">
        <v>45005</v>
      </c>
      <c r="M114" s="8" t="s">
        <v>409</v>
      </c>
      <c r="N114" s="8" t="s">
        <v>276</v>
      </c>
      <c r="O114" s="8" t="s">
        <v>26</v>
      </c>
      <c r="P114" s="8" t="s">
        <v>69</v>
      </c>
      <c r="Q114" s="8"/>
      <c r="R114" s="8" t="s">
        <v>35</v>
      </c>
      <c r="S114" s="8" t="s">
        <v>311</v>
      </c>
      <c r="T114" s="8" t="s">
        <v>55</v>
      </c>
      <c r="U114" s="8" t="s">
        <v>56</v>
      </c>
      <c r="V114" s="9">
        <v>45005</v>
      </c>
      <c r="W114" s="9">
        <v>45005</v>
      </c>
      <c r="X114" s="8"/>
    </row>
    <row r="115" spans="1:24" x14ac:dyDescent="0.25">
      <c r="A115" s="8" t="s">
        <v>274</v>
      </c>
      <c r="B115" s="31">
        <f>(COUNTIF($A$4:$A115,$A115)=1)+0</f>
        <v>0</v>
      </c>
      <c r="C115" s="8"/>
      <c r="D115" s="8"/>
      <c r="E115" s="8"/>
      <c r="F115" s="8"/>
      <c r="G115" s="8"/>
      <c r="H115" s="8"/>
      <c r="I115" s="8"/>
      <c r="J115" s="8">
        <f>(COUNTIF($A$75:$A115,$A115)=1)+0</f>
        <v>0</v>
      </c>
      <c r="K115" s="8" t="s">
        <v>158</v>
      </c>
      <c r="L115" s="9">
        <v>45005</v>
      </c>
      <c r="M115" s="8" t="s">
        <v>409</v>
      </c>
      <c r="N115" s="8" t="s">
        <v>276</v>
      </c>
      <c r="O115" s="8" t="s">
        <v>21</v>
      </c>
      <c r="P115" s="8" t="s">
        <v>69</v>
      </c>
      <c r="Q115" s="8"/>
      <c r="R115" s="8" t="s">
        <v>35</v>
      </c>
      <c r="S115" s="8" t="s">
        <v>311</v>
      </c>
      <c r="T115" s="8" t="s">
        <v>55</v>
      </c>
      <c r="U115" s="8" t="s">
        <v>56</v>
      </c>
      <c r="V115" s="9">
        <v>45005</v>
      </c>
      <c r="W115" s="9">
        <v>45005</v>
      </c>
      <c r="X115" s="8"/>
    </row>
    <row r="116" spans="1:24" x14ac:dyDescent="0.25">
      <c r="A116" s="8" t="s">
        <v>274</v>
      </c>
      <c r="B116" s="31">
        <f>(COUNTIF($A$4:$A116,$A116)=1)+0</f>
        <v>0</v>
      </c>
      <c r="C116" s="8"/>
      <c r="D116" s="8"/>
      <c r="E116" s="8"/>
      <c r="F116" s="8"/>
      <c r="G116" s="8"/>
      <c r="H116" s="8"/>
      <c r="I116" s="8"/>
      <c r="J116" s="8">
        <f>(COUNTIF($A$75:$A116,$A116)=1)+0</f>
        <v>0</v>
      </c>
      <c r="K116" s="8" t="s">
        <v>158</v>
      </c>
      <c r="L116" s="9">
        <v>45005</v>
      </c>
      <c r="M116" s="8" t="s">
        <v>409</v>
      </c>
      <c r="N116" s="8" t="s">
        <v>276</v>
      </c>
      <c r="O116" s="8" t="s">
        <v>26</v>
      </c>
      <c r="P116" s="49" t="s">
        <v>277</v>
      </c>
      <c r="Q116" s="8"/>
      <c r="R116" s="8" t="s">
        <v>35</v>
      </c>
      <c r="S116" s="8" t="s">
        <v>311</v>
      </c>
      <c r="T116" s="8" t="s">
        <v>20</v>
      </c>
      <c r="U116" s="8" t="s">
        <v>144</v>
      </c>
      <c r="V116" s="9">
        <v>45005</v>
      </c>
      <c r="W116" s="9">
        <v>45005</v>
      </c>
      <c r="X116" s="8"/>
    </row>
    <row r="117" spans="1:24" x14ac:dyDescent="0.25">
      <c r="A117" s="8" t="s">
        <v>274</v>
      </c>
      <c r="B117" s="31">
        <f>(COUNTIF($A$4:$A117,$A117)=1)+0</f>
        <v>0</v>
      </c>
      <c r="C117" s="8"/>
      <c r="D117" s="8"/>
      <c r="E117" s="8"/>
      <c r="F117" s="8"/>
      <c r="G117" s="8"/>
      <c r="H117" s="8"/>
      <c r="I117" s="8"/>
      <c r="J117" s="8">
        <f>(COUNTIF($A$75:$A117,$A117)=1)+0</f>
        <v>0</v>
      </c>
      <c r="K117" s="8" t="s">
        <v>158</v>
      </c>
      <c r="L117" s="9">
        <v>45005</v>
      </c>
      <c r="M117" s="8" t="s">
        <v>409</v>
      </c>
      <c r="N117" s="8" t="s">
        <v>276</v>
      </c>
      <c r="O117" s="8" t="s">
        <v>21</v>
      </c>
      <c r="P117" s="49" t="s">
        <v>277</v>
      </c>
      <c r="Q117" s="8"/>
      <c r="R117" s="8" t="s">
        <v>35</v>
      </c>
      <c r="S117" s="8" t="s">
        <v>311</v>
      </c>
      <c r="T117" s="8" t="s">
        <v>20</v>
      </c>
      <c r="U117" s="8" t="s">
        <v>144</v>
      </c>
      <c r="V117" s="9">
        <v>45005</v>
      </c>
      <c r="W117" s="9">
        <v>45005</v>
      </c>
      <c r="X117" s="8"/>
    </row>
    <row r="118" spans="1:24" x14ac:dyDescent="0.25">
      <c r="A118" s="8" t="s">
        <v>274</v>
      </c>
      <c r="B118" s="31">
        <f>(COUNTIF($A$4:$A118,$A118)=1)+0</f>
        <v>0</v>
      </c>
      <c r="C118" s="8"/>
      <c r="D118" s="8"/>
      <c r="E118" s="8"/>
      <c r="F118" s="8"/>
      <c r="G118" s="8"/>
      <c r="H118" s="8"/>
      <c r="I118" s="8"/>
      <c r="J118" s="8">
        <f>(COUNTIF($A$75:$A118,$A118)=1)+0</f>
        <v>0</v>
      </c>
      <c r="K118" s="8" t="s">
        <v>158</v>
      </c>
      <c r="L118" s="9">
        <v>45005</v>
      </c>
      <c r="M118" s="8" t="s">
        <v>409</v>
      </c>
      <c r="N118" s="8" t="s">
        <v>276</v>
      </c>
      <c r="O118" s="8" t="s">
        <v>26</v>
      </c>
      <c r="P118" s="8" t="s">
        <v>140</v>
      </c>
      <c r="Q118" s="8"/>
      <c r="R118" s="8" t="s">
        <v>35</v>
      </c>
      <c r="S118" s="8" t="s">
        <v>311</v>
      </c>
      <c r="T118" s="8" t="s">
        <v>55</v>
      </c>
      <c r="U118" s="8" t="s">
        <v>56</v>
      </c>
      <c r="V118" s="9">
        <v>45005</v>
      </c>
      <c r="W118" s="9">
        <v>45005</v>
      </c>
      <c r="X118" s="8"/>
    </row>
    <row r="119" spans="1:24" x14ac:dyDescent="0.25">
      <c r="A119" s="8" t="s">
        <v>274</v>
      </c>
      <c r="B119" s="31">
        <f>(COUNTIF($A$4:$A119,$A119)=1)+0</f>
        <v>0</v>
      </c>
      <c r="C119" s="8"/>
      <c r="D119" s="8"/>
      <c r="E119" s="8"/>
      <c r="F119" s="8"/>
      <c r="G119" s="8"/>
      <c r="H119" s="8"/>
      <c r="I119" s="8"/>
      <c r="J119" s="8">
        <f>(COUNTIF($A$75:$A119,$A119)=1)+0</f>
        <v>0</v>
      </c>
      <c r="K119" s="8" t="s">
        <v>158</v>
      </c>
      <c r="L119" s="9">
        <v>45005</v>
      </c>
      <c r="M119" s="8" t="s">
        <v>409</v>
      </c>
      <c r="N119" s="8" t="s">
        <v>276</v>
      </c>
      <c r="O119" s="8" t="s">
        <v>21</v>
      </c>
      <c r="P119" s="8" t="s">
        <v>140</v>
      </c>
      <c r="Q119" s="8"/>
      <c r="R119" s="8" t="s">
        <v>35</v>
      </c>
      <c r="S119" s="8" t="s">
        <v>311</v>
      </c>
      <c r="T119" s="8" t="s">
        <v>55</v>
      </c>
      <c r="U119" s="8" t="s">
        <v>56</v>
      </c>
      <c r="V119" s="9">
        <v>45005</v>
      </c>
      <c r="W119" s="9">
        <v>45005</v>
      </c>
      <c r="X119" s="8"/>
    </row>
    <row r="120" spans="1:24" x14ac:dyDescent="0.25">
      <c r="A120" s="8" t="s">
        <v>274</v>
      </c>
      <c r="B120" s="31">
        <f>(COUNTIF($A$4:$A120,$A120)=1)+0</f>
        <v>0</v>
      </c>
      <c r="C120" s="8"/>
      <c r="D120" s="8"/>
      <c r="E120" s="8"/>
      <c r="F120" s="8"/>
      <c r="G120" s="8"/>
      <c r="H120" s="8"/>
      <c r="I120" s="8"/>
      <c r="J120" s="8">
        <f>(COUNTIF($A$75:$A120,$A120)=1)+0</f>
        <v>0</v>
      </c>
      <c r="K120" s="8" t="s">
        <v>158</v>
      </c>
      <c r="L120" s="9">
        <v>45005</v>
      </c>
      <c r="M120" s="8" t="s">
        <v>409</v>
      </c>
      <c r="N120" s="8" t="s">
        <v>276</v>
      </c>
      <c r="O120" s="8" t="s">
        <v>26</v>
      </c>
      <c r="P120" s="8" t="s">
        <v>206</v>
      </c>
      <c r="Q120" s="8"/>
      <c r="R120" s="8" t="s">
        <v>35</v>
      </c>
      <c r="S120" s="8" t="s">
        <v>311</v>
      </c>
      <c r="T120" s="8" t="s">
        <v>55</v>
      </c>
      <c r="U120" s="8" t="s">
        <v>56</v>
      </c>
      <c r="V120" s="9">
        <v>45005</v>
      </c>
      <c r="W120" s="9">
        <v>45005</v>
      </c>
      <c r="X120" s="8"/>
    </row>
    <row r="121" spans="1:24" x14ac:dyDescent="0.25">
      <c r="A121" s="8" t="s">
        <v>274</v>
      </c>
      <c r="B121" s="31">
        <f>(COUNTIF($A$4:$A121,$A121)=1)+0</f>
        <v>0</v>
      </c>
      <c r="C121" s="8"/>
      <c r="D121" s="8"/>
      <c r="E121" s="8"/>
      <c r="F121" s="8"/>
      <c r="G121" s="8"/>
      <c r="H121" s="8"/>
      <c r="I121" s="8"/>
      <c r="J121" s="8">
        <f>(COUNTIF($A$75:$A121,$A121)=1)+0</f>
        <v>0</v>
      </c>
      <c r="K121" s="8" t="s">
        <v>158</v>
      </c>
      <c r="L121" s="9">
        <v>45005</v>
      </c>
      <c r="M121" s="8" t="s">
        <v>409</v>
      </c>
      <c r="N121" s="8" t="s">
        <v>276</v>
      </c>
      <c r="O121" s="8" t="s">
        <v>21</v>
      </c>
      <c r="P121" s="8" t="s">
        <v>206</v>
      </c>
      <c r="Q121" s="8"/>
      <c r="R121" s="8" t="s">
        <v>35</v>
      </c>
      <c r="S121" s="8" t="s">
        <v>311</v>
      </c>
      <c r="T121" s="8" t="s">
        <v>55</v>
      </c>
      <c r="U121" s="8" t="s">
        <v>56</v>
      </c>
      <c r="V121" s="9">
        <v>45005</v>
      </c>
      <c r="W121" s="9">
        <v>45005</v>
      </c>
      <c r="X121" s="8"/>
    </row>
    <row r="122" spans="1:24" x14ac:dyDescent="0.25">
      <c r="A122" s="8" t="s">
        <v>284</v>
      </c>
      <c r="B122" s="31">
        <f>(COUNTIF($A$4:$A122,$A122)=1)+0</f>
        <v>1</v>
      </c>
      <c r="C122" s="31"/>
      <c r="D122" s="31"/>
      <c r="E122" s="31"/>
      <c r="F122" s="31"/>
      <c r="G122" s="31"/>
      <c r="H122" s="31"/>
      <c r="I122" s="31"/>
      <c r="J122" s="31">
        <f>(COUNTIF($A$30:$A163,$A122)=1)+0</f>
        <v>0</v>
      </c>
      <c r="K122" s="8" t="s">
        <v>135</v>
      </c>
      <c r="L122" s="9">
        <v>45013</v>
      </c>
      <c r="M122" s="8" t="s">
        <v>409</v>
      </c>
      <c r="N122" s="8" t="s">
        <v>15</v>
      </c>
      <c r="O122" s="8" t="s">
        <v>35</v>
      </c>
      <c r="P122" s="8" t="s">
        <v>65</v>
      </c>
      <c r="R122" s="8" t="s">
        <v>92</v>
      </c>
      <c r="S122" s="8" t="s">
        <v>25</v>
      </c>
      <c r="T122" s="8" t="s">
        <v>55</v>
      </c>
      <c r="U122" s="8" t="s">
        <v>56</v>
      </c>
      <c r="V122" s="9">
        <v>45077</v>
      </c>
      <c r="W122" s="9">
        <v>45056</v>
      </c>
      <c r="X122" s="10"/>
    </row>
    <row r="123" spans="1:24" x14ac:dyDescent="0.25">
      <c r="A123" s="89" t="s">
        <v>284</v>
      </c>
      <c r="K123" s="89" t="s">
        <v>135</v>
      </c>
      <c r="L123" s="90"/>
      <c r="M123" s="90" t="e">
        <v>#N/A</v>
      </c>
      <c r="N123" s="90"/>
      <c r="O123" s="90"/>
      <c r="P123" s="90"/>
      <c r="R123" s="90"/>
      <c r="S123" s="90" t="s">
        <v>191</v>
      </c>
      <c r="T123" s="90"/>
      <c r="U123" s="90"/>
      <c r="V123" s="91"/>
      <c r="W123" s="91"/>
      <c r="X123" s="90"/>
    </row>
    <row r="124" spans="1:24" x14ac:dyDescent="0.25">
      <c r="A124" s="11" t="s">
        <v>313</v>
      </c>
      <c r="B124" s="31">
        <f>(COUNTIF($A$4:$A124,$A124)=1)+0</f>
        <v>1</v>
      </c>
      <c r="J124" s="31">
        <f>(COUNTIF($A$40:$A159,$A124)=1)+0</f>
        <v>0</v>
      </c>
      <c r="K124" s="11" t="s">
        <v>102</v>
      </c>
      <c r="L124" s="12">
        <v>45079</v>
      </c>
      <c r="M124" s="11" t="s">
        <v>402</v>
      </c>
      <c r="N124" s="11" t="s">
        <v>212</v>
      </c>
      <c r="O124" s="11" t="s">
        <v>35</v>
      </c>
      <c r="P124" s="11" t="s">
        <v>53</v>
      </c>
      <c r="R124" s="11" t="s">
        <v>92</v>
      </c>
      <c r="S124" s="11" t="s">
        <v>19</v>
      </c>
      <c r="T124" s="11" t="s">
        <v>184</v>
      </c>
      <c r="U124" s="11" t="s">
        <v>163</v>
      </c>
      <c r="V124" s="12">
        <v>45150</v>
      </c>
      <c r="W124" s="12">
        <v>45105</v>
      </c>
      <c r="X124" s="5"/>
    </row>
    <row r="125" spans="1:24" x14ac:dyDescent="0.25">
      <c r="A125" s="11" t="s">
        <v>313</v>
      </c>
      <c r="B125" s="31">
        <f>(COUNTIF($A$4:$A125,$A125)=1)+0</f>
        <v>0</v>
      </c>
      <c r="J125" s="31">
        <f>(COUNTIF($A$32:$A168,$A125)=1)+0</f>
        <v>0</v>
      </c>
      <c r="K125" s="11" t="s">
        <v>102</v>
      </c>
      <c r="L125" s="12">
        <v>45079</v>
      </c>
      <c r="M125" s="11" t="s">
        <v>402</v>
      </c>
      <c r="N125" s="11" t="s">
        <v>212</v>
      </c>
      <c r="O125" s="11" t="s">
        <v>35</v>
      </c>
      <c r="P125" s="11" t="s">
        <v>69</v>
      </c>
      <c r="R125" s="11" t="s">
        <v>92</v>
      </c>
      <c r="S125" s="11" t="s">
        <v>19</v>
      </c>
      <c r="T125" s="11" t="s">
        <v>20</v>
      </c>
      <c r="U125" s="11" t="s">
        <v>138</v>
      </c>
      <c r="V125" s="12">
        <v>45149</v>
      </c>
      <c r="W125" s="12">
        <v>45105</v>
      </c>
      <c r="X125" s="5"/>
    </row>
    <row r="126" spans="1:24" x14ac:dyDescent="0.25">
      <c r="A126" s="11" t="s">
        <v>299</v>
      </c>
      <c r="B126" s="31">
        <f>(COUNTIF($A$4:$A126,$A126)=1)+0</f>
        <v>1</v>
      </c>
      <c r="J126" s="31">
        <f>(COUNTIF($A$75:$A126,$A126)=1)+0</f>
        <v>1</v>
      </c>
      <c r="K126" s="11" t="s">
        <v>216</v>
      </c>
      <c r="L126" s="12">
        <v>45040</v>
      </c>
      <c r="M126" s="11" t="s">
        <v>403</v>
      </c>
      <c r="N126" s="11" t="s">
        <v>223</v>
      </c>
      <c r="O126" s="11" t="s">
        <v>30</v>
      </c>
      <c r="P126" s="11" t="s">
        <v>300</v>
      </c>
      <c r="R126" s="11" t="s">
        <v>35</v>
      </c>
      <c r="S126" s="11" t="s">
        <v>19</v>
      </c>
      <c r="T126" s="11" t="s">
        <v>20</v>
      </c>
      <c r="U126" s="11" t="s">
        <v>144</v>
      </c>
      <c r="V126" s="12">
        <v>45113</v>
      </c>
      <c r="W126" s="12">
        <v>45056</v>
      </c>
      <c r="X126" s="5"/>
    </row>
    <row r="127" spans="1:24" x14ac:dyDescent="0.25">
      <c r="A127" s="11" t="s">
        <v>299</v>
      </c>
      <c r="B127" s="31">
        <f>(COUNTIF($A$4:$A127,$A127)=1)+0</f>
        <v>0</v>
      </c>
      <c r="J127" s="31">
        <f>(COUNTIF($A$75:$A127,$A127)=1)+0</f>
        <v>0</v>
      </c>
      <c r="K127" s="11" t="s">
        <v>216</v>
      </c>
      <c r="L127" s="12">
        <v>45040</v>
      </c>
      <c r="M127" s="11" t="s">
        <v>403</v>
      </c>
      <c r="N127" s="11" t="s">
        <v>223</v>
      </c>
      <c r="O127" s="11" t="s">
        <v>31</v>
      </c>
      <c r="P127" s="11" t="s">
        <v>300</v>
      </c>
      <c r="S127" s="11" t="s">
        <v>19</v>
      </c>
      <c r="T127" s="11" t="s">
        <v>20</v>
      </c>
      <c r="U127" s="11" t="s">
        <v>144</v>
      </c>
      <c r="V127" s="12">
        <v>45113</v>
      </c>
      <c r="W127" s="12">
        <v>45056</v>
      </c>
      <c r="X127" s="5"/>
    </row>
    <row r="128" spans="1:24" x14ac:dyDescent="0.25">
      <c r="A128" s="11" t="s">
        <v>299</v>
      </c>
      <c r="B128" s="31">
        <f>(COUNTIF($A$4:$A128,$A128)=1)+0</f>
        <v>0</v>
      </c>
      <c r="J128" s="31">
        <f>(COUNTIF($A$75:$A128,$A128)=1)+0</f>
        <v>0</v>
      </c>
      <c r="K128" s="11" t="s">
        <v>216</v>
      </c>
      <c r="L128" s="12">
        <v>45040</v>
      </c>
      <c r="M128" s="11" t="s">
        <v>403</v>
      </c>
      <c r="N128" s="11" t="s">
        <v>223</v>
      </c>
      <c r="O128" s="11" t="s">
        <v>28</v>
      </c>
      <c r="P128" s="11" t="s">
        <v>300</v>
      </c>
      <c r="S128" s="11" t="s">
        <v>19</v>
      </c>
      <c r="T128" s="11" t="s">
        <v>20</v>
      </c>
      <c r="U128" s="11" t="s">
        <v>144</v>
      </c>
      <c r="V128" s="12">
        <v>45113</v>
      </c>
      <c r="W128" s="12">
        <v>45056</v>
      </c>
      <c r="X128" s="5"/>
    </row>
    <row r="129" spans="1:24" x14ac:dyDescent="0.25">
      <c r="A129" s="11" t="s">
        <v>299</v>
      </c>
      <c r="B129" s="31">
        <f>(COUNTIF($A$4:$A129,$A129)=1)+0</f>
        <v>0</v>
      </c>
      <c r="J129" s="31">
        <f>(COUNTIF($A$75:$A129,$A129)=1)+0</f>
        <v>0</v>
      </c>
      <c r="K129" s="11" t="s">
        <v>216</v>
      </c>
      <c r="L129" s="12">
        <v>45040</v>
      </c>
      <c r="M129" s="11" t="s">
        <v>403</v>
      </c>
      <c r="N129" s="11" t="s">
        <v>223</v>
      </c>
      <c r="O129" s="11" t="s">
        <v>33</v>
      </c>
      <c r="P129" s="11" t="s">
        <v>300</v>
      </c>
      <c r="S129" s="11" t="s">
        <v>19</v>
      </c>
      <c r="T129" s="11" t="s">
        <v>20</v>
      </c>
      <c r="U129" s="11" t="s">
        <v>144</v>
      </c>
      <c r="V129" s="12">
        <v>45113</v>
      </c>
      <c r="W129" s="12">
        <v>45056</v>
      </c>
      <c r="X129" s="5"/>
    </row>
    <row r="130" spans="1:24" ht="15.75" x14ac:dyDescent="0.25">
      <c r="A130" s="11" t="s">
        <v>299</v>
      </c>
      <c r="B130" s="31">
        <f>(COUNTIF($A$4:$A133,$A130)=1)+0</f>
        <v>0</v>
      </c>
      <c r="J130" s="31">
        <f>(COUNTIF($A$75:$A133,$A130)=1)+0</f>
        <v>0</v>
      </c>
      <c r="K130" s="11" t="s">
        <v>216</v>
      </c>
      <c r="L130" s="12">
        <v>45040</v>
      </c>
      <c r="M130" s="11" t="s">
        <v>403</v>
      </c>
      <c r="N130" s="11" t="s">
        <v>223</v>
      </c>
      <c r="O130" s="11" t="s">
        <v>30</v>
      </c>
      <c r="P130" s="11" t="s">
        <v>316</v>
      </c>
      <c r="R130" s="11" t="s">
        <v>35</v>
      </c>
      <c r="S130" s="11" t="s">
        <v>19</v>
      </c>
      <c r="T130" s="11" t="s">
        <v>20</v>
      </c>
      <c r="U130" s="11" t="s">
        <v>144</v>
      </c>
      <c r="V130" s="12">
        <v>45113</v>
      </c>
      <c r="W130" s="12">
        <v>45056</v>
      </c>
      <c r="X130" s="74"/>
    </row>
    <row r="131" spans="1:24" ht="15.75" x14ac:dyDescent="0.25">
      <c r="A131" s="11" t="s">
        <v>299</v>
      </c>
      <c r="B131" s="31">
        <f>(COUNTIF($A$4:$A131,$A131)=1)+0</f>
        <v>0</v>
      </c>
      <c r="J131" s="31">
        <f>(COUNTIF($A$75:$A131,$A131)=1)+0</f>
        <v>0</v>
      </c>
      <c r="K131" s="11" t="s">
        <v>216</v>
      </c>
      <c r="L131" s="12">
        <v>45040</v>
      </c>
      <c r="M131" s="11" t="s">
        <v>403</v>
      </c>
      <c r="N131" s="11" t="s">
        <v>223</v>
      </c>
      <c r="O131" s="11" t="s">
        <v>31</v>
      </c>
      <c r="P131" s="11" t="s">
        <v>316</v>
      </c>
      <c r="S131" s="11" t="s">
        <v>19</v>
      </c>
      <c r="T131" s="11" t="s">
        <v>20</v>
      </c>
      <c r="U131" s="11" t="s">
        <v>144</v>
      </c>
      <c r="V131" s="12">
        <v>45113</v>
      </c>
      <c r="W131" s="12">
        <v>45056</v>
      </c>
      <c r="X131" s="74"/>
    </row>
    <row r="132" spans="1:24" ht="15.75" x14ac:dyDescent="0.25">
      <c r="A132" s="11" t="s">
        <v>299</v>
      </c>
      <c r="B132" s="31">
        <f>(COUNTIF($A$4:$A132,$A132)=1)+0</f>
        <v>0</v>
      </c>
      <c r="J132" s="31">
        <f>(COUNTIF($A$75:$A132,$A132)=1)+0</f>
        <v>0</v>
      </c>
      <c r="K132" s="11" t="s">
        <v>216</v>
      </c>
      <c r="L132" s="12">
        <v>45040</v>
      </c>
      <c r="M132" s="11" t="s">
        <v>403</v>
      </c>
      <c r="N132" s="11" t="s">
        <v>223</v>
      </c>
      <c r="O132" s="11" t="s">
        <v>28</v>
      </c>
      <c r="P132" s="11" t="s">
        <v>316</v>
      </c>
      <c r="S132" s="11" t="s">
        <v>19</v>
      </c>
      <c r="T132" s="11" t="s">
        <v>20</v>
      </c>
      <c r="U132" s="11" t="s">
        <v>144</v>
      </c>
      <c r="V132" s="12">
        <v>45113</v>
      </c>
      <c r="W132" s="12">
        <v>45056</v>
      </c>
      <c r="X132" s="74"/>
    </row>
    <row r="133" spans="1:24" ht="15.75" x14ac:dyDescent="0.25">
      <c r="A133" s="11" t="s">
        <v>299</v>
      </c>
      <c r="B133" s="31">
        <f>(COUNTIF($A$4:$A133,$A133)=1)+0</f>
        <v>0</v>
      </c>
      <c r="J133" s="31">
        <f>(COUNTIF($A$75:$A133,$A133)=1)+0</f>
        <v>0</v>
      </c>
      <c r="K133" s="11" t="s">
        <v>216</v>
      </c>
      <c r="L133" s="12">
        <v>45040</v>
      </c>
      <c r="M133" s="11" t="s">
        <v>403</v>
      </c>
      <c r="N133" s="11" t="s">
        <v>223</v>
      </c>
      <c r="O133" s="11" t="s">
        <v>33</v>
      </c>
      <c r="P133" s="16" t="s">
        <v>316</v>
      </c>
      <c r="S133" s="11" t="s">
        <v>19</v>
      </c>
      <c r="T133" s="11" t="s">
        <v>20</v>
      </c>
      <c r="U133" s="11" t="s">
        <v>144</v>
      </c>
      <c r="V133" s="12">
        <v>45113</v>
      </c>
      <c r="W133" s="12">
        <v>45056</v>
      </c>
      <c r="X133" s="74"/>
    </row>
    <row r="134" spans="1:24" x14ac:dyDescent="0.25">
      <c r="A134" s="11" t="s">
        <v>299</v>
      </c>
      <c r="B134" s="31">
        <f>(COUNTIF($A$4:$A134,$A134)=1)+0</f>
        <v>0</v>
      </c>
      <c r="J134" s="31">
        <f>(COUNTIF($A$75:$A134,$A134)=1)+0</f>
        <v>0</v>
      </c>
      <c r="K134" s="11" t="s">
        <v>216</v>
      </c>
      <c r="L134" s="12">
        <v>45040</v>
      </c>
      <c r="M134" s="11" t="s">
        <v>403</v>
      </c>
      <c r="N134" s="11" t="s">
        <v>223</v>
      </c>
      <c r="O134" s="11" t="s">
        <v>30</v>
      </c>
      <c r="P134" s="16" t="s">
        <v>84</v>
      </c>
      <c r="R134" s="11" t="s">
        <v>35</v>
      </c>
      <c r="S134" s="11" t="s">
        <v>19</v>
      </c>
      <c r="T134" s="11" t="s">
        <v>55</v>
      </c>
      <c r="U134" s="11" t="s">
        <v>56</v>
      </c>
      <c r="V134" s="12">
        <v>45113</v>
      </c>
      <c r="W134" s="12">
        <v>45056</v>
      </c>
    </row>
    <row r="135" spans="1:24" x14ac:dyDescent="0.25">
      <c r="A135" s="11" t="s">
        <v>299</v>
      </c>
      <c r="B135" s="31">
        <f>(COUNTIF($A$4:$A135,$A135)=1)+0</f>
        <v>0</v>
      </c>
      <c r="J135" s="31">
        <f>(COUNTIF($A$75:$A135,$A135)=1)+0</f>
        <v>0</v>
      </c>
      <c r="K135" s="11" t="s">
        <v>216</v>
      </c>
      <c r="L135" s="12">
        <v>45040</v>
      </c>
      <c r="M135" s="11" t="s">
        <v>403</v>
      </c>
      <c r="N135" s="11" t="s">
        <v>223</v>
      </c>
      <c r="O135" s="11" t="s">
        <v>31</v>
      </c>
      <c r="P135" s="11" t="s">
        <v>84</v>
      </c>
      <c r="R135" s="11" t="s">
        <v>35</v>
      </c>
      <c r="S135" s="11" t="s">
        <v>19</v>
      </c>
      <c r="T135" s="11" t="s">
        <v>55</v>
      </c>
      <c r="U135" s="11" t="s">
        <v>56</v>
      </c>
      <c r="V135" s="12">
        <v>45113</v>
      </c>
      <c r="W135" s="12">
        <v>45056</v>
      </c>
    </row>
    <row r="136" spans="1:24" x14ac:dyDescent="0.25">
      <c r="A136" s="11" t="s">
        <v>299</v>
      </c>
      <c r="B136" s="31">
        <f>(COUNTIF($A$4:$A136,$A136)=1)+0</f>
        <v>0</v>
      </c>
      <c r="J136" s="31">
        <f>(COUNTIF($A$75:$A136,$A136)=1)+0</f>
        <v>0</v>
      </c>
      <c r="K136" s="11" t="s">
        <v>216</v>
      </c>
      <c r="L136" s="12">
        <v>45040</v>
      </c>
      <c r="M136" s="11" t="s">
        <v>403</v>
      </c>
      <c r="N136" s="11" t="s">
        <v>223</v>
      </c>
      <c r="O136" s="11" t="s">
        <v>28</v>
      </c>
      <c r="P136" s="11" t="s">
        <v>84</v>
      </c>
      <c r="R136" s="11" t="s">
        <v>35</v>
      </c>
      <c r="S136" s="11" t="s">
        <v>19</v>
      </c>
      <c r="T136" s="11" t="s">
        <v>55</v>
      </c>
      <c r="U136" s="11" t="s">
        <v>56</v>
      </c>
      <c r="V136" s="12">
        <v>45113</v>
      </c>
      <c r="W136" s="12">
        <v>45056</v>
      </c>
    </row>
    <row r="137" spans="1:24" x14ac:dyDescent="0.25">
      <c r="A137" s="11" t="s">
        <v>299</v>
      </c>
      <c r="B137" s="31">
        <f>(COUNTIF($A$4:$A137,$A137)=1)+0</f>
        <v>0</v>
      </c>
      <c r="J137" s="31">
        <f>(COUNTIF($A$75:$A137,$A137)=1)+0</f>
        <v>0</v>
      </c>
      <c r="K137" s="11" t="s">
        <v>216</v>
      </c>
      <c r="L137" s="12">
        <v>45040</v>
      </c>
      <c r="M137" s="11" t="s">
        <v>403</v>
      </c>
      <c r="N137" s="11" t="s">
        <v>223</v>
      </c>
      <c r="O137" s="11" t="s">
        <v>33</v>
      </c>
      <c r="P137" s="11" t="s">
        <v>84</v>
      </c>
      <c r="R137" s="11" t="s">
        <v>35</v>
      </c>
      <c r="S137" s="11" t="s">
        <v>19</v>
      </c>
      <c r="T137" s="11" t="s">
        <v>55</v>
      </c>
      <c r="U137" s="11" t="s">
        <v>56</v>
      </c>
      <c r="V137" s="12">
        <v>45113</v>
      </c>
      <c r="W137" s="12">
        <v>45056</v>
      </c>
    </row>
    <row r="138" spans="1:24" x14ac:dyDescent="0.25">
      <c r="A138" s="11" t="s">
        <v>299</v>
      </c>
      <c r="B138" s="31">
        <f>(COUNTIF($A$4:$A138,$A138)=1)+0</f>
        <v>0</v>
      </c>
      <c r="J138" s="31">
        <f>(COUNTIF($A$75:$A138,$A138)=1)+0</f>
        <v>0</v>
      </c>
      <c r="K138" s="11" t="s">
        <v>216</v>
      </c>
      <c r="L138" s="12">
        <v>45040</v>
      </c>
      <c r="M138" s="11" t="s">
        <v>403</v>
      </c>
      <c r="N138" s="11" t="s">
        <v>223</v>
      </c>
      <c r="O138" s="11" t="s">
        <v>30</v>
      </c>
      <c r="P138" s="11" t="s">
        <v>140</v>
      </c>
      <c r="R138" s="11" t="s">
        <v>35</v>
      </c>
      <c r="S138" s="11" t="s">
        <v>19</v>
      </c>
      <c r="T138" s="11" t="s">
        <v>55</v>
      </c>
      <c r="U138" s="11" t="s">
        <v>56</v>
      </c>
      <c r="V138" s="12">
        <v>45113</v>
      </c>
      <c r="W138" s="12">
        <v>45056</v>
      </c>
    </row>
    <row r="139" spans="1:24" x14ac:dyDescent="0.25">
      <c r="A139" s="11" t="s">
        <v>299</v>
      </c>
      <c r="B139" s="31">
        <f>(COUNTIF($A$4:$A139,$A139)=1)+0</f>
        <v>0</v>
      </c>
      <c r="J139" s="31">
        <f>(COUNTIF($A$75:$A139,$A139)=1)+0</f>
        <v>0</v>
      </c>
      <c r="K139" s="11" t="s">
        <v>216</v>
      </c>
      <c r="L139" s="12">
        <v>45040</v>
      </c>
      <c r="M139" s="11" t="s">
        <v>403</v>
      </c>
      <c r="N139" s="11" t="s">
        <v>223</v>
      </c>
      <c r="O139" s="11" t="s">
        <v>31</v>
      </c>
      <c r="P139" s="11" t="s">
        <v>140</v>
      </c>
      <c r="R139" s="11" t="s">
        <v>35</v>
      </c>
      <c r="S139" s="11" t="s">
        <v>19</v>
      </c>
      <c r="T139" s="11" t="s">
        <v>55</v>
      </c>
      <c r="U139" s="11" t="s">
        <v>56</v>
      </c>
      <c r="V139" s="12">
        <v>45113</v>
      </c>
      <c r="W139" s="12">
        <v>45056</v>
      </c>
    </row>
    <row r="140" spans="1:24" x14ac:dyDescent="0.25">
      <c r="A140" s="11" t="s">
        <v>299</v>
      </c>
      <c r="B140" s="31">
        <f>(COUNTIF($A$4:$A140,$A140)=1)+0</f>
        <v>0</v>
      </c>
      <c r="J140" s="31">
        <f>(COUNTIF($A$75:$A140,$A140)=1)+0</f>
        <v>0</v>
      </c>
      <c r="K140" s="11" t="s">
        <v>216</v>
      </c>
      <c r="L140" s="12">
        <v>45040</v>
      </c>
      <c r="M140" s="11" t="s">
        <v>403</v>
      </c>
      <c r="N140" s="11" t="s">
        <v>223</v>
      </c>
      <c r="O140" s="11" t="s">
        <v>28</v>
      </c>
      <c r="P140" s="11" t="s">
        <v>140</v>
      </c>
      <c r="R140" s="11" t="s">
        <v>35</v>
      </c>
      <c r="S140" s="11" t="s">
        <v>19</v>
      </c>
      <c r="T140" s="11" t="s">
        <v>55</v>
      </c>
      <c r="U140" s="11" t="s">
        <v>56</v>
      </c>
      <c r="V140" s="12">
        <v>45113</v>
      </c>
      <c r="W140" s="12">
        <v>45056</v>
      </c>
    </row>
    <row r="141" spans="1:24" x14ac:dyDescent="0.25">
      <c r="A141" s="11" t="s">
        <v>299</v>
      </c>
      <c r="B141" s="31">
        <f>(COUNTIF($A$4:$A141,$A141)=1)+0</f>
        <v>0</v>
      </c>
      <c r="J141" s="31">
        <f>(COUNTIF($A$75:$A141,$A141)=1)+0</f>
        <v>0</v>
      </c>
      <c r="K141" s="11" t="s">
        <v>216</v>
      </c>
      <c r="L141" s="12">
        <v>45040</v>
      </c>
      <c r="M141" s="11" t="s">
        <v>403</v>
      </c>
      <c r="N141" s="11" t="s">
        <v>223</v>
      </c>
      <c r="O141" s="11" t="s">
        <v>33</v>
      </c>
      <c r="P141" s="11" t="s">
        <v>140</v>
      </c>
      <c r="R141" s="11" t="s">
        <v>35</v>
      </c>
      <c r="S141" s="11" t="s">
        <v>19</v>
      </c>
      <c r="T141" s="11" t="s">
        <v>55</v>
      </c>
      <c r="U141" s="11" t="s">
        <v>56</v>
      </c>
      <c r="V141" s="12">
        <v>45113</v>
      </c>
      <c r="W141" s="12">
        <v>45056</v>
      </c>
    </row>
    <row r="142" spans="1:24" x14ac:dyDescent="0.25">
      <c r="A142" s="11" t="s">
        <v>299</v>
      </c>
      <c r="B142" s="31">
        <f>(COUNTIF($A$4:$A142,$A142)=1)+0</f>
        <v>0</v>
      </c>
      <c r="J142" s="31">
        <f>(COUNTIF($A$75:$A142,$A142)=1)+0</f>
        <v>0</v>
      </c>
      <c r="K142" s="11" t="s">
        <v>216</v>
      </c>
      <c r="L142" s="12">
        <v>45040</v>
      </c>
      <c r="M142" s="11" t="s">
        <v>403</v>
      </c>
      <c r="N142" s="11" t="s">
        <v>223</v>
      </c>
      <c r="O142" s="11" t="s">
        <v>30</v>
      </c>
      <c r="P142" s="11" t="s">
        <v>240</v>
      </c>
      <c r="R142" s="11" t="s">
        <v>35</v>
      </c>
      <c r="S142" s="11" t="s">
        <v>19</v>
      </c>
      <c r="T142" s="11" t="s">
        <v>55</v>
      </c>
      <c r="U142" s="11" t="s">
        <v>56</v>
      </c>
      <c r="V142" s="12">
        <v>45113</v>
      </c>
      <c r="W142" s="12">
        <v>45056</v>
      </c>
    </row>
    <row r="143" spans="1:24" x14ac:dyDescent="0.25">
      <c r="A143" s="11" t="s">
        <v>299</v>
      </c>
      <c r="B143" s="31">
        <f>(COUNTIF($A$4:$A143,$A143)=1)+0</f>
        <v>0</v>
      </c>
      <c r="J143" s="31">
        <f>(COUNTIF($A$75:$A143,$A143)=1)+0</f>
        <v>0</v>
      </c>
      <c r="K143" s="11" t="s">
        <v>216</v>
      </c>
      <c r="L143" s="12">
        <v>45040</v>
      </c>
      <c r="M143" s="11" t="s">
        <v>403</v>
      </c>
      <c r="N143" s="11" t="s">
        <v>223</v>
      </c>
      <c r="O143" s="11" t="s">
        <v>31</v>
      </c>
      <c r="P143" s="11" t="s">
        <v>240</v>
      </c>
      <c r="R143" s="11" t="s">
        <v>35</v>
      </c>
      <c r="S143" s="11" t="s">
        <v>19</v>
      </c>
      <c r="T143" s="11" t="s">
        <v>55</v>
      </c>
      <c r="U143" s="11" t="s">
        <v>56</v>
      </c>
      <c r="V143" s="12">
        <v>45113</v>
      </c>
      <c r="W143" s="12">
        <v>45056</v>
      </c>
    </row>
    <row r="144" spans="1:24" x14ac:dyDescent="0.25">
      <c r="A144" s="11" t="s">
        <v>299</v>
      </c>
      <c r="B144" s="31">
        <f>(COUNTIF($A$4:$A144,$A144)=1)+0</f>
        <v>0</v>
      </c>
      <c r="J144" s="31">
        <f>(COUNTIF($A$75:$A144,$A144)=1)+0</f>
        <v>0</v>
      </c>
      <c r="K144" s="11" t="s">
        <v>216</v>
      </c>
      <c r="L144" s="12">
        <v>45040</v>
      </c>
      <c r="M144" s="11" t="s">
        <v>403</v>
      </c>
      <c r="N144" s="11" t="s">
        <v>223</v>
      </c>
      <c r="O144" s="11" t="s">
        <v>28</v>
      </c>
      <c r="P144" s="11" t="s">
        <v>240</v>
      </c>
      <c r="R144" s="11" t="s">
        <v>35</v>
      </c>
      <c r="S144" s="11" t="s">
        <v>19</v>
      </c>
      <c r="T144" s="11" t="s">
        <v>55</v>
      </c>
      <c r="U144" s="11" t="s">
        <v>56</v>
      </c>
      <c r="V144" s="12">
        <v>45113</v>
      </c>
      <c r="W144" s="12">
        <v>45056</v>
      </c>
    </row>
    <row r="145" spans="1:24" x14ac:dyDescent="0.25">
      <c r="A145" s="11" t="s">
        <v>299</v>
      </c>
      <c r="B145" s="31">
        <f>(COUNTIF($A$4:$A145,$A145)=1)+0</f>
        <v>0</v>
      </c>
      <c r="J145" s="31">
        <f>(COUNTIF($A$75:$A145,$A145)=1)+0</f>
        <v>0</v>
      </c>
      <c r="K145" s="11" t="s">
        <v>216</v>
      </c>
      <c r="L145" s="12">
        <v>45040</v>
      </c>
      <c r="M145" s="11" t="s">
        <v>403</v>
      </c>
      <c r="N145" s="11" t="s">
        <v>223</v>
      </c>
      <c r="O145" s="11" t="s">
        <v>33</v>
      </c>
      <c r="P145" s="11" t="s">
        <v>240</v>
      </c>
      <c r="R145" s="11" t="s">
        <v>35</v>
      </c>
      <c r="S145" s="11" t="s">
        <v>19</v>
      </c>
      <c r="T145" s="11" t="s">
        <v>55</v>
      </c>
      <c r="U145" s="11" t="s">
        <v>56</v>
      </c>
      <c r="V145" s="12">
        <v>45113</v>
      </c>
      <c r="W145" s="12">
        <v>45056</v>
      </c>
    </row>
    <row r="146" spans="1:24" x14ac:dyDescent="0.25">
      <c r="A146" s="11" t="s">
        <v>187</v>
      </c>
      <c r="B146" s="31">
        <f>(COUNTIF($A$4:$A146,$A146)=1)+0</f>
        <v>1</v>
      </c>
      <c r="C146" s="31"/>
      <c r="D146" s="31"/>
      <c r="E146" s="31">
        <f>(COUNTIF($A$54:$A219,$A146)=1)+0</f>
        <v>0</v>
      </c>
      <c r="F146" s="31"/>
      <c r="G146" s="31"/>
      <c r="H146" s="31"/>
      <c r="I146" s="31"/>
      <c r="J146" s="31"/>
      <c r="K146" s="11" t="s">
        <v>188</v>
      </c>
      <c r="L146" s="12">
        <v>44957</v>
      </c>
      <c r="M146" s="11" t="s">
        <v>411</v>
      </c>
      <c r="N146" s="11" t="s">
        <v>189</v>
      </c>
      <c r="O146" s="11" t="s">
        <v>30</v>
      </c>
      <c r="P146" s="11" t="s">
        <v>68</v>
      </c>
      <c r="R146" s="11" t="s">
        <v>18</v>
      </c>
      <c r="S146" s="11" t="s">
        <v>191</v>
      </c>
      <c r="T146" s="11" t="s">
        <v>55</v>
      </c>
      <c r="U146" s="11" t="s">
        <v>56</v>
      </c>
      <c r="V146" s="12" t="s">
        <v>191</v>
      </c>
      <c r="W146" s="12">
        <v>44957</v>
      </c>
      <c r="X146" s="5"/>
    </row>
    <row r="147" spans="1:24" x14ac:dyDescent="0.25">
      <c r="A147" s="11" t="s">
        <v>187</v>
      </c>
      <c r="B147" s="31">
        <f>(COUNTIF($A$4:$A147,$A147)=1)+0</f>
        <v>0</v>
      </c>
      <c r="C147" s="31"/>
      <c r="D147" s="31"/>
      <c r="E147" s="31">
        <f>(COUNTIF($A$55:$A219,$A147)=1)+0</f>
        <v>0</v>
      </c>
      <c r="F147" s="31"/>
      <c r="G147" s="31"/>
      <c r="H147" s="31"/>
      <c r="I147" s="31"/>
      <c r="J147" s="31"/>
      <c r="K147" s="11" t="s">
        <v>188</v>
      </c>
      <c r="L147" s="12">
        <v>44957</v>
      </c>
      <c r="M147" s="11" t="s">
        <v>411</v>
      </c>
      <c r="N147" s="11" t="s">
        <v>189</v>
      </c>
      <c r="O147" s="11" t="s">
        <v>31</v>
      </c>
      <c r="P147" s="11" t="s">
        <v>68</v>
      </c>
      <c r="R147" s="11" t="s">
        <v>18</v>
      </c>
      <c r="S147" s="11" t="s">
        <v>191</v>
      </c>
      <c r="T147" s="11" t="s">
        <v>55</v>
      </c>
      <c r="U147" s="11" t="s">
        <v>56</v>
      </c>
      <c r="V147" s="12" t="s">
        <v>191</v>
      </c>
      <c r="W147" s="12">
        <v>44957</v>
      </c>
      <c r="X147" s="5"/>
    </row>
    <row r="148" spans="1:24" x14ac:dyDescent="0.25">
      <c r="A148" s="11" t="s">
        <v>187</v>
      </c>
      <c r="B148" s="31">
        <f>(COUNTIF($A$4:$A148,$A148)=1)+0</f>
        <v>0</v>
      </c>
      <c r="C148" s="31"/>
      <c r="D148" s="31"/>
      <c r="E148" s="31">
        <f>(COUNTIF($A$100:$A179,$A148)=1)+0</f>
        <v>0</v>
      </c>
      <c r="F148" s="31"/>
      <c r="G148" s="31"/>
      <c r="H148" s="31"/>
      <c r="I148" s="31"/>
      <c r="J148" s="31"/>
      <c r="K148" s="11" t="s">
        <v>188</v>
      </c>
      <c r="L148" s="12">
        <v>44957</v>
      </c>
      <c r="M148" s="11" t="s">
        <v>411</v>
      </c>
      <c r="N148" s="11" t="s">
        <v>189</v>
      </c>
      <c r="O148" s="11" t="s">
        <v>30</v>
      </c>
      <c r="P148" s="11" t="s">
        <v>106</v>
      </c>
      <c r="R148" s="11" t="s">
        <v>35</v>
      </c>
      <c r="S148" s="11" t="s">
        <v>191</v>
      </c>
      <c r="T148" s="11" t="s">
        <v>20</v>
      </c>
      <c r="U148" s="11" t="s">
        <v>138</v>
      </c>
      <c r="V148" s="12">
        <v>44966</v>
      </c>
      <c r="W148" s="12">
        <v>44958</v>
      </c>
      <c r="X148" s="5"/>
    </row>
    <row r="149" spans="1:24" x14ac:dyDescent="0.25">
      <c r="A149" s="11" t="s">
        <v>187</v>
      </c>
      <c r="B149" s="31">
        <f>(COUNTIF($A$4:$A149,$A149)=1)+0</f>
        <v>0</v>
      </c>
      <c r="C149" s="31"/>
      <c r="D149" s="31"/>
      <c r="E149" s="31">
        <f>(COUNTIF($A$101:$A179,$A149)=1)+0</f>
        <v>0</v>
      </c>
      <c r="F149" s="31"/>
      <c r="G149" s="31"/>
      <c r="H149" s="31"/>
      <c r="I149" s="31"/>
      <c r="J149" s="31"/>
      <c r="K149" s="11" t="s">
        <v>188</v>
      </c>
      <c r="L149" s="12">
        <v>44957</v>
      </c>
      <c r="M149" s="11" t="s">
        <v>411</v>
      </c>
      <c r="N149" s="11" t="s">
        <v>189</v>
      </c>
      <c r="O149" s="11" t="s">
        <v>31</v>
      </c>
      <c r="P149" s="11" t="s">
        <v>106</v>
      </c>
      <c r="R149" s="11" t="s">
        <v>35</v>
      </c>
      <c r="S149" s="11" t="s">
        <v>191</v>
      </c>
      <c r="T149" s="11" t="s">
        <v>20</v>
      </c>
      <c r="U149" s="11" t="s">
        <v>138</v>
      </c>
      <c r="V149" s="12">
        <v>44966</v>
      </c>
      <c r="W149" s="12">
        <v>44958</v>
      </c>
      <c r="X149" s="5"/>
    </row>
    <row r="150" spans="1:24" x14ac:dyDescent="0.25">
      <c r="A150" s="11" t="s">
        <v>187</v>
      </c>
      <c r="B150" s="31">
        <f>(COUNTIF($A$4:$A150,$A150)=1)+0</f>
        <v>0</v>
      </c>
      <c r="C150" s="31"/>
      <c r="D150" s="31"/>
      <c r="E150" s="31">
        <f>(COUNTIF($A$102:$A179,$A150)=1)+0</f>
        <v>0</v>
      </c>
      <c r="F150" s="31"/>
      <c r="G150" s="31"/>
      <c r="H150" s="31"/>
      <c r="I150" s="31"/>
      <c r="J150" s="31"/>
      <c r="K150" s="11" t="s">
        <v>188</v>
      </c>
      <c r="L150" s="12">
        <v>44957</v>
      </c>
      <c r="M150" s="11" t="s">
        <v>411</v>
      </c>
      <c r="N150" s="11" t="s">
        <v>189</v>
      </c>
      <c r="O150" s="11" t="s">
        <v>190</v>
      </c>
      <c r="P150" s="11" t="s">
        <v>76</v>
      </c>
      <c r="R150" s="11" t="s">
        <v>35</v>
      </c>
      <c r="S150" s="11" t="s">
        <v>191</v>
      </c>
      <c r="T150" s="11" t="s">
        <v>20</v>
      </c>
      <c r="U150" s="11" t="s">
        <v>138</v>
      </c>
      <c r="V150" s="12">
        <v>44966</v>
      </c>
      <c r="W150" s="12">
        <v>44958</v>
      </c>
      <c r="X150" s="5"/>
    </row>
    <row r="151" spans="1:24" x14ac:dyDescent="0.25">
      <c r="A151" s="11" t="s">
        <v>187</v>
      </c>
      <c r="B151" s="31">
        <f>(COUNTIF($A$4:$A151,$A151)=1)+0</f>
        <v>0</v>
      </c>
      <c r="C151" s="31"/>
      <c r="D151" s="31"/>
      <c r="E151" s="31">
        <f>(COUNTIF($A$103:$A179,$A151)=1)+0</f>
        <v>0</v>
      </c>
      <c r="F151" s="31"/>
      <c r="G151" s="31"/>
      <c r="H151" s="31"/>
      <c r="I151" s="31"/>
      <c r="J151" s="31"/>
      <c r="K151" s="11" t="s">
        <v>188</v>
      </c>
      <c r="L151" s="12">
        <v>44957</v>
      </c>
      <c r="M151" s="11" t="s">
        <v>411</v>
      </c>
      <c r="N151" s="11" t="s">
        <v>189</v>
      </c>
      <c r="O151" s="11" t="s">
        <v>31</v>
      </c>
      <c r="P151" s="11" t="s">
        <v>76</v>
      </c>
      <c r="R151" s="11" t="s">
        <v>35</v>
      </c>
      <c r="S151" s="11" t="s">
        <v>191</v>
      </c>
      <c r="T151" s="11" t="s">
        <v>20</v>
      </c>
      <c r="U151" s="11" t="s">
        <v>138</v>
      </c>
      <c r="V151" s="12">
        <v>44966</v>
      </c>
      <c r="W151" s="12">
        <v>44958</v>
      </c>
      <c r="X151" s="5"/>
    </row>
    <row r="152" spans="1:24" x14ac:dyDescent="0.25">
      <c r="A152" s="11" t="s">
        <v>187</v>
      </c>
      <c r="B152" s="31">
        <f>(COUNTIF($A$4:$A152,$A152)=1)+0</f>
        <v>0</v>
      </c>
      <c r="C152" s="31"/>
      <c r="D152" s="31"/>
      <c r="E152" s="31">
        <f>(COUNTIF($A$105:$A179,$A152)=1)+0</f>
        <v>0</v>
      </c>
      <c r="F152" s="31"/>
      <c r="G152" s="31"/>
      <c r="H152" s="31"/>
      <c r="I152" s="31"/>
      <c r="J152" s="31"/>
      <c r="K152" s="11" t="s">
        <v>188</v>
      </c>
      <c r="L152" s="12">
        <v>44957</v>
      </c>
      <c r="M152" s="11" t="s">
        <v>411</v>
      </c>
      <c r="N152" s="11" t="s">
        <v>189</v>
      </c>
      <c r="O152" s="11" t="s">
        <v>30</v>
      </c>
      <c r="P152" s="11" t="s">
        <v>84</v>
      </c>
      <c r="R152" s="11" t="s">
        <v>35</v>
      </c>
      <c r="S152" s="11" t="s">
        <v>191</v>
      </c>
      <c r="T152" s="11" t="s">
        <v>55</v>
      </c>
      <c r="U152" s="11" t="s">
        <v>56</v>
      </c>
      <c r="V152" s="12">
        <v>44966</v>
      </c>
      <c r="W152" s="12">
        <v>44957</v>
      </c>
      <c r="X152" s="5"/>
    </row>
    <row r="153" spans="1:24" ht="24.75" customHeight="1" x14ac:dyDescent="0.25">
      <c r="A153" s="11" t="s">
        <v>187</v>
      </c>
      <c r="B153" s="31">
        <f>(COUNTIF($A$4:$A153,$A153)=1)+0</f>
        <v>0</v>
      </c>
      <c r="C153" s="31"/>
      <c r="D153" s="31"/>
      <c r="E153" s="31">
        <f>(COUNTIF($A$106:$A179,$A153)=1)+0</f>
        <v>0</v>
      </c>
      <c r="F153" s="31"/>
      <c r="G153" s="31"/>
      <c r="H153" s="31"/>
      <c r="I153" s="31"/>
      <c r="J153" s="31"/>
      <c r="K153" s="11" t="s">
        <v>188</v>
      </c>
      <c r="L153" s="12">
        <v>44957</v>
      </c>
      <c r="M153" s="11" t="s">
        <v>411</v>
      </c>
      <c r="N153" s="11" t="s">
        <v>189</v>
      </c>
      <c r="O153" s="11" t="s">
        <v>31</v>
      </c>
      <c r="P153" s="11" t="s">
        <v>84</v>
      </c>
      <c r="R153" s="11" t="s">
        <v>35</v>
      </c>
      <c r="S153" s="11" t="s">
        <v>191</v>
      </c>
      <c r="T153" s="11" t="s">
        <v>55</v>
      </c>
      <c r="U153" s="11" t="s">
        <v>56</v>
      </c>
      <c r="V153" s="12">
        <v>44966</v>
      </c>
      <c r="W153" s="12">
        <v>44957</v>
      </c>
      <c r="X153" s="5"/>
    </row>
    <row r="154" spans="1:24" x14ac:dyDescent="0.25">
      <c r="A154" s="11" t="s">
        <v>187</v>
      </c>
      <c r="B154" s="31">
        <f>(COUNTIF($A$4:$A154,$A154)=1)+0</f>
        <v>0</v>
      </c>
      <c r="C154" s="31"/>
      <c r="D154" s="31"/>
      <c r="E154" s="31">
        <f>(COUNTIF($A$107:$A179,$A154)=1)+0</f>
        <v>0</v>
      </c>
      <c r="F154" s="31"/>
      <c r="G154" s="31"/>
      <c r="H154" s="31"/>
      <c r="I154" s="31"/>
      <c r="J154" s="31"/>
      <c r="K154" s="11" t="s">
        <v>188</v>
      </c>
      <c r="L154" s="12">
        <v>44957</v>
      </c>
      <c r="M154" s="11" t="s">
        <v>411</v>
      </c>
      <c r="N154" s="11" t="s">
        <v>189</v>
      </c>
      <c r="O154" s="11" t="s">
        <v>30</v>
      </c>
      <c r="P154" s="11" t="s">
        <v>140</v>
      </c>
      <c r="R154" s="11" t="s">
        <v>35</v>
      </c>
      <c r="S154" s="11" t="s">
        <v>191</v>
      </c>
      <c r="T154" s="11" t="s">
        <v>55</v>
      </c>
      <c r="U154" s="11" t="s">
        <v>56</v>
      </c>
      <c r="V154" s="12">
        <v>44966</v>
      </c>
      <c r="W154" s="12">
        <v>44957</v>
      </c>
      <c r="X154" s="5"/>
    </row>
    <row r="155" spans="1:24" x14ac:dyDescent="0.25">
      <c r="A155" s="11" t="s">
        <v>187</v>
      </c>
      <c r="B155" s="31">
        <f>(COUNTIF($A$4:$A155,$A155)=1)+0</f>
        <v>0</v>
      </c>
      <c r="C155" s="31"/>
      <c r="D155" s="31"/>
      <c r="E155" s="31">
        <f>(COUNTIF($A$108:$A179,$A155)=1)+0</f>
        <v>0</v>
      </c>
      <c r="F155" s="31"/>
      <c r="G155" s="31"/>
      <c r="H155" s="31"/>
      <c r="I155" s="31"/>
      <c r="J155" s="31"/>
      <c r="K155" s="11" t="s">
        <v>188</v>
      </c>
      <c r="L155" s="12">
        <v>44957</v>
      </c>
      <c r="M155" s="11" t="s">
        <v>411</v>
      </c>
      <c r="N155" s="11" t="s">
        <v>189</v>
      </c>
      <c r="O155" s="11" t="s">
        <v>31</v>
      </c>
      <c r="P155" s="11" t="s">
        <v>140</v>
      </c>
      <c r="R155" s="11" t="s">
        <v>35</v>
      </c>
      <c r="S155" s="11" t="s">
        <v>191</v>
      </c>
      <c r="T155" s="11" t="s">
        <v>55</v>
      </c>
      <c r="U155" s="11" t="s">
        <v>56</v>
      </c>
      <c r="V155" s="12">
        <v>44966</v>
      </c>
      <c r="W155" s="12">
        <v>44957</v>
      </c>
      <c r="X155" s="5"/>
    </row>
    <row r="156" spans="1:24" x14ac:dyDescent="0.25">
      <c r="A156" s="11" t="s">
        <v>78</v>
      </c>
      <c r="B156" s="31">
        <f>(COUNTIF($A$4:$A156,$A156)=1)+0</f>
        <v>1</v>
      </c>
      <c r="C156" s="31"/>
      <c r="D156" s="31"/>
      <c r="E156" s="31"/>
      <c r="F156" s="31"/>
      <c r="G156" s="31"/>
      <c r="H156" s="31">
        <f>(COUNTIF($A$4:$A173,$A156)=1)+0</f>
        <v>0</v>
      </c>
      <c r="I156" s="31"/>
      <c r="J156" s="31"/>
      <c r="K156" s="11" t="s">
        <v>188</v>
      </c>
      <c r="L156" s="12">
        <v>44580</v>
      </c>
      <c r="M156" s="11" t="s">
        <v>402</v>
      </c>
      <c r="N156" s="11" t="s">
        <v>79</v>
      </c>
      <c r="O156" s="5" t="s">
        <v>30</v>
      </c>
      <c r="P156" s="11" t="s">
        <v>285</v>
      </c>
      <c r="Q156" s="5"/>
      <c r="R156" s="11" t="s">
        <v>49</v>
      </c>
      <c r="S156" s="11" t="s">
        <v>19</v>
      </c>
      <c r="T156" s="11" t="s">
        <v>55</v>
      </c>
      <c r="U156" s="11" t="s">
        <v>56</v>
      </c>
      <c r="V156" s="12">
        <v>45036</v>
      </c>
      <c r="W156" s="12">
        <v>44615</v>
      </c>
      <c r="X156" s="5"/>
    </row>
    <row r="157" spans="1:24" x14ac:dyDescent="0.25">
      <c r="A157" s="8" t="s">
        <v>78</v>
      </c>
      <c r="B157" s="31">
        <f>(COUNTIF($A$4:$A157,$A157)=1)+0</f>
        <v>0</v>
      </c>
      <c r="C157" s="31"/>
      <c r="D157" s="31"/>
      <c r="E157" s="31"/>
      <c r="F157" s="31"/>
      <c r="G157" s="31"/>
      <c r="H157" s="31">
        <f>(COUNTIF($A$4:$A174,$A157)=1)+0</f>
        <v>0</v>
      </c>
      <c r="I157" s="31"/>
      <c r="J157" s="31"/>
      <c r="K157" s="8" t="s">
        <v>188</v>
      </c>
      <c r="L157" s="9">
        <v>44585</v>
      </c>
      <c r="M157" s="8" t="s">
        <v>402</v>
      </c>
      <c r="N157" s="8" t="s">
        <v>79</v>
      </c>
      <c r="O157" s="10" t="s">
        <v>30</v>
      </c>
      <c r="P157" s="8" t="s">
        <v>72</v>
      </c>
      <c r="Q157" s="5"/>
      <c r="R157" s="8" t="s">
        <v>49</v>
      </c>
      <c r="S157" s="8" t="s">
        <v>25</v>
      </c>
      <c r="T157" s="8" t="s">
        <v>20</v>
      </c>
      <c r="U157" s="8"/>
      <c r="V157" s="9">
        <v>44993</v>
      </c>
      <c r="W157" s="9">
        <v>44993</v>
      </c>
      <c r="X157" s="10"/>
    </row>
    <row r="158" spans="1:24" x14ac:dyDescent="0.25">
      <c r="A158" s="8" t="s">
        <v>78</v>
      </c>
      <c r="B158" s="31">
        <f>(COUNTIF($A$4:$A158,$A158)=1)+0</f>
        <v>0</v>
      </c>
      <c r="C158" s="31"/>
      <c r="D158" s="31"/>
      <c r="E158" s="31"/>
      <c r="F158" s="31"/>
      <c r="G158" s="31"/>
      <c r="H158" s="31">
        <f>(COUNTIF($A$4:$A175,$A158)=1)+0</f>
        <v>0</v>
      </c>
      <c r="I158" s="31"/>
      <c r="J158" s="31"/>
      <c r="K158" s="8" t="s">
        <v>188</v>
      </c>
      <c r="L158" s="9">
        <v>44585</v>
      </c>
      <c r="M158" s="8" t="s">
        <v>402</v>
      </c>
      <c r="N158" s="8" t="s">
        <v>79</v>
      </c>
      <c r="O158" s="8" t="s">
        <v>31</v>
      </c>
      <c r="P158" s="8" t="s">
        <v>72</v>
      </c>
      <c r="Q158" s="5"/>
      <c r="R158" s="8" t="s">
        <v>49</v>
      </c>
      <c r="S158" s="8" t="s">
        <v>25</v>
      </c>
      <c r="T158" s="8" t="s">
        <v>20</v>
      </c>
      <c r="U158" s="8"/>
      <c r="V158" s="9">
        <v>44993</v>
      </c>
      <c r="W158" s="9">
        <v>44993</v>
      </c>
      <c r="X158" s="10"/>
    </row>
    <row r="159" spans="1:24" x14ac:dyDescent="0.25">
      <c r="A159" s="11" t="s">
        <v>78</v>
      </c>
      <c r="B159" s="31">
        <f>(COUNTIF($A$4:$A159,$A159)=1)+0</f>
        <v>0</v>
      </c>
      <c r="C159" s="31"/>
      <c r="D159" s="31"/>
      <c r="E159" s="31"/>
      <c r="F159" s="31"/>
      <c r="G159" s="31"/>
      <c r="H159" s="31">
        <f>(COUNTIF($A$4:$A177,$A159)=1)+0</f>
        <v>0</v>
      </c>
      <c r="I159" s="31"/>
      <c r="J159" s="31"/>
      <c r="K159" s="11" t="s">
        <v>188</v>
      </c>
      <c r="L159" s="12">
        <v>44580</v>
      </c>
      <c r="M159" s="11" t="s">
        <v>402</v>
      </c>
      <c r="N159" s="11" t="s">
        <v>79</v>
      </c>
      <c r="O159" s="11" t="s">
        <v>31</v>
      </c>
      <c r="P159" s="11" t="s">
        <v>285</v>
      </c>
      <c r="Q159" s="5"/>
      <c r="R159" s="11" t="s">
        <v>49</v>
      </c>
      <c r="S159" s="11" t="s">
        <v>19</v>
      </c>
      <c r="T159" s="11" t="s">
        <v>55</v>
      </c>
      <c r="U159" s="11" t="s">
        <v>56</v>
      </c>
      <c r="V159" s="12">
        <v>45036</v>
      </c>
      <c r="W159" s="12">
        <v>44615</v>
      </c>
      <c r="X159" s="5"/>
    </row>
    <row r="160" spans="1:24" x14ac:dyDescent="0.25">
      <c r="A160" s="8" t="s">
        <v>296</v>
      </c>
      <c r="B160" s="31">
        <f>(COUNTIF($A$4:$A160,$A160)=1)+0</f>
        <v>1</v>
      </c>
      <c r="J160" s="31">
        <f>(COUNTIF($A$8:$A227,$A160)=1)+0</f>
        <v>0</v>
      </c>
      <c r="K160" s="8" t="s">
        <v>14</v>
      </c>
      <c r="L160" s="9">
        <v>45044</v>
      </c>
      <c r="M160" s="8" t="s">
        <v>390</v>
      </c>
      <c r="N160" s="8" t="s">
        <v>217</v>
      </c>
      <c r="O160" s="8" t="s">
        <v>297</v>
      </c>
      <c r="P160" s="8" t="s">
        <v>298</v>
      </c>
      <c r="R160" s="8" t="s">
        <v>35</v>
      </c>
      <c r="S160" s="8" t="s">
        <v>25</v>
      </c>
      <c r="T160" s="8" t="s">
        <v>55</v>
      </c>
      <c r="U160" s="49" t="s">
        <v>56</v>
      </c>
      <c r="V160" s="9">
        <v>45064</v>
      </c>
      <c r="W160" s="9">
        <v>45077</v>
      </c>
      <c r="X160" s="10"/>
    </row>
    <row r="161" spans="1:24" x14ac:dyDescent="0.25">
      <c r="A161" s="8" t="s">
        <v>296</v>
      </c>
      <c r="B161" s="31"/>
      <c r="J161" s="31"/>
      <c r="K161" s="8" t="s">
        <v>14</v>
      </c>
      <c r="L161" s="9">
        <v>45083</v>
      </c>
      <c r="M161" s="8" t="s">
        <v>390</v>
      </c>
      <c r="N161" s="8" t="s">
        <v>217</v>
      </c>
      <c r="O161" s="8" t="s">
        <v>297</v>
      </c>
      <c r="P161" s="8" t="s">
        <v>312</v>
      </c>
      <c r="R161" s="8" t="s">
        <v>35</v>
      </c>
      <c r="S161" s="8" t="s">
        <v>25</v>
      </c>
      <c r="T161" s="49" t="s">
        <v>55</v>
      </c>
      <c r="U161" s="49" t="s">
        <v>56</v>
      </c>
      <c r="V161" s="9">
        <v>45100</v>
      </c>
      <c r="W161" s="9">
        <v>45099</v>
      </c>
      <c r="X161" s="10"/>
    </row>
    <row r="162" spans="1:24" x14ac:dyDescent="0.25">
      <c r="A162" s="8" t="s">
        <v>233</v>
      </c>
      <c r="B162" s="31">
        <f>(COUNTIF($A$4:$A162,$A162)=1)+0</f>
        <v>1</v>
      </c>
      <c r="C162" s="31"/>
      <c r="D162" s="31"/>
      <c r="E162" s="31"/>
      <c r="F162" s="31"/>
      <c r="G162" s="31"/>
      <c r="H162" s="31"/>
      <c r="I162" s="31">
        <f>(COUNTIF($A$4:$A162,$A162)=1)+0</f>
        <v>1</v>
      </c>
      <c r="J162" s="31"/>
      <c r="K162" s="8" t="s">
        <v>14</v>
      </c>
      <c r="L162" s="9">
        <v>44980</v>
      </c>
      <c r="M162" s="8" t="s">
        <v>390</v>
      </c>
      <c r="N162" s="8" t="s">
        <v>15</v>
      </c>
      <c r="O162" s="8" t="s">
        <v>37</v>
      </c>
      <c r="P162" s="8" t="s">
        <v>72</v>
      </c>
      <c r="R162" s="8" t="s">
        <v>35</v>
      </c>
      <c r="S162" s="8" t="s">
        <v>25</v>
      </c>
      <c r="T162" s="8" t="s">
        <v>20</v>
      </c>
      <c r="U162" s="49" t="s">
        <v>138</v>
      </c>
      <c r="V162" s="9">
        <v>45050</v>
      </c>
      <c r="W162" s="9">
        <v>45069</v>
      </c>
      <c r="X162" s="10"/>
    </row>
    <row r="163" spans="1:24" x14ac:dyDescent="0.25">
      <c r="A163" s="8" t="s">
        <v>233</v>
      </c>
      <c r="B163" s="31">
        <f>(COUNTIF($A$4:$A163,$A163)=1)+0</f>
        <v>0</v>
      </c>
      <c r="C163" s="31"/>
      <c r="D163" s="31"/>
      <c r="E163" s="31"/>
      <c r="F163" s="31"/>
      <c r="G163" s="31"/>
      <c r="H163" s="31"/>
      <c r="I163" s="31">
        <f>(COUNTIF($A$4:$A163,$A163)=1)+0</f>
        <v>0</v>
      </c>
      <c r="J163" s="31"/>
      <c r="K163" s="8" t="s">
        <v>14</v>
      </c>
      <c r="L163" s="9">
        <v>44980</v>
      </c>
      <c r="M163" s="8" t="s">
        <v>390</v>
      </c>
      <c r="N163" s="8" t="s">
        <v>15</v>
      </c>
      <c r="O163" s="8" t="s">
        <v>37</v>
      </c>
      <c r="P163" s="10" t="s">
        <v>273</v>
      </c>
      <c r="R163" s="8" t="s">
        <v>35</v>
      </c>
      <c r="S163" s="8" t="s">
        <v>25</v>
      </c>
      <c r="T163" s="86" t="s">
        <v>20</v>
      </c>
      <c r="U163" s="8" t="s">
        <v>271</v>
      </c>
      <c r="V163" s="69">
        <v>45000</v>
      </c>
      <c r="W163" s="9">
        <v>45000</v>
      </c>
      <c r="X163" s="10"/>
    </row>
    <row r="164" spans="1:24" x14ac:dyDescent="0.25">
      <c r="A164" s="11" t="s">
        <v>233</v>
      </c>
      <c r="B164" s="31">
        <f>(COUNTIF($A$4:$A164,$A164)=1)+0</f>
        <v>0</v>
      </c>
      <c r="C164" s="31"/>
      <c r="D164" s="31"/>
      <c r="E164" s="31"/>
      <c r="F164" s="31"/>
      <c r="G164" s="31"/>
      <c r="H164" s="31"/>
      <c r="I164" s="31">
        <f>(COUNTIF($A$4:$A164,$A164)=1)+0</f>
        <v>0</v>
      </c>
      <c r="J164" s="31"/>
      <c r="K164" s="11" t="s">
        <v>14</v>
      </c>
      <c r="L164" s="12">
        <v>44980</v>
      </c>
      <c r="M164" s="11" t="s">
        <v>390</v>
      </c>
      <c r="N164" s="11" t="s">
        <v>15</v>
      </c>
      <c r="O164" s="11" t="s">
        <v>37</v>
      </c>
      <c r="P164" s="11" t="s">
        <v>17</v>
      </c>
      <c r="R164" s="11" t="s">
        <v>35</v>
      </c>
      <c r="S164" s="11" t="s">
        <v>19</v>
      </c>
      <c r="T164" s="112" t="s">
        <v>61</v>
      </c>
      <c r="U164" s="11" t="s">
        <v>139</v>
      </c>
      <c r="V164" s="63">
        <v>45139</v>
      </c>
      <c r="W164" s="12">
        <v>45021</v>
      </c>
      <c r="X164" s="5"/>
    </row>
    <row r="165" spans="1:24" x14ac:dyDescent="0.25">
      <c r="A165" s="8" t="s">
        <v>233</v>
      </c>
      <c r="B165" s="31">
        <f>(COUNTIF($A$4:$A165,$A165)=1)+0</f>
        <v>0</v>
      </c>
      <c r="C165" s="31"/>
      <c r="D165" s="31"/>
      <c r="E165" s="31"/>
      <c r="F165" s="31"/>
      <c r="G165" s="31"/>
      <c r="H165" s="31"/>
      <c r="I165" s="31">
        <f>(COUNTIF($A$4:$A165,$A165)=1)+0</f>
        <v>0</v>
      </c>
      <c r="J165" s="31"/>
      <c r="K165" s="8" t="s">
        <v>14</v>
      </c>
      <c r="L165" s="9">
        <v>44980</v>
      </c>
      <c r="M165" s="8" t="s">
        <v>390</v>
      </c>
      <c r="N165" s="8" t="s">
        <v>15</v>
      </c>
      <c r="O165" s="8" t="s">
        <v>37</v>
      </c>
      <c r="P165" s="8" t="s">
        <v>236</v>
      </c>
      <c r="R165" s="8" t="s">
        <v>35</v>
      </c>
      <c r="S165" s="8" t="s">
        <v>25</v>
      </c>
      <c r="T165" s="86" t="s">
        <v>61</v>
      </c>
      <c r="U165" s="8" t="s">
        <v>56</v>
      </c>
      <c r="V165" s="69">
        <v>45071</v>
      </c>
      <c r="W165" s="9">
        <v>45069</v>
      </c>
      <c r="X165" s="10"/>
    </row>
    <row r="166" spans="1:24" x14ac:dyDescent="0.25">
      <c r="A166" s="11" t="s">
        <v>233</v>
      </c>
      <c r="B166" s="31">
        <f>(COUNTIF($A$4:$A166,$A166)=1)+0</f>
        <v>0</v>
      </c>
      <c r="C166" s="31"/>
      <c r="D166" s="31"/>
      <c r="E166" s="31"/>
      <c r="F166" s="31"/>
      <c r="G166" s="31"/>
      <c r="H166" s="31"/>
      <c r="I166" s="31">
        <f>(COUNTIF($A$4:$A166,$A166)=1)+0</f>
        <v>0</v>
      </c>
      <c r="J166" s="31"/>
      <c r="K166" s="11" t="s">
        <v>14</v>
      </c>
      <c r="L166" s="12">
        <v>44980</v>
      </c>
      <c r="M166" s="11" t="s">
        <v>390</v>
      </c>
      <c r="N166" s="11" t="s">
        <v>15</v>
      </c>
      <c r="O166" s="11" t="s">
        <v>37</v>
      </c>
      <c r="P166" s="5" t="s">
        <v>305</v>
      </c>
      <c r="R166" s="11" t="s">
        <v>92</v>
      </c>
      <c r="S166" s="11" t="s">
        <v>19</v>
      </c>
      <c r="T166" s="16" t="s">
        <v>20</v>
      </c>
      <c r="U166" s="28" t="s">
        <v>144</v>
      </c>
      <c r="V166" s="12">
        <v>45175</v>
      </c>
      <c r="W166" s="12">
        <v>45008</v>
      </c>
      <c r="X166" s="5"/>
    </row>
    <row r="167" spans="1:24" x14ac:dyDescent="0.25">
      <c r="A167" s="11" t="s">
        <v>233</v>
      </c>
      <c r="B167" s="31">
        <f>(COUNTIF($A$4:$A167,$A167)=1)+0</f>
        <v>0</v>
      </c>
      <c r="C167" s="31"/>
      <c r="D167" s="31"/>
      <c r="E167" s="31"/>
      <c r="F167" s="31"/>
      <c r="G167" s="31"/>
      <c r="H167" s="31"/>
      <c r="I167" s="31">
        <f>(COUNTIF($A$4:$A167,$A167)=1)+0</f>
        <v>0</v>
      </c>
      <c r="J167" s="31"/>
      <c r="K167" s="11" t="s">
        <v>14</v>
      </c>
      <c r="L167" s="12">
        <v>44980</v>
      </c>
      <c r="M167" s="11" t="s">
        <v>390</v>
      </c>
      <c r="N167" s="11" t="s">
        <v>15</v>
      </c>
      <c r="O167" s="11" t="s">
        <v>37</v>
      </c>
      <c r="P167" s="11" t="s">
        <v>220</v>
      </c>
      <c r="R167" s="11" t="s">
        <v>92</v>
      </c>
      <c r="S167" s="11" t="s">
        <v>19</v>
      </c>
      <c r="T167" s="16" t="s">
        <v>55</v>
      </c>
      <c r="U167" s="16" t="s">
        <v>56</v>
      </c>
      <c r="V167" s="12">
        <v>45106</v>
      </c>
      <c r="W167" s="18">
        <v>45084</v>
      </c>
      <c r="X167" s="5"/>
    </row>
    <row r="168" spans="1:24" x14ac:dyDescent="0.25">
      <c r="A168" s="11" t="s">
        <v>233</v>
      </c>
      <c r="B168" s="31"/>
      <c r="C168" s="31"/>
      <c r="D168" s="31"/>
      <c r="E168" s="31"/>
      <c r="F168" s="31"/>
      <c r="G168" s="31"/>
      <c r="H168" s="31"/>
      <c r="I168" s="31"/>
      <c r="J168" s="31"/>
      <c r="K168" s="11" t="s">
        <v>14</v>
      </c>
      <c r="L168" s="12">
        <v>45077</v>
      </c>
      <c r="M168" s="11" t="s">
        <v>390</v>
      </c>
      <c r="N168" s="11" t="s">
        <v>15</v>
      </c>
      <c r="O168" s="11" t="s">
        <v>37</v>
      </c>
      <c r="P168" s="11" t="s">
        <v>69</v>
      </c>
      <c r="R168" s="11" t="s">
        <v>18</v>
      </c>
      <c r="S168" s="11" t="s">
        <v>19</v>
      </c>
      <c r="T168" s="16" t="s">
        <v>55</v>
      </c>
      <c r="U168" s="16" t="s">
        <v>56</v>
      </c>
      <c r="V168" s="12">
        <v>45106</v>
      </c>
      <c r="W168" s="18">
        <v>45077</v>
      </c>
      <c r="X168" s="5"/>
    </row>
    <row r="169" spans="1:24" x14ac:dyDescent="0.25">
      <c r="A169" s="8" t="s">
        <v>233</v>
      </c>
      <c r="B169" s="31">
        <f>(COUNTIF($A$4:$A169,$A169)=1)+0</f>
        <v>0</v>
      </c>
      <c r="C169" s="31"/>
      <c r="D169" s="31"/>
      <c r="E169" s="31"/>
      <c r="F169" s="31"/>
      <c r="G169" s="31"/>
      <c r="H169" s="31"/>
      <c r="I169" s="31">
        <f>(COUNTIF($A$4:$A169,$A169)=1)+0</f>
        <v>0</v>
      </c>
      <c r="J169" s="31"/>
      <c r="K169" s="8" t="s">
        <v>14</v>
      </c>
      <c r="L169" s="9">
        <v>44980</v>
      </c>
      <c r="M169" s="8" t="s">
        <v>390</v>
      </c>
      <c r="N169" s="8" t="s">
        <v>15</v>
      </c>
      <c r="O169" s="8" t="s">
        <v>37</v>
      </c>
      <c r="P169" s="10" t="s">
        <v>237</v>
      </c>
      <c r="R169" s="8" t="s">
        <v>35</v>
      </c>
      <c r="S169" s="8" t="s">
        <v>25</v>
      </c>
      <c r="T169" s="49" t="s">
        <v>20</v>
      </c>
      <c r="U169" s="49" t="s">
        <v>138</v>
      </c>
      <c r="V169" s="9">
        <v>45078</v>
      </c>
      <c r="W169" s="50">
        <v>45077</v>
      </c>
      <c r="X169" s="10"/>
    </row>
    <row r="170" spans="1:24" x14ac:dyDescent="0.25">
      <c r="A170" s="8" t="s">
        <v>233</v>
      </c>
      <c r="B170" s="31">
        <f>(COUNTIF($A$4:$A170,$A170)=1)+0</f>
        <v>0</v>
      </c>
      <c r="C170" s="31"/>
      <c r="D170" s="31"/>
      <c r="E170" s="31"/>
      <c r="F170" s="31"/>
      <c r="G170" s="31"/>
      <c r="H170" s="31"/>
      <c r="I170" s="31">
        <f>(COUNTIF($A$4:$A170,$A170)=1)+0</f>
        <v>0</v>
      </c>
      <c r="J170" s="31"/>
      <c r="K170" s="8" t="s">
        <v>14</v>
      </c>
      <c r="L170" s="9">
        <v>44980</v>
      </c>
      <c r="M170" s="8" t="s">
        <v>390</v>
      </c>
      <c r="N170" s="8" t="s">
        <v>15</v>
      </c>
      <c r="O170" s="8" t="s">
        <v>37</v>
      </c>
      <c r="P170" s="8" t="s">
        <v>66</v>
      </c>
      <c r="R170" s="8" t="s">
        <v>18</v>
      </c>
      <c r="S170" s="8" t="s">
        <v>25</v>
      </c>
      <c r="T170" s="8" t="s">
        <v>55</v>
      </c>
      <c r="U170" s="49" t="s">
        <v>56</v>
      </c>
      <c r="V170" s="9">
        <v>45078</v>
      </c>
      <c r="W170" s="50">
        <v>45077</v>
      </c>
      <c r="X170" s="10"/>
    </row>
    <row r="171" spans="1:24" x14ac:dyDescent="0.25">
      <c r="A171" s="11" t="s">
        <v>233</v>
      </c>
      <c r="B171" s="31">
        <f>(COUNTIF($A$4:$A171,$A171)=1)+0</f>
        <v>0</v>
      </c>
      <c r="C171" s="31"/>
      <c r="D171" s="31"/>
      <c r="E171" s="31"/>
      <c r="F171" s="31"/>
      <c r="G171" s="31"/>
      <c r="H171" s="31"/>
      <c r="I171" s="31">
        <f>(COUNTIF($A$4:$A171,$A171)=1)+0</f>
        <v>0</v>
      </c>
      <c r="J171" s="31"/>
      <c r="K171" s="11" t="s">
        <v>14</v>
      </c>
      <c r="L171" s="12">
        <v>44980</v>
      </c>
      <c r="M171" s="11" t="s">
        <v>390</v>
      </c>
      <c r="N171" s="11" t="s">
        <v>15</v>
      </c>
      <c r="O171" s="11" t="s">
        <v>37</v>
      </c>
      <c r="P171" s="5" t="s">
        <v>203</v>
      </c>
      <c r="R171" s="11" t="s">
        <v>35</v>
      </c>
      <c r="S171" s="11" t="s">
        <v>19</v>
      </c>
      <c r="T171" s="16" t="s">
        <v>20</v>
      </c>
      <c r="U171" s="16" t="s">
        <v>147</v>
      </c>
      <c r="V171" s="12">
        <v>45106</v>
      </c>
      <c r="W171" s="18">
        <v>45069</v>
      </c>
      <c r="X171" s="5"/>
    </row>
    <row r="172" spans="1:24" x14ac:dyDescent="0.25">
      <c r="A172" s="8" t="s">
        <v>233</v>
      </c>
      <c r="B172" s="31">
        <f>(COUNTIF($A$4:$A172,$A172)=1)+0</f>
        <v>0</v>
      </c>
      <c r="C172" s="31"/>
      <c r="D172" s="31"/>
      <c r="E172" s="31"/>
      <c r="F172" s="31"/>
      <c r="G172" s="31"/>
      <c r="H172" s="31"/>
      <c r="I172" s="31">
        <f>(COUNTIF($A$4:$A172,$A172)=1)+0</f>
        <v>0</v>
      </c>
      <c r="J172" s="31"/>
      <c r="K172" s="8" t="s">
        <v>14</v>
      </c>
      <c r="L172" s="9">
        <v>44980</v>
      </c>
      <c r="M172" s="8" t="s">
        <v>390</v>
      </c>
      <c r="N172" s="8" t="s">
        <v>15</v>
      </c>
      <c r="O172" s="8" t="s">
        <v>37</v>
      </c>
      <c r="P172" s="10" t="s">
        <v>84</v>
      </c>
      <c r="R172" s="8" t="s">
        <v>35</v>
      </c>
      <c r="S172" s="8" t="s">
        <v>25</v>
      </c>
      <c r="T172" s="49" t="s">
        <v>55</v>
      </c>
      <c r="U172" s="49" t="s">
        <v>56</v>
      </c>
      <c r="V172" s="9">
        <v>44999</v>
      </c>
      <c r="W172" s="50">
        <v>44999</v>
      </c>
      <c r="X172" s="10"/>
    </row>
    <row r="173" spans="1:24" x14ac:dyDescent="0.25">
      <c r="A173" s="8" t="s">
        <v>233</v>
      </c>
      <c r="B173" s="31">
        <f>(COUNTIF($A$4:$A173,$A173)=1)+0</f>
        <v>0</v>
      </c>
      <c r="C173" s="31"/>
      <c r="D173" s="31"/>
      <c r="E173" s="31"/>
      <c r="F173" s="31"/>
      <c r="G173" s="31"/>
      <c r="H173" s="31"/>
      <c r="I173" s="31">
        <f>(COUNTIF($A$4:$A173,$A173)=1)+0</f>
        <v>0</v>
      </c>
      <c r="J173" s="31"/>
      <c r="K173" s="8" t="s">
        <v>14</v>
      </c>
      <c r="L173" s="9">
        <v>44980</v>
      </c>
      <c r="M173" s="8" t="s">
        <v>390</v>
      </c>
      <c r="N173" s="8" t="s">
        <v>15</v>
      </c>
      <c r="O173" s="8" t="s">
        <v>37</v>
      </c>
      <c r="P173" s="10" t="s">
        <v>69</v>
      </c>
      <c r="R173" s="8" t="s">
        <v>18</v>
      </c>
      <c r="S173" s="8" t="s">
        <v>25</v>
      </c>
      <c r="T173" s="49" t="s">
        <v>20</v>
      </c>
      <c r="U173" s="49" t="s">
        <v>144</v>
      </c>
      <c r="V173" s="9">
        <v>45071</v>
      </c>
      <c r="W173" s="50">
        <v>45007</v>
      </c>
      <c r="X173" s="10"/>
    </row>
    <row r="174" spans="1:24" x14ac:dyDescent="0.25">
      <c r="A174" s="8" t="s">
        <v>233</v>
      </c>
      <c r="B174" s="31">
        <f>(COUNTIF($A$4:$A174,$A174)=1)+0</f>
        <v>0</v>
      </c>
      <c r="C174" s="31"/>
      <c r="D174" s="31"/>
      <c r="E174" s="31"/>
      <c r="F174" s="31"/>
      <c r="G174" s="31"/>
      <c r="H174" s="31"/>
      <c r="I174" s="31">
        <f>(COUNTIF($A$4:$A174,$A174)=1)+0</f>
        <v>0</v>
      </c>
      <c r="J174" s="31"/>
      <c r="K174" s="8" t="s">
        <v>14</v>
      </c>
      <c r="L174" s="9">
        <v>44980</v>
      </c>
      <c r="M174" s="8" t="s">
        <v>390</v>
      </c>
      <c r="N174" s="8" t="s">
        <v>15</v>
      </c>
      <c r="O174" s="8" t="s">
        <v>37</v>
      </c>
      <c r="P174" s="10" t="s">
        <v>140</v>
      </c>
      <c r="R174" s="8" t="s">
        <v>35</v>
      </c>
      <c r="S174" s="8" t="s">
        <v>25</v>
      </c>
      <c r="T174" s="49" t="s">
        <v>55</v>
      </c>
      <c r="U174" s="49" t="s">
        <v>56</v>
      </c>
      <c r="V174" s="9">
        <v>44999</v>
      </c>
      <c r="W174" s="50">
        <v>44999</v>
      </c>
      <c r="X174" s="10"/>
    </row>
    <row r="175" spans="1:24" x14ac:dyDescent="0.25">
      <c r="A175" s="8" t="s">
        <v>233</v>
      </c>
      <c r="B175" s="31">
        <f>(COUNTIF($A$4:$A175,$A175)=1)+0</f>
        <v>0</v>
      </c>
      <c r="C175" s="31"/>
      <c r="D175" s="31"/>
      <c r="E175" s="31"/>
      <c r="F175" s="31"/>
      <c r="G175" s="31"/>
      <c r="H175" s="31"/>
      <c r="I175" s="31">
        <f>(COUNTIF($A$4:$A175,$A175)=1)+0</f>
        <v>0</v>
      </c>
      <c r="J175" s="31"/>
      <c r="K175" s="8" t="s">
        <v>14</v>
      </c>
      <c r="L175" s="9">
        <v>44980</v>
      </c>
      <c r="M175" s="8" t="s">
        <v>390</v>
      </c>
      <c r="N175" s="8" t="s">
        <v>15</v>
      </c>
      <c r="O175" s="8" t="s">
        <v>37</v>
      </c>
      <c r="P175" s="8" t="s">
        <v>50</v>
      </c>
      <c r="R175" s="8" t="s">
        <v>35</v>
      </c>
      <c r="S175" s="8" t="s">
        <v>25</v>
      </c>
      <c r="T175" s="49" t="s">
        <v>55</v>
      </c>
      <c r="U175" s="49" t="s">
        <v>56</v>
      </c>
      <c r="V175" s="9">
        <v>45008</v>
      </c>
      <c r="W175" s="50">
        <v>45008</v>
      </c>
      <c r="X175" s="10"/>
    </row>
    <row r="176" spans="1:24" x14ac:dyDescent="0.25">
      <c r="A176" s="8" t="s">
        <v>233</v>
      </c>
      <c r="B176" s="31">
        <f>(COUNTIF($A$4:$A176,$A176)=1)+0</f>
        <v>0</v>
      </c>
      <c r="C176" s="31"/>
      <c r="D176" s="31"/>
      <c r="E176" s="31"/>
      <c r="F176" s="31"/>
      <c r="G176" s="31"/>
      <c r="H176" s="31"/>
      <c r="I176" s="31">
        <f>(COUNTIF($A$4:$A176,$A176)=1)+0</f>
        <v>0</v>
      </c>
      <c r="J176" s="31"/>
      <c r="K176" s="8" t="s">
        <v>14</v>
      </c>
      <c r="L176" s="9">
        <v>44980</v>
      </c>
      <c r="M176" s="8" t="s">
        <v>390</v>
      </c>
      <c r="N176" s="8" t="s">
        <v>15</v>
      </c>
      <c r="O176" s="8" t="s">
        <v>37</v>
      </c>
      <c r="P176" s="10" t="s">
        <v>74</v>
      </c>
      <c r="R176" s="8" t="s">
        <v>35</v>
      </c>
      <c r="S176" s="8" t="s">
        <v>25</v>
      </c>
      <c r="T176" s="49" t="s">
        <v>20</v>
      </c>
      <c r="U176" s="49" t="s">
        <v>138</v>
      </c>
      <c r="V176" s="9">
        <v>45071</v>
      </c>
      <c r="W176" s="50">
        <v>44985</v>
      </c>
      <c r="X176" s="10"/>
    </row>
    <row r="177" spans="1:24" x14ac:dyDescent="0.25">
      <c r="A177" s="8" t="s">
        <v>233</v>
      </c>
      <c r="B177" s="31">
        <f>(COUNTIF($A$4:$A177,$A177)=1)+0</f>
        <v>0</v>
      </c>
      <c r="C177" s="31"/>
      <c r="D177" s="31"/>
      <c r="E177" s="31"/>
      <c r="F177" s="31"/>
      <c r="G177" s="31"/>
      <c r="H177" s="31"/>
      <c r="I177" s="31">
        <f>(COUNTIF($A$4:$A177,$A177)=1)+0</f>
        <v>0</v>
      </c>
      <c r="J177" s="31"/>
      <c r="K177" s="8" t="s">
        <v>14</v>
      </c>
      <c r="L177" s="9">
        <v>44980</v>
      </c>
      <c r="M177" s="8" t="s">
        <v>390</v>
      </c>
      <c r="N177" s="8" t="s">
        <v>15</v>
      </c>
      <c r="O177" s="8" t="s">
        <v>37</v>
      </c>
      <c r="P177" s="10" t="s">
        <v>108</v>
      </c>
      <c r="R177" s="8" t="s">
        <v>35</v>
      </c>
      <c r="S177" s="8" t="s">
        <v>25</v>
      </c>
      <c r="T177" s="49" t="s">
        <v>20</v>
      </c>
      <c r="U177" s="49" t="s">
        <v>138</v>
      </c>
      <c r="V177" s="9">
        <v>45078</v>
      </c>
      <c r="W177" s="50">
        <v>45077</v>
      </c>
      <c r="X177" s="10"/>
    </row>
    <row r="178" spans="1:24" x14ac:dyDescent="0.25">
      <c r="A178" s="8" t="s">
        <v>123</v>
      </c>
      <c r="B178" s="31">
        <f>(COUNTIF($A$4:$A178,$A178)=1)+0</f>
        <v>1</v>
      </c>
      <c r="C178" s="31"/>
      <c r="D178" s="31"/>
      <c r="E178" s="31"/>
      <c r="F178" s="31"/>
      <c r="G178" s="31"/>
      <c r="H178" s="31"/>
      <c r="I178" s="31"/>
      <c r="J178" s="31">
        <f>(COUNTIF($A$72:$A181,$A178)=1)+0</f>
        <v>0</v>
      </c>
      <c r="K178" s="8" t="s">
        <v>216</v>
      </c>
      <c r="L178" s="9">
        <v>44774</v>
      </c>
      <c r="M178" s="8" t="s">
        <v>403</v>
      </c>
      <c r="N178" s="8" t="s">
        <v>124</v>
      </c>
      <c r="O178" s="8" t="s">
        <v>46</v>
      </c>
      <c r="P178" s="8" t="s">
        <v>58</v>
      </c>
      <c r="Q178" s="10" t="s">
        <v>127</v>
      </c>
      <c r="R178" s="8" t="s">
        <v>54</v>
      </c>
      <c r="S178" s="8" t="s">
        <v>311</v>
      </c>
      <c r="T178" s="8" t="s">
        <v>55</v>
      </c>
      <c r="U178" s="86"/>
      <c r="V178" s="9">
        <v>44869</v>
      </c>
      <c r="W178" s="50">
        <v>44880</v>
      </c>
      <c r="X178" s="10"/>
    </row>
    <row r="179" spans="1:24" x14ac:dyDescent="0.25">
      <c r="A179" s="8" t="s">
        <v>123</v>
      </c>
      <c r="B179" s="31">
        <f>(COUNTIF($A$4:$A179,$A179)=1)+0</f>
        <v>0</v>
      </c>
      <c r="C179" s="31"/>
      <c r="D179" s="31"/>
      <c r="E179" s="31"/>
      <c r="F179" s="31"/>
      <c r="G179" s="31"/>
      <c r="H179" s="31"/>
      <c r="I179" s="31"/>
      <c r="J179" s="31">
        <f>(COUNTIF($A$72:$A182,$A179)=1)+0</f>
        <v>0</v>
      </c>
      <c r="K179" s="8" t="s">
        <v>216</v>
      </c>
      <c r="L179" s="9">
        <v>44774</v>
      </c>
      <c r="M179" s="8" t="s">
        <v>403</v>
      </c>
      <c r="N179" s="8" t="s">
        <v>124</v>
      </c>
      <c r="O179" s="8" t="s">
        <v>126</v>
      </c>
      <c r="P179" s="8" t="s">
        <v>58</v>
      </c>
      <c r="Q179" s="10"/>
      <c r="R179" s="8" t="s">
        <v>54</v>
      </c>
      <c r="S179" s="8" t="s">
        <v>311</v>
      </c>
      <c r="T179" s="49" t="s">
        <v>55</v>
      </c>
      <c r="U179" s="86"/>
      <c r="V179" s="9">
        <v>44869</v>
      </c>
      <c r="W179" s="50">
        <v>44880</v>
      </c>
      <c r="X179" s="10"/>
    </row>
    <row r="180" spans="1:24" x14ac:dyDescent="0.25">
      <c r="A180" s="8" t="s">
        <v>123</v>
      </c>
      <c r="B180" s="31">
        <f>(COUNTIF($A$4:$A180,$A180)=1)+0</f>
        <v>0</v>
      </c>
      <c r="C180" s="31"/>
      <c r="D180" s="31"/>
      <c r="E180" s="31"/>
      <c r="F180" s="31"/>
      <c r="G180" s="31"/>
      <c r="H180" s="31"/>
      <c r="I180" s="31"/>
      <c r="J180" s="31">
        <f>(COUNTIF($A$72:$A183,$A180)=1)+0</f>
        <v>0</v>
      </c>
      <c r="K180" s="8" t="s">
        <v>216</v>
      </c>
      <c r="L180" s="9">
        <v>44774</v>
      </c>
      <c r="M180" s="8" t="s">
        <v>403</v>
      </c>
      <c r="N180" s="8" t="s">
        <v>124</v>
      </c>
      <c r="O180" s="8" t="s">
        <v>36</v>
      </c>
      <c r="P180" s="8" t="s">
        <v>58</v>
      </c>
      <c r="Q180" s="10"/>
      <c r="R180" s="8" t="s">
        <v>54</v>
      </c>
      <c r="S180" s="8" t="s">
        <v>311</v>
      </c>
      <c r="T180" s="8" t="s">
        <v>55</v>
      </c>
      <c r="U180" s="53"/>
      <c r="V180" s="9">
        <v>44869</v>
      </c>
      <c r="W180" s="50">
        <v>44880</v>
      </c>
      <c r="X180" s="10"/>
    </row>
    <row r="181" spans="1:24" x14ac:dyDescent="0.25">
      <c r="A181" s="8" t="s">
        <v>123</v>
      </c>
      <c r="B181" s="31">
        <f>(COUNTIF($A$4:$A181,$A181)=1)+0</f>
        <v>0</v>
      </c>
      <c r="C181" s="31"/>
      <c r="D181" s="31"/>
      <c r="E181" s="31"/>
      <c r="F181" s="31"/>
      <c r="G181" s="31"/>
      <c r="H181" s="31"/>
      <c r="I181" s="31"/>
      <c r="J181" s="31">
        <f>(COUNTIF($A$73:$A183,$A181)=1)+0</f>
        <v>0</v>
      </c>
      <c r="K181" s="8" t="s">
        <v>216</v>
      </c>
      <c r="L181" s="9">
        <v>44774</v>
      </c>
      <c r="M181" s="8" t="s">
        <v>403</v>
      </c>
      <c r="N181" s="8" t="s">
        <v>124</v>
      </c>
      <c r="O181" s="8" t="s">
        <v>24</v>
      </c>
      <c r="P181" s="8" t="s">
        <v>58</v>
      </c>
      <c r="Q181" s="10"/>
      <c r="R181" s="8" t="s">
        <v>54</v>
      </c>
      <c r="S181" s="8" t="s">
        <v>311</v>
      </c>
      <c r="T181" s="8" t="s">
        <v>55</v>
      </c>
      <c r="U181" s="53"/>
      <c r="V181" s="9">
        <v>44869</v>
      </c>
      <c r="W181" s="50">
        <v>44880</v>
      </c>
      <c r="X181" s="10"/>
    </row>
    <row r="182" spans="1:24" x14ac:dyDescent="0.25">
      <c r="A182" s="8" t="s">
        <v>123</v>
      </c>
      <c r="B182" s="31">
        <f>(COUNTIF($A$4:$A182,$A182)=1)+0</f>
        <v>0</v>
      </c>
      <c r="C182" s="31"/>
      <c r="D182" s="31"/>
      <c r="E182" s="31"/>
      <c r="F182" s="31"/>
      <c r="G182" s="31"/>
      <c r="H182" s="31"/>
      <c r="I182" s="31"/>
      <c r="J182" s="31">
        <f>(COUNTIF($A$75:$A182,$A182)=1)+0</f>
        <v>0</v>
      </c>
      <c r="K182" s="8" t="s">
        <v>216</v>
      </c>
      <c r="L182" s="9">
        <v>44774</v>
      </c>
      <c r="M182" s="8" t="s">
        <v>403</v>
      </c>
      <c r="N182" s="8" t="s">
        <v>124</v>
      </c>
      <c r="O182" s="8" t="s">
        <v>46</v>
      </c>
      <c r="P182" s="8" t="s">
        <v>125</v>
      </c>
      <c r="Q182" s="10"/>
      <c r="R182" s="8" t="s">
        <v>18</v>
      </c>
      <c r="S182" s="8" t="s">
        <v>311</v>
      </c>
      <c r="T182" s="8" t="s">
        <v>55</v>
      </c>
      <c r="U182" s="53"/>
      <c r="V182" s="9">
        <v>44890</v>
      </c>
      <c r="W182" s="50">
        <v>44880</v>
      </c>
      <c r="X182" s="10"/>
    </row>
    <row r="183" spans="1:24" x14ac:dyDescent="0.25">
      <c r="A183" s="8" t="s">
        <v>123</v>
      </c>
      <c r="B183" s="31">
        <f>(COUNTIF($A$4:$A183,$A183)=1)+0</f>
        <v>0</v>
      </c>
      <c r="C183" s="31"/>
      <c r="D183" s="31"/>
      <c r="E183" s="31"/>
      <c r="F183" s="31"/>
      <c r="G183" s="31"/>
      <c r="H183" s="31"/>
      <c r="I183" s="31"/>
      <c r="J183" s="31">
        <f>(COUNTIF($A$75:$A183,$A183)=1)+0</f>
        <v>0</v>
      </c>
      <c r="K183" s="8" t="s">
        <v>216</v>
      </c>
      <c r="L183" s="9">
        <v>44774</v>
      </c>
      <c r="M183" s="8" t="s">
        <v>403</v>
      </c>
      <c r="N183" s="8" t="s">
        <v>124</v>
      </c>
      <c r="O183" s="8" t="s">
        <v>126</v>
      </c>
      <c r="P183" s="8" t="s">
        <v>125</v>
      </c>
      <c r="Q183" s="10"/>
      <c r="R183" s="8" t="s">
        <v>18</v>
      </c>
      <c r="S183" s="8" t="s">
        <v>311</v>
      </c>
      <c r="T183" s="8" t="s">
        <v>55</v>
      </c>
      <c r="U183" s="53"/>
      <c r="V183" s="9">
        <v>44890</v>
      </c>
      <c r="W183" s="50">
        <v>44880</v>
      </c>
      <c r="X183" s="10"/>
    </row>
    <row r="184" spans="1:24" x14ac:dyDescent="0.25">
      <c r="A184" s="8" t="s">
        <v>123</v>
      </c>
      <c r="B184" s="31">
        <f>(COUNTIF($A$4:$A184,$A184)=1)+0</f>
        <v>0</v>
      </c>
      <c r="C184" s="31"/>
      <c r="D184" s="31"/>
      <c r="E184" s="31"/>
      <c r="F184" s="31"/>
      <c r="G184" s="31"/>
      <c r="H184" s="31"/>
      <c r="I184" s="31"/>
      <c r="J184" s="31">
        <f>(COUNTIF($A$75:$A184,$A184)=1)+0</f>
        <v>0</v>
      </c>
      <c r="K184" s="8" t="s">
        <v>216</v>
      </c>
      <c r="L184" s="9">
        <v>44774</v>
      </c>
      <c r="M184" s="8" t="s">
        <v>403</v>
      </c>
      <c r="N184" s="8" t="s">
        <v>124</v>
      </c>
      <c r="O184" s="8" t="s">
        <v>36</v>
      </c>
      <c r="P184" s="8" t="s">
        <v>125</v>
      </c>
      <c r="Q184" s="10"/>
      <c r="R184" s="8" t="s">
        <v>18</v>
      </c>
      <c r="S184" s="8" t="s">
        <v>311</v>
      </c>
      <c r="T184" s="8" t="s">
        <v>55</v>
      </c>
      <c r="U184" s="53"/>
      <c r="V184" s="9">
        <v>44890</v>
      </c>
      <c r="W184" s="50">
        <v>44880</v>
      </c>
      <c r="X184" s="10"/>
    </row>
    <row r="185" spans="1:24" x14ac:dyDescent="0.25">
      <c r="A185" s="8" t="s">
        <v>123</v>
      </c>
      <c r="B185" s="31">
        <f>(COUNTIF($A$4:$A185,$A185)=1)+0</f>
        <v>0</v>
      </c>
      <c r="C185" s="31"/>
      <c r="D185" s="31"/>
      <c r="E185" s="31"/>
      <c r="F185" s="31"/>
      <c r="G185" s="31"/>
      <c r="H185" s="31"/>
      <c r="I185" s="31"/>
      <c r="J185" s="31">
        <f>(COUNTIF($A$75:$A185,$A185)=1)+0</f>
        <v>0</v>
      </c>
      <c r="K185" s="8" t="s">
        <v>216</v>
      </c>
      <c r="L185" s="9">
        <v>44774</v>
      </c>
      <c r="M185" s="8" t="s">
        <v>403</v>
      </c>
      <c r="N185" s="8" t="s">
        <v>124</v>
      </c>
      <c r="O185" s="8" t="s">
        <v>24</v>
      </c>
      <c r="P185" s="8" t="s">
        <v>125</v>
      </c>
      <c r="Q185" s="10"/>
      <c r="R185" s="8" t="s">
        <v>18</v>
      </c>
      <c r="S185" s="8" t="s">
        <v>311</v>
      </c>
      <c r="T185" s="8" t="s">
        <v>55</v>
      </c>
      <c r="U185" s="53"/>
      <c r="V185" s="9">
        <v>44890</v>
      </c>
      <c r="W185" s="50">
        <v>44880</v>
      </c>
      <c r="X185" s="10"/>
    </row>
    <row r="186" spans="1:24" x14ac:dyDescent="0.25">
      <c r="A186" s="8" t="s">
        <v>270</v>
      </c>
      <c r="B186" s="31">
        <f>(COUNTIF($A$4:$A186,$A186)=1)+0</f>
        <v>1</v>
      </c>
      <c r="C186" s="45"/>
      <c r="D186" s="45"/>
      <c r="E186" s="45"/>
      <c r="F186" s="31"/>
      <c r="G186" s="31"/>
      <c r="H186" s="31"/>
      <c r="I186" s="31"/>
      <c r="J186" s="31">
        <f>(COUNTIF($A$63:$A194,$A186)=1)+0</f>
        <v>0</v>
      </c>
      <c r="K186" s="8" t="s">
        <v>216</v>
      </c>
      <c r="L186" s="9">
        <v>44993</v>
      </c>
      <c r="M186" s="8" t="s">
        <v>403</v>
      </c>
      <c r="N186" s="8" t="s">
        <v>124</v>
      </c>
      <c r="O186" s="8" t="s">
        <v>36</v>
      </c>
      <c r="P186" s="8" t="s">
        <v>58</v>
      </c>
      <c r="R186" s="8" t="s">
        <v>35</v>
      </c>
      <c r="S186" s="8" t="s">
        <v>25</v>
      </c>
      <c r="T186" s="8" t="s">
        <v>55</v>
      </c>
      <c r="U186" s="53" t="s">
        <v>56</v>
      </c>
      <c r="V186" s="9">
        <v>44994</v>
      </c>
      <c r="W186" s="50">
        <v>44994</v>
      </c>
      <c r="X186" s="10"/>
    </row>
    <row r="187" spans="1:24" x14ac:dyDescent="0.25">
      <c r="A187" s="11" t="s">
        <v>270</v>
      </c>
      <c r="B187" s="31">
        <f>(COUNTIF($A$4:$A187,$A187)=1)+0</f>
        <v>0</v>
      </c>
      <c r="C187" s="31"/>
      <c r="D187" s="31"/>
      <c r="E187" s="31"/>
      <c r="F187" s="31"/>
      <c r="G187" s="31"/>
      <c r="H187" s="31"/>
      <c r="I187" s="31"/>
      <c r="J187" s="31">
        <f>(COUNTIF($A$47:$A209,$A187)=1)+0</f>
        <v>0</v>
      </c>
      <c r="K187" s="11" t="s">
        <v>216</v>
      </c>
      <c r="L187" s="12">
        <v>44993</v>
      </c>
      <c r="M187" s="11" t="s">
        <v>403</v>
      </c>
      <c r="N187" s="11" t="s">
        <v>124</v>
      </c>
      <c r="O187" s="11" t="s">
        <v>23</v>
      </c>
      <c r="P187" s="11" t="s">
        <v>106</v>
      </c>
      <c r="R187" s="11" t="s">
        <v>35</v>
      </c>
      <c r="S187" s="11" t="s">
        <v>19</v>
      </c>
      <c r="T187" s="11" t="s">
        <v>20</v>
      </c>
      <c r="U187" s="56" t="s">
        <v>271</v>
      </c>
      <c r="V187" s="12">
        <v>45050</v>
      </c>
      <c r="W187" s="18">
        <v>44994</v>
      </c>
      <c r="X187" s="5"/>
    </row>
    <row r="188" spans="1:24" x14ac:dyDescent="0.25">
      <c r="A188" s="11" t="s">
        <v>215</v>
      </c>
      <c r="B188" s="31">
        <f>(COUNTIF($A$4:$A188,$A188)=1)+0</f>
        <v>1</v>
      </c>
      <c r="C188" s="31"/>
      <c r="D188" s="31"/>
      <c r="E188" s="31"/>
      <c r="F188" s="31"/>
      <c r="G188" s="31"/>
      <c r="H188" s="31"/>
      <c r="I188" s="31"/>
      <c r="J188" s="31">
        <f>(COUNTIF($A$5:$A247,$A188)=1)+0</f>
        <v>0</v>
      </c>
      <c r="K188" s="11" t="s">
        <v>216</v>
      </c>
      <c r="M188" s="11" t="e">
        <v>#N/A</v>
      </c>
      <c r="N188" s="11" t="s">
        <v>214</v>
      </c>
      <c r="O188" s="11" t="s">
        <v>30</v>
      </c>
      <c r="P188" s="11" t="s">
        <v>106</v>
      </c>
      <c r="R188" s="11" t="s">
        <v>35</v>
      </c>
      <c r="T188" s="11" t="s">
        <v>20</v>
      </c>
      <c r="U188" s="56" t="s">
        <v>138</v>
      </c>
      <c r="V188" s="12">
        <v>45028</v>
      </c>
      <c r="W188" s="18">
        <v>45023</v>
      </c>
    </row>
    <row r="189" spans="1:24" x14ac:dyDescent="0.25">
      <c r="A189" s="11" t="s">
        <v>215</v>
      </c>
      <c r="B189" s="31">
        <f>(COUNTIF($A$4:$A189,$A189)=1)+0</f>
        <v>0</v>
      </c>
      <c r="C189" s="31"/>
      <c r="D189" s="31"/>
      <c r="E189" s="31"/>
      <c r="F189" s="31"/>
      <c r="G189" s="31"/>
      <c r="H189" s="31"/>
      <c r="I189" s="31"/>
      <c r="J189" s="31">
        <f>(COUNTIF($A$6:$A247,$A189)=1)+0</f>
        <v>0</v>
      </c>
      <c r="K189" s="11" t="s">
        <v>216</v>
      </c>
      <c r="M189" s="11" t="e">
        <v>#N/A</v>
      </c>
      <c r="N189" s="11" t="s">
        <v>214</v>
      </c>
      <c r="O189" s="11" t="s">
        <v>31</v>
      </c>
      <c r="P189" s="11" t="s">
        <v>106</v>
      </c>
      <c r="R189" s="11" t="s">
        <v>35</v>
      </c>
      <c r="T189" s="11" t="s">
        <v>20</v>
      </c>
      <c r="U189" s="56" t="s">
        <v>138</v>
      </c>
      <c r="V189" s="12">
        <v>45028</v>
      </c>
      <c r="W189" s="18">
        <v>45023</v>
      </c>
    </row>
    <row r="190" spans="1:24" x14ac:dyDescent="0.25">
      <c r="A190" s="8" t="s">
        <v>215</v>
      </c>
      <c r="B190" s="8">
        <f>(COUNTIF($A$4:$A190,$A190)=1)+0</f>
        <v>0</v>
      </c>
      <c r="C190" s="8"/>
      <c r="D190" s="8"/>
      <c r="E190" s="8"/>
      <c r="F190" s="8"/>
      <c r="G190" s="8"/>
      <c r="H190" s="8"/>
      <c r="I190" s="8"/>
      <c r="J190" s="8">
        <f>(COUNTIF($A$75:$A190,$A190)=1)+0</f>
        <v>0</v>
      </c>
      <c r="K190" s="8" t="s">
        <v>216</v>
      </c>
      <c r="L190" s="8"/>
      <c r="M190" s="8" t="e">
        <v>#N/A</v>
      </c>
      <c r="N190" s="8" t="s">
        <v>214</v>
      </c>
      <c r="O190" s="8" t="s">
        <v>30</v>
      </c>
      <c r="P190" s="8" t="s">
        <v>84</v>
      </c>
      <c r="Q190" s="8"/>
      <c r="R190" s="8" t="s">
        <v>35</v>
      </c>
      <c r="S190" s="8" t="s">
        <v>25</v>
      </c>
      <c r="T190" s="8" t="s">
        <v>55</v>
      </c>
      <c r="U190" s="53" t="s">
        <v>56</v>
      </c>
      <c r="V190" s="9">
        <v>45023</v>
      </c>
      <c r="W190" s="50">
        <v>45023</v>
      </c>
      <c r="X190" s="8"/>
    </row>
    <row r="191" spans="1:24" x14ac:dyDescent="0.25">
      <c r="A191" s="8" t="s">
        <v>215</v>
      </c>
      <c r="B191" s="8">
        <f>(COUNTIF($A$4:$A191,$A191)=1)+0</f>
        <v>0</v>
      </c>
      <c r="C191" s="8"/>
      <c r="D191" s="8"/>
      <c r="E191" s="8"/>
      <c r="F191" s="8"/>
      <c r="G191" s="8"/>
      <c r="H191" s="8"/>
      <c r="I191" s="8"/>
      <c r="J191" s="8">
        <f>(COUNTIF($A$75:$A191,$A191)=1)+0</f>
        <v>0</v>
      </c>
      <c r="K191" s="8" t="s">
        <v>216</v>
      </c>
      <c r="L191" s="8"/>
      <c r="M191" s="8" t="e">
        <v>#N/A</v>
      </c>
      <c r="N191" s="8" t="s">
        <v>214</v>
      </c>
      <c r="O191" s="8" t="s">
        <v>31</v>
      </c>
      <c r="P191" s="8" t="s">
        <v>84</v>
      </c>
      <c r="Q191" s="8"/>
      <c r="R191" s="8" t="s">
        <v>35</v>
      </c>
      <c r="S191" s="8" t="s">
        <v>25</v>
      </c>
      <c r="T191" s="8" t="s">
        <v>55</v>
      </c>
      <c r="U191" s="53" t="s">
        <v>56</v>
      </c>
      <c r="V191" s="9">
        <v>45023</v>
      </c>
      <c r="W191" s="50">
        <v>45023</v>
      </c>
      <c r="X191" s="8"/>
    </row>
    <row r="192" spans="1:24" x14ac:dyDescent="0.25">
      <c r="A192" s="8" t="s">
        <v>215</v>
      </c>
      <c r="B192" s="8">
        <f>(COUNTIF($A$4:$A192,$A192)=1)+0</f>
        <v>0</v>
      </c>
      <c r="C192" s="8"/>
      <c r="D192" s="8"/>
      <c r="E192" s="8"/>
      <c r="F192" s="8"/>
      <c r="G192" s="8"/>
      <c r="H192" s="8"/>
      <c r="I192" s="8"/>
      <c r="J192" s="8">
        <f>(COUNTIF($A$75:$A192,$A192)=1)+0</f>
        <v>0</v>
      </c>
      <c r="K192" s="8" t="s">
        <v>216</v>
      </c>
      <c r="L192" s="8"/>
      <c r="M192" s="8" t="e">
        <v>#N/A</v>
      </c>
      <c r="N192" s="8" t="s">
        <v>214</v>
      </c>
      <c r="O192" s="8" t="s">
        <v>30</v>
      </c>
      <c r="P192" s="8" t="s">
        <v>50</v>
      </c>
      <c r="Q192" s="8"/>
      <c r="R192" s="8" t="s">
        <v>35</v>
      </c>
      <c r="S192" s="8" t="s">
        <v>25</v>
      </c>
      <c r="T192" s="8" t="s">
        <v>55</v>
      </c>
      <c r="U192" s="53" t="s">
        <v>56</v>
      </c>
      <c r="V192" s="9">
        <v>45023</v>
      </c>
      <c r="W192" s="50">
        <v>45023</v>
      </c>
      <c r="X192" s="8"/>
    </row>
    <row r="193" spans="1:24" x14ac:dyDescent="0.25">
      <c r="A193" s="8" t="s">
        <v>215</v>
      </c>
      <c r="B193" s="8">
        <f>(COUNTIF($A$4:$A193,$A193)=1)+0</f>
        <v>0</v>
      </c>
      <c r="C193" s="8"/>
      <c r="D193" s="8"/>
      <c r="E193" s="8"/>
      <c r="F193" s="8"/>
      <c r="G193" s="8"/>
      <c r="H193" s="8"/>
      <c r="I193" s="8"/>
      <c r="J193" s="8">
        <f>(COUNTIF($A$75:$A193,$A193)=1)+0</f>
        <v>0</v>
      </c>
      <c r="K193" s="8" t="s">
        <v>216</v>
      </c>
      <c r="L193" s="8"/>
      <c r="M193" s="8" t="e">
        <v>#N/A</v>
      </c>
      <c r="N193" s="8" t="s">
        <v>214</v>
      </c>
      <c r="O193" s="8" t="s">
        <v>31</v>
      </c>
      <c r="P193" s="8" t="s">
        <v>50</v>
      </c>
      <c r="Q193" s="8"/>
      <c r="R193" s="8" t="s">
        <v>35</v>
      </c>
      <c r="S193" s="8" t="s">
        <v>25</v>
      </c>
      <c r="T193" s="8" t="s">
        <v>55</v>
      </c>
      <c r="U193" s="53" t="s">
        <v>56</v>
      </c>
      <c r="V193" s="9">
        <v>45023</v>
      </c>
      <c r="W193" s="50">
        <v>45023</v>
      </c>
      <c r="X193" s="8"/>
    </row>
    <row r="194" spans="1:24" x14ac:dyDescent="0.25">
      <c r="A194" s="8" t="s">
        <v>215</v>
      </c>
      <c r="B194" s="8">
        <f>(COUNTIF($A$4:$A194,$A194)=1)+0</f>
        <v>0</v>
      </c>
      <c r="C194" s="8"/>
      <c r="D194" s="8"/>
      <c r="E194" s="8"/>
      <c r="F194" s="8"/>
      <c r="G194" s="8"/>
      <c r="H194" s="8"/>
      <c r="I194" s="8"/>
      <c r="J194" s="8">
        <f>(COUNTIF($A$75:$A194,$A194)=1)+0</f>
        <v>0</v>
      </c>
      <c r="K194" s="8" t="s">
        <v>216</v>
      </c>
      <c r="L194" s="8"/>
      <c r="M194" s="8" t="e">
        <v>#N/A</v>
      </c>
      <c r="N194" s="8" t="s">
        <v>214</v>
      </c>
      <c r="O194" s="8" t="s">
        <v>30</v>
      </c>
      <c r="P194" s="8" t="s">
        <v>225</v>
      </c>
      <c r="Q194" s="8"/>
      <c r="R194" s="8" t="s">
        <v>35</v>
      </c>
      <c r="S194" s="8" t="s">
        <v>25</v>
      </c>
      <c r="T194" s="8" t="s">
        <v>55</v>
      </c>
      <c r="U194" s="53" t="s">
        <v>56</v>
      </c>
      <c r="V194" s="9">
        <v>45023</v>
      </c>
      <c r="W194" s="50">
        <v>45023</v>
      </c>
      <c r="X194" s="8"/>
    </row>
    <row r="195" spans="1:24" x14ac:dyDescent="0.25">
      <c r="A195" s="8" t="s">
        <v>215</v>
      </c>
      <c r="B195" s="8">
        <f>(COUNTIF($A$4:$A195,$A195)=1)+0</f>
        <v>0</v>
      </c>
      <c r="C195" s="8"/>
      <c r="D195" s="8"/>
      <c r="E195" s="8"/>
      <c r="F195" s="8"/>
      <c r="G195" s="8"/>
      <c r="H195" s="8"/>
      <c r="I195" s="8"/>
      <c r="J195" s="8">
        <f>(COUNTIF($A$75:$A195,$A195)=1)+0</f>
        <v>0</v>
      </c>
      <c r="K195" s="8" t="s">
        <v>216</v>
      </c>
      <c r="L195" s="8"/>
      <c r="M195" s="8" t="e">
        <v>#N/A</v>
      </c>
      <c r="N195" s="8" t="s">
        <v>214</v>
      </c>
      <c r="O195" s="8" t="s">
        <v>31</v>
      </c>
      <c r="P195" s="8" t="s">
        <v>225</v>
      </c>
      <c r="Q195" s="8"/>
      <c r="R195" s="8" t="s">
        <v>35</v>
      </c>
      <c r="S195" s="8" t="s">
        <v>25</v>
      </c>
      <c r="T195" s="8" t="s">
        <v>55</v>
      </c>
      <c r="U195" s="53" t="s">
        <v>56</v>
      </c>
      <c r="V195" s="9">
        <v>45023</v>
      </c>
      <c r="W195" s="50">
        <v>45023</v>
      </c>
      <c r="X195" s="8"/>
    </row>
    <row r="196" spans="1:24" x14ac:dyDescent="0.25">
      <c r="A196" s="8" t="s">
        <v>215</v>
      </c>
      <c r="B196" s="8">
        <f>(COUNTIF($A$4:$A196,$A196)=1)+0</f>
        <v>0</v>
      </c>
      <c r="C196" s="8"/>
      <c r="D196" s="8"/>
      <c r="E196" s="8"/>
      <c r="F196" s="8"/>
      <c r="G196" s="8"/>
      <c r="H196" s="8"/>
      <c r="I196" s="8"/>
      <c r="J196" s="8">
        <f>(COUNTIF($A$75:$A196,$A196)=1)+0</f>
        <v>0</v>
      </c>
      <c r="K196" s="8" t="s">
        <v>216</v>
      </c>
      <c r="L196" s="8"/>
      <c r="M196" s="8" t="e">
        <v>#N/A</v>
      </c>
      <c r="N196" s="8" t="s">
        <v>214</v>
      </c>
      <c r="O196" s="8" t="s">
        <v>30</v>
      </c>
      <c r="P196" s="8" t="s">
        <v>206</v>
      </c>
      <c r="Q196" s="8"/>
      <c r="R196" s="8" t="s">
        <v>35</v>
      </c>
      <c r="S196" s="8" t="s">
        <v>25</v>
      </c>
      <c r="T196" s="8" t="s">
        <v>55</v>
      </c>
      <c r="U196" s="8" t="s">
        <v>56</v>
      </c>
      <c r="V196" s="50">
        <v>45023</v>
      </c>
      <c r="W196" s="50">
        <v>45023</v>
      </c>
      <c r="X196" s="8"/>
    </row>
    <row r="197" spans="1:24" x14ac:dyDescent="0.25">
      <c r="A197" s="8" t="s">
        <v>215</v>
      </c>
      <c r="B197" s="8">
        <f>(COUNTIF($A$4:$A197,$A197)=1)+0</f>
        <v>0</v>
      </c>
      <c r="C197" s="8"/>
      <c r="D197" s="8"/>
      <c r="E197" s="8"/>
      <c r="F197" s="8"/>
      <c r="G197" s="8"/>
      <c r="H197" s="8"/>
      <c r="I197" s="8"/>
      <c r="J197" s="8">
        <f>(COUNTIF($A$75:$A197,$A197)=1)+0</f>
        <v>0</v>
      </c>
      <c r="K197" s="8" t="s">
        <v>216</v>
      </c>
      <c r="L197" s="8"/>
      <c r="M197" s="8" t="e">
        <v>#N/A</v>
      </c>
      <c r="N197" s="8" t="s">
        <v>214</v>
      </c>
      <c r="O197" s="8" t="s">
        <v>31</v>
      </c>
      <c r="P197" s="8" t="s">
        <v>206</v>
      </c>
      <c r="Q197" s="8"/>
      <c r="R197" s="8" t="s">
        <v>35</v>
      </c>
      <c r="S197" s="8" t="s">
        <v>25</v>
      </c>
      <c r="T197" s="8" t="s">
        <v>55</v>
      </c>
      <c r="U197" s="8" t="s">
        <v>56</v>
      </c>
      <c r="V197" s="50">
        <v>45023</v>
      </c>
      <c r="W197" s="50">
        <v>45023</v>
      </c>
      <c r="X197" s="8"/>
    </row>
    <row r="198" spans="1:24" x14ac:dyDescent="0.25">
      <c r="A198" s="8" t="s">
        <v>286</v>
      </c>
      <c r="B198" s="31">
        <f>(COUNTIF($A$4:$A198,$A198)=1)+0</f>
        <v>1</v>
      </c>
      <c r="J198" s="31">
        <f>(COUNTIF($A$75:$A198,$A198)=1)+0</f>
        <v>1</v>
      </c>
      <c r="K198" s="8" t="s">
        <v>216</v>
      </c>
      <c r="L198" s="9">
        <v>45028</v>
      </c>
      <c r="M198" s="8" t="s">
        <v>404</v>
      </c>
      <c r="N198" s="8" t="s">
        <v>88</v>
      </c>
      <c r="O198" s="8" t="s">
        <v>30</v>
      </c>
      <c r="P198" s="8" t="s">
        <v>106</v>
      </c>
      <c r="R198" s="8" t="s">
        <v>35</v>
      </c>
      <c r="S198" s="8" t="s">
        <v>311</v>
      </c>
      <c r="T198" s="8" t="s">
        <v>20</v>
      </c>
      <c r="U198" s="8" t="s">
        <v>271</v>
      </c>
      <c r="V198" s="50">
        <v>45050</v>
      </c>
      <c r="W198" s="50">
        <v>45042</v>
      </c>
      <c r="X198" s="10"/>
    </row>
    <row r="199" spans="1:24" x14ac:dyDescent="0.25">
      <c r="A199" s="8" t="s">
        <v>286</v>
      </c>
      <c r="B199" s="31">
        <f>(COUNTIF($A$4:$A199,$A199)=1)+0</f>
        <v>0</v>
      </c>
      <c r="J199" s="31">
        <f>(COUNTIF($A$75:$A199,$A199)=1)+0</f>
        <v>0</v>
      </c>
      <c r="K199" s="8" t="s">
        <v>216</v>
      </c>
      <c r="L199" s="9">
        <v>45028</v>
      </c>
      <c r="M199" s="8" t="s">
        <v>404</v>
      </c>
      <c r="N199" s="8" t="s">
        <v>88</v>
      </c>
      <c r="O199" s="8" t="s">
        <v>31</v>
      </c>
      <c r="P199" s="8" t="s">
        <v>106</v>
      </c>
      <c r="R199" s="8" t="s">
        <v>35</v>
      </c>
      <c r="S199" s="8" t="s">
        <v>311</v>
      </c>
      <c r="T199" s="8" t="s">
        <v>20</v>
      </c>
      <c r="U199" s="8" t="s">
        <v>271</v>
      </c>
      <c r="V199" s="50">
        <v>45050</v>
      </c>
      <c r="W199" s="50">
        <v>45042</v>
      </c>
      <c r="X199" s="10"/>
    </row>
    <row r="200" spans="1:24" x14ac:dyDescent="0.25">
      <c r="A200" s="8" t="s">
        <v>286</v>
      </c>
      <c r="B200" s="55">
        <f>(COUNTIF($A$4:$A200,$A200)=1)+0</f>
        <v>0</v>
      </c>
      <c r="C200" s="55"/>
      <c r="D200" s="55"/>
      <c r="E200" s="55"/>
      <c r="F200" s="55"/>
      <c r="G200" s="55"/>
      <c r="H200" s="55"/>
      <c r="I200" s="55"/>
      <c r="J200" s="55">
        <f>(COUNTIF($A$75:$A200,$A200)=1)+0</f>
        <v>0</v>
      </c>
      <c r="K200" s="8" t="s">
        <v>216</v>
      </c>
      <c r="L200" s="9">
        <v>45028</v>
      </c>
      <c r="M200" s="8" t="s">
        <v>404</v>
      </c>
      <c r="N200" s="8" t="s">
        <v>88</v>
      </c>
      <c r="O200" s="8" t="s">
        <v>30</v>
      </c>
      <c r="P200" s="8" t="s">
        <v>227</v>
      </c>
      <c r="Q200" s="24"/>
      <c r="R200" s="8" t="s">
        <v>35</v>
      </c>
      <c r="S200" s="8" t="s">
        <v>311</v>
      </c>
      <c r="T200" s="8" t="s">
        <v>55</v>
      </c>
      <c r="U200" s="8" t="s">
        <v>56</v>
      </c>
      <c r="V200" s="50">
        <v>45071</v>
      </c>
      <c r="W200" s="50">
        <v>45036</v>
      </c>
      <c r="X200" s="54"/>
    </row>
    <row r="201" spans="1:24" x14ac:dyDescent="0.25">
      <c r="A201" s="8" t="s">
        <v>286</v>
      </c>
      <c r="B201" s="55">
        <f>(COUNTIF($A$4:$A201,$A201)=1)+0</f>
        <v>0</v>
      </c>
      <c r="C201" s="55"/>
      <c r="D201" s="55"/>
      <c r="E201" s="55"/>
      <c r="F201" s="55"/>
      <c r="G201" s="55"/>
      <c r="H201" s="55"/>
      <c r="I201" s="55"/>
      <c r="J201" s="55">
        <f>(COUNTIF($A$75:$A201,$A201)=1)+0</f>
        <v>0</v>
      </c>
      <c r="K201" s="8" t="s">
        <v>216</v>
      </c>
      <c r="L201" s="9">
        <v>45028</v>
      </c>
      <c r="M201" s="8" t="s">
        <v>404</v>
      </c>
      <c r="N201" s="8" t="s">
        <v>88</v>
      </c>
      <c r="O201" s="8" t="s">
        <v>31</v>
      </c>
      <c r="P201" s="8" t="s">
        <v>227</v>
      </c>
      <c r="Q201" s="24"/>
      <c r="R201" s="8" t="s">
        <v>35</v>
      </c>
      <c r="S201" s="8" t="s">
        <v>311</v>
      </c>
      <c r="T201" s="8" t="s">
        <v>55</v>
      </c>
      <c r="U201" s="8" t="s">
        <v>56</v>
      </c>
      <c r="V201" s="50">
        <v>45071</v>
      </c>
      <c r="W201" s="50">
        <v>45036</v>
      </c>
      <c r="X201" s="54"/>
    </row>
    <row r="202" spans="1:24" x14ac:dyDescent="0.25">
      <c r="A202" s="8" t="s">
        <v>286</v>
      </c>
      <c r="B202" s="31">
        <f>(COUNTIF($A$4:$A202,$A202)=1)+0</f>
        <v>0</v>
      </c>
      <c r="J202" s="31">
        <f>(COUNTIF($A$75:$A202,$A202)=1)+0</f>
        <v>0</v>
      </c>
      <c r="K202" s="8" t="s">
        <v>216</v>
      </c>
      <c r="L202" s="9">
        <v>45028</v>
      </c>
      <c r="M202" s="8" t="s">
        <v>404</v>
      </c>
      <c r="N202" s="8" t="s">
        <v>88</v>
      </c>
      <c r="O202" s="8" t="s">
        <v>30</v>
      </c>
      <c r="P202" s="8" t="s">
        <v>76</v>
      </c>
      <c r="R202" s="8" t="s">
        <v>35</v>
      </c>
      <c r="S202" s="8" t="s">
        <v>311</v>
      </c>
      <c r="T202" s="8" t="s">
        <v>20</v>
      </c>
      <c r="U202" s="8" t="s">
        <v>138</v>
      </c>
      <c r="V202" s="50">
        <v>45050</v>
      </c>
      <c r="W202" s="50">
        <v>45036</v>
      </c>
      <c r="X202" s="54"/>
    </row>
    <row r="203" spans="1:24" x14ac:dyDescent="0.25">
      <c r="A203" s="8" t="s">
        <v>286</v>
      </c>
      <c r="B203" s="31">
        <f>(COUNTIF($A$4:$A203,$A203)=1)+0</f>
        <v>0</v>
      </c>
      <c r="J203" s="31">
        <f>(COUNTIF($A$75:$A203,$A203)=1)+0</f>
        <v>0</v>
      </c>
      <c r="K203" s="8" t="s">
        <v>216</v>
      </c>
      <c r="L203" s="9">
        <v>45028</v>
      </c>
      <c r="M203" s="8" t="s">
        <v>404</v>
      </c>
      <c r="N203" s="8" t="s">
        <v>88</v>
      </c>
      <c r="O203" s="8" t="s">
        <v>31</v>
      </c>
      <c r="P203" s="8" t="s">
        <v>76</v>
      </c>
      <c r="R203" s="8" t="s">
        <v>35</v>
      </c>
      <c r="S203" s="8" t="s">
        <v>311</v>
      </c>
      <c r="T203" s="8" t="s">
        <v>20</v>
      </c>
      <c r="U203" s="8" t="s">
        <v>138</v>
      </c>
      <c r="V203" s="50">
        <v>45050</v>
      </c>
      <c r="W203" s="9">
        <v>45036</v>
      </c>
      <c r="X203" s="54"/>
    </row>
    <row r="204" spans="1:24" x14ac:dyDescent="0.25">
      <c r="A204" s="8" t="s">
        <v>286</v>
      </c>
      <c r="B204" s="55">
        <f>(COUNTIF($A$4:$A204,$A204)=1)+0</f>
        <v>0</v>
      </c>
      <c r="C204" s="55"/>
      <c r="D204" s="55"/>
      <c r="E204" s="55"/>
      <c r="F204" s="55"/>
      <c r="G204" s="55"/>
      <c r="H204" s="55"/>
      <c r="I204" s="55"/>
      <c r="J204" s="55">
        <f>(COUNTIF($A$75:$A204,$A204)=1)+0</f>
        <v>0</v>
      </c>
      <c r="K204" s="8" t="s">
        <v>216</v>
      </c>
      <c r="L204" s="9">
        <v>45028</v>
      </c>
      <c r="M204" s="8" t="s">
        <v>404</v>
      </c>
      <c r="N204" s="8" t="s">
        <v>88</v>
      </c>
      <c r="O204" s="8" t="s">
        <v>30</v>
      </c>
      <c r="P204" s="8" t="s">
        <v>84</v>
      </c>
      <c r="Q204" s="24"/>
      <c r="R204" s="8" t="s">
        <v>35</v>
      </c>
      <c r="S204" s="8" t="s">
        <v>311</v>
      </c>
      <c r="T204" s="8" t="s">
        <v>55</v>
      </c>
      <c r="U204" s="8" t="s">
        <v>56</v>
      </c>
      <c r="V204" s="50">
        <v>45065</v>
      </c>
      <c r="W204" s="9">
        <v>45028</v>
      </c>
      <c r="X204" s="8"/>
    </row>
    <row r="205" spans="1:24" x14ac:dyDescent="0.25">
      <c r="A205" s="8" t="s">
        <v>286</v>
      </c>
      <c r="B205" s="55">
        <f>(COUNTIF($A$4:$A205,$A205)=1)+0</f>
        <v>0</v>
      </c>
      <c r="C205" s="55"/>
      <c r="D205" s="55"/>
      <c r="E205" s="55"/>
      <c r="F205" s="55"/>
      <c r="G205" s="55"/>
      <c r="H205" s="55"/>
      <c r="I205" s="55"/>
      <c r="J205" s="55">
        <f>(COUNTIF($A$75:$A205,$A205)=1)+0</f>
        <v>0</v>
      </c>
      <c r="K205" s="8" t="s">
        <v>216</v>
      </c>
      <c r="L205" s="9">
        <v>45028</v>
      </c>
      <c r="M205" s="8" t="s">
        <v>404</v>
      </c>
      <c r="N205" s="8" t="s">
        <v>88</v>
      </c>
      <c r="O205" s="8" t="s">
        <v>31</v>
      </c>
      <c r="P205" s="8" t="s">
        <v>84</v>
      </c>
      <c r="Q205" s="24"/>
      <c r="R205" s="8" t="s">
        <v>35</v>
      </c>
      <c r="S205" s="8" t="s">
        <v>311</v>
      </c>
      <c r="T205" s="8" t="s">
        <v>55</v>
      </c>
      <c r="U205" s="8" t="s">
        <v>56</v>
      </c>
      <c r="V205" s="50">
        <v>45065</v>
      </c>
      <c r="W205" s="50">
        <v>45028</v>
      </c>
      <c r="X205" s="8"/>
    </row>
    <row r="206" spans="1:24" x14ac:dyDescent="0.25">
      <c r="A206" s="8" t="s">
        <v>286</v>
      </c>
      <c r="B206" s="31">
        <f>(COUNTIF($A$4:$A206,$A206)=1)+0</f>
        <v>0</v>
      </c>
      <c r="C206" s="31"/>
      <c r="D206" s="31"/>
      <c r="E206" s="31"/>
      <c r="F206" s="31"/>
      <c r="G206" s="31"/>
      <c r="H206" s="31"/>
      <c r="I206" s="31"/>
      <c r="J206" s="31">
        <f>(COUNTIF($A$75:$A206,$A206)=1)+0</f>
        <v>0</v>
      </c>
      <c r="K206" s="8" t="s">
        <v>216</v>
      </c>
      <c r="L206" s="9">
        <v>45028</v>
      </c>
      <c r="M206" s="8" t="s">
        <v>404</v>
      </c>
      <c r="N206" s="8" t="s">
        <v>88</v>
      </c>
      <c r="O206" s="8" t="s">
        <v>30</v>
      </c>
      <c r="P206" s="8" t="s">
        <v>69</v>
      </c>
      <c r="R206" s="8" t="s">
        <v>35</v>
      </c>
      <c r="S206" s="8" t="s">
        <v>311</v>
      </c>
      <c r="T206" s="8" t="s">
        <v>55</v>
      </c>
      <c r="U206" s="8" t="s">
        <v>56</v>
      </c>
      <c r="V206" s="50">
        <v>45050</v>
      </c>
      <c r="W206" s="50">
        <v>45036</v>
      </c>
      <c r="X206" s="10"/>
    </row>
    <row r="207" spans="1:24" x14ac:dyDescent="0.25">
      <c r="A207" s="8" t="s">
        <v>286</v>
      </c>
      <c r="B207" s="31">
        <f>(COUNTIF($A$4:$A207,$A207)=1)+0</f>
        <v>0</v>
      </c>
      <c r="C207" s="31"/>
      <c r="D207" s="31"/>
      <c r="E207" s="31"/>
      <c r="F207" s="31"/>
      <c r="G207" s="31"/>
      <c r="H207" s="31"/>
      <c r="I207" s="31"/>
      <c r="J207" s="31">
        <f>(COUNTIF($A$75:$A207,$A207)=1)+0</f>
        <v>0</v>
      </c>
      <c r="K207" s="8" t="s">
        <v>216</v>
      </c>
      <c r="L207" s="9">
        <v>45028</v>
      </c>
      <c r="M207" s="8" t="s">
        <v>404</v>
      </c>
      <c r="N207" s="8" t="s">
        <v>88</v>
      </c>
      <c r="O207" s="8" t="s">
        <v>31</v>
      </c>
      <c r="P207" s="8" t="s">
        <v>69</v>
      </c>
      <c r="R207" s="8" t="s">
        <v>35</v>
      </c>
      <c r="S207" s="8" t="s">
        <v>311</v>
      </c>
      <c r="T207" s="8" t="s">
        <v>55</v>
      </c>
      <c r="U207" s="8" t="s">
        <v>56</v>
      </c>
      <c r="V207" s="50">
        <v>45050</v>
      </c>
      <c r="W207" s="50">
        <v>45036</v>
      </c>
      <c r="X207" s="10"/>
    </row>
    <row r="208" spans="1:24" x14ac:dyDescent="0.25">
      <c r="A208" s="8" t="s">
        <v>286</v>
      </c>
      <c r="B208" s="55">
        <f>(COUNTIF($A$4:$A208,$A208)=1)+0</f>
        <v>0</v>
      </c>
      <c r="C208" s="55"/>
      <c r="D208" s="55"/>
      <c r="E208" s="55"/>
      <c r="F208" s="55"/>
      <c r="G208" s="55"/>
      <c r="H208" s="55"/>
      <c r="I208" s="55"/>
      <c r="J208" s="55">
        <f>(COUNTIF($A$75:$A208,$A208)=1)+0</f>
        <v>0</v>
      </c>
      <c r="K208" s="8" t="s">
        <v>216</v>
      </c>
      <c r="L208" s="9">
        <v>45028</v>
      </c>
      <c r="M208" s="8" t="s">
        <v>404</v>
      </c>
      <c r="N208" s="8" t="s">
        <v>88</v>
      </c>
      <c r="O208" s="8" t="s">
        <v>30</v>
      </c>
      <c r="P208" s="8" t="s">
        <v>140</v>
      </c>
      <c r="Q208" s="24"/>
      <c r="R208" s="8" t="s">
        <v>35</v>
      </c>
      <c r="S208" s="8" t="s">
        <v>311</v>
      </c>
      <c r="T208" s="8" t="s">
        <v>55</v>
      </c>
      <c r="U208" s="8" t="s">
        <v>56</v>
      </c>
      <c r="V208" s="50">
        <v>45079</v>
      </c>
      <c r="W208" s="50">
        <v>45077</v>
      </c>
      <c r="X208" s="54"/>
    </row>
    <row r="209" spans="1:24" x14ac:dyDescent="0.25">
      <c r="A209" s="8" t="s">
        <v>286</v>
      </c>
      <c r="B209" s="55">
        <f>(COUNTIF($A$4:$A209,$A209)=1)+0</f>
        <v>0</v>
      </c>
      <c r="C209" s="55"/>
      <c r="D209" s="55"/>
      <c r="E209" s="55"/>
      <c r="F209" s="55"/>
      <c r="G209" s="55"/>
      <c r="H209" s="55"/>
      <c r="I209" s="55"/>
      <c r="J209" s="55">
        <f>(COUNTIF($A$75:$A209,$A209)=1)+0</f>
        <v>0</v>
      </c>
      <c r="K209" s="8" t="s">
        <v>216</v>
      </c>
      <c r="L209" s="9">
        <v>45028</v>
      </c>
      <c r="M209" s="8" t="s">
        <v>404</v>
      </c>
      <c r="N209" s="8" t="s">
        <v>88</v>
      </c>
      <c r="O209" s="8" t="s">
        <v>31</v>
      </c>
      <c r="P209" s="8" t="s">
        <v>140</v>
      </c>
      <c r="Q209" s="24"/>
      <c r="R209" s="8" t="s">
        <v>35</v>
      </c>
      <c r="S209" s="8" t="s">
        <v>311</v>
      </c>
      <c r="T209" s="8" t="s">
        <v>55</v>
      </c>
      <c r="U209" s="8" t="s">
        <v>56</v>
      </c>
      <c r="V209" s="50">
        <v>45079</v>
      </c>
      <c r="W209" s="50">
        <v>45077</v>
      </c>
      <c r="X209" s="54"/>
    </row>
    <row r="210" spans="1:24" x14ac:dyDescent="0.25">
      <c r="A210" s="8" t="s">
        <v>286</v>
      </c>
      <c r="B210" s="31">
        <f>(COUNTIF($A$4:$A210,$A210)=1)+0</f>
        <v>0</v>
      </c>
      <c r="C210" s="31"/>
      <c r="D210" s="31"/>
      <c r="E210" s="31"/>
      <c r="F210" s="31"/>
      <c r="G210" s="31"/>
      <c r="H210" s="31"/>
      <c r="I210" s="31"/>
      <c r="J210" s="31">
        <f>(COUNTIF($A$75:$A210,$A210)=1)+0</f>
        <v>0</v>
      </c>
      <c r="K210" s="8" t="s">
        <v>216</v>
      </c>
      <c r="L210" s="9">
        <v>45028</v>
      </c>
      <c r="M210" s="8" t="s">
        <v>404</v>
      </c>
      <c r="N210" s="8" t="s">
        <v>88</v>
      </c>
      <c r="O210" s="8" t="s">
        <v>30</v>
      </c>
      <c r="P210" s="8" t="s">
        <v>85</v>
      </c>
      <c r="R210" s="8" t="s">
        <v>35</v>
      </c>
      <c r="S210" s="8" t="s">
        <v>311</v>
      </c>
      <c r="T210" s="8" t="s">
        <v>55</v>
      </c>
      <c r="U210" s="8" t="s">
        <v>56</v>
      </c>
      <c r="V210" s="50">
        <v>45050</v>
      </c>
      <c r="W210" s="50">
        <v>45036</v>
      </c>
      <c r="X210" s="8"/>
    </row>
    <row r="211" spans="1:24" x14ac:dyDescent="0.25">
      <c r="A211" s="8" t="s">
        <v>286</v>
      </c>
      <c r="B211" s="31">
        <f>(COUNTIF($A$4:$A211,$A211)=1)+0</f>
        <v>0</v>
      </c>
      <c r="C211" s="31"/>
      <c r="D211" s="31"/>
      <c r="E211" s="31"/>
      <c r="F211" s="31"/>
      <c r="G211" s="31"/>
      <c r="H211" s="31"/>
      <c r="I211" s="31"/>
      <c r="J211" s="31">
        <f>(COUNTIF($A$75:$A211,$A211)=1)+0</f>
        <v>0</v>
      </c>
      <c r="K211" s="8" t="s">
        <v>216</v>
      </c>
      <c r="L211" s="9">
        <v>45028</v>
      </c>
      <c r="M211" s="8" t="s">
        <v>404</v>
      </c>
      <c r="N211" s="8" t="s">
        <v>88</v>
      </c>
      <c r="O211" s="8" t="s">
        <v>31</v>
      </c>
      <c r="P211" s="8" t="s">
        <v>85</v>
      </c>
      <c r="R211" s="8" t="s">
        <v>35</v>
      </c>
      <c r="S211" s="8" t="s">
        <v>311</v>
      </c>
      <c r="T211" s="8" t="s">
        <v>55</v>
      </c>
      <c r="U211" s="8" t="s">
        <v>56</v>
      </c>
      <c r="V211" s="50">
        <v>45050</v>
      </c>
      <c r="W211" s="9">
        <v>45036</v>
      </c>
      <c r="X211" s="8"/>
    </row>
    <row r="212" spans="1:24" x14ac:dyDescent="0.25">
      <c r="A212" s="8" t="s">
        <v>286</v>
      </c>
      <c r="B212" s="31">
        <f>(COUNTIF($A$4:$A212,$A212)=1)+0</f>
        <v>0</v>
      </c>
      <c r="J212" s="31">
        <f>(COUNTIF($A$75:$A212,$A212)=1)+0</f>
        <v>0</v>
      </c>
      <c r="K212" s="8" t="s">
        <v>216</v>
      </c>
      <c r="L212" s="9">
        <v>45028</v>
      </c>
      <c r="M212" s="8" t="s">
        <v>404</v>
      </c>
      <c r="N212" s="8" t="s">
        <v>88</v>
      </c>
      <c r="O212" s="8" t="s">
        <v>30</v>
      </c>
      <c r="P212" s="8" t="s">
        <v>225</v>
      </c>
      <c r="R212" s="8" t="s">
        <v>35</v>
      </c>
      <c r="S212" s="8" t="s">
        <v>311</v>
      </c>
      <c r="T212" s="8" t="s">
        <v>61</v>
      </c>
      <c r="U212" s="8" t="s">
        <v>139</v>
      </c>
      <c r="V212" s="50">
        <v>45050</v>
      </c>
      <c r="W212" s="50">
        <v>45036</v>
      </c>
      <c r="X212" s="54"/>
    </row>
    <row r="213" spans="1:24" x14ac:dyDescent="0.25">
      <c r="A213" s="8" t="s">
        <v>286</v>
      </c>
      <c r="B213" s="31">
        <f>(COUNTIF($A$4:$A213,$A213)=1)+0</f>
        <v>0</v>
      </c>
      <c r="J213" s="31">
        <f>(COUNTIF($A$75:$A213,$A213)=1)+0</f>
        <v>0</v>
      </c>
      <c r="K213" s="8" t="s">
        <v>216</v>
      </c>
      <c r="L213" s="9">
        <v>45028</v>
      </c>
      <c r="M213" s="8" t="s">
        <v>404</v>
      </c>
      <c r="N213" s="8" t="s">
        <v>88</v>
      </c>
      <c r="O213" s="8" t="s">
        <v>31</v>
      </c>
      <c r="P213" s="8" t="s">
        <v>225</v>
      </c>
      <c r="R213" s="8" t="s">
        <v>35</v>
      </c>
      <c r="S213" s="8" t="s">
        <v>311</v>
      </c>
      <c r="T213" s="8" t="s">
        <v>61</v>
      </c>
      <c r="U213" s="8" t="s">
        <v>139</v>
      </c>
      <c r="V213" s="50">
        <v>45050</v>
      </c>
      <c r="W213" s="50">
        <v>45036</v>
      </c>
      <c r="X213" s="54"/>
    </row>
    <row r="214" spans="1:24" x14ac:dyDescent="0.25">
      <c r="A214" s="8" t="s">
        <v>286</v>
      </c>
      <c r="B214" s="31">
        <f>(COUNTIF($A$4:$A214,$A214)=1)+0</f>
        <v>0</v>
      </c>
      <c r="J214" s="31">
        <f>(COUNTIF($A$75:$A214,$A214)=1)+0</f>
        <v>0</v>
      </c>
      <c r="K214" s="8" t="s">
        <v>216</v>
      </c>
      <c r="L214" s="9">
        <v>45028</v>
      </c>
      <c r="M214" s="8" t="s">
        <v>404</v>
      </c>
      <c r="N214" s="8" t="s">
        <v>88</v>
      </c>
      <c r="O214" s="8" t="s">
        <v>30</v>
      </c>
      <c r="P214" s="8" t="s">
        <v>206</v>
      </c>
      <c r="R214" s="8" t="s">
        <v>35</v>
      </c>
      <c r="S214" s="8" t="s">
        <v>311</v>
      </c>
      <c r="T214" s="8" t="s">
        <v>20</v>
      </c>
      <c r="U214" s="8" t="s">
        <v>138</v>
      </c>
      <c r="V214" s="50">
        <v>45065</v>
      </c>
      <c r="W214" s="50">
        <v>45028</v>
      </c>
      <c r="X214" s="8"/>
    </row>
    <row r="215" spans="1:24" x14ac:dyDescent="0.25">
      <c r="A215" s="8" t="s">
        <v>286</v>
      </c>
      <c r="B215" s="31">
        <f>(COUNTIF($A$4:$A215,$A215)=1)+0</f>
        <v>0</v>
      </c>
      <c r="J215" s="31">
        <f>(COUNTIF($A$75:$A215,$A215)=1)+0</f>
        <v>0</v>
      </c>
      <c r="K215" s="8" t="s">
        <v>216</v>
      </c>
      <c r="L215" s="9">
        <v>45028</v>
      </c>
      <c r="M215" s="8" t="s">
        <v>404</v>
      </c>
      <c r="N215" s="8" t="s">
        <v>88</v>
      </c>
      <c r="O215" s="8" t="s">
        <v>31</v>
      </c>
      <c r="P215" s="8" t="s">
        <v>206</v>
      </c>
      <c r="R215" s="8" t="s">
        <v>35</v>
      </c>
      <c r="S215" s="8" t="s">
        <v>311</v>
      </c>
      <c r="T215" s="8" t="s">
        <v>20</v>
      </c>
      <c r="U215" s="8" t="s">
        <v>138</v>
      </c>
      <c r="V215" s="50">
        <v>45065</v>
      </c>
      <c r="W215" s="50">
        <v>45028</v>
      </c>
      <c r="X215" s="8"/>
    </row>
    <row r="216" spans="1:24" x14ac:dyDescent="0.25">
      <c r="A216" s="8" t="s">
        <v>286</v>
      </c>
      <c r="B216" s="55">
        <f>(COUNTIF($A$4:$A216,$A216)=1)+0</f>
        <v>0</v>
      </c>
      <c r="C216" s="55"/>
      <c r="D216" s="55"/>
      <c r="E216" s="55"/>
      <c r="F216" s="55"/>
      <c r="G216" s="55"/>
      <c r="H216" s="55"/>
      <c r="I216" s="55"/>
      <c r="J216" s="55">
        <f>(COUNTIF($A$75:$A216,$A216)=1)+0</f>
        <v>0</v>
      </c>
      <c r="K216" s="8" t="s">
        <v>216</v>
      </c>
      <c r="L216" s="9">
        <v>45028</v>
      </c>
      <c r="M216" s="8" t="s">
        <v>404</v>
      </c>
      <c r="N216" s="8" t="s">
        <v>88</v>
      </c>
      <c r="O216" s="8" t="s">
        <v>30</v>
      </c>
      <c r="P216" s="8" t="s">
        <v>113</v>
      </c>
      <c r="Q216" s="24"/>
      <c r="R216" s="8" t="s">
        <v>35</v>
      </c>
      <c r="S216" s="8" t="s">
        <v>311</v>
      </c>
      <c r="T216" s="8" t="s">
        <v>61</v>
      </c>
      <c r="U216" s="8" t="s">
        <v>144</v>
      </c>
      <c r="V216" s="50">
        <v>45050</v>
      </c>
      <c r="W216" s="50">
        <v>45048</v>
      </c>
      <c r="X216" s="65"/>
    </row>
    <row r="217" spans="1:24" x14ac:dyDescent="0.25">
      <c r="A217" s="8" t="s">
        <v>286</v>
      </c>
      <c r="B217" s="55">
        <f>(COUNTIF($A$4:$A217,$A217)=1)+0</f>
        <v>0</v>
      </c>
      <c r="C217" s="55"/>
      <c r="D217" s="55"/>
      <c r="E217" s="55"/>
      <c r="F217" s="55"/>
      <c r="G217" s="55"/>
      <c r="H217" s="55"/>
      <c r="I217" s="55"/>
      <c r="J217" s="55">
        <f>(COUNTIF($A$75:$A217,$A217)=1)+0</f>
        <v>0</v>
      </c>
      <c r="K217" s="8" t="s">
        <v>216</v>
      </c>
      <c r="L217" s="9">
        <v>45028</v>
      </c>
      <c r="M217" s="8" t="s">
        <v>404</v>
      </c>
      <c r="N217" s="8" t="s">
        <v>88</v>
      </c>
      <c r="O217" s="8" t="s">
        <v>31</v>
      </c>
      <c r="P217" s="8" t="s">
        <v>113</v>
      </c>
      <c r="Q217" s="24"/>
      <c r="R217" s="8" t="s">
        <v>35</v>
      </c>
      <c r="S217" s="8" t="s">
        <v>311</v>
      </c>
      <c r="T217" s="8" t="s">
        <v>61</v>
      </c>
      <c r="U217" s="8" t="s">
        <v>144</v>
      </c>
      <c r="V217" s="50">
        <v>45050</v>
      </c>
      <c r="W217" s="50">
        <v>45048</v>
      </c>
      <c r="X217" s="65"/>
    </row>
    <row r="218" spans="1:24" x14ac:dyDescent="0.25">
      <c r="A218" s="8" t="s">
        <v>286</v>
      </c>
      <c r="B218" s="31">
        <f>(COUNTIF($A$4:$A218,$A218)=1)+0</f>
        <v>0</v>
      </c>
      <c r="J218" s="31">
        <f>(COUNTIF($A$75:$A218,$A218)=1)+0</f>
        <v>0</v>
      </c>
      <c r="K218" s="8" t="s">
        <v>216</v>
      </c>
      <c r="L218" s="9">
        <v>45028</v>
      </c>
      <c r="M218" s="8" t="s">
        <v>404</v>
      </c>
      <c r="N218" s="8" t="s">
        <v>88</v>
      </c>
      <c r="O218" s="8" t="s">
        <v>30</v>
      </c>
      <c r="P218" s="8" t="s">
        <v>125</v>
      </c>
      <c r="R218" s="8" t="s">
        <v>35</v>
      </c>
      <c r="S218" s="8" t="s">
        <v>311</v>
      </c>
      <c r="T218" s="8" t="s">
        <v>55</v>
      </c>
      <c r="U218" s="8" t="s">
        <v>56</v>
      </c>
      <c r="V218" s="50">
        <v>45050</v>
      </c>
      <c r="W218" s="50">
        <v>45036</v>
      </c>
      <c r="X218" s="54"/>
    </row>
    <row r="219" spans="1:24" x14ac:dyDescent="0.25">
      <c r="A219" s="8" t="s">
        <v>286</v>
      </c>
      <c r="B219" s="31">
        <f>(COUNTIF($A$4:$A219,$A219)=1)+0</f>
        <v>0</v>
      </c>
      <c r="J219" s="31">
        <f>(COUNTIF($A$75:$A219,$A219)=1)+0</f>
        <v>0</v>
      </c>
      <c r="K219" s="8" t="s">
        <v>216</v>
      </c>
      <c r="L219" s="9">
        <v>45028</v>
      </c>
      <c r="M219" s="8" t="s">
        <v>404</v>
      </c>
      <c r="N219" s="8" t="s">
        <v>88</v>
      </c>
      <c r="O219" s="8" t="s">
        <v>31</v>
      </c>
      <c r="P219" s="8" t="s">
        <v>125</v>
      </c>
      <c r="R219" s="8" t="s">
        <v>35</v>
      </c>
      <c r="S219" s="8" t="s">
        <v>311</v>
      </c>
      <c r="T219" s="8" t="s">
        <v>55</v>
      </c>
      <c r="U219" s="8" t="s">
        <v>56</v>
      </c>
      <c r="V219" s="50">
        <v>45050</v>
      </c>
      <c r="W219" s="9">
        <v>45036</v>
      </c>
      <c r="X219" s="54"/>
    </row>
    <row r="220" spans="1:24" x14ac:dyDescent="0.25">
      <c r="A220" s="59" t="s">
        <v>291</v>
      </c>
      <c r="K220" s="59" t="s">
        <v>216</v>
      </c>
      <c r="L220" s="60">
        <v>45034</v>
      </c>
      <c r="M220" s="59" t="s">
        <v>405</v>
      </c>
      <c r="N220" s="59" t="s">
        <v>52</v>
      </c>
      <c r="O220" s="59" t="s">
        <v>209</v>
      </c>
      <c r="P220" s="59" t="s">
        <v>58</v>
      </c>
      <c r="R220" s="59" t="s">
        <v>54</v>
      </c>
      <c r="S220" s="59" t="s">
        <v>218</v>
      </c>
      <c r="T220" s="59" t="s">
        <v>55</v>
      </c>
      <c r="U220" s="59" t="s">
        <v>56</v>
      </c>
      <c r="V220" s="81">
        <v>45126</v>
      </c>
      <c r="W220" s="81">
        <v>45078</v>
      </c>
      <c r="X220" s="80"/>
    </row>
    <row r="221" spans="1:24" x14ac:dyDescent="0.25">
      <c r="A221" s="8" t="s">
        <v>302</v>
      </c>
      <c r="B221" s="31">
        <f>(COUNTIF($A$4:$A221,$A221)=1)+0</f>
        <v>1</v>
      </c>
      <c r="J221" s="31">
        <f>(COUNTIF($A$41:$A255,$A221)=1)+0</f>
        <v>0</v>
      </c>
      <c r="K221" s="8" t="s">
        <v>216</v>
      </c>
      <c r="L221" s="9">
        <v>45063</v>
      </c>
      <c r="M221" s="8" t="s">
        <v>404</v>
      </c>
      <c r="N221" s="8" t="s">
        <v>88</v>
      </c>
      <c r="O221" s="8" t="s">
        <v>37</v>
      </c>
      <c r="P221" s="8" t="s">
        <v>303</v>
      </c>
      <c r="R221" s="8" t="s">
        <v>35</v>
      </c>
      <c r="S221" s="8" t="s">
        <v>25</v>
      </c>
      <c r="T221" s="8" t="s">
        <v>55</v>
      </c>
      <c r="U221" s="8" t="s">
        <v>56</v>
      </c>
      <c r="V221" s="9">
        <v>45099</v>
      </c>
      <c r="W221" s="50">
        <v>45098</v>
      </c>
      <c r="X221" s="8"/>
    </row>
    <row r="222" spans="1:24" x14ac:dyDescent="0.25">
      <c r="A222" s="8" t="s">
        <v>302</v>
      </c>
      <c r="B222" s="31">
        <f>(COUNTIF($A$4:$A222,$A222)=1)+0</f>
        <v>0</v>
      </c>
      <c r="J222" s="31">
        <f>(COUNTIF($A$36:$A261,$A222)=1)+0</f>
        <v>0</v>
      </c>
      <c r="K222" s="8" t="s">
        <v>216</v>
      </c>
      <c r="L222" s="9">
        <v>45063</v>
      </c>
      <c r="M222" s="8" t="s">
        <v>404</v>
      </c>
      <c r="N222" s="8" t="s">
        <v>88</v>
      </c>
      <c r="O222" s="8" t="s">
        <v>37</v>
      </c>
      <c r="P222" s="8" t="s">
        <v>106</v>
      </c>
      <c r="R222" s="8" t="s">
        <v>35</v>
      </c>
      <c r="S222" s="8" t="s">
        <v>25</v>
      </c>
      <c r="T222" s="8" t="s">
        <v>20</v>
      </c>
      <c r="U222" s="57" t="s">
        <v>271</v>
      </c>
      <c r="V222" s="50">
        <v>45092</v>
      </c>
      <c r="W222" s="9">
        <v>45092</v>
      </c>
      <c r="X222" s="8"/>
    </row>
    <row r="223" spans="1:24" x14ac:dyDescent="0.25">
      <c r="A223" s="8" t="s">
        <v>302</v>
      </c>
      <c r="B223" s="31">
        <f>(COUNTIF($A$4:$A223,$A223)=1)+0</f>
        <v>0</v>
      </c>
      <c r="J223" s="31">
        <f>(COUNTIF($A$41:$A257,$A223)=1)+0</f>
        <v>0</v>
      </c>
      <c r="K223" s="8" t="s">
        <v>216</v>
      </c>
      <c r="L223" s="9">
        <v>45063</v>
      </c>
      <c r="M223" s="8" t="s">
        <v>404</v>
      </c>
      <c r="N223" s="8" t="s">
        <v>88</v>
      </c>
      <c r="O223" s="8" t="s">
        <v>37</v>
      </c>
      <c r="P223" s="8" t="s">
        <v>227</v>
      </c>
      <c r="R223" s="8" t="s">
        <v>35</v>
      </c>
      <c r="S223" s="8" t="s">
        <v>25</v>
      </c>
      <c r="T223" s="8" t="s">
        <v>55</v>
      </c>
      <c r="U223" s="8" t="s">
        <v>56</v>
      </c>
      <c r="V223" s="50">
        <v>45099</v>
      </c>
      <c r="W223" s="9">
        <v>45098</v>
      </c>
      <c r="X223" s="10"/>
    </row>
    <row r="224" spans="1:24" x14ac:dyDescent="0.25">
      <c r="A224" s="8" t="s">
        <v>302</v>
      </c>
      <c r="B224" s="31">
        <f>(COUNTIF($A$4:$A224,$A224)=1)+0</f>
        <v>0</v>
      </c>
      <c r="J224" s="31">
        <f>(COUNTIF($A$75:$A224,$A224)=1)+0</f>
        <v>0</v>
      </c>
      <c r="K224" s="8" t="s">
        <v>216</v>
      </c>
      <c r="L224" s="9">
        <v>45063</v>
      </c>
      <c r="M224" s="8" t="s">
        <v>404</v>
      </c>
      <c r="N224" s="8" t="s">
        <v>88</v>
      </c>
      <c r="O224" s="8" t="s">
        <v>37</v>
      </c>
      <c r="P224" s="8" t="s">
        <v>76</v>
      </c>
      <c r="R224" s="8" t="s">
        <v>35</v>
      </c>
      <c r="S224" s="8" t="s">
        <v>25</v>
      </c>
      <c r="T224" s="8" t="s">
        <v>20</v>
      </c>
      <c r="U224" s="8" t="s">
        <v>144</v>
      </c>
      <c r="V224" s="50">
        <v>45099</v>
      </c>
      <c r="W224" s="9">
        <v>45098</v>
      </c>
      <c r="X224" s="10"/>
    </row>
    <row r="225" spans="1:24" x14ac:dyDescent="0.25">
      <c r="A225" s="8" t="s">
        <v>302</v>
      </c>
      <c r="B225" s="31">
        <f>(COUNTIF($A$4:$A225,$A225)=1)+0</f>
        <v>0</v>
      </c>
      <c r="J225" s="31">
        <f>(COUNTIF($A$45:$A255,$A225)=1)+0</f>
        <v>0</v>
      </c>
      <c r="K225" s="8" t="s">
        <v>216</v>
      </c>
      <c r="L225" s="9">
        <v>45063</v>
      </c>
      <c r="M225" s="8" t="s">
        <v>404</v>
      </c>
      <c r="N225" s="8" t="s">
        <v>88</v>
      </c>
      <c r="O225" s="8" t="s">
        <v>37</v>
      </c>
      <c r="P225" s="8" t="s">
        <v>113</v>
      </c>
      <c r="R225" s="8" t="s">
        <v>35</v>
      </c>
      <c r="S225" s="8" t="s">
        <v>25</v>
      </c>
      <c r="T225" s="8" t="s">
        <v>20</v>
      </c>
      <c r="U225" s="8" t="s">
        <v>144</v>
      </c>
      <c r="V225" s="50">
        <v>45099</v>
      </c>
      <c r="W225" s="50">
        <v>45098</v>
      </c>
      <c r="X225" s="10"/>
    </row>
    <row r="226" spans="1:24" x14ac:dyDescent="0.25">
      <c r="A226" s="8" t="s">
        <v>302</v>
      </c>
      <c r="B226" s="31">
        <f>(COUNTIF($A$4:$A226,$A226)=1)+0</f>
        <v>0</v>
      </c>
      <c r="J226" s="31">
        <f>(COUNTIF($A$75:$A226,$A226)=1)+0</f>
        <v>0</v>
      </c>
      <c r="K226" s="8" t="s">
        <v>216</v>
      </c>
      <c r="L226" s="9">
        <v>45063</v>
      </c>
      <c r="M226" s="8" t="s">
        <v>404</v>
      </c>
      <c r="N226" s="8" t="s">
        <v>88</v>
      </c>
      <c r="O226" s="8" t="s">
        <v>37</v>
      </c>
      <c r="P226" s="8" t="s">
        <v>84</v>
      </c>
      <c r="R226" s="8" t="s">
        <v>35</v>
      </c>
      <c r="S226" s="8" t="s">
        <v>25</v>
      </c>
      <c r="T226" s="8" t="s">
        <v>55</v>
      </c>
      <c r="U226" s="8" t="s">
        <v>56</v>
      </c>
      <c r="V226" s="50">
        <v>45092</v>
      </c>
      <c r="W226" s="50">
        <v>45092</v>
      </c>
      <c r="X226" s="8"/>
    </row>
    <row r="227" spans="1:24" x14ac:dyDescent="0.25">
      <c r="A227" s="8" t="s">
        <v>302</v>
      </c>
      <c r="B227" s="31">
        <f>(COUNTIF($A$4:$A227,$A227)=1)+0</f>
        <v>0</v>
      </c>
      <c r="J227" s="31">
        <f>(COUNTIF($A$75:$A227,$A227)=1)+0</f>
        <v>0</v>
      </c>
      <c r="K227" s="8" t="s">
        <v>216</v>
      </c>
      <c r="L227" s="9">
        <v>45063</v>
      </c>
      <c r="M227" s="8" t="s">
        <v>404</v>
      </c>
      <c r="N227" s="8" t="s">
        <v>88</v>
      </c>
      <c r="O227" s="8" t="s">
        <v>37</v>
      </c>
      <c r="P227" s="8" t="s">
        <v>69</v>
      </c>
      <c r="R227" s="8" t="s">
        <v>35</v>
      </c>
      <c r="S227" s="8" t="s">
        <v>25</v>
      </c>
      <c r="T227" s="8" t="s">
        <v>55</v>
      </c>
      <c r="U227" s="8" t="s">
        <v>56</v>
      </c>
      <c r="V227" s="50">
        <v>45092</v>
      </c>
      <c r="W227" s="50">
        <v>45092</v>
      </c>
      <c r="X227" s="8"/>
    </row>
    <row r="228" spans="1:24" x14ac:dyDescent="0.25">
      <c r="A228" s="8" t="s">
        <v>302</v>
      </c>
      <c r="B228" s="31">
        <f>(COUNTIF($A$4:$A228,$A228)=1)+0</f>
        <v>0</v>
      </c>
      <c r="J228" s="31">
        <f>(COUNTIF($A$75:$A228,$A228)=1)+0</f>
        <v>0</v>
      </c>
      <c r="K228" s="8" t="s">
        <v>216</v>
      </c>
      <c r="L228" s="9">
        <v>45063</v>
      </c>
      <c r="M228" s="8" t="s">
        <v>404</v>
      </c>
      <c r="N228" s="8" t="s">
        <v>88</v>
      </c>
      <c r="O228" s="8" t="s">
        <v>37</v>
      </c>
      <c r="P228" s="8" t="s">
        <v>140</v>
      </c>
      <c r="R228" s="8" t="s">
        <v>35</v>
      </c>
      <c r="S228" s="8" t="s">
        <v>25</v>
      </c>
      <c r="T228" s="8" t="s">
        <v>55</v>
      </c>
      <c r="U228" s="8" t="s">
        <v>56</v>
      </c>
      <c r="V228" s="50">
        <v>45099</v>
      </c>
      <c r="W228" s="50">
        <v>45098</v>
      </c>
      <c r="X228" s="10"/>
    </row>
    <row r="229" spans="1:24" x14ac:dyDescent="0.25">
      <c r="A229" s="8" t="s">
        <v>302</v>
      </c>
      <c r="B229" s="31">
        <f>(COUNTIF($A$4:$A229,$A229)=1)+0</f>
        <v>0</v>
      </c>
      <c r="J229" s="31">
        <f>(COUNTIF($A$75:$A229,$A229)=1)+0</f>
        <v>0</v>
      </c>
      <c r="K229" s="8" t="s">
        <v>216</v>
      </c>
      <c r="L229" s="9">
        <v>45063</v>
      </c>
      <c r="M229" s="8" t="s">
        <v>404</v>
      </c>
      <c r="N229" s="8" t="s">
        <v>88</v>
      </c>
      <c r="O229" s="8" t="s">
        <v>37</v>
      </c>
      <c r="P229" s="8" t="s">
        <v>125</v>
      </c>
      <c r="R229" s="8" t="s">
        <v>35</v>
      </c>
      <c r="S229" s="8" t="s">
        <v>25</v>
      </c>
      <c r="T229" s="8" t="s">
        <v>55</v>
      </c>
      <c r="U229" s="8" t="s">
        <v>56</v>
      </c>
      <c r="V229" s="50">
        <v>45099</v>
      </c>
      <c r="W229" s="50">
        <v>45098</v>
      </c>
      <c r="X229" s="10"/>
    </row>
    <row r="230" spans="1:24" x14ac:dyDescent="0.25">
      <c r="A230" s="8" t="s">
        <v>302</v>
      </c>
      <c r="B230" s="31">
        <f>(COUNTIF($A$4:$A230,$A230)=1)+0</f>
        <v>0</v>
      </c>
      <c r="J230" s="31">
        <f>(COUNTIF($A$75:$A230,$A230)=1)+0</f>
        <v>0</v>
      </c>
      <c r="K230" s="8" t="s">
        <v>216</v>
      </c>
      <c r="L230" s="9">
        <v>45063</v>
      </c>
      <c r="M230" s="8" t="s">
        <v>404</v>
      </c>
      <c r="N230" s="8" t="s">
        <v>88</v>
      </c>
      <c r="O230" s="8" t="s">
        <v>37</v>
      </c>
      <c r="P230" s="8" t="s">
        <v>85</v>
      </c>
      <c r="R230" s="8" t="s">
        <v>35</v>
      </c>
      <c r="S230" s="8" t="s">
        <v>25</v>
      </c>
      <c r="T230" s="8" t="s">
        <v>55</v>
      </c>
      <c r="U230" s="8" t="s">
        <v>56</v>
      </c>
      <c r="V230" s="50">
        <v>45092</v>
      </c>
      <c r="W230" s="9">
        <v>45092</v>
      </c>
      <c r="X230" s="8"/>
    </row>
    <row r="231" spans="1:24" x14ac:dyDescent="0.25">
      <c r="A231" s="4" t="s">
        <v>302</v>
      </c>
      <c r="B231" s="31">
        <f>(COUNTIF($A$4:$A231,$A231)=1)+0</f>
        <v>0</v>
      </c>
      <c r="J231" s="31">
        <f>(COUNTIF($A$75:$A231,$A231)=1)+0</f>
        <v>0</v>
      </c>
      <c r="K231" s="4" t="s">
        <v>216</v>
      </c>
      <c r="L231" s="6">
        <v>45063</v>
      </c>
      <c r="M231" s="4" t="s">
        <v>404</v>
      </c>
      <c r="N231" s="4" t="s">
        <v>88</v>
      </c>
      <c r="O231" s="4" t="s">
        <v>37</v>
      </c>
      <c r="P231" s="4" t="s">
        <v>336</v>
      </c>
      <c r="R231" s="4" t="s">
        <v>35</v>
      </c>
      <c r="S231" s="4" t="s">
        <v>19</v>
      </c>
      <c r="T231" s="4" t="s">
        <v>20</v>
      </c>
      <c r="U231" s="4" t="s">
        <v>138</v>
      </c>
      <c r="V231" s="6">
        <v>45099</v>
      </c>
      <c r="W231" s="6">
        <v>45105</v>
      </c>
      <c r="X231" s="7"/>
    </row>
    <row r="232" spans="1:24" x14ac:dyDescent="0.25">
      <c r="A232" s="8" t="s">
        <v>302</v>
      </c>
      <c r="B232" s="31">
        <f>(COUNTIF($A$4:$A232,$A232)=1)+0</f>
        <v>0</v>
      </c>
      <c r="J232" s="31">
        <f>(COUNTIF($A$75:$A232,$A232)=1)+0</f>
        <v>0</v>
      </c>
      <c r="K232" s="8" t="s">
        <v>216</v>
      </c>
      <c r="L232" s="9">
        <v>45063</v>
      </c>
      <c r="M232" s="8" t="s">
        <v>404</v>
      </c>
      <c r="N232" s="8" t="s">
        <v>88</v>
      </c>
      <c r="O232" s="8" t="s">
        <v>37</v>
      </c>
      <c r="P232" s="8" t="s">
        <v>206</v>
      </c>
      <c r="R232" s="8" t="s">
        <v>35</v>
      </c>
      <c r="S232" s="8" t="s">
        <v>25</v>
      </c>
      <c r="T232" s="8" t="s">
        <v>20</v>
      </c>
      <c r="U232" s="8" t="s">
        <v>138</v>
      </c>
      <c r="V232" s="9">
        <v>45092</v>
      </c>
      <c r="W232" s="9">
        <v>45092</v>
      </c>
      <c r="X232" s="8"/>
    </row>
    <row r="233" spans="1:24" x14ac:dyDescent="0.25">
      <c r="A233" s="104" t="s">
        <v>332</v>
      </c>
      <c r="B233" s="1">
        <f>(COUNTIF($A$4:$A233,$A233)=1)+0</f>
        <v>1</v>
      </c>
      <c r="C233" s="1"/>
      <c r="D233" s="1"/>
      <c r="E233" s="1"/>
      <c r="F233" s="1"/>
      <c r="G233" s="1"/>
      <c r="H233" s="1">
        <f>(COUNTIF($A$4:$A252,$A233)=1)+0</f>
        <v>1</v>
      </c>
      <c r="I233" s="1"/>
      <c r="J233" s="1"/>
      <c r="K233" s="104" t="s">
        <v>216</v>
      </c>
      <c r="L233" s="60">
        <v>45104</v>
      </c>
      <c r="M233" s="59" t="s">
        <v>396</v>
      </c>
      <c r="N233" s="59" t="s">
        <v>52</v>
      </c>
      <c r="O233" s="59" t="s">
        <v>209</v>
      </c>
      <c r="P233" s="59" t="s">
        <v>58</v>
      </c>
      <c r="Q233" s="59" t="s">
        <v>335</v>
      </c>
      <c r="R233" s="59" t="s">
        <v>54</v>
      </c>
      <c r="S233" s="59" t="s">
        <v>218</v>
      </c>
      <c r="T233" s="59" t="s">
        <v>55</v>
      </c>
      <c r="U233" s="59" t="s">
        <v>56</v>
      </c>
      <c r="V233" s="60">
        <v>45209</v>
      </c>
      <c r="W233" s="60">
        <v>45104</v>
      </c>
      <c r="X233" s="59"/>
    </row>
    <row r="234" spans="1:24" x14ac:dyDescent="0.25">
      <c r="A234" s="8" t="s">
        <v>157</v>
      </c>
      <c r="B234" s="31">
        <f>(COUNTIF($A$4:$A234,$A234)=1)+0</f>
        <v>1</v>
      </c>
      <c r="C234" s="31"/>
      <c r="D234" s="31"/>
      <c r="E234" s="31"/>
      <c r="F234" s="31"/>
      <c r="G234" s="31">
        <f>(COUNTIF($A$121:$A245,$A234)=1)+0</f>
        <v>1</v>
      </c>
      <c r="H234" s="31"/>
      <c r="I234" s="31"/>
      <c r="J234" s="31"/>
      <c r="K234" s="8" t="s">
        <v>158</v>
      </c>
      <c r="L234" s="9">
        <v>44838</v>
      </c>
      <c r="M234" s="8" t="s">
        <v>410</v>
      </c>
      <c r="N234" s="8" t="s">
        <v>159</v>
      </c>
      <c r="O234" s="8"/>
      <c r="P234" s="8" t="s">
        <v>65</v>
      </c>
      <c r="Q234" s="8"/>
      <c r="R234" s="8" t="s">
        <v>35</v>
      </c>
      <c r="S234" s="8" t="s">
        <v>311</v>
      </c>
      <c r="T234" s="8" t="s">
        <v>55</v>
      </c>
      <c r="U234" s="8" t="s">
        <v>56</v>
      </c>
      <c r="V234" s="9">
        <v>44855</v>
      </c>
      <c r="W234" s="9">
        <v>44839</v>
      </c>
      <c r="X234" s="10"/>
    </row>
    <row r="235" spans="1:24" x14ac:dyDescent="0.25">
      <c r="A235" s="89" t="s">
        <v>164</v>
      </c>
      <c r="B235" s="8" t="s">
        <v>158</v>
      </c>
      <c r="K235" s="89" t="s">
        <v>158</v>
      </c>
      <c r="L235" s="90"/>
      <c r="M235" s="90" t="e">
        <v>#N/A</v>
      </c>
      <c r="N235" s="90"/>
      <c r="O235" s="90"/>
      <c r="P235" s="90"/>
      <c r="R235" s="90"/>
      <c r="S235" s="90" t="s">
        <v>19</v>
      </c>
      <c r="T235" s="90"/>
      <c r="U235" s="90"/>
      <c r="V235" s="91"/>
      <c r="W235" s="91"/>
      <c r="X235" s="90"/>
    </row>
    <row r="236" spans="1:24" x14ac:dyDescent="0.25">
      <c r="A236" s="89" t="s">
        <v>164</v>
      </c>
      <c r="K236" s="89" t="s">
        <v>158</v>
      </c>
      <c r="L236" s="90"/>
      <c r="M236" s="90" t="e">
        <v>#N/A</v>
      </c>
      <c r="N236" s="90"/>
      <c r="O236" s="90"/>
      <c r="P236" s="90"/>
      <c r="R236" s="90"/>
      <c r="S236" s="90" t="s">
        <v>191</v>
      </c>
      <c r="T236" s="90"/>
      <c r="U236" s="90"/>
      <c r="V236" s="91"/>
      <c r="W236" s="91"/>
      <c r="X236" s="90"/>
    </row>
    <row r="237" spans="1:24" x14ac:dyDescent="0.25">
      <c r="A237" s="8" t="s">
        <v>164</v>
      </c>
      <c r="B237" s="31">
        <f>(COUNTIF($A$4:$A237,$A237)=1)+0</f>
        <v>0</v>
      </c>
      <c r="C237" s="31"/>
      <c r="D237" s="31"/>
      <c r="E237" s="31"/>
      <c r="F237" s="31"/>
      <c r="G237" s="31">
        <f>(COUNTIF($A$132:$A237,$A237)=1)+0</f>
        <v>0</v>
      </c>
      <c r="H237" s="31"/>
      <c r="I237" s="31"/>
      <c r="J237" s="31"/>
      <c r="K237" s="8" t="s">
        <v>158</v>
      </c>
      <c r="L237" s="9">
        <v>44883</v>
      </c>
      <c r="M237" s="8" t="s">
        <v>412</v>
      </c>
      <c r="N237" s="8" t="s">
        <v>165</v>
      </c>
      <c r="O237" s="8" t="s">
        <v>33</v>
      </c>
      <c r="P237" s="8" t="s">
        <v>166</v>
      </c>
      <c r="Q237" s="8"/>
      <c r="R237" s="8" t="s">
        <v>35</v>
      </c>
      <c r="S237" s="8" t="s">
        <v>311</v>
      </c>
      <c r="T237" s="8" t="s">
        <v>55</v>
      </c>
      <c r="U237" s="8" t="s">
        <v>56</v>
      </c>
      <c r="V237" s="9">
        <v>44897</v>
      </c>
      <c r="W237" s="9">
        <v>44895</v>
      </c>
      <c r="X237" s="10"/>
    </row>
    <row r="238" spans="1:24" x14ac:dyDescent="0.25">
      <c r="A238" s="59" t="s">
        <v>288</v>
      </c>
      <c r="B238" s="31">
        <f>(COUNTIF($A$4:$A238,$A238)=1)+0</f>
        <v>1</v>
      </c>
      <c r="J238" s="31">
        <f>(COUNTIF($A$14:$A296,$A238)=1)+0</f>
        <v>1</v>
      </c>
      <c r="K238" s="59" t="s">
        <v>158</v>
      </c>
      <c r="L238" s="60">
        <v>45035</v>
      </c>
      <c r="M238" s="59" t="s">
        <v>391</v>
      </c>
      <c r="N238" s="59" t="s">
        <v>289</v>
      </c>
      <c r="O238" s="59" t="s">
        <v>290</v>
      </c>
      <c r="P238" s="59" t="s">
        <v>208</v>
      </c>
      <c r="R238" s="59" t="s">
        <v>92</v>
      </c>
      <c r="S238" s="59" t="s">
        <v>224</v>
      </c>
      <c r="T238" s="59" t="s">
        <v>20</v>
      </c>
      <c r="U238" s="59" t="s">
        <v>144</v>
      </c>
      <c r="V238" s="60">
        <v>45092</v>
      </c>
      <c r="W238" s="60">
        <v>45090</v>
      </c>
      <c r="X238" s="80"/>
    </row>
    <row r="239" spans="1:24" x14ac:dyDescent="0.25">
      <c r="A239" s="59" t="s">
        <v>301</v>
      </c>
      <c r="B239" s="31">
        <f>(COUNTIF($A$4:$A239,$A239)=1)+0</f>
        <v>1</v>
      </c>
      <c r="J239" s="31">
        <f>(COUNTIF($A$21:$A293,$A239)=1)+0</f>
        <v>1</v>
      </c>
      <c r="K239" s="59" t="s">
        <v>158</v>
      </c>
      <c r="L239" s="60">
        <v>45062</v>
      </c>
      <c r="M239" s="59" t="s">
        <v>392</v>
      </c>
      <c r="N239" s="59" t="s">
        <v>289</v>
      </c>
      <c r="O239" s="59" t="s">
        <v>290</v>
      </c>
      <c r="P239" s="59" t="s">
        <v>76</v>
      </c>
      <c r="R239" s="59" t="s">
        <v>92</v>
      </c>
      <c r="S239" s="59" t="s">
        <v>224</v>
      </c>
      <c r="T239" s="59" t="s">
        <v>20</v>
      </c>
      <c r="U239" s="59" t="s">
        <v>144</v>
      </c>
      <c r="V239" s="60">
        <v>45104</v>
      </c>
      <c r="W239" s="60">
        <v>45090</v>
      </c>
      <c r="X239" s="80"/>
    </row>
    <row r="240" spans="1:24" x14ac:dyDescent="0.25">
      <c r="A240" s="11" t="s">
        <v>38</v>
      </c>
      <c r="B240" s="31">
        <f>(COUNTIF($A$4:$A240,$A240)=1)+0</f>
        <v>1</v>
      </c>
      <c r="C240" s="31"/>
      <c r="D240" s="31">
        <f>(COUNTIF($A$7:$A240,$A240)=1)+0</f>
        <v>1</v>
      </c>
      <c r="E240" s="31"/>
      <c r="F240" s="31"/>
      <c r="G240" s="31"/>
      <c r="H240" s="31"/>
      <c r="I240" s="31"/>
      <c r="J240" s="31"/>
      <c r="K240" s="1" t="s">
        <v>14</v>
      </c>
      <c r="L240" s="12">
        <v>43840</v>
      </c>
      <c r="M240" s="11" t="s">
        <v>399</v>
      </c>
      <c r="N240" s="11" t="s">
        <v>39</v>
      </c>
      <c r="O240" s="17" t="s">
        <v>41</v>
      </c>
      <c r="P240" s="16" t="s">
        <v>40</v>
      </c>
      <c r="R240" s="16" t="s">
        <v>18</v>
      </c>
      <c r="S240" s="11" t="s">
        <v>19</v>
      </c>
      <c r="T240" s="11" t="s">
        <v>61</v>
      </c>
      <c r="U240" s="11" t="s">
        <v>139</v>
      </c>
      <c r="V240" s="12" t="s">
        <v>295</v>
      </c>
      <c r="W240" s="12">
        <v>44321</v>
      </c>
      <c r="X240" s="47"/>
    </row>
    <row r="241" spans="1:24" x14ac:dyDescent="0.25">
      <c r="A241" s="11" t="s">
        <v>38</v>
      </c>
      <c r="B241" s="31">
        <f>(COUNTIF($A$4:$A241,$A241)=1)+0</f>
        <v>0</v>
      </c>
      <c r="C241" s="31"/>
      <c r="D241" s="31">
        <f>(COUNTIF($A$7:$A241,$A241)=1)+0</f>
        <v>0</v>
      </c>
      <c r="E241" s="31"/>
      <c r="F241" s="31"/>
      <c r="G241" s="31"/>
      <c r="H241" s="31"/>
      <c r="I241" s="31"/>
      <c r="J241" s="31"/>
      <c r="K241" s="1" t="s">
        <v>14</v>
      </c>
      <c r="L241" s="12">
        <v>43840</v>
      </c>
      <c r="M241" s="11" t="s">
        <v>399</v>
      </c>
      <c r="N241" s="11" t="s">
        <v>39</v>
      </c>
      <c r="O241" s="22" t="s">
        <v>21</v>
      </c>
      <c r="P241" s="16" t="s">
        <v>40</v>
      </c>
      <c r="R241" s="16" t="s">
        <v>18</v>
      </c>
      <c r="S241" s="11" t="s">
        <v>19</v>
      </c>
      <c r="T241" s="11" t="s">
        <v>61</v>
      </c>
      <c r="U241" s="11" t="s">
        <v>139</v>
      </c>
      <c r="V241" s="12" t="s">
        <v>295</v>
      </c>
      <c r="W241" s="12">
        <v>44321</v>
      </c>
      <c r="X241" s="5"/>
    </row>
    <row r="242" spans="1:24" x14ac:dyDescent="0.25">
      <c r="A242" s="11" t="s">
        <v>38</v>
      </c>
      <c r="B242" s="31">
        <f>(COUNTIF($A$4:$A242,$A242)=1)+0</f>
        <v>0</v>
      </c>
      <c r="C242" s="31"/>
      <c r="D242" s="31">
        <f>(COUNTIF($A$7:$A242,$A242)=1)+0</f>
        <v>0</v>
      </c>
      <c r="E242" s="31"/>
      <c r="F242" s="31"/>
      <c r="G242" s="31"/>
      <c r="H242" s="31"/>
      <c r="I242" s="31"/>
      <c r="J242" s="31"/>
      <c r="K242" s="1" t="s">
        <v>14</v>
      </c>
      <c r="L242" s="12">
        <v>43840</v>
      </c>
      <c r="M242" s="11" t="s">
        <v>399</v>
      </c>
      <c r="N242" s="11" t="s">
        <v>39</v>
      </c>
      <c r="O242" s="22" t="s">
        <v>26</v>
      </c>
      <c r="P242" s="16" t="s">
        <v>40</v>
      </c>
      <c r="R242" s="16" t="s">
        <v>18</v>
      </c>
      <c r="S242" s="11" t="s">
        <v>19</v>
      </c>
      <c r="T242" s="11" t="s">
        <v>61</v>
      </c>
      <c r="U242" s="11" t="s">
        <v>139</v>
      </c>
      <c r="V242" s="12" t="s">
        <v>295</v>
      </c>
      <c r="W242" s="12">
        <v>44321</v>
      </c>
      <c r="X242" s="5"/>
    </row>
    <row r="243" spans="1:24" x14ac:dyDescent="0.25">
      <c r="A243" s="8" t="s">
        <v>38</v>
      </c>
      <c r="B243" s="31">
        <f>(COUNTIF($A$4:$A243,$A243)=1)+0</f>
        <v>0</v>
      </c>
      <c r="C243" s="31"/>
      <c r="D243" s="31">
        <f>(COUNTIF($A$7:$A243,$A243)=1)+0</f>
        <v>0</v>
      </c>
      <c r="E243" s="31"/>
      <c r="F243" s="31"/>
      <c r="G243" s="31"/>
      <c r="H243" s="31"/>
      <c r="I243" s="31"/>
      <c r="J243" s="31"/>
      <c r="K243" s="8" t="s">
        <v>14</v>
      </c>
      <c r="L243" s="9">
        <v>43840</v>
      </c>
      <c r="M243" s="8" t="s">
        <v>399</v>
      </c>
      <c r="N243" s="8" t="s">
        <v>39</v>
      </c>
      <c r="O243" s="8" t="s">
        <v>36</v>
      </c>
      <c r="P243" s="49" t="s">
        <v>40</v>
      </c>
      <c r="R243" s="49" t="s">
        <v>18</v>
      </c>
      <c r="S243" s="8" t="s">
        <v>25</v>
      </c>
      <c r="T243" s="8" t="s">
        <v>20</v>
      </c>
      <c r="U243" s="8"/>
      <c r="V243" s="9">
        <v>44321</v>
      </c>
      <c r="W243" s="9">
        <v>44321</v>
      </c>
      <c r="X243" s="10"/>
    </row>
    <row r="244" spans="1:24" x14ac:dyDescent="0.25">
      <c r="A244" s="8" t="s">
        <v>38</v>
      </c>
      <c r="B244" s="31">
        <f>(COUNTIF($A$4:$A244,$A244)=1)+0</f>
        <v>0</v>
      </c>
      <c r="C244" s="31"/>
      <c r="D244" s="31">
        <f>(COUNTIF($A$7:$A244,$A244)=1)+0</f>
        <v>0</v>
      </c>
      <c r="E244" s="31"/>
      <c r="F244" s="31"/>
      <c r="G244" s="31"/>
      <c r="H244" s="31"/>
      <c r="I244" s="31"/>
      <c r="J244" s="31"/>
      <c r="K244" s="8" t="s">
        <v>14</v>
      </c>
      <c r="L244" s="9">
        <v>43840</v>
      </c>
      <c r="M244" s="8" t="s">
        <v>399</v>
      </c>
      <c r="N244" s="8" t="s">
        <v>39</v>
      </c>
      <c r="O244" s="8" t="s">
        <v>27</v>
      </c>
      <c r="P244" s="49" t="s">
        <v>40</v>
      </c>
      <c r="Q244" s="8"/>
      <c r="R244" s="49" t="s">
        <v>18</v>
      </c>
      <c r="S244" s="8" t="s">
        <v>25</v>
      </c>
      <c r="T244" s="8" t="s">
        <v>20</v>
      </c>
      <c r="U244" s="8"/>
      <c r="V244" s="9">
        <v>44321</v>
      </c>
      <c r="W244" s="9">
        <v>44321</v>
      </c>
      <c r="X244" s="10"/>
    </row>
    <row r="245" spans="1:24" x14ac:dyDescent="0.25">
      <c r="A245" s="8" t="s">
        <v>38</v>
      </c>
      <c r="B245" s="31">
        <f>(COUNTIF($A$4:$A245,$A245)=1)+0</f>
        <v>0</v>
      </c>
      <c r="C245" s="31"/>
      <c r="D245" s="31">
        <f>(COUNTIF($A$7:$A245,$A245)=1)+0</f>
        <v>0</v>
      </c>
      <c r="E245" s="31"/>
      <c r="F245" s="31"/>
      <c r="G245" s="31"/>
      <c r="H245" s="31"/>
      <c r="I245" s="31"/>
      <c r="J245" s="31"/>
      <c r="K245" s="8" t="s">
        <v>14</v>
      </c>
      <c r="L245" s="9">
        <v>43840</v>
      </c>
      <c r="M245" s="8" t="s">
        <v>399</v>
      </c>
      <c r="N245" s="8" t="s">
        <v>39</v>
      </c>
      <c r="O245" s="8" t="s">
        <v>30</v>
      </c>
      <c r="P245" s="49" t="s">
        <v>40</v>
      </c>
      <c r="Q245" s="8"/>
      <c r="R245" s="49" t="s">
        <v>18</v>
      </c>
      <c r="S245" s="8" t="s">
        <v>25</v>
      </c>
      <c r="T245" s="8" t="s">
        <v>20</v>
      </c>
      <c r="U245" s="8"/>
      <c r="V245" s="9">
        <v>44321</v>
      </c>
      <c r="W245" s="9">
        <v>44321</v>
      </c>
      <c r="X245" s="10"/>
    </row>
    <row r="246" spans="1:24" x14ac:dyDescent="0.25">
      <c r="A246" s="8" t="s">
        <v>38</v>
      </c>
      <c r="B246" s="31">
        <f>(COUNTIF($A$4:$A246,$A246)=1)+0</f>
        <v>0</v>
      </c>
      <c r="C246" s="31"/>
      <c r="D246" s="31">
        <f>(COUNTIF($A$7:$A246,$A246)=1)+0</f>
        <v>0</v>
      </c>
      <c r="E246" s="31"/>
      <c r="F246" s="31"/>
      <c r="G246" s="31"/>
      <c r="H246" s="31"/>
      <c r="I246" s="31"/>
      <c r="J246" s="31"/>
      <c r="K246" s="8" t="s">
        <v>14</v>
      </c>
      <c r="L246" s="9">
        <v>43840</v>
      </c>
      <c r="M246" s="8" t="s">
        <v>399</v>
      </c>
      <c r="N246" s="8" t="s">
        <v>39</v>
      </c>
      <c r="O246" s="8" t="s">
        <v>31</v>
      </c>
      <c r="P246" s="49" t="s">
        <v>40</v>
      </c>
      <c r="Q246" s="8"/>
      <c r="R246" s="49" t="s">
        <v>18</v>
      </c>
      <c r="S246" s="8" t="s">
        <v>25</v>
      </c>
      <c r="T246" s="8" t="s">
        <v>20</v>
      </c>
      <c r="U246" s="8"/>
      <c r="V246" s="9">
        <v>44321</v>
      </c>
      <c r="W246" s="9">
        <v>44321</v>
      </c>
      <c r="X246" s="10"/>
    </row>
    <row r="247" spans="1:24" x14ac:dyDescent="0.25">
      <c r="A247" s="11" t="s">
        <v>13</v>
      </c>
      <c r="B247" s="31">
        <f>(COUNTIF($A$4:$A247,$A247)=1)+0</f>
        <v>1</v>
      </c>
      <c r="C247" s="31"/>
      <c r="D247" s="31">
        <f>(COUNTIF($A$7:$A247,$A247)=1)+0</f>
        <v>1</v>
      </c>
      <c r="E247" s="31"/>
      <c r="F247" s="31"/>
      <c r="G247" s="31"/>
      <c r="H247" s="31"/>
      <c r="I247" s="31"/>
      <c r="J247" s="31"/>
      <c r="K247" s="1" t="s">
        <v>14</v>
      </c>
      <c r="L247" s="12">
        <v>44272</v>
      </c>
      <c r="M247" s="11" t="s">
        <v>400</v>
      </c>
      <c r="N247" s="11" t="s">
        <v>15</v>
      </c>
      <c r="O247" s="11" t="s">
        <v>46</v>
      </c>
      <c r="P247" s="16" t="s">
        <v>69</v>
      </c>
      <c r="R247" s="16" t="s">
        <v>35</v>
      </c>
      <c r="S247" s="11" t="s">
        <v>19</v>
      </c>
      <c r="T247" s="11" t="s">
        <v>55</v>
      </c>
      <c r="U247" s="11" t="s">
        <v>56</v>
      </c>
      <c r="V247" s="12">
        <v>45091</v>
      </c>
      <c r="W247" s="12">
        <v>44272</v>
      </c>
      <c r="X247" s="5"/>
    </row>
    <row r="248" spans="1:24" x14ac:dyDescent="0.25">
      <c r="A248" s="11" t="s">
        <v>13</v>
      </c>
      <c r="B248" s="31">
        <f>(COUNTIF($A$4:$A248,$A248)=1)+0</f>
        <v>0</v>
      </c>
      <c r="C248" s="31"/>
      <c r="D248" s="31">
        <f>(COUNTIF($A$7:$A248,$A248)=1)+0</f>
        <v>0</v>
      </c>
      <c r="E248" s="31"/>
      <c r="F248" s="31"/>
      <c r="G248" s="31"/>
      <c r="H248" s="31"/>
      <c r="I248" s="31"/>
      <c r="J248" s="31"/>
      <c r="K248" s="1" t="s">
        <v>14</v>
      </c>
      <c r="L248" s="12">
        <v>43874</v>
      </c>
      <c r="M248" s="11" t="s">
        <v>400</v>
      </c>
      <c r="N248" s="11" t="s">
        <v>15</v>
      </c>
      <c r="O248" s="11" t="s">
        <v>21</v>
      </c>
      <c r="P248" s="11" t="s">
        <v>17</v>
      </c>
      <c r="R248" s="11" t="s">
        <v>18</v>
      </c>
      <c r="S248" s="11" t="s">
        <v>19</v>
      </c>
      <c r="T248" s="11" t="s">
        <v>61</v>
      </c>
      <c r="U248" s="11" t="s">
        <v>139</v>
      </c>
      <c r="V248" s="12" t="s">
        <v>295</v>
      </c>
      <c r="W248" s="12">
        <v>44567</v>
      </c>
      <c r="X248" s="5"/>
    </row>
    <row r="249" spans="1:24" x14ac:dyDescent="0.25">
      <c r="A249" s="11" t="s">
        <v>13</v>
      </c>
      <c r="B249" s="31">
        <f>(COUNTIF($A$4:$A249,$A249)=1)+0</f>
        <v>0</v>
      </c>
      <c r="C249" s="31"/>
      <c r="D249" s="31">
        <f>(COUNTIF($A$7:$A249,$A249)=1)+0</f>
        <v>0</v>
      </c>
      <c r="E249" s="31"/>
      <c r="F249" s="31"/>
      <c r="G249" s="31"/>
      <c r="H249" s="31"/>
      <c r="I249" s="31"/>
      <c r="J249" s="31"/>
      <c r="K249" s="1" t="s">
        <v>14</v>
      </c>
      <c r="L249" s="12">
        <v>43874</v>
      </c>
      <c r="M249" s="11" t="s">
        <v>400</v>
      </c>
      <c r="N249" s="11" t="s">
        <v>15</v>
      </c>
      <c r="O249" s="11" t="s">
        <v>27</v>
      </c>
      <c r="P249" s="11" t="s">
        <v>17</v>
      </c>
      <c r="R249" s="11" t="s">
        <v>18</v>
      </c>
      <c r="S249" s="11" t="s">
        <v>19</v>
      </c>
      <c r="T249" s="11" t="s">
        <v>61</v>
      </c>
      <c r="U249" s="11" t="s">
        <v>139</v>
      </c>
      <c r="V249" s="62" t="s">
        <v>295</v>
      </c>
      <c r="W249" s="62">
        <v>44567</v>
      </c>
      <c r="X249" s="5"/>
    </row>
    <row r="250" spans="1:24" x14ac:dyDescent="0.25">
      <c r="A250" s="11" t="s">
        <v>13</v>
      </c>
      <c r="B250" s="31">
        <f>(COUNTIF($A$4:$A250,$A250)=1)+0</f>
        <v>0</v>
      </c>
      <c r="C250" s="31"/>
      <c r="D250" s="31">
        <f>(COUNTIF($A$7:$A250,$A250)=1)+0</f>
        <v>0</v>
      </c>
      <c r="E250" s="31"/>
      <c r="F250" s="31"/>
      <c r="G250" s="31"/>
      <c r="H250" s="31"/>
      <c r="I250" s="31"/>
      <c r="J250" s="31"/>
      <c r="K250" s="1" t="s">
        <v>14</v>
      </c>
      <c r="L250" s="12">
        <v>43874</v>
      </c>
      <c r="M250" s="11" t="s">
        <v>400</v>
      </c>
      <c r="N250" s="11" t="s">
        <v>15</v>
      </c>
      <c r="O250" s="22" t="s">
        <v>83</v>
      </c>
      <c r="P250" s="11" t="s">
        <v>17</v>
      </c>
      <c r="R250" s="11" t="s">
        <v>18</v>
      </c>
      <c r="S250" s="11" t="s">
        <v>19</v>
      </c>
      <c r="T250" s="11" t="s">
        <v>61</v>
      </c>
      <c r="U250" s="11" t="s">
        <v>139</v>
      </c>
      <c r="V250" s="12" t="s">
        <v>295</v>
      </c>
      <c r="W250" s="12">
        <v>44567</v>
      </c>
      <c r="X250" s="48"/>
    </row>
    <row r="251" spans="1:24" x14ac:dyDescent="0.25">
      <c r="A251" s="11" t="s">
        <v>13</v>
      </c>
      <c r="B251" s="31">
        <f>(COUNTIF($A$4:$A251,$A251)=1)+0</f>
        <v>0</v>
      </c>
      <c r="C251" s="31"/>
      <c r="D251" s="31">
        <f>(COUNTIF($A$7:$A251,$A251)=1)+0</f>
        <v>0</v>
      </c>
      <c r="E251" s="31"/>
      <c r="F251" s="31"/>
      <c r="G251" s="31"/>
      <c r="H251" s="31"/>
      <c r="I251" s="31"/>
      <c r="J251" s="31"/>
      <c r="K251" s="1" t="s">
        <v>14</v>
      </c>
      <c r="L251" s="12">
        <v>43874</v>
      </c>
      <c r="M251" s="11" t="s">
        <v>400</v>
      </c>
      <c r="N251" s="11" t="s">
        <v>15</v>
      </c>
      <c r="O251" s="11" t="s">
        <v>23</v>
      </c>
      <c r="P251" s="11" t="s">
        <v>17</v>
      </c>
      <c r="R251" s="11" t="s">
        <v>18</v>
      </c>
      <c r="S251" s="11" t="s">
        <v>19</v>
      </c>
      <c r="T251" s="11" t="s">
        <v>61</v>
      </c>
      <c r="U251" s="11" t="s">
        <v>139</v>
      </c>
      <c r="V251" s="12" t="s">
        <v>295</v>
      </c>
      <c r="W251" s="12">
        <v>44567</v>
      </c>
      <c r="X251" s="5"/>
    </row>
    <row r="252" spans="1:24" x14ac:dyDescent="0.25">
      <c r="A252" s="11" t="s">
        <v>13</v>
      </c>
      <c r="B252" s="31">
        <f>(COUNTIF($A$4:$A252,$A252)=1)+0</f>
        <v>0</v>
      </c>
      <c r="C252" s="31"/>
      <c r="D252" s="31">
        <f>(COUNTIF($A$7:$A252,$A252)=1)+0</f>
        <v>0</v>
      </c>
      <c r="E252" s="31"/>
      <c r="F252" s="31"/>
      <c r="G252" s="31"/>
      <c r="H252" s="31"/>
      <c r="I252" s="31"/>
      <c r="J252" s="31"/>
      <c r="K252" s="1" t="s">
        <v>14</v>
      </c>
      <c r="L252" s="12">
        <v>43874</v>
      </c>
      <c r="M252" s="11" t="s">
        <v>400</v>
      </c>
      <c r="N252" s="11" t="s">
        <v>15</v>
      </c>
      <c r="O252" s="11" t="s">
        <v>22</v>
      </c>
      <c r="P252" s="11" t="s">
        <v>17</v>
      </c>
      <c r="R252" s="11" t="s">
        <v>18</v>
      </c>
      <c r="S252" s="11" t="s">
        <v>19</v>
      </c>
      <c r="T252" s="11" t="s">
        <v>61</v>
      </c>
      <c r="U252" s="11" t="s">
        <v>139</v>
      </c>
      <c r="V252" s="12" t="s">
        <v>295</v>
      </c>
      <c r="W252" s="12">
        <v>44567</v>
      </c>
      <c r="X252" s="5"/>
    </row>
    <row r="253" spans="1:24" x14ac:dyDescent="0.25">
      <c r="A253" s="11" t="s">
        <v>13</v>
      </c>
      <c r="B253" s="31">
        <f>(COUNTIF($A$4:$A253,$A253)=1)+0</f>
        <v>0</v>
      </c>
      <c r="C253" s="31"/>
      <c r="D253" s="31">
        <f>(COUNTIF($A$7:$A253,$A253)=1)+0</f>
        <v>0</v>
      </c>
      <c r="E253" s="31"/>
      <c r="F253" s="31"/>
      <c r="G253" s="31"/>
      <c r="H253" s="31"/>
      <c r="I253" s="31"/>
      <c r="J253" s="31"/>
      <c r="K253" s="1" t="s">
        <v>14</v>
      </c>
      <c r="L253" s="12">
        <v>43874</v>
      </c>
      <c r="M253" s="11" t="s">
        <v>400</v>
      </c>
      <c r="N253" s="11" t="s">
        <v>15</v>
      </c>
      <c r="O253" s="11" t="s">
        <v>16</v>
      </c>
      <c r="P253" s="11" t="s">
        <v>17</v>
      </c>
      <c r="Q253" s="11" t="s">
        <v>17</v>
      </c>
      <c r="R253" s="11" t="s">
        <v>18</v>
      </c>
      <c r="S253" s="11" t="s">
        <v>19</v>
      </c>
      <c r="T253" s="11" t="s">
        <v>61</v>
      </c>
      <c r="U253" s="11" t="s">
        <v>139</v>
      </c>
      <c r="V253" s="12" t="s">
        <v>295</v>
      </c>
      <c r="W253" s="12">
        <v>44567</v>
      </c>
      <c r="X253" s="5"/>
    </row>
    <row r="254" spans="1:24" x14ac:dyDescent="0.25">
      <c r="A254" s="11" t="s">
        <v>13</v>
      </c>
      <c r="B254" s="31">
        <f>(COUNTIF($A$4:$A254,$A254)=1)+0</f>
        <v>0</v>
      </c>
      <c r="C254" s="31"/>
      <c r="D254" s="31">
        <f>(COUNTIF($A$7:$A254,$A254)=1)+0</f>
        <v>0</v>
      </c>
      <c r="E254" s="31"/>
      <c r="F254" s="31"/>
      <c r="G254" s="31"/>
      <c r="H254" s="31"/>
      <c r="I254" s="31"/>
      <c r="J254" s="31"/>
      <c r="K254" s="1" t="s">
        <v>14</v>
      </c>
      <c r="L254" s="12">
        <v>43874</v>
      </c>
      <c r="M254" s="11" t="s">
        <v>400</v>
      </c>
      <c r="N254" s="11" t="s">
        <v>15</v>
      </c>
      <c r="O254" s="11" t="s">
        <v>26</v>
      </c>
      <c r="P254" s="11" t="s">
        <v>17</v>
      </c>
      <c r="R254" s="11" t="s">
        <v>18</v>
      </c>
      <c r="S254" s="11" t="s">
        <v>19</v>
      </c>
      <c r="T254" s="11" t="s">
        <v>61</v>
      </c>
      <c r="U254" s="11" t="s">
        <v>139</v>
      </c>
      <c r="V254" s="12" t="s">
        <v>295</v>
      </c>
      <c r="W254" s="12">
        <v>44567</v>
      </c>
      <c r="X254" s="5"/>
    </row>
    <row r="255" spans="1:24" x14ac:dyDescent="0.25">
      <c r="A255" s="11" t="s">
        <v>13</v>
      </c>
      <c r="B255" s="31">
        <f>(COUNTIF($A$4:$A255,$A255)=1)+0</f>
        <v>0</v>
      </c>
      <c r="C255" s="31"/>
      <c r="D255" s="31">
        <f>(COUNTIF($A$7:$A255,$A255)=1)+0</f>
        <v>0</v>
      </c>
      <c r="E255" s="31"/>
      <c r="F255" s="31"/>
      <c r="G255" s="31"/>
      <c r="H255" s="31"/>
      <c r="I255" s="31"/>
      <c r="J255" s="31"/>
      <c r="K255" s="1" t="s">
        <v>14</v>
      </c>
      <c r="L255" s="12">
        <v>43874</v>
      </c>
      <c r="M255" s="11" t="s">
        <v>400</v>
      </c>
      <c r="N255" s="11" t="s">
        <v>15</v>
      </c>
      <c r="O255" s="11" t="s">
        <v>32</v>
      </c>
      <c r="P255" s="11" t="s">
        <v>17</v>
      </c>
      <c r="R255" s="11" t="s">
        <v>18</v>
      </c>
      <c r="S255" s="11" t="s">
        <v>19</v>
      </c>
      <c r="T255" s="11" t="s">
        <v>61</v>
      </c>
      <c r="U255" s="11" t="s">
        <v>139</v>
      </c>
      <c r="V255" s="12" t="s">
        <v>295</v>
      </c>
      <c r="W255" s="12">
        <v>44567</v>
      </c>
      <c r="X255" s="5"/>
    </row>
    <row r="256" spans="1:24" x14ac:dyDescent="0.25">
      <c r="A256" s="11" t="s">
        <v>13</v>
      </c>
      <c r="B256" s="31">
        <f>(COUNTIF($A$4:$A256,$A256)=1)+0</f>
        <v>0</v>
      </c>
      <c r="C256" s="31"/>
      <c r="D256" s="31">
        <f>(COUNTIF($A$7:$A256,$A256)=1)+0</f>
        <v>0</v>
      </c>
      <c r="E256" s="31"/>
      <c r="F256" s="31"/>
      <c r="G256" s="31"/>
      <c r="H256" s="31"/>
      <c r="I256" s="31"/>
      <c r="J256" s="31"/>
      <c r="K256" s="1" t="s">
        <v>14</v>
      </c>
      <c r="L256" s="12">
        <v>43874</v>
      </c>
      <c r="M256" s="11" t="s">
        <v>400</v>
      </c>
      <c r="N256" s="11" t="s">
        <v>15</v>
      </c>
      <c r="O256" s="22" t="s">
        <v>28</v>
      </c>
      <c r="P256" s="11" t="s">
        <v>17</v>
      </c>
      <c r="R256" s="11" t="s">
        <v>18</v>
      </c>
      <c r="S256" s="11" t="s">
        <v>19</v>
      </c>
      <c r="T256" s="11" t="s">
        <v>61</v>
      </c>
      <c r="U256" s="11" t="s">
        <v>139</v>
      </c>
      <c r="V256" s="12" t="s">
        <v>295</v>
      </c>
      <c r="W256" s="12">
        <v>44567</v>
      </c>
      <c r="X256" s="5"/>
    </row>
    <row r="257" spans="1:24" x14ac:dyDescent="0.25">
      <c r="A257" s="11" t="s">
        <v>13</v>
      </c>
      <c r="B257" s="31">
        <f>(COUNTIF($A$4:$A257,$A257)=1)+0</f>
        <v>0</v>
      </c>
      <c r="C257" s="31"/>
      <c r="D257" s="31">
        <f>(COUNTIF($A$7:$A257,$A257)=1)+0</f>
        <v>0</v>
      </c>
      <c r="E257" s="31"/>
      <c r="F257" s="31"/>
      <c r="G257" s="31"/>
      <c r="H257" s="31"/>
      <c r="I257" s="31"/>
      <c r="J257" s="31"/>
      <c r="K257" s="1" t="s">
        <v>14</v>
      </c>
      <c r="L257" s="12">
        <v>43874</v>
      </c>
      <c r="M257" s="11" t="s">
        <v>400</v>
      </c>
      <c r="N257" s="11" t="s">
        <v>15</v>
      </c>
      <c r="O257" s="11" t="s">
        <v>33</v>
      </c>
      <c r="P257" s="11" t="s">
        <v>17</v>
      </c>
      <c r="R257" s="11" t="s">
        <v>18</v>
      </c>
      <c r="S257" s="11" t="s">
        <v>19</v>
      </c>
      <c r="T257" s="11" t="s">
        <v>61</v>
      </c>
      <c r="U257" s="11" t="s">
        <v>139</v>
      </c>
      <c r="V257" s="12" t="s">
        <v>295</v>
      </c>
      <c r="W257" s="12">
        <v>44567</v>
      </c>
      <c r="X257" s="5"/>
    </row>
    <row r="258" spans="1:24" x14ac:dyDescent="0.25">
      <c r="A258" s="8" t="s">
        <v>13</v>
      </c>
      <c r="B258" s="31">
        <f>(COUNTIF($A$4:$A258,$A258)=1)+0</f>
        <v>0</v>
      </c>
      <c r="C258" s="31"/>
      <c r="D258" s="31">
        <f>(COUNTIF($A$7:$A258,$A258)=1)+0</f>
        <v>0</v>
      </c>
      <c r="E258" s="31"/>
      <c r="F258" s="31"/>
      <c r="G258" s="31"/>
      <c r="H258" s="31"/>
      <c r="I258" s="31"/>
      <c r="J258" s="31"/>
      <c r="K258" s="8" t="s">
        <v>14</v>
      </c>
      <c r="L258" s="9">
        <v>43874</v>
      </c>
      <c r="M258" s="8" t="s">
        <v>400</v>
      </c>
      <c r="N258" s="8" t="s">
        <v>15</v>
      </c>
      <c r="O258" s="8" t="s">
        <v>24</v>
      </c>
      <c r="P258" s="8" t="s">
        <v>17</v>
      </c>
      <c r="Q258" s="8"/>
      <c r="R258" s="8" t="s">
        <v>18</v>
      </c>
      <c r="S258" s="8" t="s">
        <v>25</v>
      </c>
      <c r="T258" s="8" t="s">
        <v>20</v>
      </c>
      <c r="U258" s="8"/>
      <c r="V258" s="9">
        <v>44567</v>
      </c>
      <c r="W258" s="9">
        <v>44567</v>
      </c>
      <c r="X258" s="10"/>
    </row>
    <row r="259" spans="1:24" x14ac:dyDescent="0.25">
      <c r="A259" s="8" t="s">
        <v>13</v>
      </c>
      <c r="B259" s="31">
        <f>(COUNTIF($A$4:$A259,$A259)=1)+0</f>
        <v>0</v>
      </c>
      <c r="C259" s="31"/>
      <c r="D259" s="31">
        <f>(COUNTIF($A$7:$A259,$A259)=1)+0</f>
        <v>0</v>
      </c>
      <c r="E259" s="31"/>
      <c r="F259" s="31"/>
      <c r="G259" s="31"/>
      <c r="H259" s="31"/>
      <c r="I259" s="31"/>
      <c r="J259" s="31"/>
      <c r="K259" s="8" t="s">
        <v>14</v>
      </c>
      <c r="L259" s="9">
        <v>43874</v>
      </c>
      <c r="M259" s="8" t="s">
        <v>400</v>
      </c>
      <c r="N259" s="8" t="s">
        <v>15</v>
      </c>
      <c r="O259" s="8" t="s">
        <v>30</v>
      </c>
      <c r="P259" s="8" t="s">
        <v>17</v>
      </c>
      <c r="Q259" s="8"/>
      <c r="R259" s="8" t="s">
        <v>18</v>
      </c>
      <c r="S259" s="8" t="s">
        <v>25</v>
      </c>
      <c r="T259" s="8" t="s">
        <v>20</v>
      </c>
      <c r="U259" s="8"/>
      <c r="V259" s="9">
        <v>44979</v>
      </c>
      <c r="W259" s="9">
        <v>44979</v>
      </c>
      <c r="X259" s="10"/>
    </row>
    <row r="260" spans="1:24" x14ac:dyDescent="0.25">
      <c r="A260" s="8" t="s">
        <v>13</v>
      </c>
      <c r="B260" s="31">
        <f>(COUNTIF($A$4:$A260,$A260)=1)+0</f>
        <v>0</v>
      </c>
      <c r="C260" s="31"/>
      <c r="D260" s="31">
        <f>(COUNTIF($A$7:$A260,$A260)=1)+0</f>
        <v>0</v>
      </c>
      <c r="E260" s="31"/>
      <c r="F260" s="31"/>
      <c r="G260" s="31"/>
      <c r="H260" s="31"/>
      <c r="I260" s="31"/>
      <c r="J260" s="31"/>
      <c r="K260" s="8" t="s">
        <v>14</v>
      </c>
      <c r="L260" s="9">
        <v>43874</v>
      </c>
      <c r="M260" s="8" t="s">
        <v>400</v>
      </c>
      <c r="N260" s="8" t="s">
        <v>15</v>
      </c>
      <c r="O260" s="8" t="s">
        <v>31</v>
      </c>
      <c r="P260" s="8" t="s">
        <v>17</v>
      </c>
      <c r="Q260" s="8"/>
      <c r="R260" s="8" t="s">
        <v>18</v>
      </c>
      <c r="S260" s="8" t="s">
        <v>25</v>
      </c>
      <c r="T260" s="8" t="s">
        <v>20</v>
      </c>
      <c r="U260" s="8"/>
      <c r="V260" s="9">
        <v>44979</v>
      </c>
      <c r="W260" s="9">
        <v>44979</v>
      </c>
      <c r="X260" s="10"/>
    </row>
    <row r="261" spans="1:24" x14ac:dyDescent="0.25">
      <c r="A261" s="8" t="s">
        <v>13</v>
      </c>
      <c r="B261" s="31">
        <f>(COUNTIF($A$4:$A261,$A261)=1)+0</f>
        <v>0</v>
      </c>
      <c r="C261" s="31"/>
      <c r="D261" s="31">
        <f>(COUNTIF($A$7:$A261,$A261)=1)+0</f>
        <v>0</v>
      </c>
      <c r="E261" s="31"/>
      <c r="F261" s="31"/>
      <c r="G261" s="31"/>
      <c r="H261" s="31"/>
      <c r="I261" s="31"/>
      <c r="J261" s="31"/>
      <c r="K261" s="44" t="s">
        <v>14</v>
      </c>
      <c r="L261" s="9">
        <v>43874</v>
      </c>
      <c r="M261" s="8" t="s">
        <v>400</v>
      </c>
      <c r="N261" s="8" t="s">
        <v>15</v>
      </c>
      <c r="O261" s="8" t="s">
        <v>29</v>
      </c>
      <c r="P261" s="8" t="s">
        <v>17</v>
      </c>
      <c r="R261" s="8" t="s">
        <v>18</v>
      </c>
      <c r="S261" s="8" t="s">
        <v>25</v>
      </c>
      <c r="T261" s="8" t="s">
        <v>20</v>
      </c>
      <c r="U261" s="8" t="s">
        <v>139</v>
      </c>
      <c r="V261" s="9">
        <v>44994</v>
      </c>
      <c r="W261" s="9">
        <v>44994</v>
      </c>
      <c r="X261" s="10"/>
    </row>
    <row r="262" spans="1:24" x14ac:dyDescent="0.25">
      <c r="A262" s="11" t="s">
        <v>13</v>
      </c>
      <c r="B262" s="31">
        <f>(COUNTIF($A$4:$A262,$A262)=1)+0</f>
        <v>0</v>
      </c>
      <c r="C262" s="31"/>
      <c r="D262" s="31">
        <f>(COUNTIF($A$7:$A262,$A262)=1)+0</f>
        <v>0</v>
      </c>
      <c r="E262" s="31"/>
      <c r="F262" s="31"/>
      <c r="G262" s="31"/>
      <c r="H262" s="31"/>
      <c r="I262" s="31"/>
      <c r="J262" s="31"/>
      <c r="K262" s="1" t="s">
        <v>14</v>
      </c>
      <c r="L262" s="12">
        <v>44272</v>
      </c>
      <c r="M262" s="11" t="s">
        <v>400</v>
      </c>
      <c r="N262" s="11" t="s">
        <v>15</v>
      </c>
      <c r="O262" s="11" t="s">
        <v>47</v>
      </c>
      <c r="P262" s="11" t="s">
        <v>69</v>
      </c>
      <c r="R262" s="11" t="s">
        <v>35</v>
      </c>
      <c r="S262" s="11" t="s">
        <v>19</v>
      </c>
      <c r="T262" s="11" t="s">
        <v>55</v>
      </c>
      <c r="U262" s="11" t="s">
        <v>56</v>
      </c>
      <c r="V262" s="12">
        <v>45127</v>
      </c>
      <c r="W262" s="12">
        <v>44272</v>
      </c>
      <c r="X262" s="5"/>
    </row>
    <row r="263" spans="1:24" x14ac:dyDescent="0.25">
      <c r="A263" s="11" t="s">
        <v>13</v>
      </c>
      <c r="B263" s="31">
        <f>(COUNTIF($A$4:$A263,$A263)=1)+0</f>
        <v>0</v>
      </c>
      <c r="C263" s="31"/>
      <c r="D263" s="31">
        <f>(COUNTIF($A$7:$A263,$A263)=1)+0</f>
        <v>0</v>
      </c>
      <c r="E263" s="31"/>
      <c r="F263" s="31"/>
      <c r="G263" s="31"/>
      <c r="H263" s="31"/>
      <c r="I263" s="31"/>
      <c r="J263" s="31"/>
      <c r="K263" s="1" t="s">
        <v>14</v>
      </c>
      <c r="L263" s="12">
        <v>43874</v>
      </c>
      <c r="M263" s="11" t="s">
        <v>400</v>
      </c>
      <c r="N263" s="11" t="s">
        <v>15</v>
      </c>
      <c r="O263" s="11" t="s">
        <v>21</v>
      </c>
      <c r="P263" s="11" t="s">
        <v>69</v>
      </c>
      <c r="R263" s="11" t="s">
        <v>35</v>
      </c>
      <c r="S263" s="11" t="s">
        <v>19</v>
      </c>
      <c r="T263" s="11" t="s">
        <v>55</v>
      </c>
      <c r="U263" s="11" t="s">
        <v>56</v>
      </c>
      <c r="V263" s="12">
        <v>45127</v>
      </c>
      <c r="W263" s="12">
        <v>44272</v>
      </c>
      <c r="X263" s="5"/>
    </row>
    <row r="264" spans="1:24" x14ac:dyDescent="0.25">
      <c r="A264" s="11" t="s">
        <v>13</v>
      </c>
      <c r="B264" s="31">
        <f>(COUNTIF($A$4:$A264,$A264)=1)+0</f>
        <v>0</v>
      </c>
      <c r="C264" s="31"/>
      <c r="D264" s="31">
        <f>(COUNTIF($A$7:$A264,$A264)=1)+0</f>
        <v>0</v>
      </c>
      <c r="E264" s="31"/>
      <c r="F264" s="31"/>
      <c r="G264" s="31"/>
      <c r="H264" s="31"/>
      <c r="I264" s="31"/>
      <c r="J264" s="31"/>
      <c r="K264" s="1" t="s">
        <v>14</v>
      </c>
      <c r="L264" s="12">
        <v>44272</v>
      </c>
      <c r="M264" s="11" t="s">
        <v>400</v>
      </c>
      <c r="N264" s="11" t="s">
        <v>15</v>
      </c>
      <c r="O264" s="11" t="s">
        <v>36</v>
      </c>
      <c r="P264" s="11" t="s">
        <v>69</v>
      </c>
      <c r="R264" s="11" t="s">
        <v>35</v>
      </c>
      <c r="S264" s="11" t="s">
        <v>19</v>
      </c>
      <c r="T264" s="11" t="s">
        <v>55</v>
      </c>
      <c r="U264" s="11" t="s">
        <v>56</v>
      </c>
      <c r="V264" s="12">
        <v>45127</v>
      </c>
      <c r="W264" s="12">
        <v>44272</v>
      </c>
      <c r="X264" s="5"/>
    </row>
    <row r="265" spans="1:24" x14ac:dyDescent="0.25">
      <c r="A265" s="11" t="s">
        <v>13</v>
      </c>
      <c r="B265" s="31">
        <f>(COUNTIF($A$4:$A265,$A265)=1)+0</f>
        <v>0</v>
      </c>
      <c r="C265" s="31"/>
      <c r="D265" s="31">
        <f>(COUNTIF($A$7:$A265,$A265)=1)+0</f>
        <v>0</v>
      </c>
      <c r="E265" s="31"/>
      <c r="F265" s="31"/>
      <c r="G265" s="31"/>
      <c r="H265" s="31"/>
      <c r="I265" s="31"/>
      <c r="J265" s="31"/>
      <c r="K265" s="1" t="s">
        <v>14</v>
      </c>
      <c r="L265" s="12">
        <v>44272</v>
      </c>
      <c r="M265" s="11" t="s">
        <v>400</v>
      </c>
      <c r="N265" s="11" t="s">
        <v>15</v>
      </c>
      <c r="O265" s="11" t="s">
        <v>43</v>
      </c>
      <c r="P265" s="11" t="s">
        <v>69</v>
      </c>
      <c r="R265" s="11" t="s">
        <v>35</v>
      </c>
      <c r="S265" s="11" t="s">
        <v>19</v>
      </c>
      <c r="T265" s="11" t="s">
        <v>55</v>
      </c>
      <c r="U265" s="11" t="s">
        <v>56</v>
      </c>
      <c r="V265" s="12">
        <v>45127</v>
      </c>
      <c r="W265" s="12">
        <v>44272</v>
      </c>
      <c r="X265" s="5"/>
    </row>
    <row r="266" spans="1:24" x14ac:dyDescent="0.25">
      <c r="A266" s="11" t="s">
        <v>13</v>
      </c>
      <c r="B266" s="31">
        <f>(COUNTIF($A$4:$A266,$A266)=1)+0</f>
        <v>0</v>
      </c>
      <c r="C266" s="31"/>
      <c r="D266" s="31">
        <f>(COUNTIF($A$7:$A266,$A266)=1)+0</f>
        <v>0</v>
      </c>
      <c r="E266" s="31"/>
      <c r="F266" s="31"/>
      <c r="G266" s="31"/>
      <c r="H266" s="31"/>
      <c r="I266" s="31"/>
      <c r="J266" s="31"/>
      <c r="K266" s="1" t="s">
        <v>14</v>
      </c>
      <c r="L266" s="12">
        <v>44272</v>
      </c>
      <c r="M266" s="11" t="s">
        <v>400</v>
      </c>
      <c r="N266" s="11" t="s">
        <v>15</v>
      </c>
      <c r="O266" s="11" t="s">
        <v>27</v>
      </c>
      <c r="P266" s="11" t="s">
        <v>69</v>
      </c>
      <c r="R266" s="11" t="s">
        <v>35</v>
      </c>
      <c r="S266" s="11" t="s">
        <v>19</v>
      </c>
      <c r="T266" s="11" t="s">
        <v>55</v>
      </c>
      <c r="U266" s="11" t="s">
        <v>56</v>
      </c>
      <c r="V266" s="12">
        <v>45127</v>
      </c>
      <c r="W266" s="12">
        <v>44272</v>
      </c>
      <c r="X266" s="5"/>
    </row>
    <row r="267" spans="1:24" x14ac:dyDescent="0.25">
      <c r="A267" s="11" t="s">
        <v>13</v>
      </c>
      <c r="B267" s="31">
        <f>(COUNTIF($A$4:$A267,$A267)=1)+0</f>
        <v>0</v>
      </c>
      <c r="C267" s="31"/>
      <c r="D267" s="31">
        <f>(COUNTIF($A$7:$A267,$A267)=1)+0</f>
        <v>0</v>
      </c>
      <c r="E267" s="31"/>
      <c r="F267" s="31"/>
      <c r="G267" s="31"/>
      <c r="H267" s="31"/>
      <c r="I267" s="31"/>
      <c r="J267" s="31"/>
      <c r="K267" s="1" t="s">
        <v>14</v>
      </c>
      <c r="L267" s="12">
        <v>44272</v>
      </c>
      <c r="M267" s="11" t="s">
        <v>400</v>
      </c>
      <c r="N267" s="11" t="s">
        <v>15</v>
      </c>
      <c r="O267" s="11" t="s">
        <v>24</v>
      </c>
      <c r="P267" s="11" t="s">
        <v>69</v>
      </c>
      <c r="R267" s="11" t="s">
        <v>35</v>
      </c>
      <c r="S267" s="11" t="s">
        <v>19</v>
      </c>
      <c r="T267" s="11" t="s">
        <v>55</v>
      </c>
      <c r="U267" s="11" t="s">
        <v>56</v>
      </c>
      <c r="V267" s="12">
        <v>45127</v>
      </c>
      <c r="W267" s="12">
        <v>44272</v>
      </c>
      <c r="X267" s="5"/>
    </row>
    <row r="268" spans="1:24" x14ac:dyDescent="0.25">
      <c r="A268" s="11" t="s">
        <v>13</v>
      </c>
      <c r="B268" s="31">
        <f>(COUNTIF($A$4:$A268,$A268)=1)+0</f>
        <v>0</v>
      </c>
      <c r="C268" s="31"/>
      <c r="D268" s="31">
        <f>(COUNTIF($A$7:$A268,$A268)=1)+0</f>
        <v>0</v>
      </c>
      <c r="E268" s="31"/>
      <c r="F268" s="31"/>
      <c r="G268" s="31"/>
      <c r="H268" s="31"/>
      <c r="I268" s="31"/>
      <c r="J268" s="31"/>
      <c r="K268" s="1" t="s">
        <v>14</v>
      </c>
      <c r="L268" s="12">
        <v>44272</v>
      </c>
      <c r="M268" s="11" t="s">
        <v>400</v>
      </c>
      <c r="N268" s="11" t="s">
        <v>15</v>
      </c>
      <c r="O268" s="11" t="s">
        <v>23</v>
      </c>
      <c r="P268" s="11" t="s">
        <v>69</v>
      </c>
      <c r="R268" s="11" t="s">
        <v>35</v>
      </c>
      <c r="S268" s="11" t="s">
        <v>19</v>
      </c>
      <c r="T268" s="11" t="s">
        <v>55</v>
      </c>
      <c r="U268" s="11" t="s">
        <v>56</v>
      </c>
      <c r="V268" s="12">
        <v>45127</v>
      </c>
      <c r="W268" s="12">
        <v>44272</v>
      </c>
      <c r="X268" s="5"/>
    </row>
    <row r="269" spans="1:24" x14ac:dyDescent="0.25">
      <c r="A269" s="11" t="s">
        <v>13</v>
      </c>
      <c r="B269" s="31">
        <f>(COUNTIF($A$4:$A269,$A269)=1)+0</f>
        <v>0</v>
      </c>
      <c r="C269" s="31"/>
      <c r="D269" s="31">
        <f>(COUNTIF($A$7:$A269,$A269)=1)+0</f>
        <v>0</v>
      </c>
      <c r="E269" s="31"/>
      <c r="F269" s="31"/>
      <c r="G269" s="31"/>
      <c r="H269" s="31"/>
      <c r="I269" s="31"/>
      <c r="J269" s="31"/>
      <c r="K269" s="1" t="s">
        <v>14</v>
      </c>
      <c r="L269" s="12">
        <v>44272</v>
      </c>
      <c r="M269" s="11" t="s">
        <v>400</v>
      </c>
      <c r="N269" s="11" t="s">
        <v>15</v>
      </c>
      <c r="O269" s="11" t="s">
        <v>30</v>
      </c>
      <c r="P269" s="11" t="s">
        <v>69</v>
      </c>
      <c r="R269" s="11" t="s">
        <v>35</v>
      </c>
      <c r="S269" s="11" t="s">
        <v>19</v>
      </c>
      <c r="T269" s="11" t="s">
        <v>55</v>
      </c>
      <c r="U269" s="11" t="s">
        <v>56</v>
      </c>
      <c r="V269" s="12">
        <v>45127</v>
      </c>
      <c r="W269" s="12">
        <v>44272</v>
      </c>
      <c r="X269" s="5"/>
    </row>
    <row r="270" spans="1:24" x14ac:dyDescent="0.25">
      <c r="A270" s="11" t="s">
        <v>13</v>
      </c>
      <c r="B270" s="31">
        <f>(COUNTIF($A$4:$A270,$A270)=1)+0</f>
        <v>0</v>
      </c>
      <c r="C270" s="31"/>
      <c r="D270" s="31">
        <f>(COUNTIF($A$7:$A270,$A270)=1)+0</f>
        <v>0</v>
      </c>
      <c r="E270" s="31"/>
      <c r="F270" s="31"/>
      <c r="G270" s="31"/>
      <c r="H270" s="31"/>
      <c r="I270" s="31"/>
      <c r="J270" s="31"/>
      <c r="K270" s="1" t="s">
        <v>14</v>
      </c>
      <c r="L270" s="12">
        <v>44272</v>
      </c>
      <c r="M270" s="11" t="s">
        <v>400</v>
      </c>
      <c r="N270" s="11" t="s">
        <v>15</v>
      </c>
      <c r="O270" s="11" t="s">
        <v>31</v>
      </c>
      <c r="P270" s="11" t="s">
        <v>69</v>
      </c>
      <c r="R270" s="11" t="s">
        <v>35</v>
      </c>
      <c r="S270" s="11" t="s">
        <v>19</v>
      </c>
      <c r="T270" s="11" t="s">
        <v>55</v>
      </c>
      <c r="U270" s="11" t="s">
        <v>56</v>
      </c>
      <c r="V270" s="12">
        <v>45127</v>
      </c>
      <c r="W270" s="12">
        <v>44272</v>
      </c>
      <c r="X270" s="5"/>
    </row>
    <row r="271" spans="1:24" x14ac:dyDescent="0.25">
      <c r="A271" s="11" t="s">
        <v>13</v>
      </c>
      <c r="B271" s="31">
        <f>(COUNTIF($A$4:$A271,$A271)=1)+0</f>
        <v>0</v>
      </c>
      <c r="C271" s="31"/>
      <c r="D271" s="31">
        <f>(COUNTIF($A$7:$A271,$A271)=1)+0</f>
        <v>0</v>
      </c>
      <c r="E271" s="31"/>
      <c r="F271" s="31"/>
      <c r="G271" s="31"/>
      <c r="H271" s="31"/>
      <c r="I271" s="31"/>
      <c r="J271" s="31"/>
      <c r="K271" s="1" t="s">
        <v>14</v>
      </c>
      <c r="L271" s="12">
        <v>44272</v>
      </c>
      <c r="M271" s="11" t="s">
        <v>400</v>
      </c>
      <c r="N271" s="11" t="s">
        <v>15</v>
      </c>
      <c r="O271" s="11" t="s">
        <v>22</v>
      </c>
      <c r="P271" s="11" t="s">
        <v>69</v>
      </c>
      <c r="R271" s="11" t="s">
        <v>35</v>
      </c>
      <c r="S271" s="11" t="s">
        <v>19</v>
      </c>
      <c r="T271" s="11" t="s">
        <v>55</v>
      </c>
      <c r="U271" s="11" t="s">
        <v>56</v>
      </c>
      <c r="V271" s="12">
        <v>45127</v>
      </c>
      <c r="W271" s="12">
        <v>44272</v>
      </c>
      <c r="X271" s="5"/>
    </row>
    <row r="272" spans="1:24" x14ac:dyDescent="0.25">
      <c r="A272" s="11" t="s">
        <v>13</v>
      </c>
      <c r="B272" s="31">
        <f>(COUNTIF($A$4:$A272,$A272)=1)+0</f>
        <v>0</v>
      </c>
      <c r="C272" s="31"/>
      <c r="D272" s="31">
        <f>(COUNTIF($A$7:$A272,$A272)=1)+0</f>
        <v>0</v>
      </c>
      <c r="E272" s="31"/>
      <c r="F272" s="31"/>
      <c r="G272" s="31"/>
      <c r="H272" s="31"/>
      <c r="I272" s="31"/>
      <c r="J272" s="31"/>
      <c r="K272" s="1" t="s">
        <v>14</v>
      </c>
      <c r="L272" s="12">
        <v>44272</v>
      </c>
      <c r="M272" s="11" t="s">
        <v>400</v>
      </c>
      <c r="N272" s="11" t="s">
        <v>15</v>
      </c>
      <c r="O272" s="11" t="s">
        <v>16</v>
      </c>
      <c r="P272" s="11" t="s">
        <v>69</v>
      </c>
      <c r="R272" s="11" t="s">
        <v>35</v>
      </c>
      <c r="S272" s="11" t="s">
        <v>19</v>
      </c>
      <c r="T272" s="11" t="s">
        <v>55</v>
      </c>
      <c r="U272" s="11" t="s">
        <v>56</v>
      </c>
      <c r="V272" s="12">
        <v>45127</v>
      </c>
      <c r="W272" s="12">
        <v>44272</v>
      </c>
      <c r="X272" s="5"/>
    </row>
    <row r="273" spans="1:24" x14ac:dyDescent="0.25">
      <c r="A273" s="11" t="s">
        <v>13</v>
      </c>
      <c r="B273" s="31">
        <f>(COUNTIF($A$4:$A273,$A273)=1)+0</f>
        <v>0</v>
      </c>
      <c r="C273" s="31"/>
      <c r="D273" s="31">
        <f>(COUNTIF($A$7:$A273,$A273)=1)+0</f>
        <v>0</v>
      </c>
      <c r="E273" s="31"/>
      <c r="F273" s="31"/>
      <c r="G273" s="31"/>
      <c r="H273" s="31"/>
      <c r="I273" s="31"/>
      <c r="J273" s="31"/>
      <c r="K273" s="1" t="s">
        <v>14</v>
      </c>
      <c r="L273" s="12">
        <v>44272</v>
      </c>
      <c r="M273" s="11" t="s">
        <v>400</v>
      </c>
      <c r="N273" s="11" t="s">
        <v>15</v>
      </c>
      <c r="O273" s="11" t="s">
        <v>26</v>
      </c>
      <c r="P273" s="11" t="s">
        <v>69</v>
      </c>
      <c r="R273" s="11" t="s">
        <v>35</v>
      </c>
      <c r="S273" s="11" t="s">
        <v>19</v>
      </c>
      <c r="T273" s="11" t="s">
        <v>55</v>
      </c>
      <c r="U273" s="11" t="s">
        <v>56</v>
      </c>
      <c r="V273" s="12">
        <v>45127</v>
      </c>
      <c r="W273" s="12">
        <v>44272</v>
      </c>
      <c r="X273" s="5"/>
    </row>
    <row r="274" spans="1:24" x14ac:dyDescent="0.25">
      <c r="A274" s="11" t="s">
        <v>13</v>
      </c>
      <c r="B274" s="31">
        <f>(COUNTIF($A$4:$A274,$A274)=1)+0</f>
        <v>0</v>
      </c>
      <c r="C274" s="31"/>
      <c r="D274" s="31">
        <f>(COUNTIF($A$7:$A274,$A274)=1)+0</f>
        <v>0</v>
      </c>
      <c r="E274" s="31"/>
      <c r="F274" s="31"/>
      <c r="G274" s="31"/>
      <c r="H274" s="31"/>
      <c r="I274" s="31"/>
      <c r="J274" s="31"/>
      <c r="K274" s="1" t="s">
        <v>14</v>
      </c>
      <c r="L274" s="12">
        <v>44272</v>
      </c>
      <c r="M274" s="11" t="s">
        <v>400</v>
      </c>
      <c r="N274" s="11" t="s">
        <v>15</v>
      </c>
      <c r="O274" s="22" t="s">
        <v>32</v>
      </c>
      <c r="P274" s="11" t="s">
        <v>69</v>
      </c>
      <c r="R274" s="11" t="s">
        <v>35</v>
      </c>
      <c r="S274" s="11" t="s">
        <v>19</v>
      </c>
      <c r="T274" s="11" t="s">
        <v>55</v>
      </c>
      <c r="U274" s="11" t="s">
        <v>56</v>
      </c>
      <c r="V274" s="12">
        <v>45127</v>
      </c>
      <c r="W274" s="12">
        <v>44272</v>
      </c>
      <c r="X274" s="5"/>
    </row>
    <row r="275" spans="1:24" x14ac:dyDescent="0.25">
      <c r="A275" s="11" t="s">
        <v>13</v>
      </c>
      <c r="B275" s="31">
        <f>(COUNTIF($A$4:$A275,$A275)=1)+0</f>
        <v>0</v>
      </c>
      <c r="C275" s="31"/>
      <c r="D275" s="31">
        <f>(COUNTIF($A$7:$A275,$A275)=1)+0</f>
        <v>0</v>
      </c>
      <c r="E275" s="31"/>
      <c r="F275" s="31"/>
      <c r="G275" s="31"/>
      <c r="H275" s="31"/>
      <c r="I275" s="31"/>
      <c r="J275" s="31"/>
      <c r="K275" s="1" t="s">
        <v>14</v>
      </c>
      <c r="L275" s="12">
        <v>44272</v>
      </c>
      <c r="M275" s="11" t="s">
        <v>400</v>
      </c>
      <c r="N275" s="11" t="s">
        <v>15</v>
      </c>
      <c r="O275" s="22" t="s">
        <v>33</v>
      </c>
      <c r="P275" s="11" t="s">
        <v>69</v>
      </c>
      <c r="R275" s="11" t="s">
        <v>35</v>
      </c>
      <c r="S275" s="11" t="s">
        <v>19</v>
      </c>
      <c r="T275" s="11" t="s">
        <v>55</v>
      </c>
      <c r="U275" s="11" t="s">
        <v>56</v>
      </c>
      <c r="V275" s="12">
        <v>45127</v>
      </c>
      <c r="W275" s="12">
        <v>44272</v>
      </c>
      <c r="X275" s="5"/>
    </row>
    <row r="276" spans="1:24" x14ac:dyDescent="0.25">
      <c r="A276" s="11" t="s">
        <v>13</v>
      </c>
      <c r="B276" s="31">
        <f>(COUNTIF($A$4:$A276,$A276)=1)+0</f>
        <v>0</v>
      </c>
      <c r="C276" s="31"/>
      <c r="D276" s="31">
        <f>(COUNTIF($A$7:$A276,$A276)=1)+0</f>
        <v>0</v>
      </c>
      <c r="E276" s="31"/>
      <c r="F276" s="31"/>
      <c r="G276" s="31"/>
      <c r="H276" s="31"/>
      <c r="I276" s="31"/>
      <c r="J276" s="31"/>
      <c r="K276" s="1" t="s">
        <v>14</v>
      </c>
      <c r="L276" s="12">
        <v>44272</v>
      </c>
      <c r="M276" s="11" t="s">
        <v>400</v>
      </c>
      <c r="N276" s="11" t="s">
        <v>15</v>
      </c>
      <c r="O276" s="11" t="s">
        <v>29</v>
      </c>
      <c r="P276" s="11" t="s">
        <v>69</v>
      </c>
      <c r="R276" s="11" t="s">
        <v>35</v>
      </c>
      <c r="S276" s="11" t="s">
        <v>19</v>
      </c>
      <c r="T276" s="11" t="s">
        <v>55</v>
      </c>
      <c r="U276" s="11" t="s">
        <v>56</v>
      </c>
      <c r="V276" s="12">
        <v>45127</v>
      </c>
      <c r="W276" s="12">
        <v>44272</v>
      </c>
      <c r="X276" s="5"/>
    </row>
    <row r="277" spans="1:24" x14ac:dyDescent="0.25">
      <c r="A277" s="11" t="s">
        <v>13</v>
      </c>
      <c r="B277" s="31">
        <f>(COUNTIF($A$4:$A277,$A277)=1)+0</f>
        <v>0</v>
      </c>
      <c r="C277" s="31"/>
      <c r="D277" s="31">
        <f>(COUNTIF($A$7:$A277,$A277)=1)+0</f>
        <v>0</v>
      </c>
      <c r="E277" s="31"/>
      <c r="F277" s="31"/>
      <c r="G277" s="31"/>
      <c r="H277" s="31"/>
      <c r="I277" s="31"/>
      <c r="J277" s="31"/>
      <c r="K277" s="1" t="s">
        <v>14</v>
      </c>
      <c r="L277" s="12">
        <v>44272</v>
      </c>
      <c r="M277" s="11" t="s">
        <v>400</v>
      </c>
      <c r="N277" s="11" t="s">
        <v>15</v>
      </c>
      <c r="O277" s="11" t="s">
        <v>46</v>
      </c>
      <c r="P277" s="11" t="s">
        <v>50</v>
      </c>
      <c r="R277" s="11" t="s">
        <v>49</v>
      </c>
      <c r="S277" s="11" t="s">
        <v>19</v>
      </c>
      <c r="T277" s="11" t="s">
        <v>61</v>
      </c>
      <c r="U277" s="11" t="s">
        <v>139</v>
      </c>
      <c r="V277" s="12">
        <v>45127</v>
      </c>
      <c r="W277" s="12">
        <v>44295</v>
      </c>
      <c r="X277" s="5"/>
    </row>
    <row r="278" spans="1:24" x14ac:dyDescent="0.25">
      <c r="A278" s="11" t="s">
        <v>13</v>
      </c>
      <c r="B278" s="31">
        <f>(COUNTIF($A$4:$A278,$A278)=1)+0</f>
        <v>0</v>
      </c>
      <c r="C278" s="31"/>
      <c r="D278" s="31">
        <f>(COUNTIF($A$7:$A278,$A278)=1)+0</f>
        <v>0</v>
      </c>
      <c r="E278" s="31"/>
      <c r="F278" s="31"/>
      <c r="G278" s="31"/>
      <c r="H278" s="31"/>
      <c r="I278" s="31"/>
      <c r="J278" s="31"/>
      <c r="K278" s="1" t="s">
        <v>14</v>
      </c>
      <c r="L278" s="12">
        <v>44272</v>
      </c>
      <c r="M278" s="11" t="s">
        <v>400</v>
      </c>
      <c r="N278" s="11" t="s">
        <v>15</v>
      </c>
      <c r="O278" s="11" t="s">
        <v>47</v>
      </c>
      <c r="P278" s="11" t="s">
        <v>50</v>
      </c>
      <c r="R278" s="11" t="s">
        <v>49</v>
      </c>
      <c r="S278" s="11" t="s">
        <v>19</v>
      </c>
      <c r="T278" s="11" t="s">
        <v>61</v>
      </c>
      <c r="U278" s="11" t="s">
        <v>139</v>
      </c>
      <c r="V278" s="12">
        <v>45127</v>
      </c>
      <c r="W278" s="12">
        <v>44295</v>
      </c>
      <c r="X278" s="5"/>
    </row>
    <row r="279" spans="1:24" x14ac:dyDescent="0.25">
      <c r="A279" s="11" t="s">
        <v>13</v>
      </c>
      <c r="B279" s="31">
        <f>(COUNTIF($A$4:$A279,$A279)=1)+0</f>
        <v>0</v>
      </c>
      <c r="C279" s="31"/>
      <c r="D279" s="31">
        <f>(COUNTIF($A$7:$A279,$A279)=1)+0</f>
        <v>0</v>
      </c>
      <c r="E279" s="31"/>
      <c r="F279" s="31"/>
      <c r="G279" s="31"/>
      <c r="H279" s="31"/>
      <c r="I279" s="31"/>
      <c r="J279" s="31"/>
      <c r="K279" s="1" t="s">
        <v>14</v>
      </c>
      <c r="L279" s="12">
        <v>43874</v>
      </c>
      <c r="M279" s="11" t="s">
        <v>400</v>
      </c>
      <c r="N279" s="11" t="s">
        <v>15</v>
      </c>
      <c r="O279" s="11" t="s">
        <v>21</v>
      </c>
      <c r="P279" s="11" t="s">
        <v>50</v>
      </c>
      <c r="Q279" s="5"/>
      <c r="R279" s="5" t="s">
        <v>35</v>
      </c>
      <c r="S279" s="11" t="s">
        <v>19</v>
      </c>
      <c r="T279" s="11" t="s">
        <v>61</v>
      </c>
      <c r="U279" s="11" t="s">
        <v>139</v>
      </c>
      <c r="V279" s="12">
        <v>45127</v>
      </c>
      <c r="W279" s="12">
        <v>44167</v>
      </c>
      <c r="X279" s="5"/>
    </row>
    <row r="280" spans="1:24" x14ac:dyDescent="0.25">
      <c r="A280" s="11" t="s">
        <v>13</v>
      </c>
      <c r="B280" s="31">
        <f>(COUNTIF($A$4:$A280,$A280)=1)+0</f>
        <v>0</v>
      </c>
      <c r="C280" s="31"/>
      <c r="D280" s="31">
        <f>(COUNTIF($A$7:$A280,$A280)=1)+0</f>
        <v>0</v>
      </c>
      <c r="E280" s="31"/>
      <c r="F280" s="31"/>
      <c r="G280" s="31"/>
      <c r="H280" s="31"/>
      <c r="I280" s="31"/>
      <c r="J280" s="31"/>
      <c r="K280" s="1" t="s">
        <v>14</v>
      </c>
      <c r="L280" s="12">
        <v>44272</v>
      </c>
      <c r="M280" s="11" t="s">
        <v>400</v>
      </c>
      <c r="N280" s="11" t="s">
        <v>15</v>
      </c>
      <c r="O280" s="11" t="s">
        <v>36</v>
      </c>
      <c r="P280" s="11" t="s">
        <v>50</v>
      </c>
      <c r="R280" s="11" t="s">
        <v>49</v>
      </c>
      <c r="S280" s="11" t="s">
        <v>19</v>
      </c>
      <c r="T280" s="11" t="s">
        <v>61</v>
      </c>
      <c r="U280" s="11" t="s">
        <v>139</v>
      </c>
      <c r="V280" s="12">
        <v>45127</v>
      </c>
      <c r="W280" s="12">
        <v>44295</v>
      </c>
      <c r="X280" s="5"/>
    </row>
    <row r="281" spans="1:24" x14ac:dyDescent="0.25">
      <c r="A281" s="11" t="s">
        <v>13</v>
      </c>
      <c r="B281" s="31">
        <f>(COUNTIF($A$4:$A281,$A281)=1)+0</f>
        <v>0</v>
      </c>
      <c r="C281" s="31"/>
      <c r="D281" s="31">
        <f>(COUNTIF($A$7:$A281,$A281)=1)+0</f>
        <v>0</v>
      </c>
      <c r="E281" s="31"/>
      <c r="F281" s="31"/>
      <c r="G281" s="31"/>
      <c r="H281" s="31"/>
      <c r="I281" s="31"/>
      <c r="J281" s="31"/>
      <c r="K281" s="1" t="s">
        <v>14</v>
      </c>
      <c r="L281" s="12">
        <v>44272</v>
      </c>
      <c r="M281" s="11" t="s">
        <v>400</v>
      </c>
      <c r="N281" s="11" t="s">
        <v>15</v>
      </c>
      <c r="O281" s="11" t="s">
        <v>43</v>
      </c>
      <c r="P281" s="11" t="s">
        <v>50</v>
      </c>
      <c r="R281" s="11" t="s">
        <v>49</v>
      </c>
      <c r="S281" s="11" t="s">
        <v>19</v>
      </c>
      <c r="T281" s="11" t="s">
        <v>61</v>
      </c>
      <c r="U281" s="11" t="s">
        <v>139</v>
      </c>
      <c r="V281" s="12">
        <v>45127</v>
      </c>
      <c r="W281" s="12">
        <v>44295</v>
      </c>
      <c r="X281" s="5"/>
    </row>
    <row r="282" spans="1:24" x14ac:dyDescent="0.25">
      <c r="A282" s="11" t="s">
        <v>13</v>
      </c>
      <c r="B282" s="31">
        <f>(COUNTIF($A$4:$A282,$A282)=1)+0</f>
        <v>0</v>
      </c>
      <c r="C282" s="31"/>
      <c r="D282" s="31">
        <f>(COUNTIF($A$7:$A282,$A282)=1)+0</f>
        <v>0</v>
      </c>
      <c r="E282" s="31"/>
      <c r="F282" s="31"/>
      <c r="G282" s="31"/>
      <c r="H282" s="31"/>
      <c r="I282" s="31"/>
      <c r="J282" s="31"/>
      <c r="K282" s="1" t="s">
        <v>14</v>
      </c>
      <c r="L282" s="12">
        <v>44272</v>
      </c>
      <c r="M282" s="11" t="s">
        <v>400</v>
      </c>
      <c r="N282" s="11" t="s">
        <v>15</v>
      </c>
      <c r="O282" s="11" t="s">
        <v>27</v>
      </c>
      <c r="P282" s="11" t="s">
        <v>50</v>
      </c>
      <c r="R282" s="11" t="s">
        <v>49</v>
      </c>
      <c r="S282" s="11" t="s">
        <v>19</v>
      </c>
      <c r="T282" s="11" t="s">
        <v>61</v>
      </c>
      <c r="U282" s="11" t="s">
        <v>139</v>
      </c>
      <c r="V282" s="12">
        <v>45127</v>
      </c>
      <c r="W282" s="12">
        <v>44295</v>
      </c>
      <c r="X282" s="5"/>
    </row>
    <row r="283" spans="1:24" x14ac:dyDescent="0.25">
      <c r="A283" s="11" t="s">
        <v>13</v>
      </c>
      <c r="B283" s="31">
        <f>(COUNTIF($A$4:$A283,$A283)=1)+0</f>
        <v>0</v>
      </c>
      <c r="C283" s="31"/>
      <c r="D283" s="31">
        <f>(COUNTIF($A$7:$A283,$A283)=1)+0</f>
        <v>0</v>
      </c>
      <c r="E283" s="31"/>
      <c r="F283" s="31"/>
      <c r="G283" s="31"/>
      <c r="H283" s="31"/>
      <c r="I283" s="31"/>
      <c r="J283" s="31"/>
      <c r="K283" s="1" t="s">
        <v>14</v>
      </c>
      <c r="L283" s="12">
        <v>43874</v>
      </c>
      <c r="M283" s="11" t="s">
        <v>400</v>
      </c>
      <c r="N283" s="11" t="s">
        <v>15</v>
      </c>
      <c r="O283" s="11" t="s">
        <v>83</v>
      </c>
      <c r="P283" s="11" t="s">
        <v>50</v>
      </c>
      <c r="Q283" s="5"/>
      <c r="R283" s="5" t="s">
        <v>35</v>
      </c>
      <c r="S283" s="11" t="s">
        <v>19</v>
      </c>
      <c r="T283" s="11" t="s">
        <v>61</v>
      </c>
      <c r="U283" s="11" t="s">
        <v>139</v>
      </c>
      <c r="V283" s="12">
        <v>45127</v>
      </c>
      <c r="W283" s="12">
        <v>44167</v>
      </c>
      <c r="X283" s="5"/>
    </row>
    <row r="284" spans="1:24" x14ac:dyDescent="0.25">
      <c r="A284" s="11" t="s">
        <v>13</v>
      </c>
      <c r="B284" s="31">
        <f>(COUNTIF($A$4:$A284,$A284)=1)+0</f>
        <v>0</v>
      </c>
      <c r="C284" s="31"/>
      <c r="D284" s="31">
        <f>(COUNTIF($A$7:$A284,$A284)=1)+0</f>
        <v>0</v>
      </c>
      <c r="E284" s="31"/>
      <c r="F284" s="31"/>
      <c r="G284" s="31"/>
      <c r="H284" s="31"/>
      <c r="I284" s="31"/>
      <c r="J284" s="31"/>
      <c r="K284" s="1" t="s">
        <v>14</v>
      </c>
      <c r="L284" s="12">
        <v>44272</v>
      </c>
      <c r="M284" s="11" t="s">
        <v>400</v>
      </c>
      <c r="N284" s="11" t="s">
        <v>15</v>
      </c>
      <c r="O284" s="11" t="s">
        <v>24</v>
      </c>
      <c r="P284" s="11" t="s">
        <v>50</v>
      </c>
      <c r="R284" s="11" t="s">
        <v>49</v>
      </c>
      <c r="S284" s="11" t="s">
        <v>19</v>
      </c>
      <c r="T284" s="11" t="s">
        <v>61</v>
      </c>
      <c r="U284" s="11" t="s">
        <v>139</v>
      </c>
      <c r="V284" s="12">
        <v>45127</v>
      </c>
      <c r="W284" s="12">
        <v>44295</v>
      </c>
      <c r="X284" s="5"/>
    </row>
    <row r="285" spans="1:24" x14ac:dyDescent="0.25">
      <c r="A285" s="8" t="s">
        <v>13</v>
      </c>
      <c r="B285" s="31">
        <f>(COUNTIF($A$4:$A285,$A285)=1)+0</f>
        <v>0</v>
      </c>
      <c r="C285" s="31"/>
      <c r="D285" s="31">
        <f>(COUNTIF($A$4:$A288,$A285)=1)+0</f>
        <v>0</v>
      </c>
      <c r="E285" s="31"/>
      <c r="F285" s="31"/>
      <c r="G285" s="31"/>
      <c r="H285" s="31"/>
      <c r="I285" s="31"/>
      <c r="J285" s="31"/>
      <c r="K285" s="8" t="s">
        <v>14</v>
      </c>
      <c r="L285" s="9">
        <v>43874</v>
      </c>
      <c r="M285" s="8" t="s">
        <v>400</v>
      </c>
      <c r="N285" s="8" t="s">
        <v>15</v>
      </c>
      <c r="O285" s="8" t="s">
        <v>24</v>
      </c>
      <c r="P285" s="8" t="s">
        <v>50</v>
      </c>
      <c r="Q285" s="5"/>
      <c r="R285" s="10" t="s">
        <v>35</v>
      </c>
      <c r="S285" s="8" t="s">
        <v>25</v>
      </c>
      <c r="T285" s="8" t="s">
        <v>20</v>
      </c>
      <c r="U285" s="8"/>
      <c r="V285" s="9">
        <v>44167</v>
      </c>
      <c r="W285" s="9">
        <v>44167</v>
      </c>
      <c r="X285" s="10"/>
    </row>
    <row r="286" spans="1:24" x14ac:dyDescent="0.25">
      <c r="A286" s="11" t="s">
        <v>13</v>
      </c>
      <c r="B286" s="31">
        <f>(COUNTIF($A$4:$A286,$A286)=1)+0</f>
        <v>0</v>
      </c>
      <c r="C286" s="31"/>
      <c r="D286" s="31">
        <f>(COUNTIF($A$7:$A286,$A286)=1)+0</f>
        <v>0</v>
      </c>
      <c r="E286" s="31"/>
      <c r="F286" s="31"/>
      <c r="G286" s="31"/>
      <c r="H286" s="31"/>
      <c r="I286" s="31"/>
      <c r="J286" s="31"/>
      <c r="K286" s="1" t="s">
        <v>14</v>
      </c>
      <c r="L286" s="12">
        <v>44272</v>
      </c>
      <c r="M286" s="11" t="s">
        <v>400</v>
      </c>
      <c r="N286" s="11" t="s">
        <v>15</v>
      </c>
      <c r="O286" s="11" t="s">
        <v>23</v>
      </c>
      <c r="P286" s="11" t="s">
        <v>50</v>
      </c>
      <c r="R286" s="11" t="s">
        <v>49</v>
      </c>
      <c r="S286" s="11" t="s">
        <v>19</v>
      </c>
      <c r="T286" s="11" t="s">
        <v>61</v>
      </c>
      <c r="U286" s="11" t="s">
        <v>139</v>
      </c>
      <c r="V286" s="12">
        <v>45127</v>
      </c>
      <c r="W286" s="12">
        <v>44295</v>
      </c>
      <c r="X286" s="5"/>
    </row>
    <row r="287" spans="1:24" x14ac:dyDescent="0.25">
      <c r="A287" s="8" t="s">
        <v>13</v>
      </c>
      <c r="B287" s="31">
        <f>(COUNTIF($A$4:$A287,$A287)=1)+0</f>
        <v>0</v>
      </c>
      <c r="C287" s="31"/>
      <c r="D287" s="31">
        <f>(COUNTIF($A$5:$A289,$A287)=1)+0</f>
        <v>0</v>
      </c>
      <c r="E287" s="31"/>
      <c r="F287" s="31"/>
      <c r="G287" s="31"/>
      <c r="H287" s="31"/>
      <c r="I287" s="31"/>
      <c r="J287" s="31"/>
      <c r="K287" s="8" t="s">
        <v>14</v>
      </c>
      <c r="L287" s="9">
        <v>43874</v>
      </c>
      <c r="M287" s="8" t="s">
        <v>400</v>
      </c>
      <c r="N287" s="8" t="s">
        <v>15</v>
      </c>
      <c r="O287" s="8" t="s">
        <v>23</v>
      </c>
      <c r="P287" s="8" t="s">
        <v>50</v>
      </c>
      <c r="Q287" s="5"/>
      <c r="R287" s="10" t="s">
        <v>35</v>
      </c>
      <c r="S287" s="8" t="s">
        <v>25</v>
      </c>
      <c r="T287" s="8" t="s">
        <v>20</v>
      </c>
      <c r="U287" s="8"/>
      <c r="V287" s="9">
        <v>44167</v>
      </c>
      <c r="W287" s="9">
        <v>44167</v>
      </c>
      <c r="X287" s="10"/>
    </row>
    <row r="288" spans="1:24" x14ac:dyDescent="0.25">
      <c r="A288" s="11" t="s">
        <v>13</v>
      </c>
      <c r="B288" s="31">
        <f>(COUNTIF($A$4:$A288,$A288)=1)+0</f>
        <v>0</v>
      </c>
      <c r="C288" s="31"/>
      <c r="D288" s="31">
        <f>(COUNTIF($A$7:$A288,$A288)=1)+0</f>
        <v>0</v>
      </c>
      <c r="E288" s="31"/>
      <c r="F288" s="31"/>
      <c r="G288" s="31"/>
      <c r="H288" s="31"/>
      <c r="I288" s="31"/>
      <c r="J288" s="31"/>
      <c r="K288" s="1" t="s">
        <v>14</v>
      </c>
      <c r="L288" s="12">
        <v>43874</v>
      </c>
      <c r="M288" s="11" t="s">
        <v>400</v>
      </c>
      <c r="N288" s="11" t="s">
        <v>15</v>
      </c>
      <c r="O288" s="11" t="s">
        <v>30</v>
      </c>
      <c r="P288" s="11" t="s">
        <v>50</v>
      </c>
      <c r="Q288" s="5"/>
      <c r="R288" s="5" t="s">
        <v>35</v>
      </c>
      <c r="S288" s="11" t="s">
        <v>19</v>
      </c>
      <c r="T288" s="11" t="s">
        <v>61</v>
      </c>
      <c r="U288" s="11" t="s">
        <v>139</v>
      </c>
      <c r="V288" s="12">
        <v>45127</v>
      </c>
      <c r="W288" s="12">
        <v>44167</v>
      </c>
      <c r="X288" s="5"/>
    </row>
    <row r="289" spans="1:24" x14ac:dyDescent="0.25">
      <c r="A289" s="11" t="s">
        <v>13</v>
      </c>
      <c r="B289" s="31">
        <f>(COUNTIF($A$4:$A289,$A289)=1)+0</f>
        <v>0</v>
      </c>
      <c r="C289" s="31"/>
      <c r="D289" s="31">
        <f>(COUNTIF($A$7:$A289,$A289)=1)+0</f>
        <v>0</v>
      </c>
      <c r="E289" s="31"/>
      <c r="F289" s="31"/>
      <c r="G289" s="31"/>
      <c r="H289" s="31"/>
      <c r="I289" s="31"/>
      <c r="J289" s="31"/>
      <c r="K289" s="1" t="s">
        <v>14</v>
      </c>
      <c r="L289" s="12">
        <v>43874</v>
      </c>
      <c r="M289" s="11" t="s">
        <v>400</v>
      </c>
      <c r="N289" s="11" t="s">
        <v>15</v>
      </c>
      <c r="O289" s="11" t="s">
        <v>31</v>
      </c>
      <c r="P289" s="11" t="s">
        <v>50</v>
      </c>
      <c r="Q289" s="5"/>
      <c r="R289" s="5" t="s">
        <v>35</v>
      </c>
      <c r="S289" s="11" t="s">
        <v>19</v>
      </c>
      <c r="T289" s="11" t="s">
        <v>61</v>
      </c>
      <c r="U289" s="11" t="s">
        <v>139</v>
      </c>
      <c r="V289" s="12">
        <v>45127</v>
      </c>
      <c r="W289" s="12">
        <v>44167</v>
      </c>
      <c r="X289" s="5"/>
    </row>
    <row r="290" spans="1:24" x14ac:dyDescent="0.25">
      <c r="A290" s="11" t="s">
        <v>13</v>
      </c>
      <c r="B290" s="31">
        <f>(COUNTIF($A$4:$A290,$A290)=1)+0</f>
        <v>0</v>
      </c>
      <c r="C290" s="31"/>
      <c r="D290" s="31">
        <f>(COUNTIF($A$7:$A290,$A290)=1)+0</f>
        <v>0</v>
      </c>
      <c r="E290" s="31"/>
      <c r="F290" s="31"/>
      <c r="G290" s="31"/>
      <c r="H290" s="31"/>
      <c r="I290" s="31"/>
      <c r="J290" s="31"/>
      <c r="K290" s="1" t="s">
        <v>14</v>
      </c>
      <c r="L290" s="12">
        <v>44272</v>
      </c>
      <c r="M290" s="11" t="s">
        <v>400</v>
      </c>
      <c r="N290" s="11" t="s">
        <v>15</v>
      </c>
      <c r="O290" s="11" t="s">
        <v>22</v>
      </c>
      <c r="P290" s="11" t="s">
        <v>50</v>
      </c>
      <c r="R290" s="11" t="s">
        <v>49</v>
      </c>
      <c r="S290" s="11" t="s">
        <v>19</v>
      </c>
      <c r="T290" s="11" t="s">
        <v>61</v>
      </c>
      <c r="U290" s="11" t="s">
        <v>139</v>
      </c>
      <c r="V290" s="12">
        <v>45127</v>
      </c>
      <c r="W290" s="12">
        <v>44295</v>
      </c>
      <c r="X290" s="5"/>
    </row>
    <row r="291" spans="1:24" x14ac:dyDescent="0.25">
      <c r="A291" s="8" t="s">
        <v>13</v>
      </c>
      <c r="B291" s="31">
        <f>(COUNTIF($A$4:$A291,$A291)=1)+0</f>
        <v>0</v>
      </c>
      <c r="C291" s="31"/>
      <c r="D291" s="31">
        <f>(COUNTIF($A$6:$A292,$A291)=1)+0</f>
        <v>0</v>
      </c>
      <c r="E291" s="31"/>
      <c r="F291" s="31"/>
      <c r="G291" s="31"/>
      <c r="H291" s="31"/>
      <c r="I291" s="31"/>
      <c r="J291" s="31"/>
      <c r="K291" s="8" t="s">
        <v>14</v>
      </c>
      <c r="L291" s="9">
        <v>43874</v>
      </c>
      <c r="M291" s="8" t="s">
        <v>400</v>
      </c>
      <c r="N291" s="8" t="s">
        <v>15</v>
      </c>
      <c r="O291" s="8" t="s">
        <v>22</v>
      </c>
      <c r="P291" s="8" t="s">
        <v>50</v>
      </c>
      <c r="Q291" s="5"/>
      <c r="R291" s="10" t="s">
        <v>35</v>
      </c>
      <c r="S291" s="8" t="s">
        <v>25</v>
      </c>
      <c r="T291" s="8" t="s">
        <v>20</v>
      </c>
      <c r="U291" s="8"/>
      <c r="V291" s="9">
        <v>44167</v>
      </c>
      <c r="W291" s="9">
        <v>44167</v>
      </c>
      <c r="X291" s="10"/>
    </row>
    <row r="292" spans="1:24" x14ac:dyDescent="0.25">
      <c r="A292" s="11" t="s">
        <v>13</v>
      </c>
      <c r="B292" s="31">
        <f>(COUNTIF($A$4:$A292,$A292)=1)+0</f>
        <v>0</v>
      </c>
      <c r="C292" s="31"/>
      <c r="D292" s="31">
        <f>(COUNTIF($A$7:$A292,$A292)=1)+0</f>
        <v>0</v>
      </c>
      <c r="E292" s="31"/>
      <c r="F292" s="31"/>
      <c r="G292" s="31"/>
      <c r="H292" s="31"/>
      <c r="I292" s="31"/>
      <c r="J292" s="31"/>
      <c r="K292" s="1" t="s">
        <v>14</v>
      </c>
      <c r="L292" s="12">
        <v>43874</v>
      </c>
      <c r="M292" s="11" t="s">
        <v>400</v>
      </c>
      <c r="N292" s="11" t="s">
        <v>15</v>
      </c>
      <c r="O292" s="11" t="s">
        <v>16</v>
      </c>
      <c r="P292" s="11" t="s">
        <v>50</v>
      </c>
      <c r="Q292" s="5"/>
      <c r="R292" s="5" t="s">
        <v>35</v>
      </c>
      <c r="S292" s="11" t="s">
        <v>19</v>
      </c>
      <c r="T292" s="11" t="s">
        <v>61</v>
      </c>
      <c r="U292" s="11" t="s">
        <v>139</v>
      </c>
      <c r="V292" s="12">
        <v>45127</v>
      </c>
      <c r="W292" s="12">
        <v>44167</v>
      </c>
      <c r="X292" s="5"/>
    </row>
    <row r="293" spans="1:24" x14ac:dyDescent="0.25">
      <c r="A293" s="11" t="s">
        <v>13</v>
      </c>
      <c r="B293" s="31">
        <f>(COUNTIF($A$4:$A293,$A293)=1)+0</f>
        <v>0</v>
      </c>
      <c r="C293" s="31"/>
      <c r="D293" s="31">
        <f>(COUNTIF($A$7:$A293,$A293)=1)+0</f>
        <v>0</v>
      </c>
      <c r="E293" s="31"/>
      <c r="F293" s="31"/>
      <c r="G293" s="31"/>
      <c r="H293" s="31"/>
      <c r="I293" s="31"/>
      <c r="J293" s="31"/>
      <c r="K293" s="1" t="s">
        <v>14</v>
      </c>
      <c r="L293" s="12">
        <v>43874</v>
      </c>
      <c r="M293" s="11" t="s">
        <v>400</v>
      </c>
      <c r="N293" s="11" t="s">
        <v>15</v>
      </c>
      <c r="O293" s="11" t="s">
        <v>26</v>
      </c>
      <c r="P293" s="11" t="s">
        <v>50</v>
      </c>
      <c r="Q293" s="5"/>
      <c r="R293" s="5" t="s">
        <v>35</v>
      </c>
      <c r="S293" s="11" t="s">
        <v>19</v>
      </c>
      <c r="T293" s="11" t="s">
        <v>61</v>
      </c>
      <c r="U293" s="11" t="s">
        <v>139</v>
      </c>
      <c r="V293" s="12">
        <v>45127</v>
      </c>
      <c r="W293" s="12">
        <v>44167</v>
      </c>
      <c r="X293" s="5"/>
    </row>
    <row r="294" spans="1:24" x14ac:dyDescent="0.25">
      <c r="A294" s="11" t="s">
        <v>13</v>
      </c>
      <c r="B294" s="31">
        <f>(COUNTIF($A$4:$A294,$A294)=1)+0</f>
        <v>0</v>
      </c>
      <c r="C294" s="31"/>
      <c r="D294" s="31">
        <f>(COUNTIF($A$7:$A294,$A294)=1)+0</f>
        <v>0</v>
      </c>
      <c r="E294" s="31"/>
      <c r="F294" s="31"/>
      <c r="G294" s="31"/>
      <c r="H294" s="31"/>
      <c r="I294" s="31"/>
      <c r="J294" s="31"/>
      <c r="K294" s="1" t="s">
        <v>14</v>
      </c>
      <c r="L294" s="12">
        <v>43874</v>
      </c>
      <c r="M294" s="11" t="s">
        <v>400</v>
      </c>
      <c r="N294" s="11" t="s">
        <v>15</v>
      </c>
      <c r="O294" s="11" t="s">
        <v>32</v>
      </c>
      <c r="P294" s="11" t="s">
        <v>50</v>
      </c>
      <c r="Q294" s="5"/>
      <c r="R294" s="5" t="s">
        <v>35</v>
      </c>
      <c r="S294" s="11" t="s">
        <v>19</v>
      </c>
      <c r="T294" s="11" t="s">
        <v>61</v>
      </c>
      <c r="U294" s="11" t="s">
        <v>139</v>
      </c>
      <c r="V294" s="12">
        <v>45127</v>
      </c>
      <c r="W294" s="12">
        <v>44167</v>
      </c>
      <c r="X294" s="5"/>
    </row>
    <row r="295" spans="1:24" x14ac:dyDescent="0.25">
      <c r="A295" s="11" t="s">
        <v>13</v>
      </c>
      <c r="B295" s="31">
        <f>(COUNTIF($A$4:$A295,$A295)=1)+0</f>
        <v>0</v>
      </c>
      <c r="C295" s="31"/>
      <c r="D295" s="31">
        <f>(COUNTIF($A$7:$A295,$A295)=1)+0</f>
        <v>0</v>
      </c>
      <c r="E295" s="31"/>
      <c r="F295" s="31"/>
      <c r="G295" s="31"/>
      <c r="H295" s="31"/>
      <c r="I295" s="31"/>
      <c r="J295" s="31"/>
      <c r="K295" s="1" t="s">
        <v>14</v>
      </c>
      <c r="L295" s="12">
        <v>43874</v>
      </c>
      <c r="M295" s="11" t="s">
        <v>400</v>
      </c>
      <c r="N295" s="11" t="s">
        <v>15</v>
      </c>
      <c r="O295" s="11" t="s">
        <v>28</v>
      </c>
      <c r="P295" s="11" t="s">
        <v>50</v>
      </c>
      <c r="Q295" s="5"/>
      <c r="R295" s="5" t="s">
        <v>35</v>
      </c>
      <c r="S295" s="11" t="s">
        <v>19</v>
      </c>
      <c r="T295" s="11" t="s">
        <v>61</v>
      </c>
      <c r="U295" s="11" t="s">
        <v>139</v>
      </c>
      <c r="V295" s="12">
        <v>45127</v>
      </c>
      <c r="W295" s="12">
        <v>44167</v>
      </c>
      <c r="X295" s="5"/>
    </row>
    <row r="296" spans="1:24" x14ac:dyDescent="0.25">
      <c r="A296" s="11" t="s">
        <v>13</v>
      </c>
      <c r="B296" s="31">
        <f>(COUNTIF($A$4:$A296,$A296)=1)+0</f>
        <v>0</v>
      </c>
      <c r="C296" s="31"/>
      <c r="D296" s="31">
        <f>(COUNTIF($A$7:$A296,$A296)=1)+0</f>
        <v>0</v>
      </c>
      <c r="E296" s="31"/>
      <c r="F296" s="31"/>
      <c r="G296" s="31"/>
      <c r="H296" s="31"/>
      <c r="I296" s="31"/>
      <c r="J296" s="31"/>
      <c r="K296" s="1" t="s">
        <v>14</v>
      </c>
      <c r="L296" s="12">
        <v>43874</v>
      </c>
      <c r="M296" s="11" t="s">
        <v>400</v>
      </c>
      <c r="N296" s="11" t="s">
        <v>15</v>
      </c>
      <c r="O296" s="11" t="s">
        <v>33</v>
      </c>
      <c r="P296" s="11" t="s">
        <v>50</v>
      </c>
      <c r="Q296" s="5"/>
      <c r="R296" s="5" t="s">
        <v>35</v>
      </c>
      <c r="S296" s="11" t="s">
        <v>19</v>
      </c>
      <c r="T296" s="11" t="s">
        <v>61</v>
      </c>
      <c r="U296" s="11" t="s">
        <v>139</v>
      </c>
      <c r="V296" s="12">
        <v>45127</v>
      </c>
      <c r="W296" s="12">
        <v>44167</v>
      </c>
      <c r="X296" s="5"/>
    </row>
    <row r="297" spans="1:24" x14ac:dyDescent="0.25">
      <c r="A297" s="11" t="s">
        <v>13</v>
      </c>
      <c r="B297" s="31">
        <f>(COUNTIF($A$4:$A297,$A297)=1)+0</f>
        <v>0</v>
      </c>
      <c r="C297" s="31"/>
      <c r="D297" s="31">
        <f>(COUNTIF($A$7:$A297,$A297)=1)+0</f>
        <v>0</v>
      </c>
      <c r="E297" s="31"/>
      <c r="F297" s="31"/>
      <c r="G297" s="31"/>
      <c r="H297" s="31"/>
      <c r="I297" s="31"/>
      <c r="J297" s="31"/>
      <c r="K297" s="1" t="s">
        <v>14</v>
      </c>
      <c r="L297" s="12">
        <v>44272</v>
      </c>
      <c r="M297" s="11" t="s">
        <v>400</v>
      </c>
      <c r="N297" s="11" t="s">
        <v>15</v>
      </c>
      <c r="O297" s="11" t="s">
        <v>29</v>
      </c>
      <c r="P297" s="11" t="s">
        <v>50</v>
      </c>
      <c r="R297" s="11" t="s">
        <v>49</v>
      </c>
      <c r="S297" s="11" t="s">
        <v>19</v>
      </c>
      <c r="T297" s="11" t="s">
        <v>61</v>
      </c>
      <c r="U297" s="11" t="s">
        <v>139</v>
      </c>
      <c r="V297" s="12">
        <v>45127</v>
      </c>
      <c r="W297" s="12">
        <v>44295</v>
      </c>
      <c r="X297" s="5"/>
    </row>
    <row r="298" spans="1:24" x14ac:dyDescent="0.25">
      <c r="A298" s="8" t="s">
        <v>13</v>
      </c>
      <c r="B298" s="31">
        <f>(COUNTIF($A$4:$A298,$A298)=1)+0</f>
        <v>0</v>
      </c>
      <c r="C298" s="31"/>
      <c r="D298" s="31">
        <f>(COUNTIF($A$7:$A298,$A298)=1)+0</f>
        <v>0</v>
      </c>
      <c r="E298" s="31"/>
      <c r="F298" s="31"/>
      <c r="G298" s="31"/>
      <c r="H298" s="31"/>
      <c r="I298" s="31"/>
      <c r="J298" s="31"/>
      <c r="K298" s="8" t="s">
        <v>14</v>
      </c>
      <c r="L298" s="9">
        <v>43874</v>
      </c>
      <c r="M298" s="8" t="s">
        <v>400</v>
      </c>
      <c r="N298" s="8" t="s">
        <v>15</v>
      </c>
      <c r="O298" s="8" t="s">
        <v>29</v>
      </c>
      <c r="P298" s="8" t="s">
        <v>50</v>
      </c>
      <c r="Q298" s="5"/>
      <c r="R298" s="10" t="s">
        <v>35</v>
      </c>
      <c r="S298" s="8" t="s">
        <v>25</v>
      </c>
      <c r="T298" s="8" t="s">
        <v>20</v>
      </c>
      <c r="U298" s="8"/>
      <c r="V298" s="9">
        <v>44167</v>
      </c>
      <c r="W298" s="9">
        <v>44167</v>
      </c>
      <c r="X298" s="10"/>
    </row>
    <row r="299" spans="1:24" x14ac:dyDescent="0.25">
      <c r="A299" s="8" t="s">
        <v>13</v>
      </c>
      <c r="B299" s="31"/>
      <c r="C299" s="31"/>
      <c r="D299" s="31"/>
      <c r="E299" s="31"/>
      <c r="F299" s="31"/>
      <c r="G299" s="31"/>
      <c r="H299" s="31"/>
      <c r="I299" s="31"/>
      <c r="J299" s="31"/>
      <c r="K299" s="44" t="s">
        <v>14</v>
      </c>
      <c r="L299" s="9">
        <v>45048</v>
      </c>
      <c r="M299" s="8" t="s">
        <v>400</v>
      </c>
      <c r="N299" s="8" t="s">
        <v>15</v>
      </c>
      <c r="O299" s="8" t="s">
        <v>35</v>
      </c>
      <c r="P299" s="8" t="s">
        <v>65</v>
      </c>
      <c r="R299" s="8" t="s">
        <v>18</v>
      </c>
      <c r="S299" s="8" t="s">
        <v>25</v>
      </c>
      <c r="T299" s="8" t="s">
        <v>55</v>
      </c>
      <c r="U299" s="8" t="s">
        <v>56</v>
      </c>
      <c r="V299" s="9">
        <v>45050</v>
      </c>
      <c r="W299" s="9">
        <v>45048</v>
      </c>
      <c r="X299" s="10"/>
    </row>
    <row r="300" spans="1:24" x14ac:dyDescent="0.25">
      <c r="A300" s="11" t="s">
        <v>42</v>
      </c>
      <c r="B300" s="31">
        <f>(COUNTIF($A$4:$A300,$A300)=1)+0</f>
        <v>1</v>
      </c>
      <c r="C300" s="31"/>
      <c r="D300" s="31">
        <f>(COUNTIF($A$7:$A300,$A300)=1)+0</f>
        <v>1</v>
      </c>
      <c r="E300" s="31"/>
      <c r="F300" s="31"/>
      <c r="G300" s="31"/>
      <c r="H300" s="31"/>
      <c r="I300" s="31"/>
      <c r="J300" s="31"/>
      <c r="K300" s="1" t="s">
        <v>14</v>
      </c>
      <c r="L300" s="12">
        <v>44034</v>
      </c>
      <c r="M300" s="11" t="s">
        <v>406</v>
      </c>
      <c r="N300" s="11" t="s">
        <v>15</v>
      </c>
      <c r="O300" s="11" t="s">
        <v>235</v>
      </c>
      <c r="P300" s="11" t="s">
        <v>17</v>
      </c>
      <c r="R300" s="11" t="s">
        <v>18</v>
      </c>
      <c r="S300" s="11" t="s">
        <v>19</v>
      </c>
      <c r="T300" s="11" t="s">
        <v>61</v>
      </c>
      <c r="U300" s="11" t="s">
        <v>139</v>
      </c>
      <c r="V300" s="12" t="s">
        <v>295</v>
      </c>
      <c r="W300" s="12">
        <v>44321</v>
      </c>
      <c r="X300" s="5"/>
    </row>
    <row r="301" spans="1:24" x14ac:dyDescent="0.25">
      <c r="A301" s="11" t="s">
        <v>42</v>
      </c>
      <c r="B301" s="31">
        <f>(COUNTIF($A$4:$A301,$A301)=1)+0</f>
        <v>0</v>
      </c>
      <c r="C301" s="31"/>
      <c r="D301" s="31">
        <f>(COUNTIF($A$7:$A301,$A301)=1)+0</f>
        <v>0</v>
      </c>
      <c r="E301" s="31"/>
      <c r="F301" s="31"/>
      <c r="G301" s="31"/>
      <c r="H301" s="31"/>
      <c r="I301" s="31"/>
      <c r="J301" s="31"/>
      <c r="K301" s="1" t="s">
        <v>14</v>
      </c>
      <c r="L301" s="12">
        <v>44034</v>
      </c>
      <c r="M301" s="11" t="s">
        <v>406</v>
      </c>
      <c r="N301" s="11" t="s">
        <v>15</v>
      </c>
      <c r="O301" s="11" t="s">
        <v>44</v>
      </c>
      <c r="P301" s="11" t="s">
        <v>17</v>
      </c>
      <c r="R301" s="11" t="s">
        <v>18</v>
      </c>
      <c r="S301" s="11" t="s">
        <v>19</v>
      </c>
      <c r="T301" s="11" t="s">
        <v>61</v>
      </c>
      <c r="U301" s="11" t="s">
        <v>139</v>
      </c>
      <c r="V301" s="12" t="s">
        <v>295</v>
      </c>
      <c r="W301" s="12">
        <v>44321</v>
      </c>
      <c r="X301" s="5"/>
    </row>
    <row r="302" spans="1:24" x14ac:dyDescent="0.25">
      <c r="A302" s="11" t="s">
        <v>42</v>
      </c>
      <c r="B302" s="31">
        <f>(COUNTIF($A$4:$A302,$A302)=1)+0</f>
        <v>0</v>
      </c>
      <c r="C302" s="31"/>
      <c r="D302" s="31">
        <f>(COUNTIF($A$7:$A302,$A302)=1)+0</f>
        <v>0</v>
      </c>
      <c r="E302" s="31"/>
      <c r="F302" s="31"/>
      <c r="G302" s="31"/>
      <c r="H302" s="31"/>
      <c r="I302" s="31"/>
      <c r="J302" s="31"/>
      <c r="K302" s="1" t="s">
        <v>14</v>
      </c>
      <c r="L302" s="12">
        <v>44034</v>
      </c>
      <c r="M302" s="11" t="s">
        <v>406</v>
      </c>
      <c r="N302" s="11" t="s">
        <v>15</v>
      </c>
      <c r="O302" s="11" t="s">
        <v>21</v>
      </c>
      <c r="P302" s="11" t="s">
        <v>17</v>
      </c>
      <c r="R302" s="11" t="s">
        <v>18</v>
      </c>
      <c r="S302" s="11" t="s">
        <v>19</v>
      </c>
      <c r="T302" s="11" t="s">
        <v>61</v>
      </c>
      <c r="U302" s="11" t="s">
        <v>139</v>
      </c>
      <c r="V302" s="12" t="s">
        <v>295</v>
      </c>
      <c r="W302" s="12">
        <v>44321</v>
      </c>
    </row>
    <row r="303" spans="1:24" x14ac:dyDescent="0.25">
      <c r="A303" s="11" t="s">
        <v>42</v>
      </c>
      <c r="B303" s="31">
        <f>(COUNTIF($A$4:$A303,$A303)=1)+0</f>
        <v>0</v>
      </c>
      <c r="C303" s="31"/>
      <c r="D303" s="31">
        <f>(COUNTIF($A$7:$A303,$A303)=1)+0</f>
        <v>0</v>
      </c>
      <c r="E303" s="31"/>
      <c r="F303" s="31"/>
      <c r="G303" s="31"/>
      <c r="H303" s="31"/>
      <c r="I303" s="31"/>
      <c r="J303" s="31"/>
      <c r="K303" s="1" t="s">
        <v>14</v>
      </c>
      <c r="L303" s="12">
        <v>44034</v>
      </c>
      <c r="M303" s="11" t="s">
        <v>406</v>
      </c>
      <c r="N303" s="11" t="s">
        <v>15</v>
      </c>
      <c r="O303" s="11" t="s">
        <v>43</v>
      </c>
      <c r="P303" s="11" t="s">
        <v>17</v>
      </c>
      <c r="R303" s="11" t="s">
        <v>18</v>
      </c>
      <c r="S303" s="11" t="s">
        <v>19</v>
      </c>
      <c r="T303" s="11" t="s">
        <v>61</v>
      </c>
      <c r="U303" s="11" t="s">
        <v>139</v>
      </c>
      <c r="V303" s="12" t="s">
        <v>295</v>
      </c>
      <c r="W303" s="12">
        <v>44321</v>
      </c>
      <c r="X303" s="5"/>
    </row>
    <row r="304" spans="1:24" x14ac:dyDescent="0.25">
      <c r="A304" s="11" t="s">
        <v>42</v>
      </c>
      <c r="B304" s="31">
        <f>(COUNTIF($A$4:$A304,$A304)=1)+0</f>
        <v>0</v>
      </c>
      <c r="C304" s="31"/>
      <c r="D304" s="31">
        <f>(COUNTIF($A$7:$A304,$A304)=1)+0</f>
        <v>0</v>
      </c>
      <c r="E304" s="31"/>
      <c r="F304" s="31"/>
      <c r="G304" s="31"/>
      <c r="H304" s="31"/>
      <c r="I304" s="31"/>
      <c r="J304" s="31"/>
      <c r="K304" s="1" t="s">
        <v>14</v>
      </c>
      <c r="L304" s="12">
        <v>44034</v>
      </c>
      <c r="M304" s="11" t="s">
        <v>406</v>
      </c>
      <c r="N304" s="11" t="s">
        <v>15</v>
      </c>
      <c r="O304" s="11" t="s">
        <v>27</v>
      </c>
      <c r="P304" s="11" t="s">
        <v>17</v>
      </c>
      <c r="R304" s="11" t="s">
        <v>18</v>
      </c>
      <c r="S304" s="11" t="s">
        <v>19</v>
      </c>
      <c r="T304" s="11" t="s">
        <v>61</v>
      </c>
      <c r="U304" s="11" t="s">
        <v>139</v>
      </c>
      <c r="V304" s="12" t="s">
        <v>295</v>
      </c>
      <c r="W304" s="12">
        <v>44321</v>
      </c>
      <c r="X304" s="5"/>
    </row>
    <row r="305" spans="1:24" x14ac:dyDescent="0.25">
      <c r="A305" s="11" t="s">
        <v>42</v>
      </c>
      <c r="B305" s="31">
        <f>(COUNTIF($A$4:$A305,$A305)=1)+0</f>
        <v>0</v>
      </c>
      <c r="C305" s="31"/>
      <c r="D305" s="31">
        <f>(COUNTIF($A$7:$A305,$A305)=1)+0</f>
        <v>0</v>
      </c>
      <c r="E305" s="31"/>
      <c r="F305" s="31"/>
      <c r="G305" s="31"/>
      <c r="H305" s="31"/>
      <c r="I305" s="31"/>
      <c r="J305" s="31"/>
      <c r="K305" s="1" t="s">
        <v>14</v>
      </c>
      <c r="L305" s="12">
        <v>44034</v>
      </c>
      <c r="M305" s="11" t="s">
        <v>406</v>
      </c>
      <c r="N305" s="11" t="s">
        <v>15</v>
      </c>
      <c r="O305" s="11" t="s">
        <v>23</v>
      </c>
      <c r="P305" s="11" t="s">
        <v>17</v>
      </c>
      <c r="R305" s="11" t="s">
        <v>18</v>
      </c>
      <c r="S305" s="11" t="s">
        <v>19</v>
      </c>
      <c r="T305" s="11" t="s">
        <v>61</v>
      </c>
      <c r="U305" s="11" t="s">
        <v>139</v>
      </c>
      <c r="V305" s="12" t="s">
        <v>295</v>
      </c>
      <c r="W305" s="12">
        <v>44321</v>
      </c>
    </row>
    <row r="306" spans="1:24" x14ac:dyDescent="0.25">
      <c r="A306" s="11" t="s">
        <v>42</v>
      </c>
      <c r="B306" s="31">
        <f>(COUNTIF($A$4:$A306,$A306)=1)+0</f>
        <v>0</v>
      </c>
      <c r="C306" s="31"/>
      <c r="D306" s="31">
        <f>(COUNTIF($A$7:$A306,$A306)=1)+0</f>
        <v>0</v>
      </c>
      <c r="E306" s="31"/>
      <c r="F306" s="31"/>
      <c r="G306" s="31"/>
      <c r="H306" s="31"/>
      <c r="I306" s="31"/>
      <c r="J306" s="31"/>
      <c r="K306" s="1" t="s">
        <v>14</v>
      </c>
      <c r="L306" s="12">
        <v>44034</v>
      </c>
      <c r="M306" s="11" t="s">
        <v>406</v>
      </c>
      <c r="N306" s="11" t="s">
        <v>15</v>
      </c>
      <c r="O306" s="11" t="s">
        <v>45</v>
      </c>
      <c r="P306" s="11" t="s">
        <v>17</v>
      </c>
      <c r="R306" s="11" t="s">
        <v>18</v>
      </c>
      <c r="S306" s="11" t="s">
        <v>19</v>
      </c>
      <c r="T306" s="11" t="s">
        <v>61</v>
      </c>
      <c r="U306" s="11" t="s">
        <v>139</v>
      </c>
      <c r="V306" s="12" t="s">
        <v>295</v>
      </c>
      <c r="W306" s="12">
        <v>44321</v>
      </c>
      <c r="X306" s="5"/>
    </row>
    <row r="307" spans="1:24" x14ac:dyDescent="0.25">
      <c r="A307" s="11" t="s">
        <v>42</v>
      </c>
      <c r="B307" s="31">
        <f>(COUNTIF($A$4:$A307,$A307)=1)+0</f>
        <v>0</v>
      </c>
      <c r="C307" s="31"/>
      <c r="D307" s="31">
        <f>(COUNTIF($A$7:$A307,$A307)=1)+0</f>
        <v>0</v>
      </c>
      <c r="E307" s="31"/>
      <c r="F307" s="31"/>
      <c r="G307" s="31"/>
      <c r="H307" s="31"/>
      <c r="I307" s="31"/>
      <c r="J307" s="31"/>
      <c r="K307" s="1" t="s">
        <v>14</v>
      </c>
      <c r="L307" s="12">
        <v>44034</v>
      </c>
      <c r="M307" s="11" t="s">
        <v>406</v>
      </c>
      <c r="N307" s="11" t="s">
        <v>15</v>
      </c>
      <c r="O307" s="11" t="s">
        <v>22</v>
      </c>
      <c r="P307" s="11" t="s">
        <v>17</v>
      </c>
      <c r="R307" s="11" t="s">
        <v>18</v>
      </c>
      <c r="S307" s="11" t="s">
        <v>19</v>
      </c>
      <c r="T307" s="11" t="s">
        <v>61</v>
      </c>
      <c r="U307" s="11" t="s">
        <v>139</v>
      </c>
      <c r="V307" s="12" t="s">
        <v>295</v>
      </c>
      <c r="W307" s="12">
        <v>44321</v>
      </c>
      <c r="X307" s="5"/>
    </row>
    <row r="308" spans="1:24" x14ac:dyDescent="0.25">
      <c r="A308" s="11" t="s">
        <v>42</v>
      </c>
      <c r="B308" s="31">
        <f>(COUNTIF($A$4:$A308,$A308)=1)+0</f>
        <v>0</v>
      </c>
      <c r="C308" s="31"/>
      <c r="D308" s="31">
        <f>(COUNTIF($A$7:$A308,$A308)=1)+0</f>
        <v>0</v>
      </c>
      <c r="E308" s="31"/>
      <c r="F308" s="31"/>
      <c r="G308" s="31"/>
      <c r="H308" s="31"/>
      <c r="I308" s="31"/>
      <c r="J308" s="31"/>
      <c r="K308" s="1" t="s">
        <v>14</v>
      </c>
      <c r="L308" s="12">
        <v>44034</v>
      </c>
      <c r="M308" s="11" t="s">
        <v>406</v>
      </c>
      <c r="N308" s="11" t="s">
        <v>15</v>
      </c>
      <c r="O308" s="11" t="s">
        <v>16</v>
      </c>
      <c r="P308" s="11" t="s">
        <v>17</v>
      </c>
      <c r="R308" s="11" t="s">
        <v>18</v>
      </c>
      <c r="S308" s="11" t="s">
        <v>19</v>
      </c>
      <c r="T308" s="11" t="s">
        <v>61</v>
      </c>
      <c r="U308" s="11" t="s">
        <v>139</v>
      </c>
      <c r="V308" s="12" t="s">
        <v>295</v>
      </c>
      <c r="W308" s="12">
        <v>44321</v>
      </c>
      <c r="X308" s="5"/>
    </row>
    <row r="309" spans="1:24" x14ac:dyDescent="0.25">
      <c r="A309" s="11" t="s">
        <v>42</v>
      </c>
      <c r="B309" s="31">
        <f>(COUNTIF($A$4:$A309,$A309)=1)+0</f>
        <v>0</v>
      </c>
      <c r="C309" s="31"/>
      <c r="D309" s="31">
        <f>(COUNTIF($A$7:$A309,$A309)=1)+0</f>
        <v>0</v>
      </c>
      <c r="E309" s="31"/>
      <c r="F309" s="31"/>
      <c r="G309" s="31"/>
      <c r="H309" s="31"/>
      <c r="I309" s="31"/>
      <c r="J309" s="31"/>
      <c r="K309" s="1" t="s">
        <v>14</v>
      </c>
      <c r="L309" s="12">
        <v>44034</v>
      </c>
      <c r="M309" s="11" t="s">
        <v>406</v>
      </c>
      <c r="N309" s="11" t="s">
        <v>15</v>
      </c>
      <c r="O309" s="11" t="s">
        <v>26</v>
      </c>
      <c r="P309" s="11" t="s">
        <v>17</v>
      </c>
      <c r="R309" s="11" t="s">
        <v>18</v>
      </c>
      <c r="S309" s="11" t="s">
        <v>19</v>
      </c>
      <c r="T309" s="11" t="s">
        <v>61</v>
      </c>
      <c r="U309" s="11" t="s">
        <v>139</v>
      </c>
      <c r="V309" s="12" t="s">
        <v>295</v>
      </c>
      <c r="W309" s="12">
        <v>44321</v>
      </c>
      <c r="X309" s="5"/>
    </row>
    <row r="310" spans="1:24" x14ac:dyDescent="0.25">
      <c r="A310" s="11" t="s">
        <v>42</v>
      </c>
      <c r="B310" s="31">
        <f>(COUNTIF($A$4:$A310,$A310)=1)+0</f>
        <v>0</v>
      </c>
      <c r="C310" s="31"/>
      <c r="D310" s="31">
        <f>(COUNTIF($A$7:$A310,$A310)=1)+0</f>
        <v>0</v>
      </c>
      <c r="E310" s="31"/>
      <c r="F310" s="31"/>
      <c r="G310" s="31"/>
      <c r="H310" s="31"/>
      <c r="I310" s="31"/>
      <c r="J310" s="31"/>
      <c r="K310" s="1" t="s">
        <v>14</v>
      </c>
      <c r="L310" s="12">
        <v>44034</v>
      </c>
      <c r="M310" s="11" t="s">
        <v>406</v>
      </c>
      <c r="N310" s="11" t="s">
        <v>15</v>
      </c>
      <c r="O310" s="11" t="s">
        <v>32</v>
      </c>
      <c r="P310" s="11" t="s">
        <v>17</v>
      </c>
      <c r="R310" s="11" t="s">
        <v>18</v>
      </c>
      <c r="S310" s="11" t="s">
        <v>19</v>
      </c>
      <c r="T310" s="11" t="s">
        <v>61</v>
      </c>
      <c r="U310" s="11" t="s">
        <v>139</v>
      </c>
      <c r="V310" s="12" t="s">
        <v>295</v>
      </c>
      <c r="W310" s="12">
        <v>44321</v>
      </c>
      <c r="X310" s="5"/>
    </row>
    <row r="311" spans="1:24" x14ac:dyDescent="0.25">
      <c r="A311" s="11" t="s">
        <v>42</v>
      </c>
      <c r="B311" s="31">
        <f>(COUNTIF($A$4:$A311,$A311)=1)+0</f>
        <v>0</v>
      </c>
      <c r="C311" s="31"/>
      <c r="D311" s="31">
        <f>(COUNTIF($A$7:$A311,$A311)=1)+0</f>
        <v>0</v>
      </c>
      <c r="E311" s="31"/>
      <c r="F311" s="31"/>
      <c r="G311" s="31"/>
      <c r="H311" s="31"/>
      <c r="I311" s="31"/>
      <c r="J311" s="31"/>
      <c r="K311" s="1" t="s">
        <v>14</v>
      </c>
      <c r="L311" s="12">
        <v>44034</v>
      </c>
      <c r="M311" s="11" t="s">
        <v>406</v>
      </c>
      <c r="N311" s="11" t="s">
        <v>15</v>
      </c>
      <c r="O311" s="11" t="s">
        <v>33</v>
      </c>
      <c r="P311" s="11" t="s">
        <v>17</v>
      </c>
      <c r="R311" s="11" t="s">
        <v>18</v>
      </c>
      <c r="S311" s="11" t="s">
        <v>19</v>
      </c>
      <c r="T311" s="11" t="s">
        <v>61</v>
      </c>
      <c r="U311" s="11" t="s">
        <v>139</v>
      </c>
      <c r="V311" s="12" t="s">
        <v>295</v>
      </c>
      <c r="W311" s="12">
        <v>44321</v>
      </c>
      <c r="X311" s="5"/>
    </row>
    <row r="312" spans="1:24" x14ac:dyDescent="0.25">
      <c r="A312" s="8" t="s">
        <v>42</v>
      </c>
      <c r="B312" s="31">
        <f>(COUNTIF($A$4:$A312,$A312)=1)+0</f>
        <v>0</v>
      </c>
      <c r="C312" s="31"/>
      <c r="D312" s="31">
        <f>(COUNTIF($A$7:$A312,$A312)=1)+0</f>
        <v>0</v>
      </c>
      <c r="E312" s="31"/>
      <c r="F312" s="31"/>
      <c r="G312" s="31"/>
      <c r="H312" s="31"/>
      <c r="I312" s="31"/>
      <c r="J312" s="31"/>
      <c r="K312" s="8" t="s">
        <v>14</v>
      </c>
      <c r="L312" s="9">
        <v>44034</v>
      </c>
      <c r="M312" s="8" t="s">
        <v>406</v>
      </c>
      <c r="N312" s="8" t="s">
        <v>15</v>
      </c>
      <c r="O312" s="8" t="s">
        <v>36</v>
      </c>
      <c r="P312" s="8" t="s">
        <v>17</v>
      </c>
      <c r="Q312" s="8"/>
      <c r="R312" s="8" t="s">
        <v>18</v>
      </c>
      <c r="S312" s="8" t="s">
        <v>25</v>
      </c>
      <c r="T312" s="8" t="s">
        <v>20</v>
      </c>
      <c r="U312" s="8"/>
      <c r="V312" s="9">
        <v>44321</v>
      </c>
      <c r="W312" s="9">
        <v>44321</v>
      </c>
      <c r="X312" s="10"/>
    </row>
    <row r="313" spans="1:24" x14ac:dyDescent="0.25">
      <c r="A313" s="8" t="s">
        <v>42</v>
      </c>
      <c r="B313" s="31">
        <f>(COUNTIF($A$4:$A313,$A313)=1)+0</f>
        <v>0</v>
      </c>
      <c r="C313" s="31"/>
      <c r="D313" s="31">
        <f>(COUNTIF($A$7:$A313,$A313)=1)+0</f>
        <v>0</v>
      </c>
      <c r="E313" s="31"/>
      <c r="F313" s="31"/>
      <c r="G313" s="31"/>
      <c r="H313" s="31"/>
      <c r="I313" s="31"/>
      <c r="J313" s="31"/>
      <c r="K313" s="8" t="s">
        <v>14</v>
      </c>
      <c r="L313" s="9">
        <v>44034</v>
      </c>
      <c r="M313" s="8" t="s">
        <v>406</v>
      </c>
      <c r="N313" s="8" t="s">
        <v>15</v>
      </c>
      <c r="O313" s="8" t="s">
        <v>24</v>
      </c>
      <c r="P313" s="8" t="s">
        <v>17</v>
      </c>
      <c r="Q313" s="8"/>
      <c r="R313" s="8" t="s">
        <v>18</v>
      </c>
      <c r="S313" s="8" t="s">
        <v>25</v>
      </c>
      <c r="T313" s="8" t="s">
        <v>20</v>
      </c>
      <c r="U313" s="8"/>
      <c r="V313" s="9">
        <v>44567</v>
      </c>
      <c r="W313" s="9">
        <v>44567</v>
      </c>
      <c r="X313" s="10"/>
    </row>
    <row r="314" spans="1:24" x14ac:dyDescent="0.25">
      <c r="A314" s="8" t="s">
        <v>42</v>
      </c>
      <c r="B314" s="31">
        <f>(COUNTIF($A$4:$A314,$A314)=1)+0</f>
        <v>0</v>
      </c>
      <c r="C314" s="31"/>
      <c r="D314" s="31">
        <f>(COUNTIF($A$7:$A314,$A314)=1)+0</f>
        <v>0</v>
      </c>
      <c r="E314" s="31"/>
      <c r="F314" s="31"/>
      <c r="G314" s="31"/>
      <c r="H314" s="31"/>
      <c r="I314" s="31"/>
      <c r="J314" s="31"/>
      <c r="K314" s="8" t="s">
        <v>14</v>
      </c>
      <c r="L314" s="9">
        <v>44034</v>
      </c>
      <c r="M314" s="8" t="s">
        <v>406</v>
      </c>
      <c r="N314" s="8" t="s">
        <v>15</v>
      </c>
      <c r="O314" s="8" t="s">
        <v>30</v>
      </c>
      <c r="P314" s="8" t="s">
        <v>17</v>
      </c>
      <c r="Q314" s="8"/>
      <c r="R314" s="8" t="s">
        <v>18</v>
      </c>
      <c r="S314" s="8" t="s">
        <v>25</v>
      </c>
      <c r="T314" s="8" t="s">
        <v>20</v>
      </c>
      <c r="U314" s="8"/>
      <c r="V314" s="9">
        <v>44979</v>
      </c>
      <c r="W314" s="9">
        <v>44979</v>
      </c>
      <c r="X314" s="10"/>
    </row>
    <row r="315" spans="1:24" x14ac:dyDescent="0.25">
      <c r="A315" s="8" t="s">
        <v>42</v>
      </c>
      <c r="B315" s="31">
        <f>(COUNTIF($A$4:$A315,$A315)=1)+0</f>
        <v>0</v>
      </c>
      <c r="C315" s="31"/>
      <c r="D315" s="31">
        <f>(COUNTIF($A$7:$A315,$A315)=1)+0</f>
        <v>0</v>
      </c>
      <c r="E315" s="31"/>
      <c r="F315" s="31"/>
      <c r="G315" s="31"/>
      <c r="H315" s="31"/>
      <c r="I315" s="31"/>
      <c r="J315" s="31"/>
      <c r="K315" s="8" t="s">
        <v>14</v>
      </c>
      <c r="L315" s="9">
        <v>44034</v>
      </c>
      <c r="M315" s="8" t="s">
        <v>406</v>
      </c>
      <c r="N315" s="8" t="s">
        <v>15</v>
      </c>
      <c r="O315" s="8" t="s">
        <v>31</v>
      </c>
      <c r="P315" s="8" t="s">
        <v>17</v>
      </c>
      <c r="Q315" s="8"/>
      <c r="R315" s="8" t="s">
        <v>18</v>
      </c>
      <c r="S315" s="8" t="s">
        <v>25</v>
      </c>
      <c r="T315" s="8" t="s">
        <v>20</v>
      </c>
      <c r="U315" s="8"/>
      <c r="V315" s="9">
        <v>44979</v>
      </c>
      <c r="W315" s="9">
        <v>44979</v>
      </c>
      <c r="X315" s="10"/>
    </row>
    <row r="316" spans="1:24" x14ac:dyDescent="0.25">
      <c r="A316" s="11" t="s">
        <v>34</v>
      </c>
      <c r="B316" s="31">
        <f>(COUNTIF($A$4:$A316,$A316)=1)+0</f>
        <v>1</v>
      </c>
      <c r="C316" s="31"/>
      <c r="D316" s="31">
        <f>(COUNTIF($A$7:$A316,$A316)=1)+0</f>
        <v>1</v>
      </c>
      <c r="E316" s="31"/>
      <c r="F316" s="31"/>
      <c r="G316" s="31"/>
      <c r="H316" s="31"/>
      <c r="I316" s="31"/>
      <c r="J316" s="31"/>
      <c r="K316" s="1" t="s">
        <v>14</v>
      </c>
      <c r="L316" s="12">
        <v>44120</v>
      </c>
      <c r="M316" s="11" t="s">
        <v>397</v>
      </c>
      <c r="N316" s="11" t="s">
        <v>15</v>
      </c>
      <c r="O316" s="24" t="s">
        <v>24</v>
      </c>
      <c r="P316" s="11" t="s">
        <v>72</v>
      </c>
      <c r="R316" s="11" t="s">
        <v>35</v>
      </c>
      <c r="S316" s="11" t="s">
        <v>19</v>
      </c>
      <c r="T316" s="11" t="s">
        <v>20</v>
      </c>
      <c r="U316" s="11" t="s">
        <v>138</v>
      </c>
      <c r="V316" s="12">
        <v>45077</v>
      </c>
      <c r="W316" s="12">
        <v>44412</v>
      </c>
      <c r="X316" s="5"/>
    </row>
    <row r="317" spans="1:24" x14ac:dyDescent="0.25">
      <c r="A317" s="8" t="s">
        <v>34</v>
      </c>
      <c r="B317" s="31">
        <f>(COUNTIF($A$4:$A317,$A317)=1)+0</f>
        <v>0</v>
      </c>
      <c r="C317" s="31"/>
      <c r="D317" s="31">
        <f>(COUNTIF($A$7:$A317,$A317)=1)+0</f>
        <v>0</v>
      </c>
      <c r="E317" s="31"/>
      <c r="F317" s="31"/>
      <c r="G317" s="31"/>
      <c r="H317" s="31"/>
      <c r="I317" s="31"/>
      <c r="J317" s="31"/>
      <c r="K317" s="8" t="s">
        <v>14</v>
      </c>
      <c r="L317" s="9">
        <v>44120</v>
      </c>
      <c r="M317" s="8" t="s">
        <v>397</v>
      </c>
      <c r="N317" s="8" t="s">
        <v>15</v>
      </c>
      <c r="O317" s="8" t="s">
        <v>36</v>
      </c>
      <c r="P317" s="8" t="s">
        <v>72</v>
      </c>
      <c r="Q317" s="8"/>
      <c r="R317" s="8" t="s">
        <v>35</v>
      </c>
      <c r="S317" s="8" t="s">
        <v>25</v>
      </c>
      <c r="T317" s="8" t="s">
        <v>20</v>
      </c>
      <c r="U317" s="8"/>
      <c r="V317" s="9">
        <v>44412</v>
      </c>
      <c r="W317" s="9">
        <v>44412</v>
      </c>
      <c r="X317" s="10"/>
    </row>
    <row r="318" spans="1:24" x14ac:dyDescent="0.25">
      <c r="A318" s="11" t="s">
        <v>34</v>
      </c>
      <c r="B318" s="31">
        <f>(COUNTIF($A$4:$A318,$A318)=1)+0</f>
        <v>0</v>
      </c>
      <c r="C318" s="31"/>
      <c r="D318" s="31">
        <f>(COUNTIF($A$7:$A318,$A318)=1)+0</f>
        <v>0</v>
      </c>
      <c r="E318" s="31"/>
      <c r="F318" s="31"/>
      <c r="G318" s="31"/>
      <c r="H318" s="31"/>
      <c r="I318" s="31"/>
      <c r="J318" s="31"/>
      <c r="K318" s="1" t="s">
        <v>14</v>
      </c>
      <c r="L318" s="12">
        <v>44120</v>
      </c>
      <c r="M318" s="11" t="s">
        <v>397</v>
      </c>
      <c r="N318" s="11" t="s">
        <v>15</v>
      </c>
      <c r="O318" s="23" t="s">
        <v>23</v>
      </c>
      <c r="P318" s="11" t="s">
        <v>72</v>
      </c>
      <c r="R318" s="11" t="s">
        <v>35</v>
      </c>
      <c r="S318" s="11" t="s">
        <v>19</v>
      </c>
      <c r="T318" s="11" t="s">
        <v>20</v>
      </c>
      <c r="U318" s="11" t="s">
        <v>138</v>
      </c>
      <c r="V318" s="12">
        <v>45077</v>
      </c>
      <c r="W318" s="12">
        <v>44412</v>
      </c>
      <c r="X318" s="5"/>
    </row>
    <row r="319" spans="1:24" x14ac:dyDescent="0.25">
      <c r="A319" s="11" t="s">
        <v>34</v>
      </c>
      <c r="B319" s="31">
        <f>(COUNTIF($A$4:$A319,$A319)=1)+0</f>
        <v>0</v>
      </c>
      <c r="C319" s="31"/>
      <c r="D319" s="31">
        <f>(COUNTIF($A$7:$A319,$A319)=1)+0</f>
        <v>0</v>
      </c>
      <c r="E319" s="31"/>
      <c r="F319" s="31"/>
      <c r="G319" s="31"/>
      <c r="H319" s="31"/>
      <c r="I319" s="31"/>
      <c r="J319" s="31"/>
      <c r="K319" s="1" t="s">
        <v>14</v>
      </c>
      <c r="L319" s="12">
        <v>44120</v>
      </c>
      <c r="M319" s="11" t="s">
        <v>397</v>
      </c>
      <c r="N319" s="11" t="s">
        <v>15</v>
      </c>
      <c r="O319" s="24" t="s">
        <v>22</v>
      </c>
      <c r="P319" s="11" t="s">
        <v>72</v>
      </c>
      <c r="R319" s="11" t="s">
        <v>35</v>
      </c>
      <c r="S319" s="11" t="s">
        <v>19</v>
      </c>
      <c r="T319" s="11" t="s">
        <v>20</v>
      </c>
      <c r="U319" s="11" t="s">
        <v>138</v>
      </c>
      <c r="V319" s="12">
        <v>45077</v>
      </c>
      <c r="W319" s="12">
        <v>44412</v>
      </c>
      <c r="X319" s="5"/>
    </row>
    <row r="320" spans="1:24" x14ac:dyDescent="0.25">
      <c r="A320" s="11" t="s">
        <v>34</v>
      </c>
      <c r="B320" s="31">
        <f>(COUNTIF($A$4:$A320,$A320)=1)+0</f>
        <v>0</v>
      </c>
      <c r="C320" s="31"/>
      <c r="D320" s="31">
        <f>(COUNTIF($A$7:$A320,$A320)=1)+0</f>
        <v>0</v>
      </c>
      <c r="E320" s="31"/>
      <c r="F320" s="31"/>
      <c r="G320" s="31"/>
      <c r="H320" s="31"/>
      <c r="I320" s="31"/>
      <c r="J320" s="31"/>
      <c r="K320" s="1" t="s">
        <v>14</v>
      </c>
      <c r="L320" s="12">
        <v>44120</v>
      </c>
      <c r="M320" s="11" t="s">
        <v>397</v>
      </c>
      <c r="N320" s="11" t="s">
        <v>15</v>
      </c>
      <c r="O320" s="24" t="s">
        <v>29</v>
      </c>
      <c r="P320" s="11" t="s">
        <v>72</v>
      </c>
      <c r="R320" s="11" t="s">
        <v>35</v>
      </c>
      <c r="S320" s="11" t="s">
        <v>19</v>
      </c>
      <c r="T320" s="11" t="s">
        <v>20</v>
      </c>
      <c r="U320" s="11" t="s">
        <v>138</v>
      </c>
      <c r="V320" s="12">
        <v>45077</v>
      </c>
      <c r="W320" s="12">
        <v>44412</v>
      </c>
      <c r="X320" s="5"/>
    </row>
    <row r="321" spans="1:24" x14ac:dyDescent="0.25">
      <c r="A321" s="11" t="s">
        <v>34</v>
      </c>
      <c r="B321" s="31">
        <f>(COUNTIF($A$4:$A321,$A321)=1)+0</f>
        <v>0</v>
      </c>
      <c r="C321" s="31"/>
      <c r="D321" s="31">
        <f>(COUNTIF($A$7:$A321,$A321)=1)+0</f>
        <v>0</v>
      </c>
      <c r="E321" s="31"/>
      <c r="F321" s="31"/>
      <c r="G321" s="31"/>
      <c r="H321" s="31"/>
      <c r="I321" s="31"/>
      <c r="J321" s="31"/>
      <c r="K321" s="1" t="s">
        <v>14</v>
      </c>
      <c r="L321" s="12">
        <v>44120</v>
      </c>
      <c r="M321" s="11" t="s">
        <v>397</v>
      </c>
      <c r="N321" s="11" t="s">
        <v>15</v>
      </c>
      <c r="O321" s="23" t="s">
        <v>23</v>
      </c>
      <c r="P321" s="11" t="s">
        <v>17</v>
      </c>
      <c r="R321" s="11" t="s">
        <v>18</v>
      </c>
      <c r="S321" s="11" t="s">
        <v>19</v>
      </c>
      <c r="T321" s="11" t="s">
        <v>61</v>
      </c>
      <c r="U321" s="11" t="s">
        <v>139</v>
      </c>
      <c r="V321" s="12" t="s">
        <v>295</v>
      </c>
      <c r="W321" s="12">
        <v>44412</v>
      </c>
      <c r="X321" s="5"/>
    </row>
    <row r="322" spans="1:24" x14ac:dyDescent="0.25">
      <c r="A322" s="11" t="s">
        <v>34</v>
      </c>
      <c r="B322" s="31">
        <f>(COUNTIF($A$4:$A322,$A322)=1)+0</f>
        <v>0</v>
      </c>
      <c r="C322" s="31"/>
      <c r="D322" s="31">
        <f>(COUNTIF($A$7:$A322,$A322)=1)+0</f>
        <v>0</v>
      </c>
      <c r="E322" s="31"/>
      <c r="F322" s="31"/>
      <c r="G322" s="31"/>
      <c r="H322" s="31"/>
      <c r="I322" s="31"/>
      <c r="J322" s="31"/>
      <c r="K322" s="1" t="s">
        <v>14</v>
      </c>
      <c r="L322" s="12">
        <v>44120</v>
      </c>
      <c r="M322" s="11" t="s">
        <v>397</v>
      </c>
      <c r="N322" s="11" t="s">
        <v>15</v>
      </c>
      <c r="O322" s="24" t="s">
        <v>22</v>
      </c>
      <c r="P322" s="11" t="s">
        <v>17</v>
      </c>
      <c r="R322" s="11" t="s">
        <v>18</v>
      </c>
      <c r="S322" s="11" t="s">
        <v>19</v>
      </c>
      <c r="T322" s="11" t="s">
        <v>61</v>
      </c>
      <c r="U322" s="11" t="s">
        <v>139</v>
      </c>
      <c r="V322" s="12" t="s">
        <v>295</v>
      </c>
      <c r="W322" s="12">
        <v>44412</v>
      </c>
      <c r="X322" s="5"/>
    </row>
    <row r="323" spans="1:24" x14ac:dyDescent="0.25">
      <c r="A323" s="11" t="s">
        <v>34</v>
      </c>
      <c r="B323" s="31">
        <f>(COUNTIF($A$4:$A323,$A323)=1)+0</f>
        <v>0</v>
      </c>
      <c r="C323" s="31"/>
      <c r="D323" s="31">
        <f>(COUNTIF($A$7:$A323,$A323)=1)+0</f>
        <v>0</v>
      </c>
      <c r="E323" s="31"/>
      <c r="F323" s="31"/>
      <c r="G323" s="31"/>
      <c r="H323" s="31"/>
      <c r="I323" s="31"/>
      <c r="J323" s="31"/>
      <c r="K323" s="1" t="s">
        <v>14</v>
      </c>
      <c r="L323" s="12">
        <v>44120</v>
      </c>
      <c r="M323" s="11" t="s">
        <v>397</v>
      </c>
      <c r="N323" s="11" t="s">
        <v>15</v>
      </c>
      <c r="O323" s="23" t="s">
        <v>23</v>
      </c>
      <c r="P323" s="11" t="s">
        <v>236</v>
      </c>
      <c r="R323" s="11" t="s">
        <v>35</v>
      </c>
      <c r="S323" s="11" t="s">
        <v>19</v>
      </c>
      <c r="T323" s="11" t="s">
        <v>61</v>
      </c>
      <c r="U323" s="16" t="s">
        <v>139</v>
      </c>
      <c r="V323" s="12">
        <v>45141</v>
      </c>
      <c r="W323" s="12">
        <v>44412</v>
      </c>
      <c r="X323" s="5"/>
    </row>
    <row r="324" spans="1:24" x14ac:dyDescent="0.25">
      <c r="A324" s="8" t="s">
        <v>34</v>
      </c>
      <c r="B324" s="31">
        <f>(COUNTIF($A$4:$A324,$A324)=1)+0</f>
        <v>0</v>
      </c>
      <c r="C324" s="31"/>
      <c r="D324" s="31">
        <f>(COUNTIF($A$7:$A324,$A324)=1)+0</f>
        <v>0</v>
      </c>
      <c r="E324" s="31"/>
      <c r="F324" s="31"/>
      <c r="G324" s="31"/>
      <c r="H324" s="31"/>
      <c r="I324" s="31"/>
      <c r="J324" s="31"/>
      <c r="K324" s="8" t="s">
        <v>14</v>
      </c>
      <c r="L324" s="9">
        <v>44120</v>
      </c>
      <c r="M324" s="8" t="s">
        <v>397</v>
      </c>
      <c r="N324" s="8" t="s">
        <v>15</v>
      </c>
      <c r="O324" s="8" t="s">
        <v>36</v>
      </c>
      <c r="P324" s="8" t="s">
        <v>17</v>
      </c>
      <c r="Q324" s="8"/>
      <c r="R324" s="8" t="s">
        <v>18</v>
      </c>
      <c r="S324" s="8" t="s">
        <v>25</v>
      </c>
      <c r="T324" s="8" t="s">
        <v>20</v>
      </c>
      <c r="U324" s="8"/>
      <c r="V324" s="9">
        <v>44412</v>
      </c>
      <c r="W324" s="9">
        <v>44412</v>
      </c>
      <c r="X324" s="10"/>
    </row>
    <row r="325" spans="1:24" x14ac:dyDescent="0.25">
      <c r="A325" s="8" t="s">
        <v>34</v>
      </c>
      <c r="B325" s="31">
        <f>(COUNTIF($A$4:$A325,$A325)=1)+0</f>
        <v>0</v>
      </c>
      <c r="C325" s="31"/>
      <c r="D325" s="31">
        <f>(COUNTIF($A$7:$A325,$A325)=1)+0</f>
        <v>0</v>
      </c>
      <c r="E325" s="31"/>
      <c r="F325" s="31"/>
      <c r="G325" s="31"/>
      <c r="H325" s="31"/>
      <c r="I325" s="31"/>
      <c r="J325" s="31"/>
      <c r="K325" s="8" t="s">
        <v>14</v>
      </c>
      <c r="L325" s="9">
        <v>44120</v>
      </c>
      <c r="M325" s="8" t="s">
        <v>397</v>
      </c>
      <c r="N325" s="8" t="s">
        <v>15</v>
      </c>
      <c r="O325" s="8" t="s">
        <v>24</v>
      </c>
      <c r="P325" s="8" t="s">
        <v>17</v>
      </c>
      <c r="Q325" s="8"/>
      <c r="R325" s="8" t="s">
        <v>18</v>
      </c>
      <c r="S325" s="8" t="s">
        <v>25</v>
      </c>
      <c r="T325" s="8" t="s">
        <v>20</v>
      </c>
      <c r="U325" s="8"/>
      <c r="V325" s="9">
        <v>44412</v>
      </c>
      <c r="W325" s="9">
        <v>44412</v>
      </c>
      <c r="X325" s="10"/>
    </row>
    <row r="326" spans="1:24" x14ac:dyDescent="0.25">
      <c r="A326" s="8" t="s">
        <v>34</v>
      </c>
      <c r="B326" s="31">
        <f>(COUNTIF($A$4:$A326,$A326)=1)+0</f>
        <v>0</v>
      </c>
      <c r="C326" s="31"/>
      <c r="D326" s="31">
        <f>(COUNTIF($A$7:$A326,$A326)=1)+0</f>
        <v>0</v>
      </c>
      <c r="E326" s="31"/>
      <c r="F326" s="31"/>
      <c r="G326" s="31"/>
      <c r="H326" s="31"/>
      <c r="I326" s="31"/>
      <c r="J326" s="31"/>
      <c r="K326" s="44" t="s">
        <v>14</v>
      </c>
      <c r="L326" s="9">
        <v>44120</v>
      </c>
      <c r="M326" s="8" t="s">
        <v>397</v>
      </c>
      <c r="N326" s="8" t="s">
        <v>15</v>
      </c>
      <c r="O326" s="8" t="s">
        <v>29</v>
      </c>
      <c r="P326" s="8" t="s">
        <v>17</v>
      </c>
      <c r="R326" s="8" t="s">
        <v>18</v>
      </c>
      <c r="S326" s="8" t="s">
        <v>25</v>
      </c>
      <c r="T326" s="8" t="s">
        <v>20</v>
      </c>
      <c r="U326" s="8" t="s">
        <v>139</v>
      </c>
      <c r="V326" s="9">
        <v>44994</v>
      </c>
      <c r="W326" s="9">
        <v>44994</v>
      </c>
      <c r="X326" s="10"/>
    </row>
    <row r="327" spans="1:24" x14ac:dyDescent="0.25">
      <c r="A327" s="8" t="s">
        <v>34</v>
      </c>
      <c r="B327" s="31">
        <f>(COUNTIF($A$4:$A327,$A327)=1)+0</f>
        <v>0</v>
      </c>
      <c r="C327" s="31"/>
      <c r="D327" s="31">
        <f>(COUNTIF($A$7:$A327,$A327)=1)+0</f>
        <v>0</v>
      </c>
      <c r="E327" s="31"/>
      <c r="F327" s="31"/>
      <c r="G327" s="31"/>
      <c r="H327" s="31"/>
      <c r="I327" s="31"/>
      <c r="J327" s="31"/>
      <c r="K327" s="8" t="s">
        <v>14</v>
      </c>
      <c r="L327" s="9">
        <v>44120</v>
      </c>
      <c r="M327" s="8" t="s">
        <v>397</v>
      </c>
      <c r="N327" s="8" t="s">
        <v>15</v>
      </c>
      <c r="O327" s="8" t="s">
        <v>36</v>
      </c>
      <c r="P327" s="8" t="s">
        <v>236</v>
      </c>
      <c r="Q327" s="8"/>
      <c r="R327" s="8" t="s">
        <v>35</v>
      </c>
      <c r="S327" s="8" t="s">
        <v>25</v>
      </c>
      <c r="T327" s="8" t="s">
        <v>20</v>
      </c>
      <c r="U327" s="8" t="s">
        <v>139</v>
      </c>
      <c r="V327" s="9">
        <v>44412</v>
      </c>
      <c r="W327" s="9">
        <v>44412</v>
      </c>
      <c r="X327" s="10"/>
    </row>
    <row r="328" spans="1:24" x14ac:dyDescent="0.25">
      <c r="A328" s="8" t="s">
        <v>34</v>
      </c>
      <c r="B328" s="31">
        <f>(COUNTIF($A$4:$A328,$A328)=1)+0</f>
        <v>0</v>
      </c>
      <c r="C328" s="31"/>
      <c r="D328" s="31">
        <f>(COUNTIF($A$7:$A328,$A328)=1)+0</f>
        <v>0</v>
      </c>
      <c r="E328" s="31"/>
      <c r="F328" s="31"/>
      <c r="G328" s="31"/>
      <c r="H328" s="31"/>
      <c r="I328" s="31"/>
      <c r="J328" s="31"/>
      <c r="K328" s="44" t="s">
        <v>14</v>
      </c>
      <c r="L328" s="9">
        <v>44120</v>
      </c>
      <c r="M328" s="8" t="s">
        <v>397</v>
      </c>
      <c r="N328" s="8" t="s">
        <v>15</v>
      </c>
      <c r="O328" s="8" t="s">
        <v>24</v>
      </c>
      <c r="P328" s="8" t="s">
        <v>236</v>
      </c>
      <c r="R328" s="8" t="s">
        <v>35</v>
      </c>
      <c r="S328" s="8" t="s">
        <v>25</v>
      </c>
      <c r="T328" s="8" t="s">
        <v>61</v>
      </c>
      <c r="U328" s="8" t="s">
        <v>139</v>
      </c>
      <c r="V328" s="9">
        <v>44412</v>
      </c>
      <c r="W328" s="9">
        <v>44412</v>
      </c>
      <c r="X328" s="10"/>
    </row>
    <row r="329" spans="1:24" x14ac:dyDescent="0.25">
      <c r="A329" s="11" t="s">
        <v>34</v>
      </c>
      <c r="B329" s="31">
        <f>(COUNTIF($A$4:$A329,$A329)=1)+0</f>
        <v>0</v>
      </c>
      <c r="C329" s="31"/>
      <c r="D329" s="31">
        <f>(COUNTIF($A$7:$A329,$A329)=1)+0</f>
        <v>0</v>
      </c>
      <c r="E329" s="31"/>
      <c r="F329" s="31"/>
      <c r="G329" s="31"/>
      <c r="H329" s="31"/>
      <c r="I329" s="31"/>
      <c r="J329" s="31"/>
      <c r="K329" s="1" t="s">
        <v>14</v>
      </c>
      <c r="L329" s="12">
        <v>44120</v>
      </c>
      <c r="M329" s="11" t="s">
        <v>397</v>
      </c>
      <c r="N329" s="11" t="s">
        <v>15</v>
      </c>
      <c r="O329" s="24" t="s">
        <v>22</v>
      </c>
      <c r="P329" s="11" t="s">
        <v>236</v>
      </c>
      <c r="R329" s="11" t="s">
        <v>35</v>
      </c>
      <c r="S329" s="11" t="s">
        <v>19</v>
      </c>
      <c r="T329" s="11" t="s">
        <v>61</v>
      </c>
      <c r="U329" s="11" t="s">
        <v>139</v>
      </c>
      <c r="V329" s="12">
        <v>45141</v>
      </c>
      <c r="W329" s="12">
        <v>44412</v>
      </c>
      <c r="X329" s="5"/>
    </row>
    <row r="330" spans="1:24" x14ac:dyDescent="0.25">
      <c r="A330" s="8" t="s">
        <v>34</v>
      </c>
      <c r="B330" s="31">
        <f>(COUNTIF($A$4:$A330,$A330)=1)+0</f>
        <v>0</v>
      </c>
      <c r="C330" s="31"/>
      <c r="D330" s="31">
        <f>(COUNTIF($A$7:$A330,$A330)=1)+0</f>
        <v>0</v>
      </c>
      <c r="E330" s="31"/>
      <c r="F330" s="31"/>
      <c r="G330" s="31"/>
      <c r="H330" s="31"/>
      <c r="I330" s="31"/>
      <c r="J330" s="31"/>
      <c r="K330" s="44" t="s">
        <v>14</v>
      </c>
      <c r="L330" s="9">
        <v>44120</v>
      </c>
      <c r="M330" s="8" t="s">
        <v>397</v>
      </c>
      <c r="N330" s="8" t="s">
        <v>15</v>
      </c>
      <c r="O330" s="8" t="s">
        <v>29</v>
      </c>
      <c r="P330" s="8" t="s">
        <v>236</v>
      </c>
      <c r="R330" s="8" t="s">
        <v>35</v>
      </c>
      <c r="S330" s="8" t="s">
        <v>25</v>
      </c>
      <c r="T330" s="8" t="s">
        <v>61</v>
      </c>
      <c r="U330" s="8" t="s">
        <v>139</v>
      </c>
      <c r="V330" s="9">
        <v>44412</v>
      </c>
      <c r="W330" s="9">
        <v>44412</v>
      </c>
      <c r="X330" s="10"/>
    </row>
    <row r="331" spans="1:24" x14ac:dyDescent="0.25">
      <c r="A331" s="8" t="s">
        <v>51</v>
      </c>
      <c r="B331" s="31">
        <f>(COUNTIF($A$4:$A331,$A331)=1)+0</f>
        <v>1</v>
      </c>
      <c r="C331" s="31"/>
      <c r="D331" s="31">
        <f>(COUNTIF($A$7:$A331,$A331)=1)+0</f>
        <v>1</v>
      </c>
      <c r="E331" s="31"/>
      <c r="F331" s="31"/>
      <c r="G331" s="31"/>
      <c r="H331" s="31"/>
      <c r="I331" s="31"/>
      <c r="J331" s="31"/>
      <c r="K331" s="8" t="s">
        <v>14</v>
      </c>
      <c r="L331" s="9">
        <v>44480</v>
      </c>
      <c r="M331" s="8" t="s">
        <v>413</v>
      </c>
      <c r="N331" s="8" t="s">
        <v>52</v>
      </c>
      <c r="O331" s="8" t="s">
        <v>48</v>
      </c>
      <c r="P331" s="8" t="s">
        <v>53</v>
      </c>
      <c r="Q331" s="8"/>
      <c r="R331" s="8" t="s">
        <v>54</v>
      </c>
      <c r="S331" s="8" t="s">
        <v>311</v>
      </c>
      <c r="T331" s="8" t="s">
        <v>55</v>
      </c>
      <c r="U331" s="8" t="s">
        <v>56</v>
      </c>
      <c r="V331" s="9">
        <v>44862</v>
      </c>
      <c r="W331" s="9">
        <v>44853</v>
      </c>
      <c r="X331" s="10"/>
    </row>
    <row r="332" spans="1:24" x14ac:dyDescent="0.25">
      <c r="A332" s="8" t="s">
        <v>51</v>
      </c>
      <c r="B332" s="31">
        <f>(COUNTIF($A$4:$A332,$A332)=1)+0</f>
        <v>0</v>
      </c>
      <c r="C332" s="31"/>
      <c r="D332" s="31">
        <f>(COUNTIF($A$7:$A332,$A332)=1)+0</f>
        <v>0</v>
      </c>
      <c r="E332" s="31"/>
      <c r="F332" s="31"/>
      <c r="G332" s="31"/>
      <c r="H332" s="31"/>
      <c r="I332" s="31"/>
      <c r="J332" s="31"/>
      <c r="K332" s="8" t="s">
        <v>14</v>
      </c>
      <c r="L332" s="9">
        <v>44480</v>
      </c>
      <c r="M332" s="8" t="s">
        <v>413</v>
      </c>
      <c r="N332" s="8" t="s">
        <v>52</v>
      </c>
      <c r="O332" s="8" t="s">
        <v>48</v>
      </c>
      <c r="P332" s="8" t="s">
        <v>58</v>
      </c>
      <c r="Q332" s="8"/>
      <c r="R332" s="8" t="s">
        <v>54</v>
      </c>
      <c r="S332" s="8" t="s">
        <v>311</v>
      </c>
      <c r="T332" s="8" t="s">
        <v>55</v>
      </c>
      <c r="U332" s="8" t="s">
        <v>56</v>
      </c>
      <c r="V332" s="9">
        <v>44862</v>
      </c>
      <c r="W332" s="9">
        <v>44853</v>
      </c>
      <c r="X332" s="10"/>
    </row>
    <row r="333" spans="1:24" x14ac:dyDescent="0.25">
      <c r="A333" s="8" t="s">
        <v>51</v>
      </c>
      <c r="B333" s="31">
        <f>(COUNTIF($A$4:$A333,$A333)=1)+0</f>
        <v>0</v>
      </c>
      <c r="C333" s="31"/>
      <c r="D333" s="31">
        <f>(COUNTIF($A$7:$A333,$A333)=1)+0</f>
        <v>0</v>
      </c>
      <c r="E333" s="31"/>
      <c r="F333" s="31"/>
      <c r="G333" s="31"/>
      <c r="H333" s="31"/>
      <c r="I333" s="31"/>
      <c r="J333" s="31"/>
      <c r="K333" s="8" t="s">
        <v>14</v>
      </c>
      <c r="L333" s="9">
        <v>44480</v>
      </c>
      <c r="M333" s="8" t="s">
        <v>413</v>
      </c>
      <c r="N333" s="8" t="s">
        <v>52</v>
      </c>
      <c r="O333" s="8" t="s">
        <v>57</v>
      </c>
      <c r="P333" s="8" t="s">
        <v>58</v>
      </c>
      <c r="Q333" s="8"/>
      <c r="R333" s="8" t="s">
        <v>54</v>
      </c>
      <c r="S333" s="8" t="s">
        <v>311</v>
      </c>
      <c r="T333" s="8" t="s">
        <v>55</v>
      </c>
      <c r="U333" s="8" t="s">
        <v>56</v>
      </c>
      <c r="V333" s="9">
        <v>44862</v>
      </c>
      <c r="W333" s="9">
        <v>44853</v>
      </c>
      <c r="X333" s="10"/>
    </row>
    <row r="334" spans="1:24" x14ac:dyDescent="0.25">
      <c r="A334" s="8" t="s">
        <v>51</v>
      </c>
      <c r="B334" s="31">
        <f>(COUNTIF($A$4:$A334,$A334)=1)+0</f>
        <v>0</v>
      </c>
      <c r="C334" s="31"/>
      <c r="D334" s="31">
        <f>(COUNTIF($A$7:$A334,$A334)=1)+0</f>
        <v>0</v>
      </c>
      <c r="E334" s="31"/>
      <c r="F334" s="31"/>
      <c r="G334" s="31"/>
      <c r="H334" s="31"/>
      <c r="I334" s="31"/>
      <c r="J334" s="31"/>
      <c r="K334" s="8" t="s">
        <v>14</v>
      </c>
      <c r="L334" s="9">
        <v>44480</v>
      </c>
      <c r="M334" s="8" t="s">
        <v>413</v>
      </c>
      <c r="N334" s="8" t="s">
        <v>52</v>
      </c>
      <c r="O334" s="8" t="s">
        <v>28</v>
      </c>
      <c r="P334" s="8" t="s">
        <v>58</v>
      </c>
      <c r="Q334" s="8"/>
      <c r="R334" s="8" t="s">
        <v>54</v>
      </c>
      <c r="S334" s="8" t="s">
        <v>311</v>
      </c>
      <c r="T334" s="8" t="s">
        <v>55</v>
      </c>
      <c r="U334" s="8" t="s">
        <v>56</v>
      </c>
      <c r="V334" s="50">
        <v>44862</v>
      </c>
      <c r="W334" s="50">
        <v>44853</v>
      </c>
      <c r="X334" s="10"/>
    </row>
    <row r="335" spans="1:24" x14ac:dyDescent="0.25">
      <c r="A335" s="8" t="s">
        <v>51</v>
      </c>
      <c r="B335" s="31">
        <f>(COUNTIF($A$4:$A335,$A335)=1)+0</f>
        <v>0</v>
      </c>
      <c r="C335" s="31"/>
      <c r="D335" s="31">
        <f>(COUNTIF($A$7:$A335,$A335)=1)+0</f>
        <v>0</v>
      </c>
      <c r="E335" s="31"/>
      <c r="F335" s="31"/>
      <c r="G335" s="31"/>
      <c r="H335" s="31"/>
      <c r="I335" s="31"/>
      <c r="J335" s="31"/>
      <c r="K335" s="8" t="s">
        <v>14</v>
      </c>
      <c r="L335" s="9">
        <v>44480</v>
      </c>
      <c r="M335" s="8" t="s">
        <v>413</v>
      </c>
      <c r="N335" s="8" t="s">
        <v>52</v>
      </c>
      <c r="O335" s="8" t="s">
        <v>57</v>
      </c>
      <c r="P335" s="8" t="s">
        <v>53</v>
      </c>
      <c r="Q335" s="8"/>
      <c r="R335" s="8" t="s">
        <v>54</v>
      </c>
      <c r="S335" s="8" t="s">
        <v>311</v>
      </c>
      <c r="T335" s="8" t="s">
        <v>55</v>
      </c>
      <c r="U335" s="8" t="s">
        <v>56</v>
      </c>
      <c r="V335" s="50">
        <v>44862</v>
      </c>
      <c r="W335" s="50">
        <v>44853</v>
      </c>
      <c r="X335" s="10"/>
    </row>
    <row r="336" spans="1:24" x14ac:dyDescent="0.25">
      <c r="A336" s="8" t="s">
        <v>51</v>
      </c>
      <c r="B336" s="31">
        <f>(COUNTIF($A$4:$A336,$A336)=1)+0</f>
        <v>0</v>
      </c>
      <c r="C336" s="31"/>
      <c r="D336" s="31">
        <f>(COUNTIF($A$7:$A336,$A336)=1)+0</f>
        <v>0</v>
      </c>
      <c r="E336" s="31"/>
      <c r="F336" s="31"/>
      <c r="G336" s="31"/>
      <c r="H336" s="31"/>
      <c r="I336" s="31"/>
      <c r="J336" s="31"/>
      <c r="K336" s="8" t="s">
        <v>14</v>
      </c>
      <c r="L336" s="9">
        <v>44480</v>
      </c>
      <c r="M336" s="8" t="s">
        <v>413</v>
      </c>
      <c r="N336" s="8" t="s">
        <v>52</v>
      </c>
      <c r="O336" s="8" t="s">
        <v>28</v>
      </c>
      <c r="P336" s="8" t="s">
        <v>53</v>
      </c>
      <c r="Q336" s="8"/>
      <c r="R336" s="8" t="s">
        <v>54</v>
      </c>
      <c r="S336" s="8" t="s">
        <v>311</v>
      </c>
      <c r="T336" s="8" t="s">
        <v>55</v>
      </c>
      <c r="U336" s="8" t="s">
        <v>56</v>
      </c>
      <c r="V336" s="9">
        <v>44862</v>
      </c>
      <c r="W336" s="9">
        <v>44853</v>
      </c>
      <c r="X336" s="10"/>
    </row>
    <row r="337" spans="1:24" x14ac:dyDescent="0.25">
      <c r="A337" s="22" t="s">
        <v>59</v>
      </c>
      <c r="B337" s="31">
        <f>(COUNTIF($A$4:$A337,$A337)=1)+0</f>
        <v>1</v>
      </c>
      <c r="C337" s="31"/>
      <c r="D337" s="31">
        <f>(COUNTIF($A$7:$A337,$A337)=1)+0</f>
        <v>1</v>
      </c>
      <c r="E337" s="31"/>
      <c r="F337" s="31"/>
      <c r="G337" s="31"/>
      <c r="H337" s="31"/>
      <c r="I337" s="31"/>
      <c r="J337" s="31"/>
      <c r="K337" s="1" t="s">
        <v>14</v>
      </c>
      <c r="L337" s="12">
        <v>44559</v>
      </c>
      <c r="M337" s="11" t="s">
        <v>407</v>
      </c>
      <c r="N337" s="11" t="s">
        <v>15</v>
      </c>
      <c r="O337" s="11" t="s">
        <v>41</v>
      </c>
      <c r="P337" s="16" t="s">
        <v>76</v>
      </c>
      <c r="Q337" s="5"/>
      <c r="R337" s="16" t="s">
        <v>35</v>
      </c>
      <c r="S337" s="11" t="s">
        <v>19</v>
      </c>
      <c r="T337" s="16" t="s">
        <v>20</v>
      </c>
      <c r="U337" s="16" t="s">
        <v>138</v>
      </c>
      <c r="V337" s="18">
        <v>45144</v>
      </c>
      <c r="W337" s="18">
        <v>44565</v>
      </c>
      <c r="X337" s="13"/>
    </row>
    <row r="338" spans="1:24" x14ac:dyDescent="0.25">
      <c r="A338" s="22" t="s">
        <v>59</v>
      </c>
      <c r="B338" s="31">
        <f>(COUNTIF($A$4:$A338,$A338)=1)+0</f>
        <v>0</v>
      </c>
      <c r="C338" s="31"/>
      <c r="D338" s="31">
        <f>(COUNTIF($A$7:$A338,$A338)=1)+0</f>
        <v>0</v>
      </c>
      <c r="E338" s="31"/>
      <c r="F338" s="31"/>
      <c r="G338" s="31"/>
      <c r="H338" s="31"/>
      <c r="I338" s="31"/>
      <c r="J338" s="31"/>
      <c r="K338" s="1" t="s">
        <v>14</v>
      </c>
      <c r="L338" s="12">
        <v>44559</v>
      </c>
      <c r="M338" s="11" t="s">
        <v>407</v>
      </c>
      <c r="N338" s="11" t="s">
        <v>15</v>
      </c>
      <c r="O338" s="11" t="s">
        <v>44</v>
      </c>
      <c r="P338" s="16" t="s">
        <v>76</v>
      </c>
      <c r="Q338" s="5"/>
      <c r="R338" s="16" t="s">
        <v>35</v>
      </c>
      <c r="S338" s="11" t="s">
        <v>19</v>
      </c>
      <c r="T338" s="16" t="s">
        <v>20</v>
      </c>
      <c r="U338" s="16" t="s">
        <v>138</v>
      </c>
      <c r="V338" s="18">
        <v>45144</v>
      </c>
      <c r="W338" s="18">
        <v>44565</v>
      </c>
      <c r="X338" s="13"/>
    </row>
    <row r="339" spans="1:24" x14ac:dyDescent="0.25">
      <c r="A339" s="22" t="s">
        <v>59</v>
      </c>
      <c r="B339" s="31">
        <f>(COUNTIF($A$4:$A339,$A339)=1)+0</f>
        <v>0</v>
      </c>
      <c r="C339" s="31"/>
      <c r="D339" s="31">
        <f>(COUNTIF($A$7:$A339,$A339)=1)+0</f>
        <v>0</v>
      </c>
      <c r="E339" s="31"/>
      <c r="F339" s="31"/>
      <c r="G339" s="31"/>
      <c r="H339" s="31"/>
      <c r="I339" s="31"/>
      <c r="J339" s="31"/>
      <c r="K339" s="1" t="s">
        <v>14</v>
      </c>
      <c r="L339" s="12">
        <v>44559</v>
      </c>
      <c r="M339" s="11" t="s">
        <v>407</v>
      </c>
      <c r="N339" s="11" t="s">
        <v>15</v>
      </c>
      <c r="O339" s="11" t="s">
        <v>27</v>
      </c>
      <c r="P339" s="16" t="s">
        <v>76</v>
      </c>
      <c r="Q339" s="5"/>
      <c r="R339" s="16" t="s">
        <v>35</v>
      </c>
      <c r="S339" s="11" t="s">
        <v>19</v>
      </c>
      <c r="T339" s="16" t="s">
        <v>20</v>
      </c>
      <c r="U339" s="16" t="s">
        <v>138</v>
      </c>
      <c r="V339" s="18">
        <v>45144</v>
      </c>
      <c r="W339" s="18">
        <v>44565</v>
      </c>
      <c r="X339" s="13"/>
    </row>
    <row r="340" spans="1:24" x14ac:dyDescent="0.25">
      <c r="A340" s="22" t="s">
        <v>59</v>
      </c>
      <c r="B340" s="31">
        <f>(COUNTIF($A$4:$A340,$A340)=1)+0</f>
        <v>0</v>
      </c>
      <c r="C340" s="31"/>
      <c r="D340" s="31">
        <f>(COUNTIF($A$7:$A340,$A340)=1)+0</f>
        <v>0</v>
      </c>
      <c r="E340" s="31"/>
      <c r="F340" s="31"/>
      <c r="G340" s="31"/>
      <c r="H340" s="31"/>
      <c r="I340" s="31"/>
      <c r="J340" s="31"/>
      <c r="K340" s="1" t="s">
        <v>14</v>
      </c>
      <c r="L340" s="12">
        <v>44559</v>
      </c>
      <c r="M340" s="11" t="s">
        <v>407</v>
      </c>
      <c r="N340" s="11" t="s">
        <v>15</v>
      </c>
      <c r="O340" s="11" t="s">
        <v>64</v>
      </c>
      <c r="P340" s="16" t="s">
        <v>76</v>
      </c>
      <c r="Q340" s="5"/>
      <c r="R340" s="16" t="s">
        <v>35</v>
      </c>
      <c r="S340" s="11" t="s">
        <v>19</v>
      </c>
      <c r="T340" s="16" t="s">
        <v>20</v>
      </c>
      <c r="U340" s="16" t="s">
        <v>138</v>
      </c>
      <c r="V340" s="18">
        <v>45144</v>
      </c>
      <c r="W340" s="18">
        <v>44565</v>
      </c>
      <c r="X340" s="13"/>
    </row>
    <row r="341" spans="1:24" x14ac:dyDescent="0.25">
      <c r="A341" s="22" t="s">
        <v>59</v>
      </c>
      <c r="B341" s="31">
        <f>(COUNTIF($A$4:$A341,$A341)=1)+0</f>
        <v>0</v>
      </c>
      <c r="C341" s="31"/>
      <c r="D341" s="31">
        <f>(COUNTIF($A$7:$A341,$A341)=1)+0</f>
        <v>0</v>
      </c>
      <c r="E341" s="31"/>
      <c r="F341" s="31"/>
      <c r="G341" s="31"/>
      <c r="H341" s="31"/>
      <c r="I341" s="31"/>
      <c r="J341" s="31"/>
      <c r="K341" s="1" t="s">
        <v>14</v>
      </c>
      <c r="L341" s="12">
        <v>44559</v>
      </c>
      <c r="M341" s="11" t="s">
        <v>407</v>
      </c>
      <c r="N341" s="11" t="s">
        <v>15</v>
      </c>
      <c r="O341" s="11" t="s">
        <v>63</v>
      </c>
      <c r="P341" s="16" t="s">
        <v>76</v>
      </c>
      <c r="Q341" s="5"/>
      <c r="R341" s="16" t="s">
        <v>35</v>
      </c>
      <c r="S341" s="11" t="s">
        <v>19</v>
      </c>
      <c r="T341" s="16" t="s">
        <v>20</v>
      </c>
      <c r="U341" s="16" t="s">
        <v>138</v>
      </c>
      <c r="V341" s="18">
        <v>45144</v>
      </c>
      <c r="W341" s="18">
        <v>44565</v>
      </c>
      <c r="X341" s="13"/>
    </row>
    <row r="342" spans="1:24" x14ac:dyDescent="0.25">
      <c r="A342" s="8" t="s">
        <v>59</v>
      </c>
      <c r="B342" s="31">
        <f>(COUNTIF($A$4:$A342,$A342)=1)+0</f>
        <v>0</v>
      </c>
      <c r="C342" s="31"/>
      <c r="D342" s="31">
        <f>(COUNTIF($A$7:$A342,$A342)=1)+0</f>
        <v>0</v>
      </c>
      <c r="E342" s="31"/>
      <c r="F342" s="31"/>
      <c r="G342" s="31"/>
      <c r="H342" s="31"/>
      <c r="I342" s="31"/>
      <c r="J342" s="31"/>
      <c r="K342" s="8" t="s">
        <v>14</v>
      </c>
      <c r="L342" s="9">
        <v>44559</v>
      </c>
      <c r="M342" s="8" t="s">
        <v>407</v>
      </c>
      <c r="N342" s="8" t="s">
        <v>15</v>
      </c>
      <c r="O342" s="8" t="s">
        <v>41</v>
      </c>
      <c r="P342" s="49" t="s">
        <v>72</v>
      </c>
      <c r="Q342" s="5"/>
      <c r="R342" s="49" t="s">
        <v>35</v>
      </c>
      <c r="S342" s="8" t="s">
        <v>25</v>
      </c>
      <c r="T342" s="49" t="s">
        <v>55</v>
      </c>
      <c r="U342" s="49"/>
      <c r="V342" s="50">
        <v>44942</v>
      </c>
      <c r="W342" s="50">
        <v>44942</v>
      </c>
      <c r="X342" s="51"/>
    </row>
    <row r="343" spans="1:24" x14ac:dyDescent="0.25">
      <c r="A343" s="8" t="s">
        <v>59</v>
      </c>
      <c r="B343" s="31">
        <f>(COUNTIF($A$4:$A343,$A343)=1)+0</f>
        <v>0</v>
      </c>
      <c r="C343" s="31"/>
      <c r="D343" s="31">
        <f>(COUNTIF($A$7:$A343,$A343)=1)+0</f>
        <v>0</v>
      </c>
      <c r="E343" s="31"/>
      <c r="F343" s="31"/>
      <c r="G343" s="31"/>
      <c r="H343" s="31"/>
      <c r="I343" s="31"/>
      <c r="J343" s="31"/>
      <c r="K343" s="8" t="s">
        <v>14</v>
      </c>
      <c r="L343" s="9">
        <v>44559</v>
      </c>
      <c r="M343" s="8" t="s">
        <v>407</v>
      </c>
      <c r="N343" s="8" t="s">
        <v>15</v>
      </c>
      <c r="O343" s="8" t="s">
        <v>44</v>
      </c>
      <c r="P343" s="49" t="s">
        <v>72</v>
      </c>
      <c r="Q343" s="5"/>
      <c r="R343" s="49" t="s">
        <v>35</v>
      </c>
      <c r="S343" s="8" t="s">
        <v>25</v>
      </c>
      <c r="T343" s="8" t="s">
        <v>55</v>
      </c>
      <c r="U343" s="49"/>
      <c r="V343" s="50">
        <v>44942</v>
      </c>
      <c r="W343" s="50">
        <v>44942</v>
      </c>
      <c r="X343" s="51"/>
    </row>
    <row r="344" spans="1:24" x14ac:dyDescent="0.25">
      <c r="A344" s="8" t="s">
        <v>59</v>
      </c>
      <c r="B344" s="31">
        <f>(COUNTIF($A$4:$A344,$A344)=1)+0</f>
        <v>0</v>
      </c>
      <c r="C344" s="31"/>
      <c r="D344" s="31">
        <f>(COUNTIF($A$7:$A344,$A344)=1)+0</f>
        <v>0</v>
      </c>
      <c r="E344" s="31"/>
      <c r="F344" s="31"/>
      <c r="G344" s="31"/>
      <c r="H344" s="31"/>
      <c r="I344" s="31"/>
      <c r="J344" s="31"/>
      <c r="K344" s="8" t="s">
        <v>14</v>
      </c>
      <c r="L344" s="9">
        <v>44559</v>
      </c>
      <c r="M344" s="8" t="s">
        <v>407</v>
      </c>
      <c r="N344" s="8" t="s">
        <v>15</v>
      </c>
      <c r="O344" s="8" t="s">
        <v>27</v>
      </c>
      <c r="P344" s="49" t="s">
        <v>72</v>
      </c>
      <c r="Q344" s="5"/>
      <c r="R344" s="49" t="s">
        <v>35</v>
      </c>
      <c r="S344" s="8" t="s">
        <v>25</v>
      </c>
      <c r="T344" s="49" t="s">
        <v>55</v>
      </c>
      <c r="U344" s="49"/>
      <c r="V344" s="50">
        <v>44942</v>
      </c>
      <c r="W344" s="50">
        <v>44942</v>
      </c>
      <c r="X344" s="51"/>
    </row>
    <row r="345" spans="1:24" x14ac:dyDescent="0.25">
      <c r="A345" s="8" t="s">
        <v>59</v>
      </c>
      <c r="B345" s="31">
        <f>(COUNTIF($A$4:$A345,$A345)=1)+0</f>
        <v>0</v>
      </c>
      <c r="C345" s="31"/>
      <c r="D345" s="31">
        <f>(COUNTIF($A$7:$A345,$A345)=1)+0</f>
        <v>0</v>
      </c>
      <c r="E345" s="31"/>
      <c r="F345" s="31"/>
      <c r="G345" s="31"/>
      <c r="H345" s="31"/>
      <c r="I345" s="31"/>
      <c r="J345" s="31"/>
      <c r="K345" s="8" t="s">
        <v>14</v>
      </c>
      <c r="L345" s="9">
        <v>44559</v>
      </c>
      <c r="M345" s="8" t="s">
        <v>407</v>
      </c>
      <c r="N345" s="8" t="s">
        <v>15</v>
      </c>
      <c r="O345" s="8" t="s">
        <v>64</v>
      </c>
      <c r="P345" s="49" t="s">
        <v>72</v>
      </c>
      <c r="Q345" s="5"/>
      <c r="R345" s="49" t="s">
        <v>35</v>
      </c>
      <c r="S345" s="8" t="s">
        <v>25</v>
      </c>
      <c r="T345" s="49" t="s">
        <v>55</v>
      </c>
      <c r="U345" s="49"/>
      <c r="V345" s="50">
        <v>44942</v>
      </c>
      <c r="W345" s="50">
        <v>44942</v>
      </c>
      <c r="X345" s="51"/>
    </row>
    <row r="346" spans="1:24" x14ac:dyDescent="0.25">
      <c r="A346" s="8" t="s">
        <v>59</v>
      </c>
      <c r="B346" s="31">
        <f>(COUNTIF($A$4:$A346,$A346)=1)+0</f>
        <v>0</v>
      </c>
      <c r="C346" s="31"/>
      <c r="D346" s="31">
        <f>(COUNTIF($A$7:$A346,$A346)=1)+0</f>
        <v>0</v>
      </c>
      <c r="E346" s="31"/>
      <c r="F346" s="31"/>
      <c r="G346" s="31"/>
      <c r="H346" s="31"/>
      <c r="I346" s="31"/>
      <c r="J346" s="31"/>
      <c r="K346" s="8" t="s">
        <v>14</v>
      </c>
      <c r="L346" s="9">
        <v>44559</v>
      </c>
      <c r="M346" s="8" t="s">
        <v>407</v>
      </c>
      <c r="N346" s="8" t="s">
        <v>15</v>
      </c>
      <c r="O346" s="8" t="s">
        <v>63</v>
      </c>
      <c r="P346" s="49" t="s">
        <v>72</v>
      </c>
      <c r="Q346" s="5"/>
      <c r="R346" s="8" t="s">
        <v>35</v>
      </c>
      <c r="S346" s="49" t="s">
        <v>25</v>
      </c>
      <c r="T346" s="49" t="s">
        <v>55</v>
      </c>
      <c r="U346" s="49"/>
      <c r="V346" s="50">
        <v>44942</v>
      </c>
      <c r="W346" s="50">
        <v>44942</v>
      </c>
      <c r="X346" s="51"/>
    </row>
    <row r="347" spans="1:24" x14ac:dyDescent="0.25">
      <c r="A347" s="8" t="s">
        <v>59</v>
      </c>
      <c r="B347" s="31">
        <f>(COUNTIF($A$4:$A347,$A347)=1)+0</f>
        <v>0</v>
      </c>
      <c r="C347" s="31"/>
      <c r="D347" s="31">
        <f>(COUNTIF($A$7:$A347,$A347)=1)+0</f>
        <v>0</v>
      </c>
      <c r="E347" s="31"/>
      <c r="F347" s="31"/>
      <c r="G347" s="31"/>
      <c r="H347" s="31"/>
      <c r="I347" s="31"/>
      <c r="J347" s="31"/>
      <c r="K347" s="8" t="s">
        <v>14</v>
      </c>
      <c r="L347" s="9">
        <v>44559</v>
      </c>
      <c r="M347" s="8" t="s">
        <v>407</v>
      </c>
      <c r="N347" s="8" t="s">
        <v>15</v>
      </c>
      <c r="O347" s="8" t="s">
        <v>62</v>
      </c>
      <c r="P347" s="49" t="s">
        <v>72</v>
      </c>
      <c r="Q347" s="5"/>
      <c r="R347" s="8" t="s">
        <v>35</v>
      </c>
      <c r="S347" s="49" t="s">
        <v>25</v>
      </c>
      <c r="T347" s="49" t="s">
        <v>55</v>
      </c>
      <c r="U347" s="49"/>
      <c r="V347" s="50">
        <v>44942</v>
      </c>
      <c r="W347" s="50">
        <v>44942</v>
      </c>
      <c r="X347" s="51"/>
    </row>
    <row r="348" spans="1:24" x14ac:dyDescent="0.25">
      <c r="A348" s="8" t="s">
        <v>59</v>
      </c>
      <c r="B348" s="31">
        <f>(COUNTIF($A$4:$A348,$A348)=1)+0</f>
        <v>0</v>
      </c>
      <c r="C348" s="31"/>
      <c r="D348" s="31">
        <f>(COUNTIF($A$7:$A348,$A348)=1)+0</f>
        <v>0</v>
      </c>
      <c r="E348" s="31"/>
      <c r="F348" s="31"/>
      <c r="G348" s="31"/>
      <c r="H348" s="31"/>
      <c r="I348" s="31"/>
      <c r="J348" s="31"/>
      <c r="K348" s="8" t="s">
        <v>14</v>
      </c>
      <c r="L348" s="9">
        <v>44559</v>
      </c>
      <c r="M348" s="8" t="s">
        <v>407</v>
      </c>
      <c r="N348" s="8" t="s">
        <v>15</v>
      </c>
      <c r="O348" s="8" t="s">
        <v>29</v>
      </c>
      <c r="P348" s="49" t="s">
        <v>72</v>
      </c>
      <c r="Q348" s="5"/>
      <c r="R348" s="49" t="s">
        <v>35</v>
      </c>
      <c r="S348" s="8" t="s">
        <v>25</v>
      </c>
      <c r="T348" s="8" t="s">
        <v>55</v>
      </c>
      <c r="U348" s="49"/>
      <c r="V348" s="9">
        <v>44942</v>
      </c>
      <c r="W348" s="9">
        <v>44942</v>
      </c>
      <c r="X348" s="10"/>
    </row>
    <row r="349" spans="1:24" x14ac:dyDescent="0.25">
      <c r="A349" s="8" t="s">
        <v>59</v>
      </c>
      <c r="B349" s="31">
        <f>(COUNTIF($A$4:$A349,$A349)=1)+0</f>
        <v>0</v>
      </c>
      <c r="C349" s="31"/>
      <c r="D349" s="31">
        <f>(COUNTIF($A$7:$A349,$A349)=1)+0</f>
        <v>0</v>
      </c>
      <c r="E349" s="31"/>
      <c r="F349" s="31"/>
      <c r="G349" s="31"/>
      <c r="H349" s="31"/>
      <c r="I349" s="31"/>
      <c r="J349" s="31"/>
      <c r="K349" s="8" t="s">
        <v>14</v>
      </c>
      <c r="L349" s="9">
        <v>44559</v>
      </c>
      <c r="M349" s="8" t="s">
        <v>407</v>
      </c>
      <c r="N349" s="8" t="s">
        <v>15</v>
      </c>
      <c r="O349" s="8" t="s">
        <v>41</v>
      </c>
      <c r="P349" s="49" t="s">
        <v>68</v>
      </c>
      <c r="Q349" s="5"/>
      <c r="R349" s="49" t="s">
        <v>35</v>
      </c>
      <c r="S349" s="8" t="s">
        <v>25</v>
      </c>
      <c r="T349" s="49" t="s">
        <v>55</v>
      </c>
      <c r="U349" s="49"/>
      <c r="V349" s="9">
        <v>44942</v>
      </c>
      <c r="W349" s="9">
        <v>44942</v>
      </c>
      <c r="X349" s="10"/>
    </row>
    <row r="350" spans="1:24" x14ac:dyDescent="0.25">
      <c r="A350" s="8" t="s">
        <v>59</v>
      </c>
      <c r="B350" s="31">
        <f>(COUNTIF($A$4:$A350,$A350)=1)+0</f>
        <v>0</v>
      </c>
      <c r="C350" s="31"/>
      <c r="D350" s="31">
        <f>(COUNTIF($A$7:$A350,$A350)=1)+0</f>
        <v>0</v>
      </c>
      <c r="E350" s="31"/>
      <c r="F350" s="31"/>
      <c r="G350" s="31"/>
      <c r="H350" s="31"/>
      <c r="I350" s="31"/>
      <c r="J350" s="31"/>
      <c r="K350" s="8" t="s">
        <v>14</v>
      </c>
      <c r="L350" s="9">
        <v>44559</v>
      </c>
      <c r="M350" s="8" t="s">
        <v>407</v>
      </c>
      <c r="N350" s="8" t="s">
        <v>15</v>
      </c>
      <c r="O350" s="8" t="s">
        <v>44</v>
      </c>
      <c r="P350" s="49" t="s">
        <v>68</v>
      </c>
      <c r="Q350" s="5"/>
      <c r="R350" s="49" t="s">
        <v>35</v>
      </c>
      <c r="S350" s="8" t="s">
        <v>25</v>
      </c>
      <c r="T350" s="49" t="s">
        <v>55</v>
      </c>
      <c r="U350" s="49"/>
      <c r="V350" s="9">
        <v>44942</v>
      </c>
      <c r="W350" s="9">
        <v>44942</v>
      </c>
      <c r="X350" s="10"/>
    </row>
    <row r="351" spans="1:24" x14ac:dyDescent="0.25">
      <c r="A351" s="8" t="s">
        <v>59</v>
      </c>
      <c r="B351" s="31">
        <f>(COUNTIF($A$4:$A351,$A351)=1)+0</f>
        <v>0</v>
      </c>
      <c r="C351" s="31"/>
      <c r="D351" s="31">
        <f>(COUNTIF($A$7:$A351,$A351)=1)+0</f>
        <v>0</v>
      </c>
      <c r="E351" s="31"/>
      <c r="F351" s="31"/>
      <c r="G351" s="31"/>
      <c r="H351" s="31"/>
      <c r="I351" s="31"/>
      <c r="J351" s="31"/>
      <c r="K351" s="8" t="s">
        <v>14</v>
      </c>
      <c r="L351" s="9">
        <v>44559</v>
      </c>
      <c r="M351" s="8" t="s">
        <v>407</v>
      </c>
      <c r="N351" s="8" t="s">
        <v>15</v>
      </c>
      <c r="O351" s="8" t="s">
        <v>27</v>
      </c>
      <c r="P351" s="49" t="s">
        <v>68</v>
      </c>
      <c r="Q351" s="5"/>
      <c r="R351" s="49" t="s">
        <v>35</v>
      </c>
      <c r="S351" s="8" t="s">
        <v>25</v>
      </c>
      <c r="T351" s="49" t="s">
        <v>55</v>
      </c>
      <c r="U351" s="49"/>
      <c r="V351" s="9">
        <v>44942</v>
      </c>
      <c r="W351" s="9">
        <v>44942</v>
      </c>
      <c r="X351" s="10"/>
    </row>
    <row r="352" spans="1:24" x14ac:dyDescent="0.25">
      <c r="A352" s="8" t="s">
        <v>59</v>
      </c>
      <c r="B352" s="31">
        <f>(COUNTIF($A$4:$A352,$A352)=1)+0</f>
        <v>0</v>
      </c>
      <c r="C352" s="31"/>
      <c r="D352" s="31">
        <f>(COUNTIF($A$7:$A352,$A352)=1)+0</f>
        <v>0</v>
      </c>
      <c r="E352" s="31"/>
      <c r="F352" s="31"/>
      <c r="G352" s="31"/>
      <c r="H352" s="31"/>
      <c r="I352" s="31"/>
      <c r="J352" s="31"/>
      <c r="K352" s="8" t="s">
        <v>14</v>
      </c>
      <c r="L352" s="9">
        <v>44559</v>
      </c>
      <c r="M352" s="8" t="s">
        <v>407</v>
      </c>
      <c r="N352" s="8" t="s">
        <v>15</v>
      </c>
      <c r="O352" s="8" t="s">
        <v>64</v>
      </c>
      <c r="P352" s="49" t="s">
        <v>68</v>
      </c>
      <c r="Q352" s="5"/>
      <c r="R352" s="49" t="s">
        <v>35</v>
      </c>
      <c r="S352" s="8" t="s">
        <v>25</v>
      </c>
      <c r="T352" s="49" t="s">
        <v>55</v>
      </c>
      <c r="U352" s="49"/>
      <c r="V352" s="9">
        <v>44942</v>
      </c>
      <c r="W352" s="9">
        <v>44942</v>
      </c>
      <c r="X352" s="10"/>
    </row>
    <row r="353" spans="1:24" x14ac:dyDescent="0.25">
      <c r="A353" s="8" t="s">
        <v>59</v>
      </c>
      <c r="B353" s="31">
        <f>(COUNTIF($A$4:$A353,$A353)=1)+0</f>
        <v>0</v>
      </c>
      <c r="C353" s="31"/>
      <c r="D353" s="31">
        <f>(COUNTIF($A$7:$A353,$A353)=1)+0</f>
        <v>0</v>
      </c>
      <c r="E353" s="31"/>
      <c r="F353" s="31"/>
      <c r="G353" s="31"/>
      <c r="H353" s="31"/>
      <c r="I353" s="31"/>
      <c r="J353" s="31"/>
      <c r="K353" s="8" t="s">
        <v>14</v>
      </c>
      <c r="L353" s="9">
        <v>44559</v>
      </c>
      <c r="M353" s="8" t="s">
        <v>407</v>
      </c>
      <c r="N353" s="8" t="s">
        <v>15</v>
      </c>
      <c r="O353" s="8" t="s">
        <v>63</v>
      </c>
      <c r="P353" s="49" t="s">
        <v>68</v>
      </c>
      <c r="Q353" s="5"/>
      <c r="R353" s="49" t="s">
        <v>35</v>
      </c>
      <c r="S353" s="8" t="s">
        <v>25</v>
      </c>
      <c r="T353" s="49" t="s">
        <v>55</v>
      </c>
      <c r="U353" s="49"/>
      <c r="V353" s="9">
        <v>44942</v>
      </c>
      <c r="W353" s="9">
        <v>44942</v>
      </c>
      <c r="X353" s="10"/>
    </row>
    <row r="354" spans="1:24" x14ac:dyDescent="0.25">
      <c r="A354" s="8" t="s">
        <v>59</v>
      </c>
      <c r="B354" s="31">
        <f>(COUNTIF($A$4:$A354,$A354)=1)+0</f>
        <v>0</v>
      </c>
      <c r="C354" s="31"/>
      <c r="D354" s="31">
        <f>(COUNTIF($A$7:$A354,$A354)=1)+0</f>
        <v>0</v>
      </c>
      <c r="E354" s="31"/>
      <c r="F354" s="31"/>
      <c r="G354" s="31"/>
      <c r="H354" s="31"/>
      <c r="I354" s="31"/>
      <c r="J354" s="31"/>
      <c r="K354" s="8" t="s">
        <v>14</v>
      </c>
      <c r="L354" s="9">
        <v>44559</v>
      </c>
      <c r="M354" s="8" t="s">
        <v>407</v>
      </c>
      <c r="N354" s="8" t="s">
        <v>15</v>
      </c>
      <c r="O354" s="8" t="s">
        <v>62</v>
      </c>
      <c r="P354" s="49" t="s">
        <v>68</v>
      </c>
      <c r="Q354" s="5"/>
      <c r="R354" s="49" t="s">
        <v>35</v>
      </c>
      <c r="S354" s="8" t="s">
        <v>25</v>
      </c>
      <c r="T354" s="49" t="s">
        <v>55</v>
      </c>
      <c r="U354" s="49"/>
      <c r="V354" s="9">
        <v>44942</v>
      </c>
      <c r="W354" s="9">
        <v>44942</v>
      </c>
      <c r="X354" s="10"/>
    </row>
    <row r="355" spans="1:24" x14ac:dyDescent="0.25">
      <c r="A355" s="8" t="s">
        <v>59</v>
      </c>
      <c r="B355" s="31">
        <f>(COUNTIF($A$4:$A355,$A355)=1)+0</f>
        <v>0</v>
      </c>
      <c r="C355" s="31"/>
      <c r="D355" s="31">
        <f>(COUNTIF($A$7:$A355,$A355)=1)+0</f>
        <v>0</v>
      </c>
      <c r="E355" s="31"/>
      <c r="F355" s="31"/>
      <c r="G355" s="31"/>
      <c r="H355" s="31"/>
      <c r="I355" s="31"/>
      <c r="J355" s="31"/>
      <c r="K355" s="8" t="s">
        <v>14</v>
      </c>
      <c r="L355" s="9">
        <v>44559</v>
      </c>
      <c r="M355" s="8" t="s">
        <v>407</v>
      </c>
      <c r="N355" s="8" t="s">
        <v>15</v>
      </c>
      <c r="O355" s="8" t="s">
        <v>29</v>
      </c>
      <c r="P355" s="49" t="s">
        <v>68</v>
      </c>
      <c r="Q355" s="5"/>
      <c r="R355" s="49" t="s">
        <v>35</v>
      </c>
      <c r="S355" s="8" t="s">
        <v>25</v>
      </c>
      <c r="T355" s="49" t="s">
        <v>55</v>
      </c>
      <c r="U355" s="49"/>
      <c r="V355" s="9">
        <v>44942</v>
      </c>
      <c r="W355" s="9">
        <v>44942</v>
      </c>
      <c r="X355" s="10"/>
    </row>
    <row r="356" spans="1:24" x14ac:dyDescent="0.25">
      <c r="A356" s="8" t="s">
        <v>59</v>
      </c>
      <c r="B356" s="31">
        <f>(COUNTIF($A$4:$A356,$A356)=1)+0</f>
        <v>0</v>
      </c>
      <c r="C356" s="31"/>
      <c r="D356" s="31">
        <f>(COUNTIF($A$7:$A356,$A356)=1)+0</f>
        <v>0</v>
      </c>
      <c r="E356" s="31"/>
      <c r="F356" s="31"/>
      <c r="G356" s="31"/>
      <c r="H356" s="31"/>
      <c r="I356" s="31"/>
      <c r="J356" s="31"/>
      <c r="K356" s="8" t="s">
        <v>14</v>
      </c>
      <c r="L356" s="9">
        <v>44559</v>
      </c>
      <c r="M356" s="8" t="s">
        <v>407</v>
      </c>
      <c r="N356" s="8" t="s">
        <v>15</v>
      </c>
      <c r="O356" s="8" t="s">
        <v>41</v>
      </c>
      <c r="P356" s="49" t="s">
        <v>58</v>
      </c>
      <c r="Q356" s="5"/>
      <c r="R356" s="49" t="s">
        <v>35</v>
      </c>
      <c r="S356" s="8" t="s">
        <v>25</v>
      </c>
      <c r="T356" s="49" t="s">
        <v>67</v>
      </c>
      <c r="U356" s="49"/>
      <c r="V356" s="9">
        <v>44942</v>
      </c>
      <c r="W356" s="9">
        <v>44942</v>
      </c>
      <c r="X356" s="10"/>
    </row>
    <row r="357" spans="1:24" x14ac:dyDescent="0.25">
      <c r="A357" s="8" t="s">
        <v>59</v>
      </c>
      <c r="B357" s="31">
        <f>(COUNTIF($A$4:$A357,$A357)=1)+0</f>
        <v>0</v>
      </c>
      <c r="C357" s="31"/>
      <c r="D357" s="31">
        <f>(COUNTIF($A$7:$A357,$A357)=1)+0</f>
        <v>0</v>
      </c>
      <c r="E357" s="31"/>
      <c r="F357" s="31"/>
      <c r="G357" s="31"/>
      <c r="H357" s="31"/>
      <c r="I357" s="31"/>
      <c r="J357" s="31"/>
      <c r="K357" s="8" t="s">
        <v>14</v>
      </c>
      <c r="L357" s="9">
        <v>44559</v>
      </c>
      <c r="M357" s="8" t="s">
        <v>407</v>
      </c>
      <c r="N357" s="8" t="s">
        <v>15</v>
      </c>
      <c r="O357" s="8" t="s">
        <v>44</v>
      </c>
      <c r="P357" s="49" t="s">
        <v>58</v>
      </c>
      <c r="Q357" s="5"/>
      <c r="R357" s="49" t="s">
        <v>35</v>
      </c>
      <c r="S357" s="8" t="s">
        <v>25</v>
      </c>
      <c r="T357" s="49" t="s">
        <v>67</v>
      </c>
      <c r="U357" s="49"/>
      <c r="V357" s="9">
        <v>44942</v>
      </c>
      <c r="W357" s="9">
        <v>44942</v>
      </c>
      <c r="X357" s="10"/>
    </row>
    <row r="358" spans="1:24" x14ac:dyDescent="0.25">
      <c r="A358" s="8" t="s">
        <v>59</v>
      </c>
      <c r="B358" s="31">
        <f>(COUNTIF($A$4:$A358,$A358)=1)+0</f>
        <v>0</v>
      </c>
      <c r="C358" s="31"/>
      <c r="D358" s="31">
        <f>(COUNTIF($A$7:$A358,$A358)=1)+0</f>
        <v>0</v>
      </c>
      <c r="E358" s="31"/>
      <c r="F358" s="31"/>
      <c r="G358" s="31"/>
      <c r="H358" s="31"/>
      <c r="I358" s="31"/>
      <c r="J358" s="31"/>
      <c r="K358" s="8" t="s">
        <v>14</v>
      </c>
      <c r="L358" s="9">
        <v>44559</v>
      </c>
      <c r="M358" s="8" t="s">
        <v>407</v>
      </c>
      <c r="N358" s="8" t="s">
        <v>15</v>
      </c>
      <c r="O358" s="8" t="s">
        <v>27</v>
      </c>
      <c r="P358" s="49" t="s">
        <v>58</v>
      </c>
      <c r="Q358" s="5"/>
      <c r="R358" s="49" t="s">
        <v>35</v>
      </c>
      <c r="S358" s="8" t="s">
        <v>25</v>
      </c>
      <c r="T358" s="49" t="s">
        <v>67</v>
      </c>
      <c r="U358" s="49"/>
      <c r="V358" s="9">
        <v>44942</v>
      </c>
      <c r="W358" s="9">
        <v>44942</v>
      </c>
      <c r="X358" s="10"/>
    </row>
    <row r="359" spans="1:24" x14ac:dyDescent="0.25">
      <c r="A359" s="8" t="s">
        <v>59</v>
      </c>
      <c r="B359" s="31">
        <f>(COUNTIF($A$4:$A359,$A359)=1)+0</f>
        <v>0</v>
      </c>
      <c r="C359" s="31"/>
      <c r="D359" s="31">
        <f>(COUNTIF($A$7:$A359,$A359)=1)+0</f>
        <v>0</v>
      </c>
      <c r="E359" s="31"/>
      <c r="F359" s="31"/>
      <c r="G359" s="31"/>
      <c r="H359" s="31"/>
      <c r="I359" s="31"/>
      <c r="J359" s="31"/>
      <c r="K359" s="8" t="s">
        <v>14</v>
      </c>
      <c r="L359" s="9">
        <v>44559</v>
      </c>
      <c r="M359" s="8" t="s">
        <v>407</v>
      </c>
      <c r="N359" s="8" t="s">
        <v>15</v>
      </c>
      <c r="O359" s="8" t="s">
        <v>64</v>
      </c>
      <c r="P359" s="49" t="s">
        <v>58</v>
      </c>
      <c r="Q359" s="5"/>
      <c r="R359" s="49" t="s">
        <v>35</v>
      </c>
      <c r="S359" s="8" t="s">
        <v>25</v>
      </c>
      <c r="T359" s="49" t="s">
        <v>67</v>
      </c>
      <c r="U359" s="49"/>
      <c r="V359" s="9">
        <v>44942</v>
      </c>
      <c r="W359" s="9">
        <v>44942</v>
      </c>
      <c r="X359" s="10"/>
    </row>
    <row r="360" spans="1:24" x14ac:dyDescent="0.25">
      <c r="A360" s="8" t="s">
        <v>59</v>
      </c>
      <c r="B360" s="31">
        <f>(COUNTIF($A$4:$A360,$A360)=1)+0</f>
        <v>0</v>
      </c>
      <c r="C360" s="31"/>
      <c r="D360" s="31">
        <f>(COUNTIF($A$7:$A360,$A360)=1)+0</f>
        <v>0</v>
      </c>
      <c r="E360" s="31"/>
      <c r="F360" s="31"/>
      <c r="G360" s="31"/>
      <c r="H360" s="31"/>
      <c r="I360" s="31"/>
      <c r="J360" s="31"/>
      <c r="K360" s="8" t="s">
        <v>14</v>
      </c>
      <c r="L360" s="9">
        <v>44559</v>
      </c>
      <c r="M360" s="8" t="s">
        <v>407</v>
      </c>
      <c r="N360" s="8" t="s">
        <v>15</v>
      </c>
      <c r="O360" s="8" t="s">
        <v>63</v>
      </c>
      <c r="P360" s="8" t="s">
        <v>58</v>
      </c>
      <c r="Q360" s="5"/>
      <c r="R360" s="49" t="s">
        <v>35</v>
      </c>
      <c r="S360" s="8" t="s">
        <v>25</v>
      </c>
      <c r="T360" s="49" t="s">
        <v>67</v>
      </c>
      <c r="U360" s="49"/>
      <c r="V360" s="9">
        <v>44942</v>
      </c>
      <c r="W360" s="9">
        <v>44942</v>
      </c>
      <c r="X360" s="10"/>
    </row>
    <row r="361" spans="1:24" x14ac:dyDescent="0.25">
      <c r="A361" s="8" t="s">
        <v>59</v>
      </c>
      <c r="B361" s="31">
        <f>(COUNTIF($A$4:$A361,$A361)=1)+0</f>
        <v>0</v>
      </c>
      <c r="C361" s="31"/>
      <c r="D361" s="31">
        <f>(COUNTIF($A$7:$A361,$A361)=1)+0</f>
        <v>0</v>
      </c>
      <c r="E361" s="31"/>
      <c r="F361" s="31"/>
      <c r="G361" s="31"/>
      <c r="H361" s="31"/>
      <c r="I361" s="31"/>
      <c r="J361" s="31"/>
      <c r="K361" s="8" t="s">
        <v>14</v>
      </c>
      <c r="L361" s="9">
        <v>44559</v>
      </c>
      <c r="M361" s="8" t="s">
        <v>407</v>
      </c>
      <c r="N361" s="8" t="s">
        <v>15</v>
      </c>
      <c r="O361" s="8" t="s">
        <v>62</v>
      </c>
      <c r="P361" s="8" t="s">
        <v>58</v>
      </c>
      <c r="Q361" s="5"/>
      <c r="R361" s="49" t="s">
        <v>35</v>
      </c>
      <c r="S361" s="8" t="s">
        <v>25</v>
      </c>
      <c r="T361" s="49" t="s">
        <v>67</v>
      </c>
      <c r="U361" s="49"/>
      <c r="V361" s="9">
        <v>44942</v>
      </c>
      <c r="W361" s="9">
        <v>44942</v>
      </c>
      <c r="X361" s="10"/>
    </row>
    <row r="362" spans="1:24" x14ac:dyDescent="0.25">
      <c r="A362" s="8" t="s">
        <v>59</v>
      </c>
      <c r="B362" s="31">
        <f>(COUNTIF($A$4:$A362,$A362)=1)+0</f>
        <v>0</v>
      </c>
      <c r="C362" s="31"/>
      <c r="D362" s="31">
        <f>(COUNTIF($A$7:$A362,$A362)=1)+0</f>
        <v>0</v>
      </c>
      <c r="E362" s="31"/>
      <c r="F362" s="31"/>
      <c r="G362" s="31"/>
      <c r="H362" s="31"/>
      <c r="I362" s="31"/>
      <c r="J362" s="31"/>
      <c r="K362" s="8" t="s">
        <v>14</v>
      </c>
      <c r="L362" s="9">
        <v>44559</v>
      </c>
      <c r="M362" s="8" t="s">
        <v>407</v>
      </c>
      <c r="N362" s="8" t="s">
        <v>15</v>
      </c>
      <c r="O362" s="8" t="s">
        <v>29</v>
      </c>
      <c r="P362" s="8" t="s">
        <v>58</v>
      </c>
      <c r="Q362" s="5"/>
      <c r="R362" s="49" t="s">
        <v>35</v>
      </c>
      <c r="S362" s="8" t="s">
        <v>25</v>
      </c>
      <c r="T362" s="49" t="s">
        <v>67</v>
      </c>
      <c r="U362" s="49"/>
      <c r="V362" s="9">
        <v>44942</v>
      </c>
      <c r="W362" s="9">
        <v>44942</v>
      </c>
      <c r="X362" s="10"/>
    </row>
    <row r="363" spans="1:24" x14ac:dyDescent="0.25">
      <c r="A363" s="22" t="s">
        <v>59</v>
      </c>
      <c r="B363" s="31">
        <f>(COUNTIF($A$4:$A363,$A363)=1)+0</f>
        <v>0</v>
      </c>
      <c r="C363" s="31"/>
      <c r="D363" s="31">
        <f>(COUNTIF($A$7:$A363,$A363)=1)+0</f>
        <v>0</v>
      </c>
      <c r="E363" s="31"/>
      <c r="F363" s="31"/>
      <c r="G363" s="31"/>
      <c r="H363" s="31"/>
      <c r="I363" s="31"/>
      <c r="J363" s="31"/>
      <c r="K363" s="1" t="s">
        <v>14</v>
      </c>
      <c r="L363" s="12">
        <v>44559</v>
      </c>
      <c r="M363" s="11" t="s">
        <v>407</v>
      </c>
      <c r="N363" s="11" t="s">
        <v>15</v>
      </c>
      <c r="O363" s="11" t="s">
        <v>41</v>
      </c>
      <c r="P363" s="11" t="s">
        <v>73</v>
      </c>
      <c r="Q363" s="5"/>
      <c r="R363" s="16" t="s">
        <v>35</v>
      </c>
      <c r="S363" s="11" t="s">
        <v>19</v>
      </c>
      <c r="T363" s="16" t="s">
        <v>184</v>
      </c>
      <c r="U363" s="16"/>
      <c r="V363" s="12">
        <v>45156</v>
      </c>
      <c r="W363" s="12">
        <v>44565</v>
      </c>
      <c r="X363" s="5"/>
    </row>
    <row r="364" spans="1:24" x14ac:dyDescent="0.25">
      <c r="A364" s="22" t="s">
        <v>59</v>
      </c>
      <c r="B364" s="31">
        <f>(COUNTIF($A$4:$A364,$A364)=1)+0</f>
        <v>0</v>
      </c>
      <c r="C364" s="31"/>
      <c r="D364" s="31">
        <f>(COUNTIF($A$7:$A364,$A364)=1)+0</f>
        <v>0</v>
      </c>
      <c r="E364" s="31"/>
      <c r="F364" s="31"/>
      <c r="G364" s="31"/>
      <c r="H364" s="31"/>
      <c r="I364" s="31"/>
      <c r="J364" s="31"/>
      <c r="K364" s="1" t="s">
        <v>14</v>
      </c>
      <c r="L364" s="12">
        <v>44559</v>
      </c>
      <c r="M364" s="11" t="s">
        <v>407</v>
      </c>
      <c r="N364" s="11" t="s">
        <v>15</v>
      </c>
      <c r="O364" s="11" t="s">
        <v>44</v>
      </c>
      <c r="P364" s="11" t="s">
        <v>73</v>
      </c>
      <c r="Q364" s="5"/>
      <c r="R364" s="11" t="s">
        <v>35</v>
      </c>
      <c r="S364" s="11" t="s">
        <v>19</v>
      </c>
      <c r="T364" s="11" t="s">
        <v>184</v>
      </c>
      <c r="V364" s="12">
        <v>45156</v>
      </c>
      <c r="W364" s="12">
        <v>44565</v>
      </c>
      <c r="X364" s="5"/>
    </row>
    <row r="365" spans="1:24" x14ac:dyDescent="0.25">
      <c r="A365" s="22" t="s">
        <v>59</v>
      </c>
      <c r="B365" s="31">
        <f>(COUNTIF($A$4:$A365,$A365)=1)+0</f>
        <v>0</v>
      </c>
      <c r="C365" s="31"/>
      <c r="D365" s="31">
        <f>(COUNTIF($A$7:$A365,$A365)=1)+0</f>
        <v>0</v>
      </c>
      <c r="E365" s="31"/>
      <c r="F365" s="31"/>
      <c r="G365" s="31"/>
      <c r="H365" s="31"/>
      <c r="I365" s="31"/>
      <c r="J365" s="31"/>
      <c r="K365" s="1" t="s">
        <v>14</v>
      </c>
      <c r="L365" s="12">
        <v>44559</v>
      </c>
      <c r="M365" s="11" t="s">
        <v>407</v>
      </c>
      <c r="N365" s="11" t="s">
        <v>15</v>
      </c>
      <c r="O365" s="11" t="s">
        <v>27</v>
      </c>
      <c r="P365" s="11" t="s">
        <v>73</v>
      </c>
      <c r="Q365" s="5"/>
      <c r="R365" s="11" t="s">
        <v>35</v>
      </c>
      <c r="S365" s="11" t="s">
        <v>19</v>
      </c>
      <c r="T365" s="11" t="s">
        <v>184</v>
      </c>
      <c r="V365" s="12">
        <v>45156</v>
      </c>
      <c r="W365" s="12">
        <v>44565</v>
      </c>
      <c r="X365" s="5"/>
    </row>
    <row r="366" spans="1:24" x14ac:dyDescent="0.25">
      <c r="A366" s="22" t="s">
        <v>59</v>
      </c>
      <c r="B366" s="31">
        <f>(COUNTIF($A$4:$A366,$A366)=1)+0</f>
        <v>0</v>
      </c>
      <c r="C366" s="31"/>
      <c r="D366" s="31">
        <f>(COUNTIF($A$7:$A366,$A366)=1)+0</f>
        <v>0</v>
      </c>
      <c r="E366" s="31"/>
      <c r="F366" s="31"/>
      <c r="G366" s="31"/>
      <c r="H366" s="31"/>
      <c r="I366" s="31"/>
      <c r="J366" s="31"/>
      <c r="K366" s="1" t="s">
        <v>14</v>
      </c>
      <c r="L366" s="12">
        <v>44559</v>
      </c>
      <c r="M366" s="11" t="s">
        <v>407</v>
      </c>
      <c r="N366" s="11" t="s">
        <v>15</v>
      </c>
      <c r="O366" s="11" t="s">
        <v>64</v>
      </c>
      <c r="P366" s="11" t="s">
        <v>73</v>
      </c>
      <c r="Q366" s="5"/>
      <c r="R366" s="11" t="s">
        <v>35</v>
      </c>
      <c r="S366" s="11" t="s">
        <v>19</v>
      </c>
      <c r="T366" s="11" t="s">
        <v>184</v>
      </c>
      <c r="V366" s="12">
        <v>45156</v>
      </c>
      <c r="W366" s="12">
        <v>44565</v>
      </c>
      <c r="X366" s="5"/>
    </row>
    <row r="367" spans="1:24" x14ac:dyDescent="0.25">
      <c r="A367" s="22" t="s">
        <v>59</v>
      </c>
      <c r="B367" s="31">
        <f>(COUNTIF($A$4:$A367,$A367)=1)+0</f>
        <v>0</v>
      </c>
      <c r="C367" s="31"/>
      <c r="D367" s="31">
        <f>(COUNTIF($A$7:$A367,$A367)=1)+0</f>
        <v>0</v>
      </c>
      <c r="E367" s="31"/>
      <c r="F367" s="31"/>
      <c r="G367" s="31"/>
      <c r="H367" s="31"/>
      <c r="I367" s="31"/>
      <c r="J367" s="31"/>
      <c r="K367" s="1" t="s">
        <v>14</v>
      </c>
      <c r="L367" s="12">
        <v>44559</v>
      </c>
      <c r="M367" s="11" t="s">
        <v>407</v>
      </c>
      <c r="N367" s="11" t="s">
        <v>15</v>
      </c>
      <c r="O367" s="11" t="s">
        <v>63</v>
      </c>
      <c r="P367" s="11" t="s">
        <v>73</v>
      </c>
      <c r="Q367" s="5"/>
      <c r="R367" s="11" t="s">
        <v>35</v>
      </c>
      <c r="S367" s="11" t="s">
        <v>19</v>
      </c>
      <c r="T367" s="11" t="s">
        <v>184</v>
      </c>
      <c r="V367" s="12">
        <v>45156</v>
      </c>
      <c r="W367" s="12">
        <v>44565</v>
      </c>
      <c r="X367" s="5"/>
    </row>
    <row r="368" spans="1:24" x14ac:dyDescent="0.25">
      <c r="A368" s="22" t="s">
        <v>59</v>
      </c>
      <c r="B368" s="31">
        <f>(COUNTIF($A$4:$A368,$A368)=1)+0</f>
        <v>0</v>
      </c>
      <c r="C368" s="31"/>
      <c r="D368" s="31">
        <f>(COUNTIF($A$7:$A368,$A368)=1)+0</f>
        <v>0</v>
      </c>
      <c r="E368" s="31"/>
      <c r="F368" s="31"/>
      <c r="G368" s="31"/>
      <c r="H368" s="31"/>
      <c r="I368" s="31"/>
      <c r="J368" s="31"/>
      <c r="K368" s="1" t="s">
        <v>14</v>
      </c>
      <c r="L368" s="12">
        <v>44559</v>
      </c>
      <c r="M368" s="11" t="s">
        <v>407</v>
      </c>
      <c r="N368" s="11" t="s">
        <v>15</v>
      </c>
      <c r="O368" s="11" t="s">
        <v>62</v>
      </c>
      <c r="P368" s="11" t="s">
        <v>73</v>
      </c>
      <c r="Q368" s="5"/>
      <c r="R368" s="11" t="s">
        <v>35</v>
      </c>
      <c r="S368" s="11" t="s">
        <v>19</v>
      </c>
      <c r="T368" s="11" t="s">
        <v>184</v>
      </c>
      <c r="V368" s="12">
        <v>45156</v>
      </c>
      <c r="W368" s="12">
        <v>44565</v>
      </c>
      <c r="X368" s="5"/>
    </row>
    <row r="369" spans="1:24" x14ac:dyDescent="0.25">
      <c r="A369" s="22" t="s">
        <v>59</v>
      </c>
      <c r="B369" s="31">
        <f>(COUNTIF($A$4:$A369,$A369)=1)+0</f>
        <v>0</v>
      </c>
      <c r="C369" s="31"/>
      <c r="D369" s="31">
        <f>(COUNTIF($A$7:$A369,$A369)=1)+0</f>
        <v>0</v>
      </c>
      <c r="E369" s="31"/>
      <c r="F369" s="31"/>
      <c r="G369" s="31"/>
      <c r="H369" s="31"/>
      <c r="I369" s="31"/>
      <c r="J369" s="31"/>
      <c r="K369" s="1" t="s">
        <v>14</v>
      </c>
      <c r="L369" s="12">
        <v>44559</v>
      </c>
      <c r="M369" s="11" t="s">
        <v>407</v>
      </c>
      <c r="N369" s="11" t="s">
        <v>15</v>
      </c>
      <c r="O369" s="11" t="s">
        <v>29</v>
      </c>
      <c r="P369" s="11" t="s">
        <v>73</v>
      </c>
      <c r="Q369" s="5"/>
      <c r="R369" s="11" t="s">
        <v>35</v>
      </c>
      <c r="S369" s="11" t="s">
        <v>19</v>
      </c>
      <c r="T369" s="11" t="s">
        <v>184</v>
      </c>
      <c r="V369" s="12">
        <v>45156</v>
      </c>
      <c r="W369" s="12">
        <v>44565</v>
      </c>
      <c r="X369" s="5"/>
    </row>
    <row r="370" spans="1:24" x14ac:dyDescent="0.25">
      <c r="A370" s="22" t="s">
        <v>59</v>
      </c>
      <c r="B370" s="31">
        <f>(COUNTIF($A$4:$A370,$A370)=1)+0</f>
        <v>0</v>
      </c>
      <c r="C370" s="31"/>
      <c r="D370" s="31">
        <f>(COUNTIF($A$7:$A370,$A370)=1)+0</f>
        <v>0</v>
      </c>
      <c r="E370" s="31"/>
      <c r="F370" s="31"/>
      <c r="G370" s="31"/>
      <c r="H370" s="31"/>
      <c r="I370" s="31"/>
      <c r="J370" s="31"/>
      <c r="K370" s="1" t="s">
        <v>14</v>
      </c>
      <c r="L370" s="12">
        <v>44559</v>
      </c>
      <c r="M370" s="11" t="s">
        <v>407</v>
      </c>
      <c r="N370" s="11" t="s">
        <v>15</v>
      </c>
      <c r="O370" s="25" t="s">
        <v>41</v>
      </c>
      <c r="P370" s="11" t="s">
        <v>17</v>
      </c>
      <c r="Q370" s="5"/>
      <c r="R370" s="11" t="s">
        <v>18</v>
      </c>
      <c r="S370" s="11" t="s">
        <v>19</v>
      </c>
      <c r="T370" s="11" t="s">
        <v>61</v>
      </c>
      <c r="U370" s="11" t="s">
        <v>139</v>
      </c>
      <c r="V370" s="12" t="s">
        <v>295</v>
      </c>
      <c r="W370" s="12">
        <v>44565</v>
      </c>
      <c r="X370" s="5"/>
    </row>
    <row r="371" spans="1:24" x14ac:dyDescent="0.25">
      <c r="A371" s="22" t="s">
        <v>59</v>
      </c>
      <c r="B371" s="31">
        <f>(COUNTIF($A$4:$A371,$A371)=1)+0</f>
        <v>0</v>
      </c>
      <c r="C371" s="31"/>
      <c r="D371" s="31">
        <f>(COUNTIF($A$7:$A371,$A371)=1)+0</f>
        <v>0</v>
      </c>
      <c r="E371" s="31"/>
      <c r="F371" s="31"/>
      <c r="G371" s="31"/>
      <c r="H371" s="31"/>
      <c r="I371" s="31"/>
      <c r="J371" s="31"/>
      <c r="K371" s="1" t="s">
        <v>14</v>
      </c>
      <c r="L371" s="12">
        <v>44559</v>
      </c>
      <c r="M371" s="11" t="s">
        <v>407</v>
      </c>
      <c r="N371" s="11" t="s">
        <v>15</v>
      </c>
      <c r="O371" s="11" t="s">
        <v>44</v>
      </c>
      <c r="P371" s="11" t="s">
        <v>17</v>
      </c>
      <c r="Q371" s="5"/>
      <c r="R371" s="11" t="s">
        <v>18</v>
      </c>
      <c r="S371" s="11" t="s">
        <v>19</v>
      </c>
      <c r="T371" s="11" t="s">
        <v>61</v>
      </c>
      <c r="U371" s="11" t="s">
        <v>139</v>
      </c>
      <c r="V371" s="12" t="s">
        <v>295</v>
      </c>
      <c r="W371" s="12">
        <v>44565</v>
      </c>
      <c r="X371" s="5"/>
    </row>
    <row r="372" spans="1:24" x14ac:dyDescent="0.25">
      <c r="A372" s="22" t="s">
        <v>59</v>
      </c>
      <c r="B372" s="31">
        <f>(COUNTIF($A$4:$A372,$A372)=1)+0</f>
        <v>0</v>
      </c>
      <c r="C372" s="31"/>
      <c r="D372" s="31">
        <f>(COUNTIF($A$7:$A372,$A372)=1)+0</f>
        <v>0</v>
      </c>
      <c r="E372" s="31"/>
      <c r="F372" s="31"/>
      <c r="G372" s="31"/>
      <c r="H372" s="31"/>
      <c r="I372" s="31"/>
      <c r="J372" s="31"/>
      <c r="K372" s="1" t="s">
        <v>14</v>
      </c>
      <c r="L372" s="12">
        <v>44559</v>
      </c>
      <c r="M372" s="11" t="s">
        <v>407</v>
      </c>
      <c r="N372" s="11" t="s">
        <v>15</v>
      </c>
      <c r="O372" s="25" t="s">
        <v>27</v>
      </c>
      <c r="P372" s="11" t="s">
        <v>17</v>
      </c>
      <c r="Q372" s="5"/>
      <c r="R372" s="11" t="s">
        <v>18</v>
      </c>
      <c r="S372" s="11" t="s">
        <v>19</v>
      </c>
      <c r="T372" s="11" t="s">
        <v>61</v>
      </c>
      <c r="U372" s="11" t="s">
        <v>139</v>
      </c>
      <c r="V372" s="12" t="s">
        <v>295</v>
      </c>
      <c r="W372" s="12">
        <v>44565</v>
      </c>
      <c r="X372" s="5"/>
    </row>
    <row r="373" spans="1:24" x14ac:dyDescent="0.25">
      <c r="A373" s="22" t="s">
        <v>59</v>
      </c>
      <c r="B373" s="31">
        <f>(COUNTIF($A$4:$A373,$A373)=1)+0</f>
        <v>0</v>
      </c>
      <c r="C373" s="31"/>
      <c r="D373" s="31">
        <f>(COUNTIF($A$7:$A373,$A373)=1)+0</f>
        <v>0</v>
      </c>
      <c r="E373" s="31"/>
      <c r="F373" s="31"/>
      <c r="G373" s="31"/>
      <c r="H373" s="31"/>
      <c r="I373" s="31"/>
      <c r="J373" s="31"/>
      <c r="K373" s="1" t="s">
        <v>14</v>
      </c>
      <c r="L373" s="12">
        <v>44559</v>
      </c>
      <c r="M373" s="11" t="s">
        <v>407</v>
      </c>
      <c r="N373" s="11" t="s">
        <v>15</v>
      </c>
      <c r="O373" s="11" t="s">
        <v>64</v>
      </c>
      <c r="P373" s="11" t="s">
        <v>17</v>
      </c>
      <c r="Q373" s="5"/>
      <c r="R373" s="11" t="s">
        <v>18</v>
      </c>
      <c r="S373" s="11" t="s">
        <v>19</v>
      </c>
      <c r="T373" s="11" t="s">
        <v>61</v>
      </c>
      <c r="U373" s="11" t="s">
        <v>139</v>
      </c>
      <c r="V373" s="12" t="s">
        <v>295</v>
      </c>
      <c r="W373" s="12">
        <v>44565</v>
      </c>
      <c r="X373" s="5"/>
    </row>
    <row r="374" spans="1:24" x14ac:dyDescent="0.25">
      <c r="A374" s="22" t="s">
        <v>59</v>
      </c>
      <c r="B374" s="31">
        <f>(COUNTIF($A$4:$A374,$A374)=1)+0</f>
        <v>0</v>
      </c>
      <c r="C374" s="31"/>
      <c r="D374" s="31">
        <f>(COUNTIF($A$7:$A374,$A374)=1)+0</f>
        <v>0</v>
      </c>
      <c r="E374" s="31"/>
      <c r="F374" s="31"/>
      <c r="G374" s="31"/>
      <c r="H374" s="31"/>
      <c r="I374" s="31"/>
      <c r="J374" s="31"/>
      <c r="K374" s="1" t="s">
        <v>14</v>
      </c>
      <c r="L374" s="12">
        <v>44559</v>
      </c>
      <c r="M374" s="11" t="s">
        <v>407</v>
      </c>
      <c r="N374" s="11" t="s">
        <v>15</v>
      </c>
      <c r="O374" s="11" t="s">
        <v>63</v>
      </c>
      <c r="P374" s="11" t="s">
        <v>17</v>
      </c>
      <c r="Q374" s="5"/>
      <c r="R374" s="11" t="s">
        <v>18</v>
      </c>
      <c r="S374" s="11" t="s">
        <v>19</v>
      </c>
      <c r="T374" s="11" t="s">
        <v>61</v>
      </c>
      <c r="U374" s="11" t="s">
        <v>139</v>
      </c>
      <c r="V374" s="12" t="s">
        <v>295</v>
      </c>
      <c r="W374" s="12">
        <v>44565</v>
      </c>
      <c r="X374" s="5"/>
    </row>
    <row r="375" spans="1:24" x14ac:dyDescent="0.25">
      <c r="A375" s="22" t="s">
        <v>59</v>
      </c>
      <c r="B375" s="31">
        <f>(COUNTIF($A$4:$A375,$A375)=1)+0</f>
        <v>0</v>
      </c>
      <c r="C375" s="31"/>
      <c r="D375" s="31">
        <f>(COUNTIF($A$7:$A375,$A375)=1)+0</f>
        <v>0</v>
      </c>
      <c r="E375" s="31"/>
      <c r="F375" s="31"/>
      <c r="G375" s="31"/>
      <c r="H375" s="31"/>
      <c r="I375" s="31"/>
      <c r="J375" s="31"/>
      <c r="K375" s="1" t="s">
        <v>14</v>
      </c>
      <c r="L375" s="12">
        <v>44559</v>
      </c>
      <c r="M375" s="11" t="s">
        <v>407</v>
      </c>
      <c r="N375" s="11" t="s">
        <v>15</v>
      </c>
      <c r="O375" s="11" t="s">
        <v>62</v>
      </c>
      <c r="P375" s="11" t="s">
        <v>17</v>
      </c>
      <c r="Q375" s="5"/>
      <c r="R375" s="11" t="s">
        <v>18</v>
      </c>
      <c r="S375" s="11" t="s">
        <v>19</v>
      </c>
      <c r="T375" s="11" t="s">
        <v>61</v>
      </c>
      <c r="U375" s="11" t="s">
        <v>139</v>
      </c>
      <c r="V375" s="12" t="s">
        <v>295</v>
      </c>
      <c r="W375" s="12">
        <v>44565</v>
      </c>
      <c r="X375" s="5"/>
    </row>
    <row r="376" spans="1:24" x14ac:dyDescent="0.25">
      <c r="A376" s="8" t="s">
        <v>59</v>
      </c>
      <c r="B376" s="31">
        <f>(COUNTIF($A$4:$A376,$A376)=1)+0</f>
        <v>0</v>
      </c>
      <c r="C376" s="31"/>
      <c r="D376" s="31">
        <f>(COUNTIF($A$7:$A376,$A376)=1)+0</f>
        <v>0</v>
      </c>
      <c r="E376" s="31"/>
      <c r="F376" s="31"/>
      <c r="G376" s="31"/>
      <c r="H376" s="31"/>
      <c r="I376" s="31"/>
      <c r="J376" s="31"/>
      <c r="K376" s="44" t="s">
        <v>14</v>
      </c>
      <c r="L376" s="9">
        <v>44559</v>
      </c>
      <c r="M376" s="8" t="s">
        <v>407</v>
      </c>
      <c r="N376" s="8" t="s">
        <v>15</v>
      </c>
      <c r="O376" s="8" t="s">
        <v>29</v>
      </c>
      <c r="P376" s="8" t="s">
        <v>17</v>
      </c>
      <c r="Q376" s="5"/>
      <c r="R376" s="8" t="s">
        <v>18</v>
      </c>
      <c r="S376" s="8" t="s">
        <v>25</v>
      </c>
      <c r="T376" s="8" t="s">
        <v>20</v>
      </c>
      <c r="U376" s="8" t="s">
        <v>139</v>
      </c>
      <c r="V376" s="9">
        <v>44994</v>
      </c>
      <c r="W376" s="9">
        <v>44994</v>
      </c>
      <c r="X376" s="10"/>
    </row>
    <row r="377" spans="1:24" x14ac:dyDescent="0.25">
      <c r="A377" s="22" t="s">
        <v>59</v>
      </c>
      <c r="B377" s="31">
        <f>(COUNTIF($A$4:$A377,$A377)=1)+0</f>
        <v>0</v>
      </c>
      <c r="C377" s="31"/>
      <c r="D377" s="31">
        <f>(COUNTIF($A$7:$A377,$A377)=1)+0</f>
        <v>0</v>
      </c>
      <c r="E377" s="31"/>
      <c r="F377" s="31"/>
      <c r="G377" s="31"/>
      <c r="H377" s="31"/>
      <c r="I377" s="31"/>
      <c r="J377" s="31"/>
      <c r="K377" s="1" t="s">
        <v>14</v>
      </c>
      <c r="L377" s="12">
        <v>44559</v>
      </c>
      <c r="M377" s="11" t="s">
        <v>407</v>
      </c>
      <c r="N377" s="11" t="s">
        <v>15</v>
      </c>
      <c r="O377" s="11" t="s">
        <v>62</v>
      </c>
      <c r="P377" s="11" t="s">
        <v>76</v>
      </c>
      <c r="Q377" s="5"/>
      <c r="R377" s="11" t="s">
        <v>35</v>
      </c>
      <c r="S377" s="11" t="s">
        <v>19</v>
      </c>
      <c r="T377" s="11" t="s">
        <v>20</v>
      </c>
      <c r="U377" s="11" t="s">
        <v>138</v>
      </c>
      <c r="V377" s="12">
        <v>45106</v>
      </c>
      <c r="W377" s="12">
        <v>44565</v>
      </c>
      <c r="X377" s="5"/>
    </row>
    <row r="378" spans="1:24" x14ac:dyDescent="0.25">
      <c r="A378" s="22" t="s">
        <v>59</v>
      </c>
      <c r="B378" s="31">
        <f>(COUNTIF($A$4:$A378,$A378)=1)+0</f>
        <v>0</v>
      </c>
      <c r="C378" s="31"/>
      <c r="D378" s="31">
        <f>(COUNTIF($A$7:$A378,$A378)=1)+0</f>
        <v>0</v>
      </c>
      <c r="E378" s="31"/>
      <c r="F378" s="31"/>
      <c r="G378" s="31"/>
      <c r="H378" s="31"/>
      <c r="I378" s="31"/>
      <c r="J378" s="31"/>
      <c r="K378" s="1" t="s">
        <v>14</v>
      </c>
      <c r="L378" s="12">
        <v>44559</v>
      </c>
      <c r="M378" s="11" t="s">
        <v>407</v>
      </c>
      <c r="N378" s="11" t="s">
        <v>15</v>
      </c>
      <c r="O378" s="11" t="s">
        <v>29</v>
      </c>
      <c r="P378" s="11" t="s">
        <v>76</v>
      </c>
      <c r="Q378" s="5"/>
      <c r="R378" s="11" t="s">
        <v>35</v>
      </c>
      <c r="S378" s="11" t="s">
        <v>19</v>
      </c>
      <c r="T378" s="11" t="s">
        <v>20</v>
      </c>
      <c r="U378" s="11" t="s">
        <v>138</v>
      </c>
      <c r="V378" s="12">
        <v>45106</v>
      </c>
      <c r="W378" s="12">
        <v>44565</v>
      </c>
      <c r="X378" s="5"/>
    </row>
    <row r="379" spans="1:24" x14ac:dyDescent="0.25">
      <c r="A379" s="4" t="s">
        <v>59</v>
      </c>
      <c r="B379" s="31">
        <f>(COUNTIF($A$4:$A379,$A379)=1)+0</f>
        <v>0</v>
      </c>
      <c r="C379" s="31"/>
      <c r="D379" s="31">
        <f>(COUNTIF($A$7:$A379,$A379)=1)+0</f>
        <v>0</v>
      </c>
      <c r="E379" s="31"/>
      <c r="F379" s="31"/>
      <c r="G379" s="31"/>
      <c r="H379" s="31"/>
      <c r="I379" s="31"/>
      <c r="J379" s="31"/>
      <c r="K379" s="1" t="s">
        <v>14</v>
      </c>
      <c r="L379" s="6">
        <v>44559</v>
      </c>
      <c r="M379" s="4" t="s">
        <v>407</v>
      </c>
      <c r="N379" s="4" t="s">
        <v>15</v>
      </c>
      <c r="O379" s="11" t="s">
        <v>41</v>
      </c>
      <c r="P379" s="4" t="s">
        <v>74</v>
      </c>
      <c r="Q379" s="5"/>
      <c r="R379" s="4" t="s">
        <v>18</v>
      </c>
      <c r="S379" s="11" t="s">
        <v>19</v>
      </c>
      <c r="T379" s="4" t="s">
        <v>20</v>
      </c>
      <c r="U379" s="4" t="s">
        <v>138</v>
      </c>
      <c r="V379" s="12">
        <v>45106</v>
      </c>
      <c r="W379" s="6">
        <v>44942</v>
      </c>
      <c r="X379" s="7"/>
    </row>
    <row r="380" spans="1:24" x14ac:dyDescent="0.25">
      <c r="A380" s="4" t="s">
        <v>59</v>
      </c>
      <c r="B380" s="31">
        <f>(COUNTIF($A$4:$A380,$A380)=1)+0</f>
        <v>0</v>
      </c>
      <c r="C380" s="31"/>
      <c r="D380" s="31">
        <f>(COUNTIF($A$7:$A380,$A380)=1)+0</f>
        <v>0</v>
      </c>
      <c r="E380" s="31"/>
      <c r="F380" s="31"/>
      <c r="G380" s="31"/>
      <c r="H380" s="31"/>
      <c r="I380" s="31"/>
      <c r="J380" s="31"/>
      <c r="K380" s="1" t="s">
        <v>14</v>
      </c>
      <c r="L380" s="6">
        <v>44559</v>
      </c>
      <c r="M380" s="4" t="s">
        <v>407</v>
      </c>
      <c r="N380" s="4" t="s">
        <v>15</v>
      </c>
      <c r="O380" s="4" t="s">
        <v>44</v>
      </c>
      <c r="P380" s="4" t="s">
        <v>74</v>
      </c>
      <c r="Q380" s="5"/>
      <c r="R380" s="4" t="s">
        <v>18</v>
      </c>
      <c r="S380" s="11" t="s">
        <v>19</v>
      </c>
      <c r="T380" s="4" t="s">
        <v>20</v>
      </c>
      <c r="U380" s="4" t="s">
        <v>138</v>
      </c>
      <c r="V380" s="12">
        <v>45106</v>
      </c>
      <c r="W380" s="6">
        <v>44942</v>
      </c>
      <c r="X380" s="7"/>
    </row>
    <row r="381" spans="1:24" x14ac:dyDescent="0.25">
      <c r="A381" s="4" t="s">
        <v>59</v>
      </c>
      <c r="B381" s="31">
        <f>(COUNTIF($A$4:$A381,$A381)=1)+0</f>
        <v>0</v>
      </c>
      <c r="C381" s="31"/>
      <c r="D381" s="31">
        <f>(COUNTIF($A$7:$A381,$A381)=1)+0</f>
        <v>0</v>
      </c>
      <c r="E381" s="31"/>
      <c r="F381" s="31"/>
      <c r="G381" s="31"/>
      <c r="H381" s="31"/>
      <c r="I381" s="31"/>
      <c r="J381" s="31"/>
      <c r="K381" s="1" t="s">
        <v>14</v>
      </c>
      <c r="L381" s="6">
        <v>44559</v>
      </c>
      <c r="M381" s="4" t="s">
        <v>407</v>
      </c>
      <c r="N381" s="4" t="s">
        <v>15</v>
      </c>
      <c r="O381" s="4" t="s">
        <v>27</v>
      </c>
      <c r="P381" s="4" t="s">
        <v>74</v>
      </c>
      <c r="Q381" s="5"/>
      <c r="R381" s="4" t="s">
        <v>18</v>
      </c>
      <c r="S381" s="11" t="s">
        <v>19</v>
      </c>
      <c r="T381" s="4" t="s">
        <v>20</v>
      </c>
      <c r="U381" s="4" t="s">
        <v>138</v>
      </c>
      <c r="V381" s="12">
        <v>45106</v>
      </c>
      <c r="W381" s="97">
        <v>44942</v>
      </c>
      <c r="X381" s="7"/>
    </row>
    <row r="382" spans="1:24" x14ac:dyDescent="0.25">
      <c r="A382" s="4" t="s">
        <v>59</v>
      </c>
      <c r="B382" s="31">
        <f>(COUNTIF($A$4:$A382,$A382)=1)+0</f>
        <v>0</v>
      </c>
      <c r="C382" s="31"/>
      <c r="D382" s="31">
        <f>(COUNTIF($A$7:$A382,$A382)=1)+0</f>
        <v>0</v>
      </c>
      <c r="E382" s="31"/>
      <c r="F382" s="31"/>
      <c r="G382" s="31"/>
      <c r="H382" s="31"/>
      <c r="I382" s="31"/>
      <c r="J382" s="31"/>
      <c r="K382" s="1" t="s">
        <v>14</v>
      </c>
      <c r="L382" s="6">
        <v>44559</v>
      </c>
      <c r="M382" s="4" t="s">
        <v>407</v>
      </c>
      <c r="N382" s="4" t="s">
        <v>15</v>
      </c>
      <c r="O382" s="4" t="s">
        <v>64</v>
      </c>
      <c r="P382" s="4" t="s">
        <v>74</v>
      </c>
      <c r="Q382" s="5"/>
      <c r="R382" s="4" t="s">
        <v>18</v>
      </c>
      <c r="S382" s="11" t="s">
        <v>19</v>
      </c>
      <c r="T382" s="4" t="s">
        <v>20</v>
      </c>
      <c r="U382" s="4" t="s">
        <v>138</v>
      </c>
      <c r="V382" s="12">
        <v>45106</v>
      </c>
      <c r="W382" s="97">
        <v>44942</v>
      </c>
      <c r="X382" s="7"/>
    </row>
    <row r="383" spans="1:24" x14ac:dyDescent="0.25">
      <c r="A383" s="4" t="s">
        <v>59</v>
      </c>
      <c r="B383" s="31">
        <f>(COUNTIF($A$4:$A383,$A383)=1)+0</f>
        <v>0</v>
      </c>
      <c r="C383" s="31"/>
      <c r="D383" s="31">
        <f>(COUNTIF($A$7:$A383,$A383)=1)+0</f>
        <v>0</v>
      </c>
      <c r="E383" s="31"/>
      <c r="F383" s="31"/>
      <c r="G383" s="31"/>
      <c r="H383" s="31"/>
      <c r="I383" s="31"/>
      <c r="J383" s="31"/>
      <c r="K383" s="1" t="s">
        <v>14</v>
      </c>
      <c r="L383" s="6">
        <v>44559</v>
      </c>
      <c r="M383" s="4" t="s">
        <v>407</v>
      </c>
      <c r="N383" s="4" t="s">
        <v>15</v>
      </c>
      <c r="O383" s="4" t="s">
        <v>63</v>
      </c>
      <c r="P383" s="4" t="s">
        <v>74</v>
      </c>
      <c r="Q383" s="5"/>
      <c r="R383" s="4" t="s">
        <v>18</v>
      </c>
      <c r="S383" s="11" t="s">
        <v>19</v>
      </c>
      <c r="T383" s="4" t="s">
        <v>20</v>
      </c>
      <c r="U383" s="4" t="s">
        <v>138</v>
      </c>
      <c r="V383" s="12">
        <v>45106</v>
      </c>
      <c r="W383" s="6">
        <v>44942</v>
      </c>
      <c r="X383" s="7"/>
    </row>
    <row r="384" spans="1:24" x14ac:dyDescent="0.25">
      <c r="A384" s="8" t="s">
        <v>59</v>
      </c>
      <c r="B384" s="31">
        <f>(COUNTIF($A$4:$A384,$A384)=1)+0</f>
        <v>0</v>
      </c>
      <c r="C384" s="31"/>
      <c r="D384" s="31">
        <f>(COUNTIF($A$7:$A384,$A384)=1)+0</f>
        <v>0</v>
      </c>
      <c r="E384" s="31"/>
      <c r="F384" s="31"/>
      <c r="G384" s="31"/>
      <c r="H384" s="31"/>
      <c r="I384" s="31"/>
      <c r="J384" s="31"/>
      <c r="K384" s="8" t="s">
        <v>14</v>
      </c>
      <c r="L384" s="9">
        <v>44559</v>
      </c>
      <c r="M384" s="8" t="s">
        <v>407</v>
      </c>
      <c r="N384" s="8" t="s">
        <v>15</v>
      </c>
      <c r="O384" s="8" t="s">
        <v>27</v>
      </c>
      <c r="P384" s="8" t="s">
        <v>66</v>
      </c>
      <c r="Q384" s="5"/>
      <c r="R384" s="8" t="s">
        <v>18</v>
      </c>
      <c r="S384" s="8" t="s">
        <v>25</v>
      </c>
      <c r="T384" s="8" t="s">
        <v>55</v>
      </c>
      <c r="U384" s="8"/>
      <c r="V384" s="9">
        <v>44942</v>
      </c>
      <c r="W384" s="9">
        <v>44942</v>
      </c>
      <c r="X384" s="10"/>
    </row>
    <row r="385" spans="1:24" x14ac:dyDescent="0.25">
      <c r="A385" s="8" t="s">
        <v>59</v>
      </c>
      <c r="B385" s="31">
        <f>(COUNTIF($A$4:$A385,$A385)=1)+0</f>
        <v>0</v>
      </c>
      <c r="C385" s="31"/>
      <c r="D385" s="31">
        <f>(COUNTIF($A$7:$A385,$A385)=1)+0</f>
        <v>0</v>
      </c>
      <c r="E385" s="31"/>
      <c r="F385" s="31"/>
      <c r="G385" s="31"/>
      <c r="H385" s="31"/>
      <c r="I385" s="31"/>
      <c r="J385" s="31"/>
      <c r="K385" s="8" t="s">
        <v>14</v>
      </c>
      <c r="L385" s="9">
        <v>44559</v>
      </c>
      <c r="M385" s="8" t="s">
        <v>407</v>
      </c>
      <c r="N385" s="8" t="s">
        <v>15</v>
      </c>
      <c r="O385" s="8" t="s">
        <v>29</v>
      </c>
      <c r="P385" s="8" t="s">
        <v>66</v>
      </c>
      <c r="Q385" s="5"/>
      <c r="R385" s="8" t="s">
        <v>18</v>
      </c>
      <c r="S385" s="8" t="s">
        <v>25</v>
      </c>
      <c r="T385" s="8" t="s">
        <v>55</v>
      </c>
      <c r="U385" s="8"/>
      <c r="V385" s="9">
        <v>44942</v>
      </c>
      <c r="W385" s="9">
        <v>44943</v>
      </c>
      <c r="X385" s="10"/>
    </row>
    <row r="386" spans="1:24" x14ac:dyDescent="0.25">
      <c r="A386" s="8" t="s">
        <v>59</v>
      </c>
      <c r="B386" s="31">
        <f>(COUNTIF($A$4:$A386,$A386)=1)+0</f>
        <v>0</v>
      </c>
      <c r="C386" s="31"/>
      <c r="D386" s="31">
        <f>(COUNTIF($A$7:$A386,$A386)=1)+0</f>
        <v>0</v>
      </c>
      <c r="E386" s="31"/>
      <c r="F386" s="31"/>
      <c r="G386" s="31"/>
      <c r="H386" s="31"/>
      <c r="I386" s="31"/>
      <c r="J386" s="31"/>
      <c r="K386" s="8" t="s">
        <v>14</v>
      </c>
      <c r="L386" s="9">
        <v>44559</v>
      </c>
      <c r="M386" s="8" t="s">
        <v>407</v>
      </c>
      <c r="N386" s="8" t="s">
        <v>15</v>
      </c>
      <c r="O386" s="8" t="s">
        <v>41</v>
      </c>
      <c r="P386" s="8" t="s">
        <v>66</v>
      </c>
      <c r="Q386" s="5"/>
      <c r="R386" s="8" t="s">
        <v>18</v>
      </c>
      <c r="S386" s="8" t="s">
        <v>25</v>
      </c>
      <c r="T386" s="8" t="s">
        <v>55</v>
      </c>
      <c r="U386" s="8"/>
      <c r="V386" s="9">
        <v>44942</v>
      </c>
      <c r="W386" s="9">
        <v>44944</v>
      </c>
      <c r="X386" s="10"/>
    </row>
    <row r="387" spans="1:24" x14ac:dyDescent="0.25">
      <c r="A387" s="8" t="s">
        <v>59</v>
      </c>
      <c r="B387" s="31">
        <f>(COUNTIF($A$4:$A387,$A387)=1)+0</f>
        <v>0</v>
      </c>
      <c r="C387" s="31"/>
      <c r="D387" s="31">
        <f>(COUNTIF($A$7:$A387,$A387)=1)+0</f>
        <v>0</v>
      </c>
      <c r="E387" s="31"/>
      <c r="F387" s="31"/>
      <c r="G387" s="31"/>
      <c r="H387" s="31"/>
      <c r="I387" s="31"/>
      <c r="J387" s="31"/>
      <c r="K387" s="8" t="s">
        <v>14</v>
      </c>
      <c r="L387" s="9">
        <v>44559</v>
      </c>
      <c r="M387" s="8" t="s">
        <v>407</v>
      </c>
      <c r="N387" s="8" t="s">
        <v>15</v>
      </c>
      <c r="O387" s="8" t="s">
        <v>62</v>
      </c>
      <c r="P387" s="8" t="s">
        <v>66</v>
      </c>
      <c r="Q387" s="5"/>
      <c r="R387" s="8" t="s">
        <v>18</v>
      </c>
      <c r="S387" s="8" t="s">
        <v>25</v>
      </c>
      <c r="T387" s="8" t="s">
        <v>55</v>
      </c>
      <c r="U387" s="8"/>
      <c r="V387" s="9">
        <v>44942</v>
      </c>
      <c r="W387" s="9">
        <v>44945</v>
      </c>
      <c r="X387" s="10"/>
    </row>
    <row r="388" spans="1:24" x14ac:dyDescent="0.25">
      <c r="A388" s="8" t="s">
        <v>59</v>
      </c>
      <c r="B388" s="31">
        <f>(COUNTIF($A$4:$A388,$A388)=1)+0</f>
        <v>0</v>
      </c>
      <c r="C388" s="31"/>
      <c r="D388" s="31">
        <f>(COUNTIF($A$7:$A388,$A388)=1)+0</f>
        <v>0</v>
      </c>
      <c r="E388" s="31"/>
      <c r="F388" s="31"/>
      <c r="G388" s="31"/>
      <c r="H388" s="31"/>
      <c r="I388" s="31"/>
      <c r="J388" s="31"/>
      <c r="K388" s="8" t="s">
        <v>14</v>
      </c>
      <c r="L388" s="9">
        <v>44559</v>
      </c>
      <c r="M388" s="8" t="s">
        <v>407</v>
      </c>
      <c r="N388" s="8" t="s">
        <v>15</v>
      </c>
      <c r="O388" s="8" t="s">
        <v>63</v>
      </c>
      <c r="P388" s="8" t="s">
        <v>66</v>
      </c>
      <c r="Q388" s="5"/>
      <c r="R388" s="8" t="s">
        <v>18</v>
      </c>
      <c r="S388" s="8" t="s">
        <v>25</v>
      </c>
      <c r="T388" s="8" t="s">
        <v>55</v>
      </c>
      <c r="U388" s="8"/>
      <c r="V388" s="9">
        <v>44942</v>
      </c>
      <c r="W388" s="9">
        <v>44946</v>
      </c>
      <c r="X388" s="10"/>
    </row>
    <row r="389" spans="1:24" x14ac:dyDescent="0.25">
      <c r="A389" s="8" t="s">
        <v>59</v>
      </c>
      <c r="B389" s="31">
        <f>(COUNTIF($A$4:$A389,$A389)=1)+0</f>
        <v>0</v>
      </c>
      <c r="C389" s="31"/>
      <c r="D389" s="31">
        <f>(COUNTIF($A$7:$A389,$A389)=1)+0</f>
        <v>0</v>
      </c>
      <c r="E389" s="31"/>
      <c r="F389" s="31"/>
      <c r="G389" s="31"/>
      <c r="H389" s="31"/>
      <c r="I389" s="31"/>
      <c r="J389" s="31"/>
      <c r="K389" s="8" t="s">
        <v>14</v>
      </c>
      <c r="L389" s="9">
        <v>44559</v>
      </c>
      <c r="M389" s="8" t="s">
        <v>407</v>
      </c>
      <c r="N389" s="8" t="s">
        <v>15</v>
      </c>
      <c r="O389" s="8" t="s">
        <v>64</v>
      </c>
      <c r="P389" s="8" t="s">
        <v>66</v>
      </c>
      <c r="Q389" s="5"/>
      <c r="R389" s="8" t="s">
        <v>18</v>
      </c>
      <c r="S389" s="8" t="s">
        <v>25</v>
      </c>
      <c r="T389" s="8" t="s">
        <v>55</v>
      </c>
      <c r="U389" s="8"/>
      <c r="V389" s="9">
        <v>44942</v>
      </c>
      <c r="W389" s="9">
        <v>44947</v>
      </c>
      <c r="X389" s="10"/>
    </row>
    <row r="390" spans="1:24" x14ac:dyDescent="0.25">
      <c r="A390" s="8" t="s">
        <v>59</v>
      </c>
      <c r="B390" s="31">
        <f>(COUNTIF($A$4:$A390,$A390)=1)+0</f>
        <v>0</v>
      </c>
      <c r="C390" s="31"/>
      <c r="D390" s="31">
        <f>(COUNTIF($A$7:$A390,$A390)=1)+0</f>
        <v>0</v>
      </c>
      <c r="E390" s="31"/>
      <c r="F390" s="31"/>
      <c r="G390" s="31"/>
      <c r="H390" s="31"/>
      <c r="I390" s="31"/>
      <c r="J390" s="31"/>
      <c r="K390" s="8" t="s">
        <v>14</v>
      </c>
      <c r="L390" s="9">
        <v>44559</v>
      </c>
      <c r="M390" s="8" t="s">
        <v>407</v>
      </c>
      <c r="N390" s="8" t="s">
        <v>15</v>
      </c>
      <c r="O390" s="8" t="s">
        <v>44</v>
      </c>
      <c r="P390" s="8" t="s">
        <v>66</v>
      </c>
      <c r="Q390" s="5"/>
      <c r="R390" s="8" t="s">
        <v>18</v>
      </c>
      <c r="S390" s="8" t="s">
        <v>25</v>
      </c>
      <c r="T390" s="8" t="s">
        <v>55</v>
      </c>
      <c r="U390" s="8"/>
      <c r="V390" s="9">
        <v>44942</v>
      </c>
      <c r="W390" s="9">
        <v>44948</v>
      </c>
      <c r="X390" s="10"/>
    </row>
    <row r="391" spans="1:24" x14ac:dyDescent="0.25">
      <c r="A391" s="8" t="s">
        <v>59</v>
      </c>
      <c r="B391" s="31">
        <f>(COUNTIF($A$4:$A391,$A391)=1)+0</f>
        <v>0</v>
      </c>
      <c r="C391" s="31"/>
      <c r="D391" s="31">
        <f>(COUNTIF($A$7:$A391,$A391)=1)+0</f>
        <v>0</v>
      </c>
      <c r="E391" s="31"/>
      <c r="F391" s="31"/>
      <c r="G391" s="31"/>
      <c r="H391" s="31"/>
      <c r="I391" s="31"/>
      <c r="J391" s="31"/>
      <c r="K391" s="8" t="s">
        <v>14</v>
      </c>
      <c r="L391" s="9">
        <v>44559</v>
      </c>
      <c r="M391" s="8" t="s">
        <v>407</v>
      </c>
      <c r="N391" s="8" t="s">
        <v>15</v>
      </c>
      <c r="O391" s="8" t="s">
        <v>41</v>
      </c>
      <c r="P391" s="8" t="s">
        <v>69</v>
      </c>
      <c r="Q391" s="5"/>
      <c r="R391" s="8" t="s">
        <v>18</v>
      </c>
      <c r="S391" s="8" t="s">
        <v>25</v>
      </c>
      <c r="T391" s="8" t="s">
        <v>20</v>
      </c>
      <c r="U391" s="8"/>
      <c r="V391" s="9">
        <v>44942</v>
      </c>
      <c r="W391" s="9">
        <v>44942</v>
      </c>
      <c r="X391" s="10"/>
    </row>
    <row r="392" spans="1:24" x14ac:dyDescent="0.25">
      <c r="A392" s="8" t="s">
        <v>59</v>
      </c>
      <c r="B392" s="31">
        <f>(COUNTIF($A$4:$A392,$A392)=1)+0</f>
        <v>0</v>
      </c>
      <c r="C392" s="31"/>
      <c r="D392" s="31">
        <f>(COUNTIF($A$7:$A392,$A392)=1)+0</f>
        <v>0</v>
      </c>
      <c r="E392" s="31"/>
      <c r="F392" s="31"/>
      <c r="G392" s="31"/>
      <c r="H392" s="31"/>
      <c r="I392" s="31"/>
      <c r="J392" s="31"/>
      <c r="K392" s="8" t="s">
        <v>14</v>
      </c>
      <c r="L392" s="9">
        <v>44559</v>
      </c>
      <c r="M392" s="8" t="s">
        <v>407</v>
      </c>
      <c r="N392" s="8" t="s">
        <v>15</v>
      </c>
      <c r="O392" s="8" t="s">
        <v>44</v>
      </c>
      <c r="P392" s="8" t="s">
        <v>69</v>
      </c>
      <c r="Q392" s="5"/>
      <c r="R392" s="8" t="s">
        <v>18</v>
      </c>
      <c r="S392" s="8" t="s">
        <v>25</v>
      </c>
      <c r="T392" s="8" t="s">
        <v>20</v>
      </c>
      <c r="U392" s="8"/>
      <c r="V392" s="9">
        <v>44942</v>
      </c>
      <c r="W392" s="9">
        <v>44942</v>
      </c>
      <c r="X392" s="10"/>
    </row>
    <row r="393" spans="1:24" x14ac:dyDescent="0.25">
      <c r="A393" s="8" t="s">
        <v>59</v>
      </c>
      <c r="B393" s="31">
        <f>(COUNTIF($A$4:$A393,$A393)=1)+0</f>
        <v>0</v>
      </c>
      <c r="C393" s="31"/>
      <c r="D393" s="31">
        <f>(COUNTIF($A$7:$A393,$A393)=1)+0</f>
        <v>0</v>
      </c>
      <c r="E393" s="31"/>
      <c r="F393" s="31"/>
      <c r="G393" s="31"/>
      <c r="H393" s="31"/>
      <c r="I393" s="31"/>
      <c r="J393" s="31"/>
      <c r="K393" s="8" t="s">
        <v>14</v>
      </c>
      <c r="L393" s="9">
        <v>44559</v>
      </c>
      <c r="M393" s="8" t="s">
        <v>407</v>
      </c>
      <c r="N393" s="8" t="s">
        <v>15</v>
      </c>
      <c r="O393" s="8" t="s">
        <v>27</v>
      </c>
      <c r="P393" s="8" t="s">
        <v>69</v>
      </c>
      <c r="Q393" s="5"/>
      <c r="R393" s="8" t="s">
        <v>18</v>
      </c>
      <c r="S393" s="8" t="s">
        <v>25</v>
      </c>
      <c r="T393" s="8" t="s">
        <v>20</v>
      </c>
      <c r="U393" s="8"/>
      <c r="V393" s="9">
        <v>44942</v>
      </c>
      <c r="W393" s="9">
        <v>44942</v>
      </c>
      <c r="X393" s="10"/>
    </row>
    <row r="394" spans="1:24" x14ac:dyDescent="0.25">
      <c r="A394" s="8" t="s">
        <v>59</v>
      </c>
      <c r="B394" s="31">
        <f>(COUNTIF($A$4:$A394,$A394)=1)+0</f>
        <v>0</v>
      </c>
      <c r="C394" s="31"/>
      <c r="D394" s="31">
        <f>(COUNTIF($A$7:$A394,$A394)=1)+0</f>
        <v>0</v>
      </c>
      <c r="E394" s="31"/>
      <c r="F394" s="31"/>
      <c r="G394" s="31"/>
      <c r="H394" s="31"/>
      <c r="I394" s="31"/>
      <c r="J394" s="31"/>
      <c r="K394" s="8" t="s">
        <v>14</v>
      </c>
      <c r="L394" s="9">
        <v>44559</v>
      </c>
      <c r="M394" s="8" t="s">
        <v>407</v>
      </c>
      <c r="N394" s="8" t="s">
        <v>15</v>
      </c>
      <c r="O394" s="8" t="s">
        <v>64</v>
      </c>
      <c r="P394" s="8" t="s">
        <v>69</v>
      </c>
      <c r="Q394" s="5"/>
      <c r="R394" s="8" t="s">
        <v>18</v>
      </c>
      <c r="S394" s="8" t="s">
        <v>25</v>
      </c>
      <c r="T394" s="8" t="s">
        <v>20</v>
      </c>
      <c r="U394" s="8"/>
      <c r="V394" s="9">
        <v>44942</v>
      </c>
      <c r="W394" s="9">
        <v>44942</v>
      </c>
      <c r="X394" s="10"/>
    </row>
    <row r="395" spans="1:24" x14ac:dyDescent="0.25">
      <c r="A395" s="8" t="s">
        <v>59</v>
      </c>
      <c r="B395" s="31">
        <f>(COUNTIF($A$4:$A395,$A395)=1)+0</f>
        <v>0</v>
      </c>
      <c r="C395" s="31"/>
      <c r="D395" s="31">
        <f>(COUNTIF($A$7:$A395,$A395)=1)+0</f>
        <v>0</v>
      </c>
      <c r="E395" s="31"/>
      <c r="F395" s="31"/>
      <c r="G395" s="31"/>
      <c r="H395" s="31"/>
      <c r="I395" s="31"/>
      <c r="J395" s="31"/>
      <c r="K395" s="8" t="s">
        <v>14</v>
      </c>
      <c r="L395" s="9">
        <v>44559</v>
      </c>
      <c r="M395" s="8" t="s">
        <v>407</v>
      </c>
      <c r="N395" s="8" t="s">
        <v>15</v>
      </c>
      <c r="O395" s="8" t="s">
        <v>63</v>
      </c>
      <c r="P395" s="8" t="s">
        <v>69</v>
      </c>
      <c r="Q395" s="5"/>
      <c r="R395" s="8" t="s">
        <v>18</v>
      </c>
      <c r="S395" s="8" t="s">
        <v>25</v>
      </c>
      <c r="T395" s="8" t="s">
        <v>20</v>
      </c>
      <c r="U395" s="8"/>
      <c r="V395" s="9">
        <v>44942</v>
      </c>
      <c r="W395" s="9">
        <v>44942</v>
      </c>
      <c r="X395" s="10"/>
    </row>
    <row r="396" spans="1:24" x14ac:dyDescent="0.25">
      <c r="A396" s="8" t="s">
        <v>59</v>
      </c>
      <c r="B396" s="31">
        <f>(COUNTIF($A$4:$A396,$A396)=1)+0</f>
        <v>0</v>
      </c>
      <c r="C396" s="31"/>
      <c r="D396" s="31">
        <f>(COUNTIF($A$7:$A396,$A396)=1)+0</f>
        <v>0</v>
      </c>
      <c r="E396" s="31"/>
      <c r="F396" s="31"/>
      <c r="G396" s="31"/>
      <c r="H396" s="31"/>
      <c r="I396" s="31"/>
      <c r="J396" s="31"/>
      <c r="K396" s="8" t="s">
        <v>14</v>
      </c>
      <c r="L396" s="9">
        <v>44559</v>
      </c>
      <c r="M396" s="8" t="s">
        <v>407</v>
      </c>
      <c r="N396" s="8" t="s">
        <v>15</v>
      </c>
      <c r="O396" s="8" t="s">
        <v>62</v>
      </c>
      <c r="P396" s="8" t="s">
        <v>69</v>
      </c>
      <c r="Q396" s="5"/>
      <c r="R396" s="8" t="s">
        <v>18</v>
      </c>
      <c r="S396" s="8" t="s">
        <v>25</v>
      </c>
      <c r="T396" s="8" t="s">
        <v>20</v>
      </c>
      <c r="U396" s="8"/>
      <c r="V396" s="9">
        <v>44942</v>
      </c>
      <c r="W396" s="9">
        <v>44942</v>
      </c>
      <c r="X396" s="10"/>
    </row>
    <row r="397" spans="1:24" x14ac:dyDescent="0.25">
      <c r="A397" s="8" t="s">
        <v>59</v>
      </c>
      <c r="B397" s="31">
        <f>(COUNTIF($A$4:$A397,$A397)=1)+0</f>
        <v>0</v>
      </c>
      <c r="C397" s="31"/>
      <c r="D397" s="31">
        <f>(COUNTIF($A$7:$A397,$A397)=1)+0</f>
        <v>0</v>
      </c>
      <c r="E397" s="31"/>
      <c r="F397" s="31"/>
      <c r="G397" s="31"/>
      <c r="H397" s="31"/>
      <c r="I397" s="31"/>
      <c r="J397" s="31"/>
      <c r="K397" s="8" t="s">
        <v>14</v>
      </c>
      <c r="L397" s="9">
        <v>44559</v>
      </c>
      <c r="M397" s="8" t="s">
        <v>407</v>
      </c>
      <c r="N397" s="8" t="s">
        <v>15</v>
      </c>
      <c r="O397" s="8" t="s">
        <v>29</v>
      </c>
      <c r="P397" s="8" t="s">
        <v>69</v>
      </c>
      <c r="Q397" s="5"/>
      <c r="R397" s="8" t="s">
        <v>18</v>
      </c>
      <c r="S397" s="8" t="s">
        <v>25</v>
      </c>
      <c r="T397" s="8" t="s">
        <v>20</v>
      </c>
      <c r="U397" s="8"/>
      <c r="V397" s="9">
        <v>44942</v>
      </c>
      <c r="W397" s="9">
        <v>44942</v>
      </c>
      <c r="X397" s="10"/>
    </row>
    <row r="398" spans="1:24" x14ac:dyDescent="0.25">
      <c r="A398" s="8" t="s">
        <v>59</v>
      </c>
      <c r="B398" s="31">
        <f>(COUNTIF($A$4:$A398,$A398)=1)+0</f>
        <v>0</v>
      </c>
      <c r="C398" s="31"/>
      <c r="D398" s="31">
        <f>(COUNTIF($A$7:$A398,$A398)=1)+0</f>
        <v>0</v>
      </c>
      <c r="E398" s="31"/>
      <c r="F398" s="31"/>
      <c r="G398" s="31"/>
      <c r="H398" s="31"/>
      <c r="I398" s="31"/>
      <c r="J398" s="31"/>
      <c r="K398" s="8" t="s">
        <v>14</v>
      </c>
      <c r="L398" s="9">
        <v>44559</v>
      </c>
      <c r="M398" s="8" t="s">
        <v>407</v>
      </c>
      <c r="N398" s="8" t="s">
        <v>15</v>
      </c>
      <c r="O398" s="8" t="s">
        <v>41</v>
      </c>
      <c r="P398" s="8" t="s">
        <v>71</v>
      </c>
      <c r="Q398" s="5"/>
      <c r="R398" s="8" t="s">
        <v>35</v>
      </c>
      <c r="S398" s="8" t="s">
        <v>25</v>
      </c>
      <c r="T398" s="8" t="s">
        <v>55</v>
      </c>
      <c r="U398" s="8"/>
      <c r="V398" s="9">
        <v>44942</v>
      </c>
      <c r="W398" s="9">
        <v>44942</v>
      </c>
      <c r="X398" s="10"/>
    </row>
    <row r="399" spans="1:24" x14ac:dyDescent="0.25">
      <c r="A399" s="8" t="s">
        <v>59</v>
      </c>
      <c r="B399" s="31">
        <f>(COUNTIF($A$4:$A399,$A399)=1)+0</f>
        <v>0</v>
      </c>
      <c r="C399" s="31"/>
      <c r="D399" s="31">
        <f>(COUNTIF($A$7:$A399,$A399)=1)+0</f>
        <v>0</v>
      </c>
      <c r="E399" s="31"/>
      <c r="F399" s="31"/>
      <c r="G399" s="31"/>
      <c r="H399" s="31"/>
      <c r="I399" s="31"/>
      <c r="J399" s="31"/>
      <c r="K399" s="8" t="s">
        <v>14</v>
      </c>
      <c r="L399" s="9">
        <v>44559</v>
      </c>
      <c r="M399" s="8" t="s">
        <v>407</v>
      </c>
      <c r="N399" s="8" t="s">
        <v>15</v>
      </c>
      <c r="O399" s="8" t="s">
        <v>44</v>
      </c>
      <c r="P399" s="8" t="s">
        <v>71</v>
      </c>
      <c r="Q399" s="5"/>
      <c r="R399" s="8" t="s">
        <v>35</v>
      </c>
      <c r="S399" s="8" t="s">
        <v>25</v>
      </c>
      <c r="T399" s="8" t="s">
        <v>55</v>
      </c>
      <c r="U399" s="8"/>
      <c r="V399" s="9">
        <v>44942</v>
      </c>
      <c r="W399" s="9">
        <v>44942</v>
      </c>
      <c r="X399" s="10"/>
    </row>
    <row r="400" spans="1:24" x14ac:dyDescent="0.25">
      <c r="A400" s="8" t="s">
        <v>59</v>
      </c>
      <c r="B400" s="31">
        <f>(COUNTIF($A$4:$A400,$A400)=1)+0</f>
        <v>0</v>
      </c>
      <c r="C400" s="31"/>
      <c r="D400" s="31">
        <f>(COUNTIF($A$7:$A400,$A400)=1)+0</f>
        <v>0</v>
      </c>
      <c r="E400" s="31"/>
      <c r="F400" s="31"/>
      <c r="G400" s="31"/>
      <c r="H400" s="31"/>
      <c r="I400" s="31"/>
      <c r="J400" s="31"/>
      <c r="K400" s="8" t="s">
        <v>14</v>
      </c>
      <c r="L400" s="9">
        <v>44559</v>
      </c>
      <c r="M400" s="8" t="s">
        <v>407</v>
      </c>
      <c r="N400" s="8" t="s">
        <v>15</v>
      </c>
      <c r="O400" s="8" t="s">
        <v>27</v>
      </c>
      <c r="P400" s="8" t="s">
        <v>71</v>
      </c>
      <c r="Q400" s="5"/>
      <c r="R400" s="8" t="s">
        <v>35</v>
      </c>
      <c r="S400" s="8" t="s">
        <v>25</v>
      </c>
      <c r="T400" s="8" t="s">
        <v>55</v>
      </c>
      <c r="U400" s="8"/>
      <c r="V400" s="9">
        <v>44942</v>
      </c>
      <c r="W400" s="9">
        <v>44942</v>
      </c>
      <c r="X400" s="10"/>
    </row>
    <row r="401" spans="1:24" x14ac:dyDescent="0.25">
      <c r="A401" s="8" t="s">
        <v>59</v>
      </c>
      <c r="B401" s="31">
        <f>(COUNTIF($A$4:$A401,$A401)=1)+0</f>
        <v>0</v>
      </c>
      <c r="C401" s="31"/>
      <c r="D401" s="31">
        <f>(COUNTIF($A$7:$A401,$A401)=1)+0</f>
        <v>0</v>
      </c>
      <c r="E401" s="31"/>
      <c r="F401" s="31"/>
      <c r="G401" s="31"/>
      <c r="H401" s="31"/>
      <c r="I401" s="31"/>
      <c r="J401" s="31"/>
      <c r="K401" s="8" t="s">
        <v>14</v>
      </c>
      <c r="L401" s="9">
        <v>44559</v>
      </c>
      <c r="M401" s="8" t="s">
        <v>407</v>
      </c>
      <c r="N401" s="8" t="s">
        <v>15</v>
      </c>
      <c r="O401" s="8" t="s">
        <v>64</v>
      </c>
      <c r="P401" s="8" t="s">
        <v>71</v>
      </c>
      <c r="Q401" s="5"/>
      <c r="R401" s="8" t="s">
        <v>35</v>
      </c>
      <c r="S401" s="8" t="s">
        <v>25</v>
      </c>
      <c r="T401" s="8" t="s">
        <v>55</v>
      </c>
      <c r="U401" s="8"/>
      <c r="V401" s="50">
        <v>44942</v>
      </c>
      <c r="W401" s="9">
        <v>44942</v>
      </c>
      <c r="X401" s="10"/>
    </row>
    <row r="402" spans="1:24" x14ac:dyDescent="0.25">
      <c r="A402" s="8" t="s">
        <v>59</v>
      </c>
      <c r="B402" s="31">
        <f>(COUNTIF($A$4:$A402,$A402)=1)+0</f>
        <v>0</v>
      </c>
      <c r="C402" s="31"/>
      <c r="D402" s="31">
        <f>(COUNTIF($A$7:$A402,$A402)=1)+0</f>
        <v>0</v>
      </c>
      <c r="E402" s="31"/>
      <c r="F402" s="31"/>
      <c r="G402" s="31"/>
      <c r="H402" s="31"/>
      <c r="I402" s="31"/>
      <c r="J402" s="31"/>
      <c r="K402" s="8" t="s">
        <v>14</v>
      </c>
      <c r="L402" s="9">
        <v>44559</v>
      </c>
      <c r="M402" s="8" t="s">
        <v>407</v>
      </c>
      <c r="N402" s="8" t="s">
        <v>15</v>
      </c>
      <c r="O402" s="8" t="s">
        <v>63</v>
      </c>
      <c r="P402" s="8" t="s">
        <v>71</v>
      </c>
      <c r="Q402" s="5"/>
      <c r="R402" s="8" t="s">
        <v>35</v>
      </c>
      <c r="S402" s="8" t="s">
        <v>25</v>
      </c>
      <c r="T402" s="8" t="s">
        <v>55</v>
      </c>
      <c r="U402" s="8"/>
      <c r="V402" s="9">
        <v>44942</v>
      </c>
      <c r="W402" s="9">
        <v>44942</v>
      </c>
      <c r="X402" s="10"/>
    </row>
    <row r="403" spans="1:24" x14ac:dyDescent="0.25">
      <c r="A403" s="8" t="s">
        <v>59</v>
      </c>
      <c r="B403" s="31">
        <f>(COUNTIF($A$4:$A403,$A403)=1)+0</f>
        <v>0</v>
      </c>
      <c r="C403" s="31"/>
      <c r="D403" s="31">
        <f>(COUNTIF($A$7:$A403,$A403)=1)+0</f>
        <v>0</v>
      </c>
      <c r="E403" s="31"/>
      <c r="F403" s="31"/>
      <c r="G403" s="31"/>
      <c r="H403" s="31"/>
      <c r="I403" s="31"/>
      <c r="J403" s="31"/>
      <c r="K403" s="8" t="s">
        <v>14</v>
      </c>
      <c r="L403" s="9">
        <v>44559</v>
      </c>
      <c r="M403" s="8" t="s">
        <v>407</v>
      </c>
      <c r="N403" s="8" t="s">
        <v>15</v>
      </c>
      <c r="O403" s="8" t="s">
        <v>62</v>
      </c>
      <c r="P403" s="8" t="s">
        <v>71</v>
      </c>
      <c r="Q403" s="5"/>
      <c r="R403" s="8" t="s">
        <v>35</v>
      </c>
      <c r="S403" s="8" t="s">
        <v>25</v>
      </c>
      <c r="T403" s="8" t="s">
        <v>55</v>
      </c>
      <c r="U403" s="8"/>
      <c r="V403" s="9">
        <v>44942</v>
      </c>
      <c r="W403" s="9">
        <v>44942</v>
      </c>
      <c r="X403" s="10"/>
    </row>
    <row r="404" spans="1:24" x14ac:dyDescent="0.25">
      <c r="A404" s="8" t="s">
        <v>59</v>
      </c>
      <c r="B404" s="31">
        <f>(COUNTIF($A$4:$A404,$A404)=1)+0</f>
        <v>0</v>
      </c>
      <c r="C404" s="31"/>
      <c r="D404" s="31">
        <f>(COUNTIF($A$7:$A404,$A404)=1)+0</f>
        <v>0</v>
      </c>
      <c r="E404" s="31"/>
      <c r="F404" s="31"/>
      <c r="G404" s="31"/>
      <c r="H404" s="31"/>
      <c r="I404" s="31"/>
      <c r="J404" s="31"/>
      <c r="K404" s="8" t="s">
        <v>14</v>
      </c>
      <c r="L404" s="9">
        <v>44559</v>
      </c>
      <c r="M404" s="8" t="s">
        <v>407</v>
      </c>
      <c r="N404" s="8" t="s">
        <v>15</v>
      </c>
      <c r="O404" s="8" t="s">
        <v>29</v>
      </c>
      <c r="P404" s="8" t="s">
        <v>71</v>
      </c>
      <c r="Q404" s="5"/>
      <c r="R404" s="8" t="s">
        <v>35</v>
      </c>
      <c r="S404" s="8" t="s">
        <v>25</v>
      </c>
      <c r="T404" s="8" t="s">
        <v>55</v>
      </c>
      <c r="U404" s="8"/>
      <c r="V404" s="9">
        <v>44942</v>
      </c>
      <c r="W404" s="9">
        <v>44942</v>
      </c>
      <c r="X404" s="87"/>
    </row>
    <row r="405" spans="1:24" x14ac:dyDescent="0.25">
      <c r="A405" s="8" t="s">
        <v>59</v>
      </c>
      <c r="B405" s="31">
        <f>(COUNTIF($A$4:$A405,$A405)=1)+0</f>
        <v>0</v>
      </c>
      <c r="C405" s="31"/>
      <c r="D405" s="31">
        <f>(COUNTIF($A$7:$A405,$A405)=1)+0</f>
        <v>0</v>
      </c>
      <c r="E405" s="31"/>
      <c r="F405" s="31"/>
      <c r="G405" s="31"/>
      <c r="H405" s="31"/>
      <c r="I405" s="31"/>
      <c r="J405" s="31"/>
      <c r="K405" s="8" t="s">
        <v>14</v>
      </c>
      <c r="L405" s="9">
        <v>44559</v>
      </c>
      <c r="M405" s="8" t="s">
        <v>407</v>
      </c>
      <c r="N405" s="8" t="s">
        <v>15</v>
      </c>
      <c r="O405" s="8" t="s">
        <v>41</v>
      </c>
      <c r="P405" s="8" t="s">
        <v>70</v>
      </c>
      <c r="Q405" s="5"/>
      <c r="R405" s="8" t="s">
        <v>18</v>
      </c>
      <c r="S405" s="8" t="s">
        <v>25</v>
      </c>
      <c r="T405" s="8" t="s">
        <v>55</v>
      </c>
      <c r="U405" s="8"/>
      <c r="V405" s="9">
        <v>44942</v>
      </c>
      <c r="W405" s="9">
        <v>44942</v>
      </c>
      <c r="X405" s="10"/>
    </row>
    <row r="406" spans="1:24" x14ac:dyDescent="0.25">
      <c r="A406" s="8" t="s">
        <v>59</v>
      </c>
      <c r="B406" s="31">
        <f>(COUNTIF($A$4:$A406,$A406)=1)+0</f>
        <v>0</v>
      </c>
      <c r="C406" s="31"/>
      <c r="D406" s="31">
        <f>(COUNTIF($A$7:$A406,$A406)=1)+0</f>
        <v>0</v>
      </c>
      <c r="E406" s="31"/>
      <c r="F406" s="31"/>
      <c r="G406" s="31"/>
      <c r="H406" s="31"/>
      <c r="I406" s="31"/>
      <c r="J406" s="31"/>
      <c r="K406" s="8" t="s">
        <v>14</v>
      </c>
      <c r="L406" s="9">
        <v>44559</v>
      </c>
      <c r="M406" s="8" t="s">
        <v>407</v>
      </c>
      <c r="N406" s="8" t="s">
        <v>15</v>
      </c>
      <c r="O406" s="8" t="s">
        <v>44</v>
      </c>
      <c r="P406" s="8" t="s">
        <v>70</v>
      </c>
      <c r="Q406" s="5"/>
      <c r="R406" s="8" t="s">
        <v>18</v>
      </c>
      <c r="S406" s="8" t="s">
        <v>25</v>
      </c>
      <c r="T406" s="8" t="s">
        <v>55</v>
      </c>
      <c r="U406" s="8"/>
      <c r="V406" s="9">
        <v>44942</v>
      </c>
      <c r="W406" s="9">
        <v>44942</v>
      </c>
      <c r="X406" s="10"/>
    </row>
    <row r="407" spans="1:24" x14ac:dyDescent="0.25">
      <c r="A407" s="8" t="s">
        <v>59</v>
      </c>
      <c r="B407" s="31">
        <f>(COUNTIF($A$4:$A407,$A407)=1)+0</f>
        <v>0</v>
      </c>
      <c r="C407" s="31"/>
      <c r="D407" s="31">
        <f>(COUNTIF($A$7:$A407,$A407)=1)+0</f>
        <v>0</v>
      </c>
      <c r="E407" s="31"/>
      <c r="F407" s="31"/>
      <c r="G407" s="31"/>
      <c r="H407" s="31"/>
      <c r="I407" s="31"/>
      <c r="J407" s="31"/>
      <c r="K407" s="8" t="s">
        <v>14</v>
      </c>
      <c r="L407" s="9">
        <v>44559</v>
      </c>
      <c r="M407" s="8" t="s">
        <v>407</v>
      </c>
      <c r="N407" s="8" t="s">
        <v>15</v>
      </c>
      <c r="O407" s="8" t="s">
        <v>27</v>
      </c>
      <c r="P407" s="8" t="s">
        <v>70</v>
      </c>
      <c r="Q407" s="5"/>
      <c r="R407" s="8" t="s">
        <v>18</v>
      </c>
      <c r="S407" s="8" t="s">
        <v>25</v>
      </c>
      <c r="T407" s="8" t="s">
        <v>55</v>
      </c>
      <c r="U407" s="8"/>
      <c r="V407" s="9">
        <v>44942</v>
      </c>
      <c r="W407" s="9">
        <v>44942</v>
      </c>
      <c r="X407" s="10"/>
    </row>
    <row r="408" spans="1:24" x14ac:dyDescent="0.25">
      <c r="A408" s="8" t="s">
        <v>59</v>
      </c>
      <c r="B408" s="31">
        <f>(COUNTIF($A$4:$A408,$A408)=1)+0</f>
        <v>0</v>
      </c>
      <c r="C408" s="31"/>
      <c r="D408" s="31">
        <f>(COUNTIF($A$7:$A408,$A408)=1)+0</f>
        <v>0</v>
      </c>
      <c r="E408" s="31"/>
      <c r="F408" s="31"/>
      <c r="G408" s="31"/>
      <c r="H408" s="31"/>
      <c r="I408" s="31"/>
      <c r="J408" s="31"/>
      <c r="K408" s="8" t="s">
        <v>14</v>
      </c>
      <c r="L408" s="9">
        <v>44559</v>
      </c>
      <c r="M408" s="8" t="s">
        <v>407</v>
      </c>
      <c r="N408" s="8" t="s">
        <v>15</v>
      </c>
      <c r="O408" s="8" t="s">
        <v>64</v>
      </c>
      <c r="P408" s="8" t="s">
        <v>70</v>
      </c>
      <c r="Q408" s="13"/>
      <c r="R408" s="8" t="s">
        <v>18</v>
      </c>
      <c r="S408" s="8" t="s">
        <v>25</v>
      </c>
      <c r="T408" s="8" t="s">
        <v>55</v>
      </c>
      <c r="U408" s="8"/>
      <c r="V408" s="9">
        <v>44942</v>
      </c>
      <c r="W408" s="9">
        <v>44942</v>
      </c>
      <c r="X408" s="10"/>
    </row>
    <row r="409" spans="1:24" x14ac:dyDescent="0.25">
      <c r="A409" s="8" t="s">
        <v>59</v>
      </c>
      <c r="B409" s="31">
        <f>(COUNTIF($A$4:$A409,$A409)=1)+0</f>
        <v>0</v>
      </c>
      <c r="C409" s="31"/>
      <c r="D409" s="31">
        <f>(COUNTIF($A$7:$A409,$A409)=1)+0</f>
        <v>0</v>
      </c>
      <c r="E409" s="31"/>
      <c r="F409" s="31"/>
      <c r="G409" s="31"/>
      <c r="H409" s="31"/>
      <c r="I409" s="31"/>
      <c r="J409" s="31"/>
      <c r="K409" s="8" t="s">
        <v>14</v>
      </c>
      <c r="L409" s="9">
        <v>44559</v>
      </c>
      <c r="M409" s="8" t="s">
        <v>407</v>
      </c>
      <c r="N409" s="8" t="s">
        <v>15</v>
      </c>
      <c r="O409" s="8" t="s">
        <v>63</v>
      </c>
      <c r="P409" s="8" t="s">
        <v>70</v>
      </c>
      <c r="Q409" s="13"/>
      <c r="R409" s="8" t="s">
        <v>18</v>
      </c>
      <c r="S409" s="8" t="s">
        <v>25</v>
      </c>
      <c r="T409" s="8" t="s">
        <v>55</v>
      </c>
      <c r="U409" s="8"/>
      <c r="V409" s="9">
        <v>44942</v>
      </c>
      <c r="W409" s="9">
        <v>44942</v>
      </c>
      <c r="X409" s="10"/>
    </row>
    <row r="410" spans="1:24" x14ac:dyDescent="0.25">
      <c r="A410" s="8" t="s">
        <v>59</v>
      </c>
      <c r="B410" s="31">
        <f>(COUNTIF($A$4:$A410,$A410)=1)+0</f>
        <v>0</v>
      </c>
      <c r="C410" s="31"/>
      <c r="D410" s="31">
        <f>(COUNTIF($A$7:$A410,$A410)=1)+0</f>
        <v>0</v>
      </c>
      <c r="E410" s="31"/>
      <c r="F410" s="31"/>
      <c r="G410" s="31"/>
      <c r="H410" s="31"/>
      <c r="I410" s="31"/>
      <c r="J410" s="31"/>
      <c r="K410" s="8" t="s">
        <v>14</v>
      </c>
      <c r="L410" s="9">
        <v>44559</v>
      </c>
      <c r="M410" s="8" t="s">
        <v>407</v>
      </c>
      <c r="N410" s="8" t="s">
        <v>15</v>
      </c>
      <c r="O410" s="8" t="s">
        <v>62</v>
      </c>
      <c r="P410" s="49" t="s">
        <v>70</v>
      </c>
      <c r="Q410" s="66"/>
      <c r="R410" s="49" t="s">
        <v>18</v>
      </c>
      <c r="S410" s="8" t="s">
        <v>25</v>
      </c>
      <c r="T410" s="8" t="s">
        <v>55</v>
      </c>
      <c r="U410" s="8"/>
      <c r="V410" s="9">
        <v>44942</v>
      </c>
      <c r="W410" s="9">
        <v>44942</v>
      </c>
      <c r="X410" s="51"/>
    </row>
    <row r="411" spans="1:24" x14ac:dyDescent="0.25">
      <c r="A411" s="8" t="s">
        <v>59</v>
      </c>
      <c r="B411" s="31">
        <f>(COUNTIF($A$4:$A411,$A411)=1)+0</f>
        <v>0</v>
      </c>
      <c r="C411" s="31"/>
      <c r="D411" s="31">
        <f>(COUNTIF($A$7:$A411,$A411)=1)+0</f>
        <v>0</v>
      </c>
      <c r="E411" s="31"/>
      <c r="F411" s="31"/>
      <c r="G411" s="31"/>
      <c r="H411" s="31"/>
      <c r="I411" s="31"/>
      <c r="J411" s="31"/>
      <c r="K411" s="8" t="s">
        <v>14</v>
      </c>
      <c r="L411" s="9">
        <v>44559</v>
      </c>
      <c r="M411" s="8" t="s">
        <v>407</v>
      </c>
      <c r="N411" s="8" t="s">
        <v>15</v>
      </c>
      <c r="O411" s="8" t="s">
        <v>29</v>
      </c>
      <c r="P411" s="49" t="s">
        <v>70</v>
      </c>
      <c r="Q411" s="66"/>
      <c r="R411" s="49" t="s">
        <v>18</v>
      </c>
      <c r="S411" s="8" t="s">
        <v>25</v>
      </c>
      <c r="T411" s="8" t="s">
        <v>55</v>
      </c>
      <c r="U411" s="8"/>
      <c r="V411" s="9">
        <v>44942</v>
      </c>
      <c r="W411" s="9">
        <v>44942</v>
      </c>
      <c r="X411" s="51"/>
    </row>
    <row r="412" spans="1:24" x14ac:dyDescent="0.25">
      <c r="A412" s="4" t="s">
        <v>59</v>
      </c>
      <c r="B412" s="31">
        <f>(COUNTIF($A$4:$A412,$A412)=1)+0</f>
        <v>0</v>
      </c>
      <c r="C412" s="31"/>
      <c r="D412" s="31">
        <f>(COUNTIF($A$7:$A412,$A412)=1)+0</f>
        <v>0</v>
      </c>
      <c r="E412" s="31"/>
      <c r="F412" s="31"/>
      <c r="G412" s="31"/>
      <c r="H412" s="31"/>
      <c r="I412" s="31"/>
      <c r="J412" s="31"/>
      <c r="K412" s="1" t="s">
        <v>14</v>
      </c>
      <c r="L412" s="6">
        <v>44559</v>
      </c>
      <c r="M412" s="4" t="s">
        <v>407</v>
      </c>
      <c r="N412" s="4" t="s">
        <v>15</v>
      </c>
      <c r="O412" s="4" t="s">
        <v>62</v>
      </c>
      <c r="P412" s="110" t="s">
        <v>74</v>
      </c>
      <c r="Q412" s="66"/>
      <c r="R412" s="110" t="s">
        <v>18</v>
      </c>
      <c r="S412" s="11" t="s">
        <v>19</v>
      </c>
      <c r="T412" s="4" t="s">
        <v>20</v>
      </c>
      <c r="U412" s="4" t="s">
        <v>138</v>
      </c>
      <c r="V412" s="6">
        <v>45106</v>
      </c>
      <c r="W412" s="6">
        <v>44942</v>
      </c>
      <c r="X412" s="100"/>
    </row>
    <row r="413" spans="1:24" x14ac:dyDescent="0.25">
      <c r="A413" s="4" t="s">
        <v>59</v>
      </c>
      <c r="B413" s="31">
        <f>(COUNTIF($A$4:$A413,$A413)=1)+0</f>
        <v>0</v>
      </c>
      <c r="C413" s="31"/>
      <c r="D413" s="31">
        <f>(COUNTIF($A$7:$A413,$A413)=1)+0</f>
        <v>0</v>
      </c>
      <c r="E413" s="31"/>
      <c r="F413" s="31"/>
      <c r="G413" s="31"/>
      <c r="H413" s="31"/>
      <c r="I413" s="31"/>
      <c r="J413" s="31"/>
      <c r="K413" s="1" t="s">
        <v>14</v>
      </c>
      <c r="L413" s="6">
        <v>44559</v>
      </c>
      <c r="M413" s="4" t="s">
        <v>407</v>
      </c>
      <c r="N413" s="4" t="s">
        <v>15</v>
      </c>
      <c r="O413" s="4" t="s">
        <v>29</v>
      </c>
      <c r="P413" s="110" t="s">
        <v>74</v>
      </c>
      <c r="Q413" s="66"/>
      <c r="R413" s="110" t="s">
        <v>18</v>
      </c>
      <c r="S413" s="11" t="s">
        <v>19</v>
      </c>
      <c r="T413" s="4" t="s">
        <v>20</v>
      </c>
      <c r="U413" s="4" t="s">
        <v>138</v>
      </c>
      <c r="V413" s="6">
        <v>45106</v>
      </c>
      <c r="W413" s="6">
        <v>44942</v>
      </c>
      <c r="X413" s="100"/>
    </row>
    <row r="414" spans="1:24" x14ac:dyDescent="0.25">
      <c r="A414" s="11" t="s">
        <v>59</v>
      </c>
      <c r="B414" s="31">
        <f>(COUNTIF($A$4:$A414,$A414)=1)+0</f>
        <v>0</v>
      </c>
      <c r="C414" s="31"/>
      <c r="D414" s="31">
        <f>(COUNTIF($A$7:$A414,$A414)=1)+0</f>
        <v>0</v>
      </c>
      <c r="E414" s="31"/>
      <c r="F414" s="31"/>
      <c r="G414" s="31"/>
      <c r="H414" s="31"/>
      <c r="I414" s="31"/>
      <c r="J414" s="31"/>
      <c r="K414" s="1" t="s">
        <v>14</v>
      </c>
      <c r="L414" s="12">
        <v>44559</v>
      </c>
      <c r="M414" s="11" t="s">
        <v>407</v>
      </c>
      <c r="N414" s="11" t="s">
        <v>15</v>
      </c>
      <c r="O414" s="11" t="s">
        <v>44</v>
      </c>
      <c r="P414" s="11" t="s">
        <v>65</v>
      </c>
      <c r="Q414" s="5"/>
      <c r="R414" s="11" t="s">
        <v>49</v>
      </c>
      <c r="S414" s="11" t="s">
        <v>19</v>
      </c>
      <c r="T414" s="11" t="s">
        <v>55</v>
      </c>
      <c r="U414" s="11" t="s">
        <v>56</v>
      </c>
      <c r="V414" s="6">
        <v>45106</v>
      </c>
      <c r="W414" s="12">
        <v>44571</v>
      </c>
      <c r="X414" s="13"/>
    </row>
    <row r="415" spans="1:24" x14ac:dyDescent="0.25">
      <c r="A415" s="11" t="s">
        <v>59</v>
      </c>
      <c r="B415" s="31">
        <f>(COUNTIF($A$4:$A415,$A415)=1)+0</f>
        <v>0</v>
      </c>
      <c r="C415" s="31"/>
      <c r="D415" s="31">
        <f>(COUNTIF($A$7:$A415,$A415)=1)+0</f>
        <v>0</v>
      </c>
      <c r="E415" s="31"/>
      <c r="F415" s="31"/>
      <c r="G415" s="31"/>
      <c r="H415" s="31"/>
      <c r="I415" s="31"/>
      <c r="J415" s="31"/>
      <c r="K415" s="1" t="s">
        <v>14</v>
      </c>
      <c r="L415" s="12">
        <v>44559</v>
      </c>
      <c r="M415" s="11" t="s">
        <v>407</v>
      </c>
      <c r="N415" s="11" t="s">
        <v>15</v>
      </c>
      <c r="O415" s="11" t="s">
        <v>64</v>
      </c>
      <c r="P415" s="11" t="s">
        <v>65</v>
      </c>
      <c r="Q415" s="5"/>
      <c r="R415" s="11" t="s">
        <v>49</v>
      </c>
      <c r="S415" s="11" t="s">
        <v>19</v>
      </c>
      <c r="T415" s="11" t="s">
        <v>55</v>
      </c>
      <c r="U415" s="11" t="s">
        <v>56</v>
      </c>
      <c r="V415" s="6">
        <v>45106</v>
      </c>
      <c r="W415" s="12">
        <v>44570</v>
      </c>
      <c r="X415" s="13"/>
    </row>
    <row r="416" spans="1:24" x14ac:dyDescent="0.25">
      <c r="A416" s="11" t="s">
        <v>59</v>
      </c>
      <c r="B416" s="31">
        <f>(COUNTIF($A$4:$A416,$A416)=1)+0</f>
        <v>0</v>
      </c>
      <c r="C416" s="31"/>
      <c r="D416" s="31">
        <f>(COUNTIF($A$7:$A416,$A416)=1)+0</f>
        <v>0</v>
      </c>
      <c r="E416" s="31"/>
      <c r="F416" s="31"/>
      <c r="G416" s="31"/>
      <c r="H416" s="31"/>
      <c r="I416" s="31"/>
      <c r="J416" s="31"/>
      <c r="K416" s="1" t="s">
        <v>14</v>
      </c>
      <c r="L416" s="12">
        <v>44559</v>
      </c>
      <c r="M416" s="11" t="s">
        <v>407</v>
      </c>
      <c r="N416" s="11" t="s">
        <v>15</v>
      </c>
      <c r="O416" s="11" t="s">
        <v>63</v>
      </c>
      <c r="P416" s="11" t="s">
        <v>65</v>
      </c>
      <c r="Q416" s="5"/>
      <c r="R416" s="11" t="s">
        <v>49</v>
      </c>
      <c r="S416" s="11" t="s">
        <v>19</v>
      </c>
      <c r="T416" s="11" t="s">
        <v>55</v>
      </c>
      <c r="U416" s="11" t="s">
        <v>56</v>
      </c>
      <c r="V416" s="6">
        <v>45106</v>
      </c>
      <c r="W416" s="12">
        <v>44569</v>
      </c>
      <c r="X416" s="5"/>
    </row>
    <row r="417" spans="1:24" x14ac:dyDescent="0.25">
      <c r="A417" s="11" t="s">
        <v>59</v>
      </c>
      <c r="B417" s="31">
        <f>(COUNTIF($A$4:$A417,$A417)=1)+0</f>
        <v>0</v>
      </c>
      <c r="C417" s="31"/>
      <c r="D417" s="31">
        <f>(COUNTIF($A$7:$A417,$A417)=1)+0</f>
        <v>0</v>
      </c>
      <c r="E417" s="31"/>
      <c r="F417" s="31"/>
      <c r="G417" s="31"/>
      <c r="H417" s="31"/>
      <c r="I417" s="31"/>
      <c r="J417" s="31"/>
      <c r="K417" s="1" t="s">
        <v>14</v>
      </c>
      <c r="L417" s="12">
        <v>44559</v>
      </c>
      <c r="M417" s="11" t="s">
        <v>407</v>
      </c>
      <c r="N417" s="11" t="s">
        <v>15</v>
      </c>
      <c r="O417" s="11" t="s">
        <v>62</v>
      </c>
      <c r="P417" s="11" t="s">
        <v>65</v>
      </c>
      <c r="Q417" s="5"/>
      <c r="R417" s="11" t="s">
        <v>49</v>
      </c>
      <c r="S417" s="11" t="s">
        <v>19</v>
      </c>
      <c r="T417" s="11" t="s">
        <v>55</v>
      </c>
      <c r="U417" s="11" t="s">
        <v>56</v>
      </c>
      <c r="V417" s="6">
        <v>45106</v>
      </c>
      <c r="W417" s="12">
        <v>44568</v>
      </c>
      <c r="X417" s="5"/>
    </row>
    <row r="418" spans="1:24" x14ac:dyDescent="0.25">
      <c r="A418" s="11" t="s">
        <v>59</v>
      </c>
      <c r="B418" s="31">
        <f>(COUNTIF($A$4:$A418,$A418)=1)+0</f>
        <v>0</v>
      </c>
      <c r="C418" s="31"/>
      <c r="D418" s="31">
        <f>(COUNTIF($A$7:$A418,$A418)=1)+0</f>
        <v>0</v>
      </c>
      <c r="E418" s="31"/>
      <c r="F418" s="31"/>
      <c r="G418" s="31"/>
      <c r="H418" s="31"/>
      <c r="I418" s="31"/>
      <c r="J418" s="31"/>
      <c r="K418" s="1" t="s">
        <v>14</v>
      </c>
      <c r="L418" s="12">
        <v>44559</v>
      </c>
      <c r="M418" s="11" t="s">
        <v>407</v>
      </c>
      <c r="N418" s="11" t="s">
        <v>15</v>
      </c>
      <c r="O418" s="11" t="s">
        <v>41</v>
      </c>
      <c r="P418" s="11" t="s">
        <v>65</v>
      </c>
      <c r="Q418" s="5"/>
      <c r="R418" s="11" t="s">
        <v>49</v>
      </c>
      <c r="S418" s="11" t="s">
        <v>19</v>
      </c>
      <c r="T418" s="11" t="s">
        <v>55</v>
      </c>
      <c r="U418" s="11" t="s">
        <v>56</v>
      </c>
      <c r="V418" s="6">
        <v>45106</v>
      </c>
      <c r="W418" s="12">
        <v>44567</v>
      </c>
      <c r="X418" s="5"/>
    </row>
    <row r="419" spans="1:24" x14ac:dyDescent="0.25">
      <c r="A419" s="11" t="s">
        <v>59</v>
      </c>
      <c r="B419" s="31">
        <f>(COUNTIF($A$4:$A419,$A419)=1)+0</f>
        <v>0</v>
      </c>
      <c r="C419" s="31"/>
      <c r="D419" s="31">
        <f>(COUNTIF($A$7:$A419,$A419)=1)+0</f>
        <v>0</v>
      </c>
      <c r="E419" s="31"/>
      <c r="F419" s="31"/>
      <c r="G419" s="31"/>
      <c r="H419" s="31"/>
      <c r="I419" s="31"/>
      <c r="J419" s="31"/>
      <c r="K419" s="1" t="s">
        <v>14</v>
      </c>
      <c r="L419" s="12">
        <v>44559</v>
      </c>
      <c r="M419" s="11" t="s">
        <v>407</v>
      </c>
      <c r="N419" s="11" t="s">
        <v>15</v>
      </c>
      <c r="O419" s="11" t="s">
        <v>29</v>
      </c>
      <c r="P419" s="11" t="s">
        <v>65</v>
      </c>
      <c r="Q419" s="5"/>
      <c r="R419" s="11" t="s">
        <v>49</v>
      </c>
      <c r="S419" s="11" t="s">
        <v>19</v>
      </c>
      <c r="T419" s="11" t="s">
        <v>55</v>
      </c>
      <c r="U419" s="11" t="s">
        <v>56</v>
      </c>
      <c r="V419" s="6">
        <v>45106</v>
      </c>
      <c r="W419" s="12">
        <v>44566</v>
      </c>
      <c r="X419" s="5"/>
    </row>
    <row r="420" spans="1:24" x14ac:dyDescent="0.25">
      <c r="A420" s="11" t="s">
        <v>59</v>
      </c>
      <c r="B420" s="31">
        <f>(COUNTIF($A$4:$A420,$A420)=1)+0</f>
        <v>0</v>
      </c>
      <c r="C420" s="31"/>
      <c r="D420" s="31">
        <f>(COUNTIF($A$7:$A420,$A420)=1)+0</f>
        <v>0</v>
      </c>
      <c r="E420" s="31"/>
      <c r="F420" s="31"/>
      <c r="G420" s="31"/>
      <c r="H420" s="31"/>
      <c r="I420" s="31"/>
      <c r="J420" s="31"/>
      <c r="K420" s="1" t="s">
        <v>14</v>
      </c>
      <c r="L420" s="12">
        <v>44559</v>
      </c>
      <c r="M420" s="11" t="s">
        <v>407</v>
      </c>
      <c r="N420" s="11" t="s">
        <v>15</v>
      </c>
      <c r="O420" s="11" t="s">
        <v>27</v>
      </c>
      <c r="P420" s="11" t="s">
        <v>65</v>
      </c>
      <c r="Q420" s="5"/>
      <c r="R420" s="11" t="s">
        <v>49</v>
      </c>
      <c r="S420" s="11" t="s">
        <v>19</v>
      </c>
      <c r="T420" s="11" t="s">
        <v>55</v>
      </c>
      <c r="U420" s="11" t="s">
        <v>56</v>
      </c>
      <c r="V420" s="6">
        <v>45106</v>
      </c>
      <c r="W420" s="12">
        <v>44565</v>
      </c>
      <c r="X420" s="5"/>
    </row>
    <row r="421" spans="1:24" x14ac:dyDescent="0.25">
      <c r="A421" s="22" t="s">
        <v>59</v>
      </c>
      <c r="B421" s="31">
        <f>(COUNTIF($A$4:$A421,$A421)=1)+0</f>
        <v>0</v>
      </c>
      <c r="C421" s="31"/>
      <c r="D421" s="31">
        <f>(COUNTIF($A$7:$A421,$A421)=1)+0</f>
        <v>0</v>
      </c>
      <c r="E421" s="31"/>
      <c r="F421" s="31"/>
      <c r="G421" s="31"/>
      <c r="H421" s="31"/>
      <c r="I421" s="31"/>
      <c r="J421" s="31"/>
      <c r="K421" s="1" t="s">
        <v>14</v>
      </c>
      <c r="L421" s="12">
        <v>44559</v>
      </c>
      <c r="M421" s="11" t="s">
        <v>407</v>
      </c>
      <c r="N421" s="11" t="s">
        <v>15</v>
      </c>
      <c r="O421" s="11" t="s">
        <v>41</v>
      </c>
      <c r="P421" s="11" t="s">
        <v>75</v>
      </c>
      <c r="Q421" s="5"/>
      <c r="R421" s="11" t="s">
        <v>35</v>
      </c>
      <c r="S421" s="11" t="s">
        <v>19</v>
      </c>
      <c r="T421" s="11" t="s">
        <v>20</v>
      </c>
      <c r="U421" s="11" t="s">
        <v>138</v>
      </c>
      <c r="V421" s="6">
        <v>45106</v>
      </c>
      <c r="W421" s="12">
        <v>44565</v>
      </c>
      <c r="X421" s="5"/>
    </row>
    <row r="422" spans="1:24" x14ac:dyDescent="0.25">
      <c r="A422" s="22" t="s">
        <v>59</v>
      </c>
      <c r="B422" s="31">
        <f>(COUNTIF($A$4:$A422,$A422)=1)+0</f>
        <v>0</v>
      </c>
      <c r="C422" s="31"/>
      <c r="D422" s="31">
        <f>(COUNTIF($A$7:$A422,$A422)=1)+0</f>
        <v>0</v>
      </c>
      <c r="E422" s="31"/>
      <c r="F422" s="31"/>
      <c r="G422" s="31"/>
      <c r="H422" s="31"/>
      <c r="I422" s="31"/>
      <c r="J422" s="31"/>
      <c r="K422" s="1" t="s">
        <v>14</v>
      </c>
      <c r="L422" s="12">
        <v>44559</v>
      </c>
      <c r="M422" s="11" t="s">
        <v>407</v>
      </c>
      <c r="N422" s="11" t="s">
        <v>15</v>
      </c>
      <c r="O422" s="11" t="s">
        <v>44</v>
      </c>
      <c r="P422" s="11" t="s">
        <v>75</v>
      </c>
      <c r="Q422" s="5"/>
      <c r="R422" s="11" t="s">
        <v>35</v>
      </c>
      <c r="S422" s="11" t="s">
        <v>19</v>
      </c>
      <c r="T422" s="11" t="s">
        <v>20</v>
      </c>
      <c r="U422" s="11" t="s">
        <v>138</v>
      </c>
      <c r="V422" s="6">
        <v>45106</v>
      </c>
      <c r="W422" s="12">
        <v>44565</v>
      </c>
      <c r="X422" s="5"/>
    </row>
    <row r="423" spans="1:24" x14ac:dyDescent="0.25">
      <c r="A423" s="22" t="s">
        <v>59</v>
      </c>
      <c r="B423" s="31">
        <f>(COUNTIF($A$4:$A423,$A423)=1)+0</f>
        <v>0</v>
      </c>
      <c r="C423" s="31"/>
      <c r="D423" s="31">
        <f>(COUNTIF($A$7:$A423,$A423)=1)+0</f>
        <v>0</v>
      </c>
      <c r="E423" s="31"/>
      <c r="F423" s="31"/>
      <c r="G423" s="31"/>
      <c r="H423" s="31"/>
      <c r="I423" s="31"/>
      <c r="J423" s="31"/>
      <c r="K423" s="1" t="s">
        <v>14</v>
      </c>
      <c r="L423" s="12">
        <v>44559</v>
      </c>
      <c r="M423" s="11" t="s">
        <v>407</v>
      </c>
      <c r="N423" s="11" t="s">
        <v>15</v>
      </c>
      <c r="O423" s="11" t="s">
        <v>27</v>
      </c>
      <c r="P423" s="11" t="s">
        <v>75</v>
      </c>
      <c r="Q423" s="5"/>
      <c r="R423" s="11" t="s">
        <v>35</v>
      </c>
      <c r="S423" s="11" t="s">
        <v>19</v>
      </c>
      <c r="T423" s="11" t="s">
        <v>20</v>
      </c>
      <c r="U423" s="11" t="s">
        <v>138</v>
      </c>
      <c r="V423" s="6">
        <v>45106</v>
      </c>
      <c r="W423" s="12">
        <v>44565</v>
      </c>
      <c r="X423" s="5"/>
    </row>
    <row r="424" spans="1:24" x14ac:dyDescent="0.25">
      <c r="A424" s="22" t="s">
        <v>59</v>
      </c>
      <c r="B424" s="31">
        <f>(COUNTIF($A$4:$A424,$A424)=1)+0</f>
        <v>0</v>
      </c>
      <c r="C424" s="31"/>
      <c r="D424" s="31">
        <f>(COUNTIF($A$7:$A424,$A424)=1)+0</f>
        <v>0</v>
      </c>
      <c r="E424" s="31"/>
      <c r="F424" s="31"/>
      <c r="G424" s="31"/>
      <c r="H424" s="31"/>
      <c r="I424" s="31"/>
      <c r="J424" s="31"/>
      <c r="K424" s="1" t="s">
        <v>14</v>
      </c>
      <c r="L424" s="12">
        <v>44559</v>
      </c>
      <c r="M424" s="11" t="s">
        <v>407</v>
      </c>
      <c r="N424" s="11" t="s">
        <v>15</v>
      </c>
      <c r="O424" s="11" t="s">
        <v>64</v>
      </c>
      <c r="P424" s="11" t="s">
        <v>75</v>
      </c>
      <c r="Q424" s="5"/>
      <c r="R424" s="11" t="s">
        <v>35</v>
      </c>
      <c r="S424" s="11" t="s">
        <v>19</v>
      </c>
      <c r="T424" s="11" t="s">
        <v>20</v>
      </c>
      <c r="U424" s="11" t="s">
        <v>138</v>
      </c>
      <c r="V424" s="6">
        <v>45106</v>
      </c>
      <c r="W424" s="12">
        <v>44565</v>
      </c>
      <c r="X424" s="5"/>
    </row>
    <row r="425" spans="1:24" x14ac:dyDescent="0.25">
      <c r="A425" s="22" t="s">
        <v>59</v>
      </c>
      <c r="B425" s="31">
        <f>(COUNTIF($A$4:$A425,$A425)=1)+0</f>
        <v>0</v>
      </c>
      <c r="C425" s="31"/>
      <c r="D425" s="31">
        <f>(COUNTIF($A$7:$A425,$A425)=1)+0</f>
        <v>0</v>
      </c>
      <c r="E425" s="31"/>
      <c r="F425" s="31"/>
      <c r="G425" s="31"/>
      <c r="H425" s="31"/>
      <c r="I425" s="31"/>
      <c r="J425" s="31"/>
      <c r="K425" s="1" t="s">
        <v>14</v>
      </c>
      <c r="L425" s="12">
        <v>44559</v>
      </c>
      <c r="M425" s="11" t="s">
        <v>407</v>
      </c>
      <c r="N425" s="11" t="s">
        <v>15</v>
      </c>
      <c r="O425" s="11" t="s">
        <v>63</v>
      </c>
      <c r="P425" s="11" t="s">
        <v>75</v>
      </c>
      <c r="Q425" s="5"/>
      <c r="R425" s="11" t="s">
        <v>35</v>
      </c>
      <c r="S425" s="11" t="s">
        <v>19</v>
      </c>
      <c r="T425" s="11" t="s">
        <v>20</v>
      </c>
      <c r="U425" s="11" t="s">
        <v>138</v>
      </c>
      <c r="V425" s="6">
        <v>45106</v>
      </c>
      <c r="W425" s="12">
        <v>44565</v>
      </c>
      <c r="X425" s="5"/>
    </row>
    <row r="426" spans="1:24" x14ac:dyDescent="0.25">
      <c r="A426" s="22" t="s">
        <v>59</v>
      </c>
      <c r="B426" s="31">
        <f>(COUNTIF($A$4:$A426,$A426)=1)+0</f>
        <v>0</v>
      </c>
      <c r="C426" s="31"/>
      <c r="D426" s="31">
        <f>(COUNTIF($A$7:$A426,$A426)=1)+0</f>
        <v>0</v>
      </c>
      <c r="E426" s="31"/>
      <c r="F426" s="31"/>
      <c r="G426" s="31"/>
      <c r="H426" s="31"/>
      <c r="I426" s="31"/>
      <c r="J426" s="31"/>
      <c r="K426" s="1" t="s">
        <v>14</v>
      </c>
      <c r="L426" s="12">
        <v>44559</v>
      </c>
      <c r="M426" s="11" t="s">
        <v>407</v>
      </c>
      <c r="N426" s="11" t="s">
        <v>15</v>
      </c>
      <c r="O426" s="11" t="s">
        <v>62</v>
      </c>
      <c r="P426" s="11" t="s">
        <v>75</v>
      </c>
      <c r="Q426" s="5"/>
      <c r="R426" s="11" t="s">
        <v>35</v>
      </c>
      <c r="S426" s="11" t="s">
        <v>19</v>
      </c>
      <c r="T426" s="11" t="s">
        <v>20</v>
      </c>
      <c r="U426" s="11" t="s">
        <v>138</v>
      </c>
      <c r="V426" s="6">
        <v>45106</v>
      </c>
      <c r="W426" s="12">
        <v>44565</v>
      </c>
      <c r="X426" s="5"/>
    </row>
    <row r="427" spans="1:24" x14ac:dyDescent="0.25">
      <c r="A427" s="22" t="s">
        <v>59</v>
      </c>
      <c r="B427" s="31">
        <f>(COUNTIF($A$4:$A427,$A427)=1)+0</f>
        <v>0</v>
      </c>
      <c r="C427" s="31"/>
      <c r="D427" s="31">
        <f>(COUNTIF($A$7:$A427,$A427)=1)+0</f>
        <v>0</v>
      </c>
      <c r="E427" s="31"/>
      <c r="F427" s="31"/>
      <c r="G427" s="31"/>
      <c r="H427" s="31"/>
      <c r="I427" s="31"/>
      <c r="J427" s="31"/>
      <c r="K427" s="1" t="s">
        <v>14</v>
      </c>
      <c r="L427" s="12">
        <v>44559</v>
      </c>
      <c r="M427" s="11" t="s">
        <v>407</v>
      </c>
      <c r="N427" s="11" t="s">
        <v>15</v>
      </c>
      <c r="O427" s="11" t="s">
        <v>29</v>
      </c>
      <c r="P427" s="11" t="s">
        <v>75</v>
      </c>
      <c r="Q427" s="5"/>
      <c r="R427" s="11" t="s">
        <v>35</v>
      </c>
      <c r="S427" s="11" t="s">
        <v>19</v>
      </c>
      <c r="T427" s="11" t="s">
        <v>20</v>
      </c>
      <c r="U427" s="11" t="s">
        <v>138</v>
      </c>
      <c r="V427" s="6">
        <v>45106</v>
      </c>
      <c r="W427" s="12">
        <v>44565</v>
      </c>
      <c r="X427" s="5"/>
    </row>
    <row r="428" spans="1:24" x14ac:dyDescent="0.25">
      <c r="A428" s="11" t="s">
        <v>59</v>
      </c>
      <c r="B428" s="31">
        <f>(COUNTIF($A$4:$A428,$A428)=1)+0</f>
        <v>0</v>
      </c>
      <c r="C428" s="31"/>
      <c r="D428" s="31">
        <f>(COUNTIF($A$7:$A428,$A428)=1)+0</f>
        <v>0</v>
      </c>
      <c r="E428" s="31"/>
      <c r="F428" s="31"/>
      <c r="G428" s="31"/>
      <c r="H428" s="31"/>
      <c r="I428" s="31"/>
      <c r="J428" s="31"/>
      <c r="K428" s="1" t="s">
        <v>14</v>
      </c>
      <c r="L428" s="12">
        <v>44559</v>
      </c>
      <c r="M428" s="11" t="s">
        <v>407</v>
      </c>
      <c r="N428" s="11" t="s">
        <v>15</v>
      </c>
      <c r="O428" s="11" t="s">
        <v>41</v>
      </c>
      <c r="P428" s="11" t="s">
        <v>60</v>
      </c>
      <c r="Q428" s="5"/>
      <c r="R428" s="11" t="s">
        <v>35</v>
      </c>
      <c r="S428" s="11" t="s">
        <v>19</v>
      </c>
      <c r="T428" s="11" t="s">
        <v>61</v>
      </c>
      <c r="U428" s="11" t="s">
        <v>139</v>
      </c>
      <c r="V428" s="12">
        <v>45121</v>
      </c>
      <c r="W428" s="12">
        <v>44565</v>
      </c>
      <c r="X428" s="5"/>
    </row>
    <row r="429" spans="1:24" x14ac:dyDescent="0.25">
      <c r="A429" s="11" t="s">
        <v>59</v>
      </c>
      <c r="B429" s="31">
        <f>(COUNTIF($A$4:$A429,$A429)=1)+0</f>
        <v>0</v>
      </c>
      <c r="C429" s="31"/>
      <c r="D429" s="31">
        <f>(COUNTIF($A$7:$A429,$A429)=1)+0</f>
        <v>0</v>
      </c>
      <c r="E429" s="31"/>
      <c r="F429" s="31"/>
      <c r="G429" s="31"/>
      <c r="H429" s="31"/>
      <c r="I429" s="31"/>
      <c r="J429" s="31"/>
      <c r="K429" s="1" t="s">
        <v>14</v>
      </c>
      <c r="L429" s="12">
        <v>44559</v>
      </c>
      <c r="M429" s="11" t="s">
        <v>407</v>
      </c>
      <c r="N429" s="11" t="s">
        <v>15</v>
      </c>
      <c r="O429" s="11" t="s">
        <v>44</v>
      </c>
      <c r="P429" s="11" t="s">
        <v>60</v>
      </c>
      <c r="Q429" s="5"/>
      <c r="R429" s="11" t="s">
        <v>35</v>
      </c>
      <c r="S429" s="11" t="s">
        <v>19</v>
      </c>
      <c r="T429" s="11" t="s">
        <v>61</v>
      </c>
      <c r="U429" s="11" t="s">
        <v>139</v>
      </c>
      <c r="V429" s="12">
        <v>45121</v>
      </c>
      <c r="W429" s="12">
        <v>44565</v>
      </c>
      <c r="X429" s="5"/>
    </row>
    <row r="430" spans="1:24" x14ac:dyDescent="0.25">
      <c r="A430" s="11" t="s">
        <v>59</v>
      </c>
      <c r="B430" s="31">
        <f>(COUNTIF($A$4:$A430,$A430)=1)+0</f>
        <v>0</v>
      </c>
      <c r="C430" s="31"/>
      <c r="D430" s="31">
        <f>(COUNTIF($A$7:$A430,$A430)=1)+0</f>
        <v>0</v>
      </c>
      <c r="E430" s="31"/>
      <c r="F430" s="31"/>
      <c r="G430" s="31"/>
      <c r="H430" s="31"/>
      <c r="I430" s="31"/>
      <c r="J430" s="31"/>
      <c r="K430" s="1" t="s">
        <v>14</v>
      </c>
      <c r="L430" s="12">
        <v>44559</v>
      </c>
      <c r="M430" s="11" t="s">
        <v>407</v>
      </c>
      <c r="N430" s="11" t="s">
        <v>15</v>
      </c>
      <c r="O430" s="11" t="s">
        <v>27</v>
      </c>
      <c r="P430" s="11" t="s">
        <v>60</v>
      </c>
      <c r="Q430" s="5"/>
      <c r="R430" s="11" t="s">
        <v>35</v>
      </c>
      <c r="S430" s="11" t="s">
        <v>19</v>
      </c>
      <c r="T430" s="11" t="s">
        <v>61</v>
      </c>
      <c r="U430" s="11" t="s">
        <v>139</v>
      </c>
      <c r="V430" s="12">
        <v>45121</v>
      </c>
      <c r="W430" s="12">
        <v>44565</v>
      </c>
      <c r="X430" s="5"/>
    </row>
    <row r="431" spans="1:24" x14ac:dyDescent="0.25">
      <c r="A431" s="11" t="s">
        <v>59</v>
      </c>
      <c r="B431" s="31">
        <f>(COUNTIF($A$4:$A431,$A431)=1)+0</f>
        <v>0</v>
      </c>
      <c r="C431" s="31"/>
      <c r="D431" s="31">
        <f>(COUNTIF($A$7:$A431,$A431)=1)+0</f>
        <v>0</v>
      </c>
      <c r="E431" s="31"/>
      <c r="F431" s="31"/>
      <c r="G431" s="31"/>
      <c r="H431" s="31"/>
      <c r="I431" s="31"/>
      <c r="J431" s="31"/>
      <c r="K431" s="1" t="s">
        <v>14</v>
      </c>
      <c r="L431" s="12">
        <v>44559</v>
      </c>
      <c r="M431" s="11" t="s">
        <v>407</v>
      </c>
      <c r="N431" s="11" t="s">
        <v>15</v>
      </c>
      <c r="O431" s="11" t="s">
        <v>64</v>
      </c>
      <c r="P431" s="11" t="s">
        <v>60</v>
      </c>
      <c r="Q431" s="5"/>
      <c r="R431" s="11" t="s">
        <v>35</v>
      </c>
      <c r="S431" s="11" t="s">
        <v>19</v>
      </c>
      <c r="T431" s="11" t="s">
        <v>61</v>
      </c>
      <c r="U431" s="11" t="s">
        <v>139</v>
      </c>
      <c r="V431" s="12">
        <v>45121</v>
      </c>
      <c r="W431" s="12">
        <v>44565</v>
      </c>
      <c r="X431" s="5"/>
    </row>
    <row r="432" spans="1:24" x14ac:dyDescent="0.25">
      <c r="A432" s="11" t="s">
        <v>59</v>
      </c>
      <c r="B432" s="31">
        <f>(COUNTIF($A$4:$A432,$A432)=1)+0</f>
        <v>0</v>
      </c>
      <c r="C432" s="31"/>
      <c r="D432" s="31">
        <f>(COUNTIF($A$7:$A432,$A432)=1)+0</f>
        <v>0</v>
      </c>
      <c r="E432" s="31"/>
      <c r="F432" s="31"/>
      <c r="G432" s="31"/>
      <c r="H432" s="31"/>
      <c r="I432" s="31"/>
      <c r="J432" s="31"/>
      <c r="K432" s="1" t="s">
        <v>14</v>
      </c>
      <c r="L432" s="12">
        <v>44559</v>
      </c>
      <c r="M432" s="11" t="s">
        <v>407</v>
      </c>
      <c r="N432" s="11" t="s">
        <v>15</v>
      </c>
      <c r="O432" s="11" t="s">
        <v>63</v>
      </c>
      <c r="P432" s="11" t="s">
        <v>60</v>
      </c>
      <c r="Q432" s="5"/>
      <c r="R432" s="11" t="s">
        <v>35</v>
      </c>
      <c r="S432" s="11" t="s">
        <v>19</v>
      </c>
      <c r="T432" s="11" t="s">
        <v>61</v>
      </c>
      <c r="U432" s="11" t="s">
        <v>139</v>
      </c>
      <c r="V432" s="12">
        <v>45121</v>
      </c>
      <c r="W432" s="12">
        <v>44565</v>
      </c>
      <c r="X432" s="5"/>
    </row>
    <row r="433" spans="1:24" x14ac:dyDescent="0.25">
      <c r="A433" s="11" t="s">
        <v>59</v>
      </c>
      <c r="B433" s="31">
        <f>(COUNTIF($A$4:$A433,$A433)=1)+0</f>
        <v>0</v>
      </c>
      <c r="C433" s="31"/>
      <c r="D433" s="31">
        <f>(COUNTIF($A$7:$A433,$A433)=1)+0</f>
        <v>0</v>
      </c>
      <c r="E433" s="31"/>
      <c r="F433" s="31"/>
      <c r="G433" s="31"/>
      <c r="H433" s="31"/>
      <c r="I433" s="31"/>
      <c r="J433" s="31"/>
      <c r="K433" s="1" t="s">
        <v>14</v>
      </c>
      <c r="L433" s="12">
        <v>44559</v>
      </c>
      <c r="M433" s="11" t="s">
        <v>407</v>
      </c>
      <c r="N433" s="11" t="s">
        <v>15</v>
      </c>
      <c r="O433" s="11" t="s">
        <v>62</v>
      </c>
      <c r="P433" s="11" t="s">
        <v>60</v>
      </c>
      <c r="Q433" s="5"/>
      <c r="R433" s="11" t="s">
        <v>35</v>
      </c>
      <c r="S433" s="11" t="s">
        <v>19</v>
      </c>
      <c r="T433" s="11" t="s">
        <v>61</v>
      </c>
      <c r="U433" s="11" t="s">
        <v>139</v>
      </c>
      <c r="V433" s="12">
        <v>45121</v>
      </c>
      <c r="W433" s="12">
        <v>44565</v>
      </c>
      <c r="X433" s="5"/>
    </row>
    <row r="434" spans="1:24" x14ac:dyDescent="0.25">
      <c r="A434" s="11" t="s">
        <v>59</v>
      </c>
      <c r="B434" s="31">
        <f>(COUNTIF($A$4:$A434,$A434)=1)+0</f>
        <v>0</v>
      </c>
      <c r="C434" s="31"/>
      <c r="D434" s="31">
        <f>(COUNTIF($A$7:$A434,$A434)=1)+0</f>
        <v>0</v>
      </c>
      <c r="E434" s="31"/>
      <c r="F434" s="31"/>
      <c r="G434" s="31"/>
      <c r="H434" s="31"/>
      <c r="I434" s="31"/>
      <c r="J434" s="31"/>
      <c r="K434" s="1" t="s">
        <v>14</v>
      </c>
      <c r="L434" s="12">
        <v>44559</v>
      </c>
      <c r="M434" s="11" t="s">
        <v>407</v>
      </c>
      <c r="N434" s="11" t="s">
        <v>15</v>
      </c>
      <c r="O434" s="11" t="s">
        <v>29</v>
      </c>
      <c r="P434" s="11" t="s">
        <v>60</v>
      </c>
      <c r="Q434" s="5"/>
      <c r="R434" s="11" t="s">
        <v>35</v>
      </c>
      <c r="S434" s="11" t="s">
        <v>19</v>
      </c>
      <c r="T434" s="11" t="s">
        <v>61</v>
      </c>
      <c r="U434" s="11" t="s">
        <v>139</v>
      </c>
      <c r="V434" s="12">
        <v>45121</v>
      </c>
      <c r="W434" s="12">
        <v>44565</v>
      </c>
      <c r="X434" s="5"/>
    </row>
    <row r="435" spans="1:24" x14ac:dyDescent="0.25">
      <c r="A435" s="22" t="s">
        <v>59</v>
      </c>
      <c r="B435" s="31">
        <f>(COUNTIF($A$4:$A435,$A435)=1)+0</f>
        <v>0</v>
      </c>
      <c r="C435" s="31"/>
      <c r="D435" s="31">
        <f>(COUNTIF($A$7:$A435,$A435)=1)+0</f>
        <v>0</v>
      </c>
      <c r="E435" s="31"/>
      <c r="F435" s="31"/>
      <c r="G435" s="31"/>
      <c r="H435" s="31"/>
      <c r="I435" s="31"/>
      <c r="J435" s="31"/>
      <c r="K435" s="1" t="s">
        <v>14</v>
      </c>
      <c r="L435" s="12">
        <v>44559</v>
      </c>
      <c r="M435" s="11" t="s">
        <v>407</v>
      </c>
      <c r="N435" s="11" t="s">
        <v>15</v>
      </c>
      <c r="O435" s="11" t="s">
        <v>41</v>
      </c>
      <c r="P435" s="11" t="s">
        <v>77</v>
      </c>
      <c r="Q435" s="5"/>
      <c r="R435" s="11" t="s">
        <v>35</v>
      </c>
      <c r="S435" s="11" t="s">
        <v>19</v>
      </c>
      <c r="T435" s="11" t="s">
        <v>55</v>
      </c>
      <c r="U435" s="11" t="s">
        <v>56</v>
      </c>
      <c r="V435" s="12">
        <v>45113</v>
      </c>
      <c r="W435" s="12">
        <v>44565</v>
      </c>
      <c r="X435" s="5"/>
    </row>
    <row r="436" spans="1:24" x14ac:dyDescent="0.25">
      <c r="A436" s="22" t="s">
        <v>59</v>
      </c>
      <c r="B436" s="31">
        <f>(COUNTIF($A$4:$A436,$A436)=1)+0</f>
        <v>0</v>
      </c>
      <c r="C436" s="31"/>
      <c r="D436" s="31">
        <f>(COUNTIF($A$7:$A436,$A436)=1)+0</f>
        <v>0</v>
      </c>
      <c r="E436" s="31"/>
      <c r="F436" s="31"/>
      <c r="G436" s="31"/>
      <c r="H436" s="31"/>
      <c r="I436" s="31"/>
      <c r="J436" s="31"/>
      <c r="K436" s="1" t="s">
        <v>14</v>
      </c>
      <c r="L436" s="12">
        <v>44559</v>
      </c>
      <c r="M436" s="11" t="s">
        <v>407</v>
      </c>
      <c r="N436" s="11" t="s">
        <v>15</v>
      </c>
      <c r="O436" s="11" t="s">
        <v>44</v>
      </c>
      <c r="P436" s="11" t="s">
        <v>77</v>
      </c>
      <c r="Q436" s="5"/>
      <c r="R436" s="11" t="s">
        <v>35</v>
      </c>
      <c r="S436" s="11" t="s">
        <v>19</v>
      </c>
      <c r="T436" s="11" t="s">
        <v>55</v>
      </c>
      <c r="U436" s="11" t="s">
        <v>56</v>
      </c>
      <c r="V436" s="12">
        <v>45113</v>
      </c>
      <c r="W436" s="12">
        <v>44565</v>
      </c>
      <c r="X436" s="5"/>
    </row>
    <row r="437" spans="1:24" x14ac:dyDescent="0.25">
      <c r="A437" s="22" t="s">
        <v>59</v>
      </c>
      <c r="B437" s="31">
        <f>(COUNTIF($A$4:$A437,$A437)=1)+0</f>
        <v>0</v>
      </c>
      <c r="C437" s="31"/>
      <c r="D437" s="31">
        <f>(COUNTIF($A$7:$A437,$A437)=1)+0</f>
        <v>0</v>
      </c>
      <c r="E437" s="31"/>
      <c r="F437" s="31"/>
      <c r="G437" s="31"/>
      <c r="H437" s="31"/>
      <c r="I437" s="31"/>
      <c r="J437" s="31"/>
      <c r="K437" s="1" t="s">
        <v>14</v>
      </c>
      <c r="L437" s="12">
        <v>44559</v>
      </c>
      <c r="M437" s="11" t="s">
        <v>407</v>
      </c>
      <c r="N437" s="11" t="s">
        <v>15</v>
      </c>
      <c r="O437" s="11" t="s">
        <v>27</v>
      </c>
      <c r="P437" s="11" t="s">
        <v>77</v>
      </c>
      <c r="Q437" s="5"/>
      <c r="R437" s="11" t="s">
        <v>35</v>
      </c>
      <c r="S437" s="11" t="s">
        <v>19</v>
      </c>
      <c r="T437" s="11" t="s">
        <v>55</v>
      </c>
      <c r="U437" s="11" t="s">
        <v>56</v>
      </c>
      <c r="V437" s="12">
        <v>45113</v>
      </c>
      <c r="W437" s="12">
        <v>44565</v>
      </c>
      <c r="X437" s="5"/>
    </row>
    <row r="438" spans="1:24" x14ac:dyDescent="0.25">
      <c r="A438" s="22" t="s">
        <v>59</v>
      </c>
      <c r="B438" s="31">
        <f>(COUNTIF($A$4:$A438,$A438)=1)+0</f>
        <v>0</v>
      </c>
      <c r="C438" s="31"/>
      <c r="D438" s="31">
        <f>(COUNTIF($A$7:$A438,$A438)=1)+0</f>
        <v>0</v>
      </c>
      <c r="E438" s="31"/>
      <c r="F438" s="31"/>
      <c r="G438" s="31"/>
      <c r="H438" s="31"/>
      <c r="I438" s="31"/>
      <c r="J438" s="31"/>
      <c r="K438" s="1" t="s">
        <v>14</v>
      </c>
      <c r="L438" s="12">
        <v>44559</v>
      </c>
      <c r="M438" s="11" t="s">
        <v>407</v>
      </c>
      <c r="N438" s="11" t="s">
        <v>15</v>
      </c>
      <c r="O438" s="11" t="s">
        <v>64</v>
      </c>
      <c r="P438" s="11" t="s">
        <v>77</v>
      </c>
      <c r="Q438" s="5"/>
      <c r="R438" s="11" t="s">
        <v>35</v>
      </c>
      <c r="S438" s="11" t="s">
        <v>19</v>
      </c>
      <c r="T438" s="11" t="s">
        <v>55</v>
      </c>
      <c r="U438" s="11" t="s">
        <v>56</v>
      </c>
      <c r="V438" s="12">
        <v>45113</v>
      </c>
      <c r="W438" s="12">
        <v>44565</v>
      </c>
      <c r="X438" s="5"/>
    </row>
    <row r="439" spans="1:24" x14ac:dyDescent="0.25">
      <c r="A439" s="22" t="s">
        <v>59</v>
      </c>
      <c r="B439" s="31">
        <f>(COUNTIF($A$4:$A439,$A439)=1)+0</f>
        <v>0</v>
      </c>
      <c r="C439" s="31"/>
      <c r="D439" s="31">
        <f>(COUNTIF($A$7:$A439,$A439)=1)+0</f>
        <v>0</v>
      </c>
      <c r="E439" s="31"/>
      <c r="F439" s="31"/>
      <c r="G439" s="31"/>
      <c r="H439" s="31"/>
      <c r="I439" s="31"/>
      <c r="J439" s="31"/>
      <c r="K439" s="1" t="s">
        <v>14</v>
      </c>
      <c r="L439" s="12">
        <v>44559</v>
      </c>
      <c r="M439" s="11" t="s">
        <v>407</v>
      </c>
      <c r="N439" s="11" t="s">
        <v>15</v>
      </c>
      <c r="O439" s="11" t="s">
        <v>63</v>
      </c>
      <c r="P439" s="11" t="s">
        <v>77</v>
      </c>
      <c r="Q439" s="5"/>
      <c r="R439" s="11" t="s">
        <v>35</v>
      </c>
      <c r="S439" s="11" t="s">
        <v>19</v>
      </c>
      <c r="T439" s="11" t="s">
        <v>55</v>
      </c>
      <c r="U439" s="11" t="s">
        <v>56</v>
      </c>
      <c r="V439" s="12">
        <v>45113</v>
      </c>
      <c r="W439" s="12">
        <v>44565</v>
      </c>
      <c r="X439" s="5"/>
    </row>
    <row r="440" spans="1:24" x14ac:dyDescent="0.25">
      <c r="A440" s="22" t="s">
        <v>59</v>
      </c>
      <c r="B440" s="31">
        <f>(COUNTIF($A$4:$A440,$A440)=1)+0</f>
        <v>0</v>
      </c>
      <c r="C440" s="31"/>
      <c r="D440" s="31">
        <f>(COUNTIF($A$7:$A440,$A440)=1)+0</f>
        <v>0</v>
      </c>
      <c r="E440" s="31"/>
      <c r="F440" s="31"/>
      <c r="G440" s="31"/>
      <c r="H440" s="31"/>
      <c r="I440" s="31"/>
      <c r="J440" s="31"/>
      <c r="K440" s="1" t="s">
        <v>14</v>
      </c>
      <c r="L440" s="12">
        <v>44559</v>
      </c>
      <c r="M440" s="11" t="s">
        <v>407</v>
      </c>
      <c r="N440" s="11" t="s">
        <v>15</v>
      </c>
      <c r="O440" s="11" t="s">
        <v>62</v>
      </c>
      <c r="P440" s="11" t="s">
        <v>77</v>
      </c>
      <c r="Q440" s="5"/>
      <c r="R440" s="11" t="s">
        <v>35</v>
      </c>
      <c r="S440" s="11" t="s">
        <v>19</v>
      </c>
      <c r="T440" s="11" t="s">
        <v>55</v>
      </c>
      <c r="U440" s="11" t="s">
        <v>56</v>
      </c>
      <c r="V440" s="12">
        <v>45113</v>
      </c>
      <c r="W440" s="12">
        <v>44565</v>
      </c>
      <c r="X440" s="5"/>
    </row>
    <row r="441" spans="1:24" x14ac:dyDescent="0.25">
      <c r="A441" s="22" t="s">
        <v>59</v>
      </c>
      <c r="B441" s="31">
        <f>(COUNTIF($A$4:$A441,$A441)=1)+0</f>
        <v>0</v>
      </c>
      <c r="C441" s="31"/>
      <c r="D441" s="31">
        <f>(COUNTIF($A$7:$A441,$A441)=1)+0</f>
        <v>0</v>
      </c>
      <c r="E441" s="31"/>
      <c r="F441" s="31"/>
      <c r="G441" s="31"/>
      <c r="H441" s="31"/>
      <c r="I441" s="31"/>
      <c r="J441" s="31"/>
      <c r="K441" s="1" t="s">
        <v>14</v>
      </c>
      <c r="L441" s="12">
        <v>44559</v>
      </c>
      <c r="M441" s="11" t="s">
        <v>407</v>
      </c>
      <c r="N441" s="11" t="s">
        <v>15</v>
      </c>
      <c r="O441" s="11" t="s">
        <v>29</v>
      </c>
      <c r="P441" s="11" t="s">
        <v>77</v>
      </c>
      <c r="Q441" s="5"/>
      <c r="R441" s="11" t="s">
        <v>35</v>
      </c>
      <c r="S441" s="11" t="s">
        <v>19</v>
      </c>
      <c r="T441" s="11" t="s">
        <v>55</v>
      </c>
      <c r="U441" s="11" t="s">
        <v>56</v>
      </c>
      <c r="V441" s="12">
        <v>45113</v>
      </c>
      <c r="W441" s="12">
        <v>44565</v>
      </c>
      <c r="X441" s="5"/>
    </row>
    <row r="442" spans="1:24" x14ac:dyDescent="0.25">
      <c r="A442" s="8" t="s">
        <v>80</v>
      </c>
      <c r="B442" s="31">
        <f>(COUNTIF($A$4:$A442,$A442)=1)+0</f>
        <v>1</v>
      </c>
      <c r="C442" s="31"/>
      <c r="D442" s="31">
        <f>(COUNTIF($A$7:$A442,$A442)=1)+0</f>
        <v>1</v>
      </c>
      <c r="E442" s="31"/>
      <c r="F442" s="31"/>
      <c r="G442" s="31"/>
      <c r="H442" s="31"/>
      <c r="I442" s="31"/>
      <c r="J442" s="31"/>
      <c r="K442" s="8" t="s">
        <v>14</v>
      </c>
      <c r="L442" s="9">
        <v>44774</v>
      </c>
      <c r="M442" s="8" t="s">
        <v>405</v>
      </c>
      <c r="N442" s="8" t="s">
        <v>52</v>
      </c>
      <c r="O442" s="8" t="s">
        <v>43</v>
      </c>
      <c r="P442" s="8" t="s">
        <v>125</v>
      </c>
      <c r="R442" s="8" t="s">
        <v>54</v>
      </c>
      <c r="S442" s="8" t="s">
        <v>25</v>
      </c>
      <c r="T442" s="8" t="s">
        <v>55</v>
      </c>
      <c r="U442" s="8" t="s">
        <v>56</v>
      </c>
      <c r="V442" s="9">
        <v>45091</v>
      </c>
      <c r="W442" s="9">
        <v>45092</v>
      </c>
      <c r="X442" s="10"/>
    </row>
    <row r="443" spans="1:24" x14ac:dyDescent="0.25">
      <c r="A443" s="8" t="s">
        <v>80</v>
      </c>
      <c r="B443" s="31">
        <f>(COUNTIF($A$4:$A443,$A443)=1)+0</f>
        <v>0</v>
      </c>
      <c r="C443" s="31"/>
      <c r="D443" s="31">
        <f>(COUNTIF($A$7:$A443,$A443)=1)+0</f>
        <v>0</v>
      </c>
      <c r="E443" s="31"/>
      <c r="F443" s="31"/>
      <c r="G443" s="31"/>
      <c r="H443" s="31"/>
      <c r="I443" s="31"/>
      <c r="J443" s="31"/>
      <c r="K443" s="8" t="s">
        <v>14</v>
      </c>
      <c r="L443" s="9">
        <v>44607</v>
      </c>
      <c r="M443" s="8" t="s">
        <v>405</v>
      </c>
      <c r="N443" s="8" t="s">
        <v>52</v>
      </c>
      <c r="O443" s="8" t="s">
        <v>82</v>
      </c>
      <c r="P443" s="8" t="s">
        <v>125</v>
      </c>
      <c r="R443" s="8" t="s">
        <v>54</v>
      </c>
      <c r="S443" s="8" t="s">
        <v>25</v>
      </c>
      <c r="T443" s="8" t="s">
        <v>55</v>
      </c>
      <c r="U443" s="8" t="s">
        <v>56</v>
      </c>
      <c r="V443" s="9">
        <v>45091</v>
      </c>
      <c r="W443" s="9">
        <v>45092</v>
      </c>
      <c r="X443" s="10"/>
    </row>
    <row r="444" spans="1:24" x14ac:dyDescent="0.25">
      <c r="A444" s="8" t="s">
        <v>80</v>
      </c>
      <c r="B444" s="31">
        <f>(COUNTIF($A$4:$A444,$A444)=1)+0</f>
        <v>0</v>
      </c>
      <c r="C444" s="31"/>
      <c r="D444" s="31">
        <f>(COUNTIF($A$7:$A444,$A444)=1)+0</f>
        <v>0</v>
      </c>
      <c r="E444" s="31"/>
      <c r="F444" s="31"/>
      <c r="G444" s="31"/>
      <c r="H444" s="31"/>
      <c r="I444" s="31"/>
      <c r="J444" s="31"/>
      <c r="K444" s="8" t="s">
        <v>14</v>
      </c>
      <c r="L444" s="9">
        <v>44774</v>
      </c>
      <c r="M444" s="8" t="s">
        <v>405</v>
      </c>
      <c r="N444" s="8" t="s">
        <v>52</v>
      </c>
      <c r="O444" s="8" t="s">
        <v>23</v>
      </c>
      <c r="P444" s="8" t="s">
        <v>125</v>
      </c>
      <c r="R444" s="8" t="s">
        <v>54</v>
      </c>
      <c r="S444" s="8" t="s">
        <v>25</v>
      </c>
      <c r="T444" s="8" t="s">
        <v>55</v>
      </c>
      <c r="U444" s="8" t="s">
        <v>56</v>
      </c>
      <c r="V444" s="9">
        <v>45091</v>
      </c>
      <c r="W444" s="9">
        <v>45092</v>
      </c>
      <c r="X444" s="10"/>
    </row>
    <row r="445" spans="1:24" x14ac:dyDescent="0.25">
      <c r="A445" s="8" t="s">
        <v>80</v>
      </c>
      <c r="B445" s="31">
        <f>(COUNTIF($A$4:$A445,$A445)=1)+0</f>
        <v>0</v>
      </c>
      <c r="C445" s="31"/>
      <c r="D445" s="31">
        <f>(COUNTIF($A$7:$A445,$A445)=1)+0</f>
        <v>0</v>
      </c>
      <c r="E445" s="31"/>
      <c r="F445" s="31"/>
      <c r="G445" s="31"/>
      <c r="H445" s="31"/>
      <c r="I445" s="31"/>
      <c r="J445" s="31"/>
      <c r="K445" s="8" t="s">
        <v>14</v>
      </c>
      <c r="L445" s="9">
        <v>44607</v>
      </c>
      <c r="M445" s="8" t="s">
        <v>405</v>
      </c>
      <c r="N445" s="8" t="s">
        <v>52</v>
      </c>
      <c r="O445" s="8" t="s">
        <v>45</v>
      </c>
      <c r="P445" s="8" t="s">
        <v>125</v>
      </c>
      <c r="R445" s="8" t="s">
        <v>54</v>
      </c>
      <c r="S445" s="8" t="s">
        <v>25</v>
      </c>
      <c r="T445" s="8" t="s">
        <v>55</v>
      </c>
      <c r="U445" s="8" t="s">
        <v>56</v>
      </c>
      <c r="V445" s="9">
        <v>45091</v>
      </c>
      <c r="W445" s="9">
        <v>45092</v>
      </c>
      <c r="X445" s="10"/>
    </row>
    <row r="446" spans="1:24" x14ac:dyDescent="0.25">
      <c r="A446" s="11" t="s">
        <v>80</v>
      </c>
      <c r="B446" s="31">
        <f>(COUNTIF($A$4:$A446,$A446)=1)+0</f>
        <v>0</v>
      </c>
      <c r="C446" s="31"/>
      <c r="D446" s="31">
        <f>(COUNTIF($A$7:$A446,$A446)=1)+0</f>
        <v>0</v>
      </c>
      <c r="E446" s="31"/>
      <c r="F446" s="31"/>
      <c r="G446" s="31"/>
      <c r="H446" s="31"/>
      <c r="I446" s="31"/>
      <c r="J446" s="31"/>
      <c r="K446" s="1" t="s">
        <v>14</v>
      </c>
      <c r="L446" s="12">
        <v>44774</v>
      </c>
      <c r="M446" s="11" t="s">
        <v>405</v>
      </c>
      <c r="N446" s="11" t="s">
        <v>52</v>
      </c>
      <c r="O446" s="11" t="s">
        <v>43</v>
      </c>
      <c r="P446" s="11" t="s">
        <v>76</v>
      </c>
      <c r="Q446" s="5"/>
      <c r="R446" s="11" t="s">
        <v>35</v>
      </c>
      <c r="S446" s="11" t="s">
        <v>19</v>
      </c>
      <c r="T446" s="11" t="s">
        <v>20</v>
      </c>
      <c r="U446" s="11" t="s">
        <v>138</v>
      </c>
      <c r="V446" s="12">
        <v>45099</v>
      </c>
      <c r="W446" s="12">
        <v>44774</v>
      </c>
      <c r="X446" s="5"/>
    </row>
    <row r="447" spans="1:24" x14ac:dyDescent="0.25">
      <c r="A447" s="11" t="s">
        <v>80</v>
      </c>
      <c r="B447" s="31">
        <f>(COUNTIF($A$4:$A447,$A447)=1)+0</f>
        <v>0</v>
      </c>
      <c r="C447" s="31"/>
      <c r="D447" s="31">
        <f>(COUNTIF($A$7:$A447,$A447)=1)+0</f>
        <v>0</v>
      </c>
      <c r="E447" s="31"/>
      <c r="F447" s="31"/>
      <c r="G447" s="31"/>
      <c r="H447" s="31"/>
      <c r="I447" s="31"/>
      <c r="J447" s="31"/>
      <c r="K447" s="1" t="s">
        <v>14</v>
      </c>
      <c r="L447" s="12">
        <v>44774</v>
      </c>
      <c r="M447" s="11" t="s">
        <v>405</v>
      </c>
      <c r="N447" s="11" t="s">
        <v>52</v>
      </c>
      <c r="O447" s="11" t="s">
        <v>23</v>
      </c>
      <c r="P447" s="11" t="s">
        <v>76</v>
      </c>
      <c r="Q447" s="5"/>
      <c r="R447" s="11" t="s">
        <v>35</v>
      </c>
      <c r="S447" s="11" t="s">
        <v>19</v>
      </c>
      <c r="T447" s="11" t="s">
        <v>20</v>
      </c>
      <c r="U447" s="11" t="s">
        <v>138</v>
      </c>
      <c r="V447" s="12">
        <v>45099</v>
      </c>
      <c r="W447" s="12">
        <v>44774</v>
      </c>
      <c r="X447" s="5"/>
    </row>
    <row r="448" spans="1:24" x14ac:dyDescent="0.25">
      <c r="A448" s="11" t="s">
        <v>80</v>
      </c>
      <c r="B448" s="31">
        <f>(COUNTIF($A$4:$A448,$A448)=1)+0</f>
        <v>0</v>
      </c>
      <c r="C448" s="31"/>
      <c r="D448" s="31">
        <f>(COUNTIF($A$7:$A448,$A448)=1)+0</f>
        <v>0</v>
      </c>
      <c r="E448" s="31"/>
      <c r="F448" s="31"/>
      <c r="G448" s="31"/>
      <c r="H448" s="31"/>
      <c r="I448" s="31"/>
      <c r="J448" s="31"/>
      <c r="K448" s="1" t="s">
        <v>14</v>
      </c>
      <c r="L448" s="12">
        <v>44774</v>
      </c>
      <c r="M448" s="11" t="s">
        <v>405</v>
      </c>
      <c r="N448" s="11" t="s">
        <v>52</v>
      </c>
      <c r="O448" s="11" t="s">
        <v>22</v>
      </c>
      <c r="P448" s="11" t="s">
        <v>76</v>
      </c>
      <c r="Q448" s="5"/>
      <c r="R448" s="11" t="s">
        <v>35</v>
      </c>
      <c r="S448" s="11" t="s">
        <v>19</v>
      </c>
      <c r="T448" s="11" t="s">
        <v>20</v>
      </c>
      <c r="U448" s="11" t="s">
        <v>138</v>
      </c>
      <c r="V448" s="12">
        <v>45099</v>
      </c>
      <c r="W448" s="12">
        <v>44774</v>
      </c>
      <c r="X448" s="5"/>
    </row>
    <row r="449" spans="1:24" x14ac:dyDescent="0.25">
      <c r="A449" s="11" t="s">
        <v>80</v>
      </c>
      <c r="B449" s="31">
        <f>(COUNTIF($A$4:$A449,$A449)=1)+0</f>
        <v>0</v>
      </c>
      <c r="C449" s="31"/>
      <c r="D449" s="31">
        <f>(COUNTIF($A$7:$A449,$A449)=1)+0</f>
        <v>0</v>
      </c>
      <c r="E449" s="31"/>
      <c r="F449" s="31"/>
      <c r="G449" s="31"/>
      <c r="H449" s="31"/>
      <c r="I449" s="31"/>
      <c r="J449" s="31"/>
      <c r="K449" s="1" t="s">
        <v>14</v>
      </c>
      <c r="L449" s="12">
        <v>44607</v>
      </c>
      <c r="M449" s="11" t="s">
        <v>405</v>
      </c>
      <c r="N449" s="11" t="s">
        <v>52</v>
      </c>
      <c r="O449" s="11" t="s">
        <v>82</v>
      </c>
      <c r="P449" s="11" t="s">
        <v>76</v>
      </c>
      <c r="Q449" s="5"/>
      <c r="R449" s="11" t="s">
        <v>35</v>
      </c>
      <c r="S449" s="11" t="s">
        <v>19</v>
      </c>
      <c r="T449" s="11" t="s">
        <v>20</v>
      </c>
      <c r="U449" s="11" t="s">
        <v>138</v>
      </c>
      <c r="V449" s="12">
        <v>45099</v>
      </c>
      <c r="W449" s="12">
        <v>44607</v>
      </c>
      <c r="X449" s="5"/>
    </row>
    <row r="450" spans="1:24" x14ac:dyDescent="0.25">
      <c r="A450" s="11" t="s">
        <v>80</v>
      </c>
      <c r="B450" s="31">
        <f>(COUNTIF($A$4:$A450,$A450)=1)+0</f>
        <v>0</v>
      </c>
      <c r="C450" s="31"/>
      <c r="D450" s="31">
        <f>(COUNTIF($A$7:$A450,$A450)=1)+0</f>
        <v>0</v>
      </c>
      <c r="E450" s="31"/>
      <c r="F450" s="31"/>
      <c r="G450" s="31"/>
      <c r="H450" s="31"/>
      <c r="I450" s="31"/>
      <c r="J450" s="31"/>
      <c r="K450" s="1" t="s">
        <v>14</v>
      </c>
      <c r="L450" s="12">
        <v>44607</v>
      </c>
      <c r="M450" s="11" t="s">
        <v>405</v>
      </c>
      <c r="N450" s="11" t="s">
        <v>52</v>
      </c>
      <c r="O450" s="11" t="s">
        <v>45</v>
      </c>
      <c r="P450" s="11" t="s">
        <v>76</v>
      </c>
      <c r="Q450" s="5"/>
      <c r="R450" s="11" t="s">
        <v>35</v>
      </c>
      <c r="S450" s="11" t="s">
        <v>19</v>
      </c>
      <c r="T450" s="11" t="s">
        <v>20</v>
      </c>
      <c r="U450" s="11" t="s">
        <v>138</v>
      </c>
      <c r="V450" s="12">
        <v>45099</v>
      </c>
      <c r="W450" s="12">
        <v>44607</v>
      </c>
      <c r="X450" s="5"/>
    </row>
    <row r="451" spans="1:24" x14ac:dyDescent="0.25">
      <c r="A451" s="11" t="s">
        <v>80</v>
      </c>
      <c r="B451" s="31">
        <f>(COUNTIF($A$4:$A451,$A451)=1)+0</f>
        <v>0</v>
      </c>
      <c r="C451" s="31"/>
      <c r="D451" s="31">
        <f>(COUNTIF($A$7:$A451,$A451)=1)+0</f>
        <v>0</v>
      </c>
      <c r="E451" s="31"/>
      <c r="F451" s="31"/>
      <c r="G451" s="31"/>
      <c r="H451" s="31"/>
      <c r="I451" s="31"/>
      <c r="J451" s="31"/>
      <c r="K451" s="1" t="s">
        <v>14</v>
      </c>
      <c r="L451" s="12">
        <v>44607</v>
      </c>
      <c r="M451" s="11" t="s">
        <v>405</v>
      </c>
      <c r="N451" s="11" t="s">
        <v>52</v>
      </c>
      <c r="O451" s="11" t="s">
        <v>26</v>
      </c>
      <c r="P451" s="11" t="s">
        <v>76</v>
      </c>
      <c r="Q451" s="5"/>
      <c r="R451" s="11" t="s">
        <v>35</v>
      </c>
      <c r="S451" s="11" t="s">
        <v>19</v>
      </c>
      <c r="T451" s="11" t="s">
        <v>20</v>
      </c>
      <c r="U451" s="11" t="s">
        <v>138</v>
      </c>
      <c r="V451" s="12">
        <v>45099</v>
      </c>
      <c r="W451" s="12">
        <v>44607</v>
      </c>
      <c r="X451" s="5"/>
    </row>
    <row r="452" spans="1:24" x14ac:dyDescent="0.25">
      <c r="A452" s="11" t="s">
        <v>80</v>
      </c>
      <c r="B452" s="31">
        <f>(COUNTIF($A$4:$A452,$A452)=1)+0</f>
        <v>0</v>
      </c>
      <c r="C452" s="31"/>
      <c r="D452" s="31">
        <f>(COUNTIF($A$7:$A452,$A452)=1)+0</f>
        <v>0</v>
      </c>
      <c r="E452" s="31"/>
      <c r="F452" s="31"/>
      <c r="G452" s="31"/>
      <c r="H452" s="31"/>
      <c r="I452" s="31"/>
      <c r="J452" s="31"/>
      <c r="K452" s="1" t="s">
        <v>14</v>
      </c>
      <c r="L452" s="12">
        <v>44607</v>
      </c>
      <c r="M452" s="11" t="s">
        <v>405</v>
      </c>
      <c r="N452" s="11" t="s">
        <v>52</v>
      </c>
      <c r="O452" s="11" t="s">
        <v>57</v>
      </c>
      <c r="P452" s="11" t="s">
        <v>76</v>
      </c>
      <c r="Q452" s="5"/>
      <c r="R452" s="11" t="s">
        <v>35</v>
      </c>
      <c r="S452" s="11" t="s">
        <v>19</v>
      </c>
      <c r="T452" s="11" t="s">
        <v>20</v>
      </c>
      <c r="U452" s="11" t="s">
        <v>138</v>
      </c>
      <c r="V452" s="12">
        <v>45099</v>
      </c>
      <c r="W452" s="12">
        <v>44607</v>
      </c>
      <c r="X452" s="5"/>
    </row>
    <row r="453" spans="1:24" x14ac:dyDescent="0.25">
      <c r="A453" s="11" t="s">
        <v>80</v>
      </c>
      <c r="B453" s="31">
        <f>(COUNTIF($A$4:$A453,$A453)=1)+0</f>
        <v>0</v>
      </c>
      <c r="C453" s="31"/>
      <c r="D453" s="31">
        <f>(COUNTIF($A$7:$A453,$A453)=1)+0</f>
        <v>0</v>
      </c>
      <c r="E453" s="31"/>
      <c r="F453" s="31"/>
      <c r="G453" s="31"/>
      <c r="H453" s="31"/>
      <c r="I453" s="31"/>
      <c r="J453" s="31"/>
      <c r="K453" s="1" t="s">
        <v>14</v>
      </c>
      <c r="L453" s="12">
        <v>44607</v>
      </c>
      <c r="M453" s="11" t="s">
        <v>405</v>
      </c>
      <c r="N453" s="11" t="s">
        <v>52</v>
      </c>
      <c r="O453" s="11" t="s">
        <v>29</v>
      </c>
      <c r="P453" s="11" t="s">
        <v>76</v>
      </c>
      <c r="Q453" s="5"/>
      <c r="R453" s="11" t="s">
        <v>35</v>
      </c>
      <c r="S453" s="11" t="s">
        <v>19</v>
      </c>
      <c r="T453" s="11" t="s">
        <v>20</v>
      </c>
      <c r="U453" s="11" t="s">
        <v>138</v>
      </c>
      <c r="V453" s="12">
        <v>45099</v>
      </c>
      <c r="W453" s="12">
        <v>44607</v>
      </c>
      <c r="X453" s="5"/>
    </row>
    <row r="454" spans="1:24" x14ac:dyDescent="0.25">
      <c r="A454" s="22" t="s">
        <v>80</v>
      </c>
      <c r="B454" s="31">
        <f>(COUNTIF($A$4:$A454,$A454)=1)+0</f>
        <v>0</v>
      </c>
      <c r="C454" s="31"/>
      <c r="D454" s="31">
        <f>(COUNTIF($A$7:$A454,$A454)=1)+0</f>
        <v>0</v>
      </c>
      <c r="E454" s="31"/>
      <c r="F454" s="31"/>
      <c r="G454" s="31"/>
      <c r="H454" s="31"/>
      <c r="I454" s="31"/>
      <c r="J454" s="31"/>
      <c r="K454" s="1" t="s">
        <v>14</v>
      </c>
      <c r="L454" s="12">
        <v>44607</v>
      </c>
      <c r="M454" s="11" t="s">
        <v>405</v>
      </c>
      <c r="N454" s="11" t="s">
        <v>52</v>
      </c>
      <c r="O454" s="11" t="s">
        <v>43</v>
      </c>
      <c r="P454" s="11" t="s">
        <v>84</v>
      </c>
      <c r="Q454" s="5"/>
      <c r="R454" s="11" t="s">
        <v>35</v>
      </c>
      <c r="S454" s="11" t="s">
        <v>19</v>
      </c>
      <c r="T454" s="11" t="s">
        <v>55</v>
      </c>
      <c r="U454" s="11" t="s">
        <v>56</v>
      </c>
      <c r="V454" s="12">
        <v>45065</v>
      </c>
      <c r="W454" s="12">
        <v>44607</v>
      </c>
      <c r="X454" s="5"/>
    </row>
    <row r="455" spans="1:24" x14ac:dyDescent="0.25">
      <c r="A455" s="22" t="s">
        <v>80</v>
      </c>
      <c r="B455" s="31">
        <f>(COUNTIF($A$4:$A455,$A455)=1)+0</f>
        <v>0</v>
      </c>
      <c r="C455" s="31"/>
      <c r="D455" s="31">
        <f>(COUNTIF($A$7:$A455,$A455)=1)+0</f>
        <v>0</v>
      </c>
      <c r="E455" s="31"/>
      <c r="F455" s="31"/>
      <c r="G455" s="31"/>
      <c r="H455" s="31"/>
      <c r="I455" s="31"/>
      <c r="J455" s="31"/>
      <c r="K455" s="1" t="s">
        <v>14</v>
      </c>
      <c r="L455" s="12">
        <v>44607</v>
      </c>
      <c r="M455" s="11" t="s">
        <v>405</v>
      </c>
      <c r="N455" s="11" t="s">
        <v>52</v>
      </c>
      <c r="O455" s="11" t="s">
        <v>82</v>
      </c>
      <c r="P455" s="11" t="s">
        <v>84</v>
      </c>
      <c r="Q455" s="5"/>
      <c r="R455" s="11" t="s">
        <v>35</v>
      </c>
      <c r="S455" s="11" t="s">
        <v>19</v>
      </c>
      <c r="T455" s="11" t="s">
        <v>55</v>
      </c>
      <c r="U455" s="11" t="s">
        <v>56</v>
      </c>
      <c r="V455" s="12">
        <v>45065</v>
      </c>
      <c r="W455" s="12">
        <v>44607</v>
      </c>
      <c r="X455" s="5"/>
    </row>
    <row r="456" spans="1:24" x14ac:dyDescent="0.25">
      <c r="A456" s="22" t="s">
        <v>80</v>
      </c>
      <c r="B456" s="31">
        <f>(COUNTIF($A$4:$A456,$A456)=1)+0</f>
        <v>0</v>
      </c>
      <c r="C456" s="31"/>
      <c r="D456" s="31">
        <f>(COUNTIF($A$7:$A456,$A456)=1)+0</f>
        <v>0</v>
      </c>
      <c r="E456" s="31"/>
      <c r="F456" s="31"/>
      <c r="G456" s="31"/>
      <c r="H456" s="31"/>
      <c r="I456" s="31"/>
      <c r="J456" s="31"/>
      <c r="K456" s="1" t="s">
        <v>14</v>
      </c>
      <c r="L456" s="12">
        <v>44774</v>
      </c>
      <c r="M456" s="11" t="s">
        <v>405</v>
      </c>
      <c r="N456" s="11" t="s">
        <v>52</v>
      </c>
      <c r="O456" s="11" t="s">
        <v>23</v>
      </c>
      <c r="P456" s="11" t="s">
        <v>84</v>
      </c>
      <c r="Q456" s="5"/>
      <c r="R456" s="11" t="s">
        <v>35</v>
      </c>
      <c r="S456" s="11" t="s">
        <v>19</v>
      </c>
      <c r="T456" s="11" t="s">
        <v>55</v>
      </c>
      <c r="U456" s="11" t="s">
        <v>56</v>
      </c>
      <c r="V456" s="12">
        <v>45065</v>
      </c>
      <c r="W456" s="12">
        <v>44607</v>
      </c>
      <c r="X456" s="5"/>
    </row>
    <row r="457" spans="1:24" x14ac:dyDescent="0.25">
      <c r="A457" s="22" t="s">
        <v>80</v>
      </c>
      <c r="B457" s="31">
        <f>(COUNTIF($A$4:$A457,$A457)=1)+0</f>
        <v>0</v>
      </c>
      <c r="C457" s="31"/>
      <c r="D457" s="31">
        <f>(COUNTIF($A$7:$A457,$A457)=1)+0</f>
        <v>0</v>
      </c>
      <c r="E457" s="31"/>
      <c r="F457" s="31"/>
      <c r="G457" s="31"/>
      <c r="H457" s="31"/>
      <c r="I457" s="31"/>
      <c r="J457" s="31"/>
      <c r="K457" s="1" t="s">
        <v>14</v>
      </c>
      <c r="L457" s="12">
        <v>44607</v>
      </c>
      <c r="M457" s="11" t="s">
        <v>405</v>
      </c>
      <c r="N457" s="11" t="s">
        <v>52</v>
      </c>
      <c r="O457" s="11" t="s">
        <v>45</v>
      </c>
      <c r="P457" s="11" t="s">
        <v>84</v>
      </c>
      <c r="Q457" s="5"/>
      <c r="R457" s="11" t="s">
        <v>35</v>
      </c>
      <c r="S457" s="11" t="s">
        <v>19</v>
      </c>
      <c r="T457" s="11" t="s">
        <v>55</v>
      </c>
      <c r="U457" s="11" t="s">
        <v>56</v>
      </c>
      <c r="V457" s="12">
        <v>45065</v>
      </c>
      <c r="W457" s="12">
        <v>44607</v>
      </c>
      <c r="X457" s="5"/>
    </row>
    <row r="458" spans="1:24" x14ac:dyDescent="0.25">
      <c r="A458" s="22" t="s">
        <v>80</v>
      </c>
      <c r="B458" s="31">
        <f>(COUNTIF($A$4:$A458,$A458)=1)+0</f>
        <v>0</v>
      </c>
      <c r="C458" s="31"/>
      <c r="D458" s="31">
        <f>(COUNTIF($A$7:$A458,$A458)=1)+0</f>
        <v>0</v>
      </c>
      <c r="E458" s="31"/>
      <c r="F458" s="31"/>
      <c r="G458" s="31"/>
      <c r="H458" s="31"/>
      <c r="I458" s="31"/>
      <c r="J458" s="31"/>
      <c r="K458" s="1" t="s">
        <v>14</v>
      </c>
      <c r="L458" s="12">
        <v>44774</v>
      </c>
      <c r="M458" s="11" t="s">
        <v>405</v>
      </c>
      <c r="N458" s="11" t="s">
        <v>52</v>
      </c>
      <c r="O458" s="11" t="s">
        <v>22</v>
      </c>
      <c r="P458" s="11" t="s">
        <v>84</v>
      </c>
      <c r="Q458" s="5"/>
      <c r="R458" s="11" t="s">
        <v>35</v>
      </c>
      <c r="S458" s="11" t="s">
        <v>19</v>
      </c>
      <c r="T458" s="11" t="s">
        <v>55</v>
      </c>
      <c r="U458" s="11" t="s">
        <v>56</v>
      </c>
      <c r="V458" s="12">
        <v>45065</v>
      </c>
      <c r="W458" s="12">
        <v>44607</v>
      </c>
      <c r="X458" s="5"/>
    </row>
    <row r="459" spans="1:24" x14ac:dyDescent="0.25">
      <c r="A459" s="22" t="s">
        <v>80</v>
      </c>
      <c r="B459" s="31">
        <f>(COUNTIF($A$4:$A459,$A459)=1)+0</f>
        <v>0</v>
      </c>
      <c r="C459" s="31"/>
      <c r="D459" s="31">
        <f>(COUNTIF($A$7:$A459,$A459)=1)+0</f>
        <v>0</v>
      </c>
      <c r="E459" s="31"/>
      <c r="F459" s="31"/>
      <c r="G459" s="31"/>
      <c r="H459" s="31"/>
      <c r="I459" s="31"/>
      <c r="J459" s="31"/>
      <c r="K459" s="1" t="s">
        <v>14</v>
      </c>
      <c r="L459" s="12">
        <v>44607</v>
      </c>
      <c r="M459" s="11" t="s">
        <v>405</v>
      </c>
      <c r="N459" s="11" t="s">
        <v>52</v>
      </c>
      <c r="O459" s="11" t="s">
        <v>26</v>
      </c>
      <c r="P459" s="11" t="s">
        <v>84</v>
      </c>
      <c r="Q459" s="5"/>
      <c r="R459" s="11" t="s">
        <v>35</v>
      </c>
      <c r="S459" s="11" t="s">
        <v>19</v>
      </c>
      <c r="T459" s="11" t="s">
        <v>55</v>
      </c>
      <c r="U459" s="11" t="s">
        <v>56</v>
      </c>
      <c r="V459" s="12">
        <v>45065</v>
      </c>
      <c r="W459" s="12">
        <v>44607</v>
      </c>
      <c r="X459" s="5"/>
    </row>
    <row r="460" spans="1:24" x14ac:dyDescent="0.25">
      <c r="A460" s="22" t="s">
        <v>80</v>
      </c>
      <c r="B460" s="31">
        <f>(COUNTIF($A$4:$A460,$A460)=1)+0</f>
        <v>0</v>
      </c>
      <c r="C460" s="31"/>
      <c r="D460" s="31">
        <f>(COUNTIF($A$7:$A460,$A460)=1)+0</f>
        <v>0</v>
      </c>
      <c r="E460" s="31"/>
      <c r="F460" s="31"/>
      <c r="G460" s="31"/>
      <c r="H460" s="31"/>
      <c r="I460" s="31"/>
      <c r="J460" s="31"/>
      <c r="K460" s="1" t="s">
        <v>14</v>
      </c>
      <c r="L460" s="12">
        <v>44607</v>
      </c>
      <c r="M460" s="11" t="s">
        <v>405</v>
      </c>
      <c r="N460" s="11" t="s">
        <v>52</v>
      </c>
      <c r="O460" s="11" t="s">
        <v>57</v>
      </c>
      <c r="P460" s="11" t="s">
        <v>84</v>
      </c>
      <c r="Q460" s="5"/>
      <c r="R460" s="11" t="s">
        <v>35</v>
      </c>
      <c r="S460" s="11" t="s">
        <v>19</v>
      </c>
      <c r="T460" s="11" t="s">
        <v>55</v>
      </c>
      <c r="U460" s="11" t="s">
        <v>56</v>
      </c>
      <c r="V460" s="12">
        <v>45065</v>
      </c>
      <c r="W460" s="12">
        <v>44607</v>
      </c>
      <c r="X460" s="5"/>
    </row>
    <row r="461" spans="1:24" x14ac:dyDescent="0.25">
      <c r="A461" s="22" t="s">
        <v>80</v>
      </c>
      <c r="B461" s="31">
        <f>(COUNTIF($A$4:$A461,$A461)=1)+0</f>
        <v>0</v>
      </c>
      <c r="C461" s="31"/>
      <c r="D461" s="31">
        <f>(COUNTIF($A$7:$A461,$A461)=1)+0</f>
        <v>0</v>
      </c>
      <c r="E461" s="31"/>
      <c r="F461" s="31"/>
      <c r="G461" s="31"/>
      <c r="H461" s="31"/>
      <c r="I461" s="31"/>
      <c r="J461" s="31"/>
      <c r="K461" s="1" t="s">
        <v>14</v>
      </c>
      <c r="L461" s="12">
        <v>44607</v>
      </c>
      <c r="M461" s="11" t="s">
        <v>405</v>
      </c>
      <c r="N461" s="11" t="s">
        <v>52</v>
      </c>
      <c r="O461" s="11" t="s">
        <v>29</v>
      </c>
      <c r="P461" s="11" t="s">
        <v>84</v>
      </c>
      <c r="Q461" s="5"/>
      <c r="R461" s="11" t="s">
        <v>35</v>
      </c>
      <c r="S461" s="11" t="s">
        <v>19</v>
      </c>
      <c r="T461" s="11" t="s">
        <v>55</v>
      </c>
      <c r="U461" s="11" t="s">
        <v>56</v>
      </c>
      <c r="V461" s="12">
        <v>45065</v>
      </c>
      <c r="W461" s="12">
        <v>44607</v>
      </c>
      <c r="X461" s="5"/>
    </row>
    <row r="462" spans="1:24" x14ac:dyDescent="0.25">
      <c r="A462" s="11" t="s">
        <v>80</v>
      </c>
      <c r="B462" s="31">
        <f>(COUNTIF($A$4:$A462,$A462)=1)+0</f>
        <v>0</v>
      </c>
      <c r="C462" s="31"/>
      <c r="D462" s="31">
        <f>(COUNTIF($A$7:$A462,$A462)=1)+0</f>
        <v>0</v>
      </c>
      <c r="E462" s="31"/>
      <c r="F462" s="31"/>
      <c r="G462" s="31"/>
      <c r="H462" s="31"/>
      <c r="I462" s="31"/>
      <c r="J462" s="31"/>
      <c r="K462" s="30" t="s">
        <v>14</v>
      </c>
      <c r="L462" s="12">
        <v>44774</v>
      </c>
      <c r="M462" s="11" t="s">
        <v>405</v>
      </c>
      <c r="N462" s="11" t="s">
        <v>52</v>
      </c>
      <c r="O462" s="11" t="s">
        <v>43</v>
      </c>
      <c r="P462" s="11" t="s">
        <v>140</v>
      </c>
      <c r="Q462" s="5"/>
      <c r="R462" s="11" t="s">
        <v>35</v>
      </c>
      <c r="S462" s="11" t="s">
        <v>19</v>
      </c>
      <c r="T462" s="11" t="s">
        <v>55</v>
      </c>
      <c r="U462" s="11" t="s">
        <v>56</v>
      </c>
      <c r="V462" s="12">
        <v>45079</v>
      </c>
      <c r="W462" s="12">
        <v>44774</v>
      </c>
      <c r="X462" s="5"/>
    </row>
    <row r="463" spans="1:24" x14ac:dyDescent="0.25">
      <c r="A463" s="11" t="s">
        <v>80</v>
      </c>
      <c r="B463" s="31">
        <f>(COUNTIF($A$4:$A463,$A463)=1)+0</f>
        <v>0</v>
      </c>
      <c r="C463" s="31"/>
      <c r="D463" s="31">
        <f>(COUNTIF($A$7:$A463,$A463)=1)+0</f>
        <v>0</v>
      </c>
      <c r="E463" s="31"/>
      <c r="F463" s="31"/>
      <c r="G463" s="31"/>
      <c r="H463" s="31"/>
      <c r="I463" s="31"/>
      <c r="J463" s="31"/>
      <c r="K463" s="30" t="s">
        <v>14</v>
      </c>
      <c r="L463" s="12">
        <v>44774</v>
      </c>
      <c r="M463" s="11" t="s">
        <v>405</v>
      </c>
      <c r="N463" s="11" t="s">
        <v>52</v>
      </c>
      <c r="O463" s="11" t="s">
        <v>23</v>
      </c>
      <c r="P463" s="11" t="s">
        <v>140</v>
      </c>
      <c r="Q463" s="5"/>
      <c r="R463" s="11" t="s">
        <v>35</v>
      </c>
      <c r="S463" s="11" t="s">
        <v>19</v>
      </c>
      <c r="T463" s="11" t="s">
        <v>55</v>
      </c>
      <c r="U463" s="11" t="s">
        <v>56</v>
      </c>
      <c r="V463" s="12">
        <v>45079</v>
      </c>
      <c r="W463" s="12">
        <v>44774</v>
      </c>
      <c r="X463" s="5"/>
    </row>
    <row r="464" spans="1:24" x14ac:dyDescent="0.25">
      <c r="A464" s="11" t="s">
        <v>80</v>
      </c>
      <c r="B464" s="31">
        <f>(COUNTIF($A$4:$A464,$A464)=1)+0</f>
        <v>0</v>
      </c>
      <c r="C464" s="31"/>
      <c r="D464" s="31">
        <f>(COUNTIF($A$7:$A464,$A464)=1)+0</f>
        <v>0</v>
      </c>
      <c r="E464" s="31"/>
      <c r="F464" s="31"/>
      <c r="G464" s="31"/>
      <c r="H464" s="31"/>
      <c r="I464" s="31"/>
      <c r="J464" s="31"/>
      <c r="K464" s="30" t="s">
        <v>14</v>
      </c>
      <c r="L464" s="12">
        <v>44774</v>
      </c>
      <c r="M464" s="11" t="s">
        <v>405</v>
      </c>
      <c r="N464" s="11" t="s">
        <v>52</v>
      </c>
      <c r="O464" s="11" t="s">
        <v>22</v>
      </c>
      <c r="P464" s="11" t="s">
        <v>140</v>
      </c>
      <c r="Q464" s="5"/>
      <c r="R464" s="11" t="s">
        <v>35</v>
      </c>
      <c r="S464" s="11" t="s">
        <v>19</v>
      </c>
      <c r="T464" s="11" t="s">
        <v>55</v>
      </c>
      <c r="U464" s="11" t="s">
        <v>56</v>
      </c>
      <c r="V464" s="12">
        <v>45079</v>
      </c>
      <c r="W464" s="12">
        <v>44774</v>
      </c>
      <c r="X464" s="5"/>
    </row>
    <row r="465" spans="1:24" x14ac:dyDescent="0.25">
      <c r="A465" s="11" t="s">
        <v>80</v>
      </c>
      <c r="B465" s="31">
        <f>(COUNTIF($A$4:$A465,$A465)=1)+0</f>
        <v>0</v>
      </c>
      <c r="C465" s="31"/>
      <c r="D465" s="31">
        <f>(COUNTIF($A$7:$A465,$A465)=1)+0</f>
        <v>0</v>
      </c>
      <c r="E465" s="31"/>
      <c r="F465" s="31"/>
      <c r="G465" s="31"/>
      <c r="H465" s="31"/>
      <c r="I465" s="31"/>
      <c r="J465" s="31"/>
      <c r="K465" s="30" t="s">
        <v>14</v>
      </c>
      <c r="L465" s="12">
        <v>44607</v>
      </c>
      <c r="M465" s="11" t="s">
        <v>405</v>
      </c>
      <c r="N465" s="11" t="s">
        <v>52</v>
      </c>
      <c r="O465" s="11" t="s">
        <v>82</v>
      </c>
      <c r="P465" s="11" t="s">
        <v>140</v>
      </c>
      <c r="Q465" s="5"/>
      <c r="R465" s="11" t="s">
        <v>35</v>
      </c>
      <c r="S465" s="11" t="s">
        <v>19</v>
      </c>
      <c r="T465" s="11" t="s">
        <v>55</v>
      </c>
      <c r="U465" s="11" t="s">
        <v>56</v>
      </c>
      <c r="V465" s="12">
        <v>45079</v>
      </c>
      <c r="W465" s="12">
        <v>44607</v>
      </c>
      <c r="X465" s="5"/>
    </row>
    <row r="466" spans="1:24" x14ac:dyDescent="0.25">
      <c r="A466" s="11" t="s">
        <v>80</v>
      </c>
      <c r="B466" s="31">
        <f>(COUNTIF($A$4:$A466,$A466)=1)+0</f>
        <v>0</v>
      </c>
      <c r="C466" s="31"/>
      <c r="D466" s="31">
        <f>(COUNTIF($A$7:$A466,$A466)=1)+0</f>
        <v>0</v>
      </c>
      <c r="E466" s="31"/>
      <c r="F466" s="31"/>
      <c r="G466" s="31"/>
      <c r="H466" s="31"/>
      <c r="I466" s="31"/>
      <c r="J466" s="31"/>
      <c r="K466" s="30" t="s">
        <v>14</v>
      </c>
      <c r="L466" s="12">
        <v>44607</v>
      </c>
      <c r="M466" s="11" t="s">
        <v>405</v>
      </c>
      <c r="N466" s="11" t="s">
        <v>52</v>
      </c>
      <c r="O466" s="11" t="s">
        <v>45</v>
      </c>
      <c r="P466" s="11" t="s">
        <v>140</v>
      </c>
      <c r="Q466" s="5"/>
      <c r="R466" s="11" t="s">
        <v>35</v>
      </c>
      <c r="S466" s="11" t="s">
        <v>19</v>
      </c>
      <c r="T466" s="11" t="s">
        <v>55</v>
      </c>
      <c r="U466" s="11" t="s">
        <v>56</v>
      </c>
      <c r="V466" s="12">
        <v>45079</v>
      </c>
      <c r="W466" s="12">
        <v>44607</v>
      </c>
      <c r="X466" s="5"/>
    </row>
    <row r="467" spans="1:24" x14ac:dyDescent="0.25">
      <c r="A467" s="11" t="s">
        <v>80</v>
      </c>
      <c r="B467" s="31">
        <f>(COUNTIF($A$4:$A467,$A467)=1)+0</f>
        <v>0</v>
      </c>
      <c r="C467" s="31"/>
      <c r="D467" s="31">
        <f>(COUNTIF($A$7:$A467,$A467)=1)+0</f>
        <v>0</v>
      </c>
      <c r="E467" s="31"/>
      <c r="F467" s="31"/>
      <c r="G467" s="31"/>
      <c r="H467" s="31"/>
      <c r="I467" s="31"/>
      <c r="J467" s="31"/>
      <c r="K467" s="30" t="s">
        <v>14</v>
      </c>
      <c r="L467" s="12">
        <v>44607</v>
      </c>
      <c r="M467" s="11" t="s">
        <v>405</v>
      </c>
      <c r="N467" s="11" t="s">
        <v>52</v>
      </c>
      <c r="O467" s="11" t="s">
        <v>26</v>
      </c>
      <c r="P467" s="11" t="s">
        <v>140</v>
      </c>
      <c r="Q467" s="5"/>
      <c r="R467" s="11" t="s">
        <v>35</v>
      </c>
      <c r="S467" s="11" t="s">
        <v>19</v>
      </c>
      <c r="T467" s="11" t="s">
        <v>55</v>
      </c>
      <c r="U467" s="11" t="s">
        <v>56</v>
      </c>
      <c r="V467" s="12">
        <v>45079</v>
      </c>
      <c r="W467" s="12">
        <v>44607</v>
      </c>
      <c r="X467" s="5"/>
    </row>
    <row r="468" spans="1:24" x14ac:dyDescent="0.25">
      <c r="A468" s="11" t="s">
        <v>80</v>
      </c>
      <c r="B468" s="31">
        <f>(COUNTIF($A$4:$A468,$A468)=1)+0</f>
        <v>0</v>
      </c>
      <c r="C468" s="31"/>
      <c r="D468" s="31">
        <f>(COUNTIF($A$7:$A468,$A468)=1)+0</f>
        <v>0</v>
      </c>
      <c r="E468" s="31"/>
      <c r="F468" s="31"/>
      <c r="G468" s="31"/>
      <c r="H468" s="31"/>
      <c r="I468" s="31"/>
      <c r="J468" s="31"/>
      <c r="K468" s="30" t="s">
        <v>14</v>
      </c>
      <c r="L468" s="12">
        <v>44607</v>
      </c>
      <c r="M468" s="11" t="s">
        <v>405</v>
      </c>
      <c r="N468" s="11" t="s">
        <v>52</v>
      </c>
      <c r="O468" s="11" t="s">
        <v>57</v>
      </c>
      <c r="P468" s="11" t="s">
        <v>140</v>
      </c>
      <c r="Q468" s="5"/>
      <c r="R468" s="11" t="s">
        <v>35</v>
      </c>
      <c r="S468" s="11" t="s">
        <v>19</v>
      </c>
      <c r="T468" s="11" t="s">
        <v>55</v>
      </c>
      <c r="U468" s="11" t="s">
        <v>56</v>
      </c>
      <c r="V468" s="12">
        <v>45079</v>
      </c>
      <c r="W468" s="12">
        <v>44607</v>
      </c>
      <c r="X468" s="5"/>
    </row>
    <row r="469" spans="1:24" x14ac:dyDescent="0.25">
      <c r="A469" s="11" t="s">
        <v>80</v>
      </c>
      <c r="B469" s="31">
        <f>(COUNTIF($A$4:$A469,$A469)=1)+0</f>
        <v>0</v>
      </c>
      <c r="C469" s="31"/>
      <c r="D469" s="31">
        <f>(COUNTIF($A$7:$A469,$A469)=1)+0</f>
        <v>0</v>
      </c>
      <c r="E469" s="31"/>
      <c r="F469" s="31"/>
      <c r="G469" s="31"/>
      <c r="H469" s="31"/>
      <c r="I469" s="31"/>
      <c r="J469" s="31"/>
      <c r="K469" s="30" t="s">
        <v>14</v>
      </c>
      <c r="L469" s="12">
        <v>44607</v>
      </c>
      <c r="M469" s="11" t="s">
        <v>405</v>
      </c>
      <c r="N469" s="11" t="s">
        <v>52</v>
      </c>
      <c r="O469" s="11" t="s">
        <v>29</v>
      </c>
      <c r="P469" s="11" t="s">
        <v>140</v>
      </c>
      <c r="Q469" s="5"/>
      <c r="R469" s="11" t="s">
        <v>35</v>
      </c>
      <c r="S469" s="11" t="s">
        <v>19</v>
      </c>
      <c r="T469" s="11" t="s">
        <v>55</v>
      </c>
      <c r="U469" s="11" t="s">
        <v>56</v>
      </c>
      <c r="V469" s="12">
        <v>45079</v>
      </c>
      <c r="W469" s="12">
        <v>44607</v>
      </c>
      <c r="X469" s="5"/>
    </row>
    <row r="470" spans="1:24" x14ac:dyDescent="0.25">
      <c r="A470" s="22" t="s">
        <v>80</v>
      </c>
      <c r="B470" s="31">
        <f>(COUNTIF($A$4:$A470,$A470)=1)+0</f>
        <v>0</v>
      </c>
      <c r="C470" s="31"/>
      <c r="D470" s="31">
        <f>(COUNTIF($A$7:$A470,$A470)=1)+0</f>
        <v>0</v>
      </c>
      <c r="E470" s="31"/>
      <c r="F470" s="31"/>
      <c r="G470" s="31"/>
      <c r="H470" s="31"/>
      <c r="I470" s="31"/>
      <c r="J470" s="31"/>
      <c r="K470" s="1" t="s">
        <v>14</v>
      </c>
      <c r="L470" s="12">
        <v>44607</v>
      </c>
      <c r="M470" s="11" t="s">
        <v>405</v>
      </c>
      <c r="N470" s="11" t="s">
        <v>52</v>
      </c>
      <c r="O470" s="11" t="s">
        <v>43</v>
      </c>
      <c r="P470" s="11" t="s">
        <v>85</v>
      </c>
      <c r="Q470" s="5"/>
      <c r="R470" s="11" t="s">
        <v>35</v>
      </c>
      <c r="S470" s="11" t="s">
        <v>19</v>
      </c>
      <c r="T470" s="11" t="s">
        <v>117</v>
      </c>
      <c r="U470" s="11" t="s">
        <v>171</v>
      </c>
      <c r="V470" s="12">
        <v>45086</v>
      </c>
      <c r="W470" s="12">
        <v>44607</v>
      </c>
      <c r="X470" s="5"/>
    </row>
    <row r="471" spans="1:24" x14ac:dyDescent="0.25">
      <c r="A471" s="22" t="s">
        <v>80</v>
      </c>
      <c r="B471" s="31">
        <f>(COUNTIF($A$4:$A471,$A471)=1)+0</f>
        <v>0</v>
      </c>
      <c r="C471" s="31"/>
      <c r="D471" s="31">
        <f>(COUNTIF($A$7:$A471,$A471)=1)+0</f>
        <v>0</v>
      </c>
      <c r="E471" s="31"/>
      <c r="F471" s="31"/>
      <c r="G471" s="31"/>
      <c r="H471" s="31"/>
      <c r="I471" s="31"/>
      <c r="J471" s="31"/>
      <c r="K471" s="1" t="s">
        <v>14</v>
      </c>
      <c r="L471" s="12">
        <v>44607</v>
      </c>
      <c r="M471" s="11" t="s">
        <v>405</v>
      </c>
      <c r="N471" s="11" t="s">
        <v>52</v>
      </c>
      <c r="O471" s="11" t="s">
        <v>82</v>
      </c>
      <c r="P471" s="11" t="s">
        <v>85</v>
      </c>
      <c r="Q471" s="5"/>
      <c r="R471" s="11" t="s">
        <v>35</v>
      </c>
      <c r="S471" s="11" t="s">
        <v>19</v>
      </c>
      <c r="T471" s="11" t="s">
        <v>117</v>
      </c>
      <c r="U471" s="11" t="s">
        <v>171</v>
      </c>
      <c r="V471" s="12">
        <v>45086</v>
      </c>
      <c r="W471" s="12">
        <v>44607</v>
      </c>
      <c r="X471" s="5"/>
    </row>
    <row r="472" spans="1:24" x14ac:dyDescent="0.25">
      <c r="A472" s="22" t="s">
        <v>80</v>
      </c>
      <c r="B472" s="31">
        <f>(COUNTIF($A$4:$A472,$A472)=1)+0</f>
        <v>0</v>
      </c>
      <c r="C472" s="31"/>
      <c r="D472" s="31">
        <f>(COUNTIF($A$7:$A472,$A472)=1)+0</f>
        <v>0</v>
      </c>
      <c r="E472" s="31"/>
      <c r="F472" s="31"/>
      <c r="G472" s="31"/>
      <c r="H472" s="31"/>
      <c r="I472" s="31"/>
      <c r="J472" s="31"/>
      <c r="K472" s="1" t="s">
        <v>14</v>
      </c>
      <c r="L472" s="12">
        <v>44607</v>
      </c>
      <c r="M472" s="11" t="s">
        <v>405</v>
      </c>
      <c r="N472" s="11" t="s">
        <v>52</v>
      </c>
      <c r="O472" s="11" t="s">
        <v>45</v>
      </c>
      <c r="P472" s="11" t="s">
        <v>85</v>
      </c>
      <c r="Q472" s="5"/>
      <c r="R472" s="11" t="s">
        <v>35</v>
      </c>
      <c r="S472" s="11" t="s">
        <v>19</v>
      </c>
      <c r="T472" s="11" t="s">
        <v>117</v>
      </c>
      <c r="U472" s="11" t="s">
        <v>171</v>
      </c>
      <c r="V472" s="12">
        <v>45086</v>
      </c>
      <c r="W472" s="12">
        <v>44607</v>
      </c>
      <c r="X472" s="5"/>
    </row>
    <row r="473" spans="1:24" x14ac:dyDescent="0.25">
      <c r="A473" s="22" t="s">
        <v>80</v>
      </c>
      <c r="B473" s="31">
        <f>(COUNTIF($A$4:$A473,$A473)=1)+0</f>
        <v>0</v>
      </c>
      <c r="C473" s="31"/>
      <c r="D473" s="31">
        <f>(COUNTIF($A$7:$A473,$A473)=1)+0</f>
        <v>0</v>
      </c>
      <c r="E473" s="31"/>
      <c r="F473" s="31"/>
      <c r="G473" s="31"/>
      <c r="H473" s="31"/>
      <c r="I473" s="31"/>
      <c r="J473" s="31"/>
      <c r="K473" s="1" t="s">
        <v>14</v>
      </c>
      <c r="L473" s="12">
        <v>44607</v>
      </c>
      <c r="M473" s="11" t="s">
        <v>405</v>
      </c>
      <c r="N473" s="11" t="s">
        <v>52</v>
      </c>
      <c r="O473" s="11" t="s">
        <v>26</v>
      </c>
      <c r="P473" s="11" t="s">
        <v>85</v>
      </c>
      <c r="Q473" s="5"/>
      <c r="R473" s="11" t="s">
        <v>35</v>
      </c>
      <c r="S473" s="11" t="s">
        <v>19</v>
      </c>
      <c r="T473" s="11" t="s">
        <v>117</v>
      </c>
      <c r="U473" s="11" t="s">
        <v>171</v>
      </c>
      <c r="V473" s="12">
        <v>45086</v>
      </c>
      <c r="W473" s="12">
        <v>44607</v>
      </c>
      <c r="X473" s="5"/>
    </row>
    <row r="474" spans="1:24" x14ac:dyDescent="0.25">
      <c r="A474" s="22" t="s">
        <v>80</v>
      </c>
      <c r="B474" s="31">
        <f>(COUNTIF($A$4:$A474,$A474)=1)+0</f>
        <v>0</v>
      </c>
      <c r="C474" s="31"/>
      <c r="D474" s="31">
        <f>(COUNTIF($A$7:$A474,$A474)=1)+0</f>
        <v>0</v>
      </c>
      <c r="E474" s="31"/>
      <c r="F474" s="31"/>
      <c r="G474" s="31"/>
      <c r="H474" s="31"/>
      <c r="I474" s="31"/>
      <c r="J474" s="31"/>
      <c r="K474" s="1" t="s">
        <v>14</v>
      </c>
      <c r="L474" s="12">
        <v>44607</v>
      </c>
      <c r="M474" s="11" t="s">
        <v>405</v>
      </c>
      <c r="N474" s="11" t="s">
        <v>52</v>
      </c>
      <c r="O474" s="11" t="s">
        <v>57</v>
      </c>
      <c r="P474" s="11" t="s">
        <v>85</v>
      </c>
      <c r="Q474" s="5"/>
      <c r="R474" s="11" t="s">
        <v>35</v>
      </c>
      <c r="S474" s="11" t="s">
        <v>19</v>
      </c>
      <c r="T474" s="11" t="s">
        <v>117</v>
      </c>
      <c r="U474" s="11" t="s">
        <v>171</v>
      </c>
      <c r="V474" s="12">
        <v>45086</v>
      </c>
      <c r="W474" s="12">
        <v>44607</v>
      </c>
      <c r="X474" s="5"/>
    </row>
    <row r="475" spans="1:24" x14ac:dyDescent="0.25">
      <c r="A475" s="22" t="s">
        <v>80</v>
      </c>
      <c r="B475" s="31">
        <f>(COUNTIF($A$4:$A475,$A475)=1)+0</f>
        <v>0</v>
      </c>
      <c r="C475" s="31"/>
      <c r="D475" s="31">
        <f>(COUNTIF($A$7:$A475,$A475)=1)+0</f>
        <v>0</v>
      </c>
      <c r="E475" s="31"/>
      <c r="F475" s="31"/>
      <c r="G475" s="31"/>
      <c r="H475" s="31"/>
      <c r="I475" s="31"/>
      <c r="J475" s="31"/>
      <c r="K475" s="1" t="s">
        <v>14</v>
      </c>
      <c r="L475" s="12">
        <v>44607</v>
      </c>
      <c r="M475" s="11" t="s">
        <v>405</v>
      </c>
      <c r="N475" s="11" t="s">
        <v>52</v>
      </c>
      <c r="O475" s="11" t="s">
        <v>29</v>
      </c>
      <c r="P475" s="11" t="s">
        <v>85</v>
      </c>
      <c r="Q475" s="5"/>
      <c r="R475" s="11" t="s">
        <v>35</v>
      </c>
      <c r="S475" s="11" t="s">
        <v>19</v>
      </c>
      <c r="T475" s="11" t="s">
        <v>117</v>
      </c>
      <c r="U475" s="11" t="s">
        <v>171</v>
      </c>
      <c r="V475" s="12">
        <v>45086</v>
      </c>
      <c r="W475" s="12">
        <v>44607</v>
      </c>
      <c r="X475" s="5"/>
    </row>
    <row r="476" spans="1:24" x14ac:dyDescent="0.25">
      <c r="A476" s="11" t="s">
        <v>80</v>
      </c>
      <c r="B476" s="31">
        <f>(COUNTIF($A$4:$A476,$A476)=1)+0</f>
        <v>0</v>
      </c>
      <c r="C476" s="31"/>
      <c r="D476" s="31">
        <f>(COUNTIF($A$7:$A476,$A476)=1)+0</f>
        <v>0</v>
      </c>
      <c r="E476" s="31"/>
      <c r="F476" s="31"/>
      <c r="G476" s="31"/>
      <c r="H476" s="31"/>
      <c r="I476" s="31"/>
      <c r="J476" s="31"/>
      <c r="K476" s="1" t="s">
        <v>14</v>
      </c>
      <c r="L476" s="12">
        <v>44774</v>
      </c>
      <c r="M476" s="11" t="s">
        <v>405</v>
      </c>
      <c r="N476" s="11" t="s">
        <v>52</v>
      </c>
      <c r="O476" s="11" t="s">
        <v>23</v>
      </c>
      <c r="P476" s="11" t="s">
        <v>85</v>
      </c>
      <c r="Q476" s="5"/>
      <c r="R476" s="11" t="s">
        <v>35</v>
      </c>
      <c r="S476" s="11" t="s">
        <v>19</v>
      </c>
      <c r="T476" s="11" t="s">
        <v>117</v>
      </c>
      <c r="U476" s="11" t="s">
        <v>171</v>
      </c>
      <c r="V476" s="12">
        <v>45086</v>
      </c>
      <c r="W476" s="12">
        <v>44774</v>
      </c>
      <c r="X476" s="5"/>
    </row>
    <row r="477" spans="1:24" x14ac:dyDescent="0.25">
      <c r="A477" s="11" t="s">
        <v>80</v>
      </c>
      <c r="B477" s="31">
        <f>(COUNTIF($A$4:$A477,$A477)=1)+0</f>
        <v>0</v>
      </c>
      <c r="C477" s="31"/>
      <c r="D477" s="31">
        <f>(COUNTIF($A$7:$A477,$A477)=1)+0</f>
        <v>0</v>
      </c>
      <c r="E477" s="31"/>
      <c r="F477" s="31"/>
      <c r="G477" s="31"/>
      <c r="H477" s="31"/>
      <c r="I477" s="31"/>
      <c r="J477" s="31"/>
      <c r="K477" s="1" t="s">
        <v>14</v>
      </c>
      <c r="L477" s="12">
        <v>44774</v>
      </c>
      <c r="M477" s="11" t="s">
        <v>405</v>
      </c>
      <c r="N477" s="11" t="s">
        <v>52</v>
      </c>
      <c r="O477" s="11" t="s">
        <v>22</v>
      </c>
      <c r="P477" s="11" t="s">
        <v>85</v>
      </c>
      <c r="Q477" s="5"/>
      <c r="R477" s="11" t="s">
        <v>35</v>
      </c>
      <c r="S477" s="11" t="s">
        <v>19</v>
      </c>
      <c r="T477" s="11" t="s">
        <v>117</v>
      </c>
      <c r="U477" s="11" t="s">
        <v>171</v>
      </c>
      <c r="V477" s="12">
        <v>45086</v>
      </c>
      <c r="W477" s="12">
        <v>44774</v>
      </c>
      <c r="X477" s="5"/>
    </row>
    <row r="478" spans="1:24" x14ac:dyDescent="0.25">
      <c r="A478" s="22" t="s">
        <v>80</v>
      </c>
      <c r="B478" s="31">
        <f>(COUNTIF($A$4:$A478,$A478)=1)+0</f>
        <v>0</v>
      </c>
      <c r="C478" s="31"/>
      <c r="D478" s="31">
        <f>(COUNTIF($A$7:$A478,$A478)=1)+0</f>
        <v>0</v>
      </c>
      <c r="E478" s="31"/>
      <c r="F478" s="31"/>
      <c r="G478" s="31"/>
      <c r="H478" s="31"/>
      <c r="I478" s="31"/>
      <c r="J478" s="31"/>
      <c r="K478" s="1" t="s">
        <v>14</v>
      </c>
      <c r="L478" s="12">
        <v>44607</v>
      </c>
      <c r="M478" s="11" t="s">
        <v>405</v>
      </c>
      <c r="N478" s="11" t="s">
        <v>52</v>
      </c>
      <c r="O478" s="11" t="s">
        <v>43</v>
      </c>
      <c r="P478" s="11" t="s">
        <v>146</v>
      </c>
      <c r="Q478" s="5"/>
      <c r="R478" s="11" t="s">
        <v>35</v>
      </c>
      <c r="S478" s="11" t="s">
        <v>19</v>
      </c>
      <c r="T478" s="11" t="s">
        <v>55</v>
      </c>
      <c r="U478" s="11" t="s">
        <v>56</v>
      </c>
      <c r="V478" s="12">
        <v>45077</v>
      </c>
      <c r="W478" s="12">
        <v>44607</v>
      </c>
      <c r="X478" s="5"/>
    </row>
    <row r="479" spans="1:24" x14ac:dyDescent="0.25">
      <c r="A479" s="22" t="s">
        <v>80</v>
      </c>
      <c r="B479" s="31">
        <f>(COUNTIF($A$4:$A479,$A479)=1)+0</f>
        <v>0</v>
      </c>
      <c r="C479" s="31"/>
      <c r="D479" s="31">
        <f>(COUNTIF($A$7:$A479,$A479)=1)+0</f>
        <v>0</v>
      </c>
      <c r="E479" s="31"/>
      <c r="F479" s="31"/>
      <c r="G479" s="31"/>
      <c r="H479" s="31"/>
      <c r="I479" s="31"/>
      <c r="J479" s="31"/>
      <c r="K479" s="1" t="s">
        <v>14</v>
      </c>
      <c r="L479" s="12">
        <v>44607</v>
      </c>
      <c r="M479" s="11" t="s">
        <v>405</v>
      </c>
      <c r="N479" s="11" t="s">
        <v>52</v>
      </c>
      <c r="O479" s="11" t="s">
        <v>82</v>
      </c>
      <c r="P479" s="11" t="s">
        <v>146</v>
      </c>
      <c r="Q479" s="5"/>
      <c r="R479" s="11" t="s">
        <v>35</v>
      </c>
      <c r="S479" s="11" t="s">
        <v>19</v>
      </c>
      <c r="T479" s="11" t="s">
        <v>55</v>
      </c>
      <c r="U479" s="11" t="s">
        <v>56</v>
      </c>
      <c r="V479" s="12">
        <v>45084</v>
      </c>
      <c r="W479" s="12">
        <v>44607</v>
      </c>
      <c r="X479" s="5"/>
    </row>
    <row r="480" spans="1:24" x14ac:dyDescent="0.25">
      <c r="A480" s="22" t="s">
        <v>80</v>
      </c>
      <c r="B480" s="31">
        <f>(COUNTIF($A$4:$A480,$A480)=1)+0</f>
        <v>0</v>
      </c>
      <c r="C480" s="31"/>
      <c r="D480" s="31">
        <f>(COUNTIF($A$7:$A480,$A480)=1)+0</f>
        <v>0</v>
      </c>
      <c r="E480" s="31"/>
      <c r="F480" s="31"/>
      <c r="G480" s="31"/>
      <c r="H480" s="31"/>
      <c r="I480" s="31"/>
      <c r="J480" s="31"/>
      <c r="K480" s="1" t="s">
        <v>14</v>
      </c>
      <c r="L480" s="12">
        <v>44774</v>
      </c>
      <c r="M480" s="11" t="s">
        <v>405</v>
      </c>
      <c r="N480" s="11" t="s">
        <v>52</v>
      </c>
      <c r="O480" s="11" t="s">
        <v>23</v>
      </c>
      <c r="P480" s="11" t="s">
        <v>146</v>
      </c>
      <c r="Q480" s="5"/>
      <c r="R480" s="11" t="s">
        <v>35</v>
      </c>
      <c r="S480" s="11" t="s">
        <v>19</v>
      </c>
      <c r="T480" s="11" t="s">
        <v>55</v>
      </c>
      <c r="U480" s="11" t="s">
        <v>56</v>
      </c>
      <c r="V480" s="12">
        <v>45091</v>
      </c>
      <c r="W480" s="12">
        <v>44607</v>
      </c>
      <c r="X480" s="5"/>
    </row>
    <row r="481" spans="1:24" x14ac:dyDescent="0.25">
      <c r="A481" s="22" t="s">
        <v>80</v>
      </c>
      <c r="B481" s="31">
        <f>(COUNTIF($A$4:$A481,$A481)=1)+0</f>
        <v>0</v>
      </c>
      <c r="C481" s="31"/>
      <c r="D481" s="31">
        <f>(COUNTIF($A$7:$A481,$A481)=1)+0</f>
        <v>0</v>
      </c>
      <c r="E481" s="31"/>
      <c r="F481" s="31"/>
      <c r="G481" s="31"/>
      <c r="H481" s="31"/>
      <c r="I481" s="31"/>
      <c r="J481" s="31"/>
      <c r="K481" s="1" t="s">
        <v>14</v>
      </c>
      <c r="L481" s="12">
        <v>44607</v>
      </c>
      <c r="M481" s="11" t="s">
        <v>405</v>
      </c>
      <c r="N481" s="11" t="s">
        <v>52</v>
      </c>
      <c r="O481" s="11" t="s">
        <v>45</v>
      </c>
      <c r="P481" s="11" t="s">
        <v>146</v>
      </c>
      <c r="Q481" s="5"/>
      <c r="R481" s="11" t="s">
        <v>35</v>
      </c>
      <c r="S481" s="11" t="s">
        <v>19</v>
      </c>
      <c r="T481" s="11" t="s">
        <v>55</v>
      </c>
      <c r="U481" s="11" t="s">
        <v>56</v>
      </c>
      <c r="V481" s="12">
        <v>45098</v>
      </c>
      <c r="W481" s="12">
        <v>44607</v>
      </c>
      <c r="X481" s="5"/>
    </row>
    <row r="482" spans="1:24" x14ac:dyDescent="0.25">
      <c r="A482" s="22" t="s">
        <v>80</v>
      </c>
      <c r="B482" s="31">
        <f>(COUNTIF($A$4:$A482,$A482)=1)+0</f>
        <v>0</v>
      </c>
      <c r="C482" s="31"/>
      <c r="D482" s="31">
        <f>(COUNTIF($A$7:$A482,$A482)=1)+0</f>
        <v>0</v>
      </c>
      <c r="E482" s="31"/>
      <c r="F482" s="31"/>
      <c r="G482" s="31"/>
      <c r="H482" s="31"/>
      <c r="I482" s="31"/>
      <c r="J482" s="31"/>
      <c r="K482" s="1" t="s">
        <v>14</v>
      </c>
      <c r="L482" s="12">
        <v>44774</v>
      </c>
      <c r="M482" s="11" t="s">
        <v>405</v>
      </c>
      <c r="N482" s="11" t="s">
        <v>52</v>
      </c>
      <c r="O482" s="11" t="s">
        <v>22</v>
      </c>
      <c r="P482" s="11" t="s">
        <v>146</v>
      </c>
      <c r="Q482" s="5"/>
      <c r="R482" s="11" t="s">
        <v>35</v>
      </c>
      <c r="S482" s="11" t="s">
        <v>19</v>
      </c>
      <c r="T482" s="11" t="s">
        <v>55</v>
      </c>
      <c r="U482" s="11" t="s">
        <v>56</v>
      </c>
      <c r="V482" s="12">
        <v>45105</v>
      </c>
      <c r="W482" s="12">
        <v>44607</v>
      </c>
      <c r="X482" s="5"/>
    </row>
    <row r="483" spans="1:24" x14ac:dyDescent="0.25">
      <c r="A483" s="22" t="s">
        <v>80</v>
      </c>
      <c r="B483" s="31">
        <f>(COUNTIF($A$4:$A483,$A483)=1)+0</f>
        <v>0</v>
      </c>
      <c r="C483" s="31"/>
      <c r="D483" s="31">
        <f>(COUNTIF($A$7:$A483,$A483)=1)+0</f>
        <v>0</v>
      </c>
      <c r="E483" s="31"/>
      <c r="F483" s="31"/>
      <c r="G483" s="31"/>
      <c r="H483" s="31"/>
      <c r="I483" s="31"/>
      <c r="J483" s="31"/>
      <c r="K483" s="1" t="s">
        <v>14</v>
      </c>
      <c r="L483" s="12">
        <v>44607</v>
      </c>
      <c r="M483" s="11" t="s">
        <v>405</v>
      </c>
      <c r="N483" s="11" t="s">
        <v>52</v>
      </c>
      <c r="O483" s="11" t="s">
        <v>26</v>
      </c>
      <c r="P483" s="11" t="s">
        <v>146</v>
      </c>
      <c r="Q483" s="5"/>
      <c r="R483" s="11" t="s">
        <v>35</v>
      </c>
      <c r="S483" s="11" t="s">
        <v>19</v>
      </c>
      <c r="T483" s="11" t="s">
        <v>55</v>
      </c>
      <c r="U483" s="11" t="s">
        <v>56</v>
      </c>
      <c r="V483" s="12">
        <v>45112</v>
      </c>
      <c r="W483" s="12">
        <v>44607</v>
      </c>
      <c r="X483" s="5"/>
    </row>
    <row r="484" spans="1:24" x14ac:dyDescent="0.25">
      <c r="A484" s="22" t="s">
        <v>80</v>
      </c>
      <c r="B484" s="31">
        <f>(COUNTIF($A$4:$A484,$A484)=1)+0</f>
        <v>0</v>
      </c>
      <c r="C484" s="31"/>
      <c r="D484" s="31">
        <f>(COUNTIF($A$7:$A484,$A484)=1)+0</f>
        <v>0</v>
      </c>
      <c r="E484" s="31"/>
      <c r="F484" s="31"/>
      <c r="G484" s="31"/>
      <c r="H484" s="31"/>
      <c r="I484" s="31"/>
      <c r="J484" s="31"/>
      <c r="K484" s="1" t="s">
        <v>14</v>
      </c>
      <c r="L484" s="12">
        <v>44607</v>
      </c>
      <c r="M484" s="11" t="s">
        <v>405</v>
      </c>
      <c r="N484" s="11" t="s">
        <v>52</v>
      </c>
      <c r="O484" s="11" t="s">
        <v>57</v>
      </c>
      <c r="P484" s="11" t="s">
        <v>146</v>
      </c>
      <c r="Q484" s="5"/>
      <c r="R484" s="11" t="s">
        <v>35</v>
      </c>
      <c r="S484" s="11" t="s">
        <v>19</v>
      </c>
      <c r="T484" s="11" t="s">
        <v>55</v>
      </c>
      <c r="U484" s="11" t="s">
        <v>56</v>
      </c>
      <c r="V484" s="12">
        <v>45119</v>
      </c>
      <c r="W484" s="12">
        <v>44607</v>
      </c>
      <c r="X484" s="5"/>
    </row>
    <row r="485" spans="1:24" x14ac:dyDescent="0.25">
      <c r="A485" s="22" t="s">
        <v>80</v>
      </c>
      <c r="B485" s="31">
        <f>(COUNTIF($A$4:$A485,$A485)=1)+0</f>
        <v>0</v>
      </c>
      <c r="C485" s="31"/>
      <c r="D485" s="31">
        <f>(COUNTIF($A$7:$A485,$A485)=1)+0</f>
        <v>0</v>
      </c>
      <c r="E485" s="31"/>
      <c r="F485" s="31"/>
      <c r="G485" s="31"/>
      <c r="H485" s="31"/>
      <c r="I485" s="31"/>
      <c r="J485" s="31"/>
      <c r="K485" s="1" t="s">
        <v>14</v>
      </c>
      <c r="L485" s="12">
        <v>44607</v>
      </c>
      <c r="M485" s="11" t="s">
        <v>405</v>
      </c>
      <c r="N485" s="11" t="s">
        <v>52</v>
      </c>
      <c r="O485" s="11" t="s">
        <v>29</v>
      </c>
      <c r="P485" s="11" t="s">
        <v>146</v>
      </c>
      <c r="Q485" s="5"/>
      <c r="R485" s="11" t="s">
        <v>35</v>
      </c>
      <c r="S485" s="11" t="s">
        <v>19</v>
      </c>
      <c r="T485" s="11" t="s">
        <v>55</v>
      </c>
      <c r="U485" s="11" t="s">
        <v>56</v>
      </c>
      <c r="V485" s="12">
        <v>45126</v>
      </c>
      <c r="W485" s="12">
        <v>44607</v>
      </c>
      <c r="X485" s="5"/>
    </row>
    <row r="486" spans="1:24" x14ac:dyDescent="0.25">
      <c r="A486" s="8" t="s">
        <v>80</v>
      </c>
      <c r="B486" s="31">
        <f>(COUNTIF($A$4:$A486,$A486)=1)+0</f>
        <v>0</v>
      </c>
      <c r="C486" s="31"/>
      <c r="D486" s="31">
        <f>(COUNTIF($A$7:$A486,$A486)=1)+0</f>
        <v>0</v>
      </c>
      <c r="E486" s="31"/>
      <c r="F486" s="31"/>
      <c r="G486" s="31"/>
      <c r="H486" s="31"/>
      <c r="I486" s="31"/>
      <c r="J486" s="31"/>
      <c r="K486" s="8" t="s">
        <v>14</v>
      </c>
      <c r="L486" s="9">
        <v>44607</v>
      </c>
      <c r="M486" s="8" t="s">
        <v>405</v>
      </c>
      <c r="N486" s="8" t="s">
        <v>52</v>
      </c>
      <c r="O486" s="8" t="s">
        <v>43</v>
      </c>
      <c r="P486" s="8" t="s">
        <v>50</v>
      </c>
      <c r="Q486" s="5"/>
      <c r="R486" s="8" t="s">
        <v>35</v>
      </c>
      <c r="S486" s="8" t="s">
        <v>25</v>
      </c>
      <c r="T486" s="8" t="s">
        <v>55</v>
      </c>
      <c r="U486" s="8"/>
      <c r="V486" s="9">
        <v>44980</v>
      </c>
      <c r="W486" s="9">
        <v>44980</v>
      </c>
      <c r="X486" s="10"/>
    </row>
    <row r="487" spans="1:24" x14ac:dyDescent="0.25">
      <c r="A487" s="22" t="s">
        <v>80</v>
      </c>
      <c r="B487" s="31">
        <f>(COUNTIF($A$4:$A487,$A487)=1)+0</f>
        <v>0</v>
      </c>
      <c r="C487" s="31"/>
      <c r="D487" s="31">
        <f>(COUNTIF($A$7:$A487,$A487)=1)+0</f>
        <v>0</v>
      </c>
      <c r="E487" s="31"/>
      <c r="F487" s="31"/>
      <c r="G487" s="31"/>
      <c r="H487" s="31"/>
      <c r="I487" s="31"/>
      <c r="J487" s="31"/>
      <c r="K487" s="1" t="s">
        <v>14</v>
      </c>
      <c r="L487" s="12">
        <v>44607</v>
      </c>
      <c r="M487" s="11" t="s">
        <v>405</v>
      </c>
      <c r="N487" s="11" t="s">
        <v>52</v>
      </c>
      <c r="O487" s="11" t="s">
        <v>43</v>
      </c>
      <c r="P487" s="11" t="s">
        <v>50</v>
      </c>
      <c r="Q487" s="5"/>
      <c r="R487" s="11" t="s">
        <v>35</v>
      </c>
      <c r="S487" s="11" t="s">
        <v>19</v>
      </c>
      <c r="T487" s="11" t="s">
        <v>61</v>
      </c>
      <c r="U487" s="11" t="s">
        <v>139</v>
      </c>
      <c r="V487" s="12">
        <v>45107</v>
      </c>
      <c r="W487" s="12">
        <v>44607</v>
      </c>
      <c r="X487" s="5"/>
    </row>
    <row r="488" spans="1:24" x14ac:dyDescent="0.25">
      <c r="A488" s="11" t="s">
        <v>80</v>
      </c>
      <c r="B488" s="31">
        <f>(COUNTIF($A$4:$A488,$A488)=1)+0</f>
        <v>0</v>
      </c>
      <c r="C488" s="31"/>
      <c r="D488" s="31">
        <f>(COUNTIF($A$7:$A488,$A488)=1)+0</f>
        <v>0</v>
      </c>
      <c r="E488" s="31"/>
      <c r="F488" s="31"/>
      <c r="G488" s="31"/>
      <c r="H488" s="31"/>
      <c r="I488" s="31"/>
      <c r="J488" s="31"/>
      <c r="K488" s="1" t="s">
        <v>14</v>
      </c>
      <c r="L488" s="12">
        <v>44774</v>
      </c>
      <c r="M488" s="11" t="s">
        <v>405</v>
      </c>
      <c r="N488" s="11" t="s">
        <v>52</v>
      </c>
      <c r="O488" s="11" t="s">
        <v>43</v>
      </c>
      <c r="P488" s="11" t="s">
        <v>50</v>
      </c>
      <c r="Q488" s="5"/>
      <c r="R488" s="11" t="s">
        <v>35</v>
      </c>
      <c r="S488" s="11" t="s">
        <v>19</v>
      </c>
      <c r="T488" s="11" t="s">
        <v>61</v>
      </c>
      <c r="U488" s="11" t="s">
        <v>139</v>
      </c>
      <c r="V488" s="12">
        <v>45107</v>
      </c>
      <c r="W488" s="12">
        <v>44774</v>
      </c>
      <c r="X488" s="5"/>
    </row>
    <row r="489" spans="1:24" x14ac:dyDescent="0.25">
      <c r="A489" s="8" t="s">
        <v>80</v>
      </c>
      <c r="B489" s="31">
        <f>(COUNTIF($A$4:$A489,$A489)=1)+0</f>
        <v>0</v>
      </c>
      <c r="C489" s="31"/>
      <c r="D489" s="31">
        <f>(COUNTIF($A$7:$A489,$A489)=1)+0</f>
        <v>0</v>
      </c>
      <c r="E489" s="31"/>
      <c r="F489" s="31"/>
      <c r="G489" s="31"/>
      <c r="H489" s="31"/>
      <c r="I489" s="31"/>
      <c r="J489" s="31"/>
      <c r="K489" s="8" t="s">
        <v>14</v>
      </c>
      <c r="L489" s="9">
        <v>44607</v>
      </c>
      <c r="M489" s="8" t="s">
        <v>405</v>
      </c>
      <c r="N489" s="8" t="s">
        <v>52</v>
      </c>
      <c r="O489" s="8" t="s">
        <v>82</v>
      </c>
      <c r="P489" s="8" t="s">
        <v>50</v>
      </c>
      <c r="Q489" s="5"/>
      <c r="R489" s="8" t="s">
        <v>35</v>
      </c>
      <c r="S489" s="8" t="s">
        <v>25</v>
      </c>
      <c r="T489" s="8" t="s">
        <v>55</v>
      </c>
      <c r="U489" s="8"/>
      <c r="V489" s="9">
        <v>44980</v>
      </c>
      <c r="W489" s="9">
        <v>44980</v>
      </c>
      <c r="X489" s="10"/>
    </row>
    <row r="490" spans="1:24" x14ac:dyDescent="0.25">
      <c r="A490" s="22" t="s">
        <v>80</v>
      </c>
      <c r="B490" s="31">
        <f>(COUNTIF($A$4:$A490,$A490)=1)+0</f>
        <v>0</v>
      </c>
      <c r="C490" s="31"/>
      <c r="D490" s="31">
        <f>(COUNTIF($A$7:$A490,$A490)=1)+0</f>
        <v>0</v>
      </c>
      <c r="E490" s="31"/>
      <c r="F490" s="31"/>
      <c r="G490" s="31"/>
      <c r="H490" s="31"/>
      <c r="I490" s="31"/>
      <c r="J490" s="31"/>
      <c r="K490" s="1" t="s">
        <v>14</v>
      </c>
      <c r="L490" s="12">
        <v>44607</v>
      </c>
      <c r="M490" s="11" t="s">
        <v>405</v>
      </c>
      <c r="N490" s="11" t="s">
        <v>52</v>
      </c>
      <c r="O490" s="11" t="s">
        <v>82</v>
      </c>
      <c r="P490" s="11" t="s">
        <v>50</v>
      </c>
      <c r="Q490" s="5"/>
      <c r="R490" s="11" t="s">
        <v>35</v>
      </c>
      <c r="S490" s="11" t="s">
        <v>19</v>
      </c>
      <c r="T490" s="11" t="s">
        <v>61</v>
      </c>
      <c r="U490" s="11" t="s">
        <v>139</v>
      </c>
      <c r="V490" s="12">
        <v>45107</v>
      </c>
      <c r="W490" s="12">
        <v>44607</v>
      </c>
      <c r="X490" s="5"/>
    </row>
    <row r="491" spans="1:24" x14ac:dyDescent="0.25">
      <c r="A491" s="11" t="s">
        <v>80</v>
      </c>
      <c r="B491" s="31">
        <f>(COUNTIF($A$4:$A491,$A491)=1)+0</f>
        <v>0</v>
      </c>
      <c r="C491" s="31"/>
      <c r="D491" s="31">
        <f>(COUNTIF($A$7:$A491,$A491)=1)+0</f>
        <v>0</v>
      </c>
      <c r="E491" s="31"/>
      <c r="F491" s="31"/>
      <c r="G491" s="31"/>
      <c r="H491" s="31"/>
      <c r="I491" s="31"/>
      <c r="J491" s="31"/>
      <c r="K491" s="1" t="s">
        <v>14</v>
      </c>
      <c r="L491" s="12">
        <v>44607</v>
      </c>
      <c r="M491" s="11" t="s">
        <v>405</v>
      </c>
      <c r="N491" s="11" t="s">
        <v>52</v>
      </c>
      <c r="O491" s="11" t="s">
        <v>82</v>
      </c>
      <c r="P491" s="11" t="s">
        <v>50</v>
      </c>
      <c r="Q491" s="5"/>
      <c r="R491" s="11" t="s">
        <v>35</v>
      </c>
      <c r="S491" s="11" t="s">
        <v>19</v>
      </c>
      <c r="T491" s="11" t="s">
        <v>61</v>
      </c>
      <c r="U491" s="11" t="s">
        <v>139</v>
      </c>
      <c r="V491" s="12">
        <v>45107</v>
      </c>
      <c r="W491" s="12">
        <v>44774</v>
      </c>
      <c r="X491" s="5"/>
    </row>
    <row r="492" spans="1:24" x14ac:dyDescent="0.25">
      <c r="A492" s="8" t="s">
        <v>80</v>
      </c>
      <c r="B492" s="31">
        <f>(COUNTIF($A$4:$A492,$A492)=1)+0</f>
        <v>0</v>
      </c>
      <c r="C492" s="31"/>
      <c r="D492" s="31">
        <f>(COUNTIF($A$7:$A492,$A492)=1)+0</f>
        <v>0</v>
      </c>
      <c r="E492" s="31"/>
      <c r="F492" s="31"/>
      <c r="G492" s="31"/>
      <c r="H492" s="31"/>
      <c r="I492" s="31"/>
      <c r="J492" s="31"/>
      <c r="K492" s="8" t="s">
        <v>14</v>
      </c>
      <c r="L492" s="9">
        <v>44774</v>
      </c>
      <c r="M492" s="8" t="s">
        <v>405</v>
      </c>
      <c r="N492" s="8" t="s">
        <v>52</v>
      </c>
      <c r="O492" s="8" t="s">
        <v>23</v>
      </c>
      <c r="P492" s="8" t="s">
        <v>50</v>
      </c>
      <c r="Q492" s="5"/>
      <c r="R492" s="8" t="s">
        <v>35</v>
      </c>
      <c r="S492" s="8" t="s">
        <v>25</v>
      </c>
      <c r="T492" s="8" t="s">
        <v>55</v>
      </c>
      <c r="U492" s="8"/>
      <c r="V492" s="9">
        <v>44980</v>
      </c>
      <c r="W492" s="9">
        <v>44980</v>
      </c>
      <c r="X492" s="10"/>
    </row>
    <row r="493" spans="1:24" x14ac:dyDescent="0.25">
      <c r="A493" s="11" t="s">
        <v>80</v>
      </c>
      <c r="B493" s="31">
        <f>(COUNTIF($A$4:$A493,$A493)=1)+0</f>
        <v>0</v>
      </c>
      <c r="C493" s="31"/>
      <c r="D493" s="31">
        <f>(COUNTIF($A$7:$A493,$A493)=1)+0</f>
        <v>0</v>
      </c>
      <c r="E493" s="31"/>
      <c r="F493" s="31"/>
      <c r="G493" s="31"/>
      <c r="H493" s="31"/>
      <c r="I493" s="31"/>
      <c r="J493" s="31"/>
      <c r="K493" s="1" t="s">
        <v>14</v>
      </c>
      <c r="L493" s="12">
        <v>44774</v>
      </c>
      <c r="M493" s="11" t="s">
        <v>405</v>
      </c>
      <c r="N493" s="11" t="s">
        <v>52</v>
      </c>
      <c r="O493" s="11" t="s">
        <v>23</v>
      </c>
      <c r="P493" s="11" t="s">
        <v>50</v>
      </c>
      <c r="Q493" s="5"/>
      <c r="R493" s="11" t="s">
        <v>35</v>
      </c>
      <c r="S493" s="11" t="s">
        <v>19</v>
      </c>
      <c r="T493" s="11" t="s">
        <v>61</v>
      </c>
      <c r="U493" s="11" t="s">
        <v>139</v>
      </c>
      <c r="V493" s="12">
        <v>45107</v>
      </c>
      <c r="W493" s="12">
        <v>44774</v>
      </c>
      <c r="X493" s="5"/>
    </row>
    <row r="494" spans="1:24" x14ac:dyDescent="0.25">
      <c r="A494" s="22" t="s">
        <v>80</v>
      </c>
      <c r="B494" s="31">
        <f>(COUNTIF($A$4:$A494,$A494)=1)+0</f>
        <v>0</v>
      </c>
      <c r="C494" s="31"/>
      <c r="D494" s="31">
        <f>(COUNTIF($A$7:$A494,$A494)=1)+0</f>
        <v>0</v>
      </c>
      <c r="E494" s="31"/>
      <c r="F494" s="31"/>
      <c r="G494" s="31"/>
      <c r="H494" s="31"/>
      <c r="I494" s="31"/>
      <c r="J494" s="31"/>
      <c r="K494" s="1" t="s">
        <v>14</v>
      </c>
      <c r="L494" s="12">
        <v>44774</v>
      </c>
      <c r="M494" s="11" t="s">
        <v>405</v>
      </c>
      <c r="N494" s="11" t="s">
        <v>52</v>
      </c>
      <c r="O494" s="11" t="s">
        <v>23</v>
      </c>
      <c r="P494" s="11" t="s">
        <v>50</v>
      </c>
      <c r="Q494" s="5"/>
      <c r="R494" s="11" t="s">
        <v>35</v>
      </c>
      <c r="S494" s="11" t="s">
        <v>19</v>
      </c>
      <c r="T494" s="11" t="s">
        <v>61</v>
      </c>
      <c r="U494" s="11" t="s">
        <v>139</v>
      </c>
      <c r="V494" s="12">
        <v>45107</v>
      </c>
      <c r="W494" s="12">
        <v>44774</v>
      </c>
      <c r="X494" s="5"/>
    </row>
    <row r="495" spans="1:24" x14ac:dyDescent="0.25">
      <c r="A495" s="8" t="s">
        <v>80</v>
      </c>
      <c r="B495" s="31">
        <f>(COUNTIF($A$4:$A495,$A495)=1)+0</f>
        <v>0</v>
      </c>
      <c r="C495" s="31"/>
      <c r="D495" s="31">
        <f>(COUNTIF($A$7:$A495,$A495)=1)+0</f>
        <v>0</v>
      </c>
      <c r="E495" s="31"/>
      <c r="F495" s="31"/>
      <c r="G495" s="31"/>
      <c r="H495" s="31"/>
      <c r="I495" s="31"/>
      <c r="J495" s="31"/>
      <c r="K495" s="8" t="s">
        <v>14</v>
      </c>
      <c r="L495" s="9">
        <v>44607</v>
      </c>
      <c r="M495" s="8" t="s">
        <v>405</v>
      </c>
      <c r="N495" s="8" t="s">
        <v>52</v>
      </c>
      <c r="O495" s="8" t="s">
        <v>45</v>
      </c>
      <c r="P495" s="8" t="s">
        <v>50</v>
      </c>
      <c r="Q495" s="5"/>
      <c r="R495" s="8" t="s">
        <v>35</v>
      </c>
      <c r="S495" s="8" t="s">
        <v>25</v>
      </c>
      <c r="T495" s="49" t="s">
        <v>55</v>
      </c>
      <c r="U495" s="49"/>
      <c r="V495" s="9">
        <v>44980</v>
      </c>
      <c r="W495" s="9">
        <v>44980</v>
      </c>
      <c r="X495" s="10"/>
    </row>
    <row r="496" spans="1:24" x14ac:dyDescent="0.25">
      <c r="A496" s="22" t="s">
        <v>80</v>
      </c>
      <c r="B496" s="31">
        <f>(COUNTIF($A$4:$A496,$A496)=1)+0</f>
        <v>0</v>
      </c>
      <c r="C496" s="31"/>
      <c r="D496" s="31">
        <f>(COUNTIF($A$7:$A496,$A496)=1)+0</f>
        <v>0</v>
      </c>
      <c r="E496" s="31"/>
      <c r="F496" s="31"/>
      <c r="G496" s="31"/>
      <c r="H496" s="31"/>
      <c r="I496" s="31"/>
      <c r="J496" s="31"/>
      <c r="K496" s="1" t="s">
        <v>14</v>
      </c>
      <c r="L496" s="12">
        <v>44607</v>
      </c>
      <c r="M496" s="11" t="s">
        <v>405</v>
      </c>
      <c r="N496" s="11" t="s">
        <v>52</v>
      </c>
      <c r="O496" s="11" t="s">
        <v>45</v>
      </c>
      <c r="P496" s="11" t="s">
        <v>50</v>
      </c>
      <c r="Q496" s="5"/>
      <c r="R496" s="11" t="s">
        <v>35</v>
      </c>
      <c r="S496" s="56" t="s">
        <v>19</v>
      </c>
      <c r="T496" s="11" t="s">
        <v>61</v>
      </c>
      <c r="U496" s="11" t="s">
        <v>139</v>
      </c>
      <c r="V496" s="63">
        <v>45107</v>
      </c>
      <c r="W496" s="12">
        <v>44607</v>
      </c>
      <c r="X496" s="5"/>
    </row>
    <row r="497" spans="1:24" x14ac:dyDescent="0.25">
      <c r="A497" s="11" t="s">
        <v>80</v>
      </c>
      <c r="B497" s="31">
        <f>(COUNTIF($A$4:$A497,$A497)=1)+0</f>
        <v>0</v>
      </c>
      <c r="C497" s="31"/>
      <c r="D497" s="31">
        <f>(COUNTIF($A$7:$A497,$A497)=1)+0</f>
        <v>0</v>
      </c>
      <c r="E497" s="31"/>
      <c r="F497" s="31"/>
      <c r="G497" s="31"/>
      <c r="H497" s="31"/>
      <c r="I497" s="31"/>
      <c r="J497" s="31"/>
      <c r="K497" s="1" t="s">
        <v>14</v>
      </c>
      <c r="L497" s="12">
        <v>44607</v>
      </c>
      <c r="M497" s="11" t="s">
        <v>405</v>
      </c>
      <c r="N497" s="11" t="s">
        <v>52</v>
      </c>
      <c r="O497" s="11" t="s">
        <v>45</v>
      </c>
      <c r="P497" s="11" t="s">
        <v>50</v>
      </c>
      <c r="Q497" s="5"/>
      <c r="R497" s="11" t="s">
        <v>35</v>
      </c>
      <c r="S497" s="56" t="s">
        <v>19</v>
      </c>
      <c r="T497" s="11" t="s">
        <v>61</v>
      </c>
      <c r="U497" s="11" t="s">
        <v>139</v>
      </c>
      <c r="V497" s="63">
        <v>45107</v>
      </c>
      <c r="W497" s="12">
        <v>44607</v>
      </c>
      <c r="X497" s="5"/>
    </row>
    <row r="498" spans="1:24" x14ac:dyDescent="0.25">
      <c r="A498" s="8" t="s">
        <v>80</v>
      </c>
      <c r="B498" s="31">
        <f>(COUNTIF($A$4:$A498,$A498)=1)+0</f>
        <v>0</v>
      </c>
      <c r="C498" s="31"/>
      <c r="D498" s="31">
        <f>(COUNTIF($A$7:$A498,$A498)=1)+0</f>
        <v>0</v>
      </c>
      <c r="E498" s="31"/>
      <c r="F498" s="31"/>
      <c r="G498" s="31"/>
      <c r="H498" s="31"/>
      <c r="I498" s="31"/>
      <c r="J498" s="31"/>
      <c r="K498" s="8" t="s">
        <v>14</v>
      </c>
      <c r="L498" s="9">
        <v>44774</v>
      </c>
      <c r="M498" s="8" t="s">
        <v>405</v>
      </c>
      <c r="N498" s="8" t="s">
        <v>52</v>
      </c>
      <c r="O498" s="8" t="s">
        <v>22</v>
      </c>
      <c r="P498" s="8" t="s">
        <v>50</v>
      </c>
      <c r="Q498" s="5"/>
      <c r="R498" s="8" t="s">
        <v>35</v>
      </c>
      <c r="S498" s="53" t="s">
        <v>25</v>
      </c>
      <c r="T498" s="8" t="s">
        <v>55</v>
      </c>
      <c r="U498" s="8"/>
      <c r="V498" s="69">
        <v>44980</v>
      </c>
      <c r="W498" s="9">
        <v>44980</v>
      </c>
      <c r="X498" s="10"/>
    </row>
    <row r="499" spans="1:24" x14ac:dyDescent="0.25">
      <c r="A499" s="11" t="s">
        <v>80</v>
      </c>
      <c r="B499" s="31">
        <f>(COUNTIF($A$4:$A499,$A499)=1)+0</f>
        <v>0</v>
      </c>
      <c r="C499" s="31"/>
      <c r="D499" s="31">
        <f>(COUNTIF($A$7:$A499,$A499)=1)+0</f>
        <v>0</v>
      </c>
      <c r="E499" s="31"/>
      <c r="F499" s="31"/>
      <c r="G499" s="31"/>
      <c r="H499" s="31"/>
      <c r="I499" s="31"/>
      <c r="J499" s="31"/>
      <c r="K499" s="1" t="s">
        <v>14</v>
      </c>
      <c r="L499" s="12">
        <v>44774</v>
      </c>
      <c r="M499" s="11" t="s">
        <v>405</v>
      </c>
      <c r="N499" s="11" t="s">
        <v>52</v>
      </c>
      <c r="O499" s="11" t="s">
        <v>22</v>
      </c>
      <c r="P499" s="11" t="s">
        <v>50</v>
      </c>
      <c r="Q499" s="5"/>
      <c r="R499" s="11" t="s">
        <v>35</v>
      </c>
      <c r="S499" s="56" t="s">
        <v>19</v>
      </c>
      <c r="T499" s="11" t="s">
        <v>61</v>
      </c>
      <c r="U499" s="11" t="s">
        <v>139</v>
      </c>
      <c r="V499" s="63">
        <v>45107</v>
      </c>
      <c r="W499" s="12">
        <v>44774</v>
      </c>
      <c r="X499" s="5"/>
    </row>
    <row r="500" spans="1:24" x14ac:dyDescent="0.25">
      <c r="A500" s="22" t="s">
        <v>80</v>
      </c>
      <c r="B500" s="31">
        <f>(COUNTIF($A$4:$A500,$A500)=1)+0</f>
        <v>0</v>
      </c>
      <c r="C500" s="31"/>
      <c r="D500" s="31">
        <f>(COUNTIF($A$7:$A500,$A500)=1)+0</f>
        <v>0</v>
      </c>
      <c r="E500" s="31"/>
      <c r="F500" s="31"/>
      <c r="G500" s="31"/>
      <c r="H500" s="31"/>
      <c r="I500" s="31"/>
      <c r="J500" s="31"/>
      <c r="K500" s="1" t="s">
        <v>14</v>
      </c>
      <c r="L500" s="12">
        <v>44774</v>
      </c>
      <c r="M500" s="11" t="s">
        <v>405</v>
      </c>
      <c r="N500" s="11" t="s">
        <v>52</v>
      </c>
      <c r="O500" s="11" t="s">
        <v>22</v>
      </c>
      <c r="P500" s="11" t="s">
        <v>50</v>
      </c>
      <c r="Q500" s="5"/>
      <c r="R500" s="11" t="s">
        <v>35</v>
      </c>
      <c r="S500" s="11" t="s">
        <v>19</v>
      </c>
      <c r="T500" s="68" t="s">
        <v>61</v>
      </c>
      <c r="U500" s="106" t="s">
        <v>139</v>
      </c>
      <c r="V500" s="12">
        <v>45107</v>
      </c>
      <c r="W500" s="12">
        <v>44774</v>
      </c>
      <c r="X500" s="5"/>
    </row>
    <row r="501" spans="1:24" x14ac:dyDescent="0.25">
      <c r="A501" s="8" t="s">
        <v>80</v>
      </c>
      <c r="B501" s="31">
        <f>(COUNTIF($A$4:$A501,$A501)=1)+0</f>
        <v>0</v>
      </c>
      <c r="C501" s="31"/>
      <c r="D501" s="31">
        <f>(COUNTIF($A$7:$A501,$A501)=1)+0</f>
        <v>0</v>
      </c>
      <c r="E501" s="31"/>
      <c r="F501" s="31"/>
      <c r="G501" s="31"/>
      <c r="H501" s="31"/>
      <c r="I501" s="31"/>
      <c r="J501" s="31"/>
      <c r="K501" s="8" t="s">
        <v>14</v>
      </c>
      <c r="L501" s="9">
        <v>44607</v>
      </c>
      <c r="M501" s="8" t="s">
        <v>405</v>
      </c>
      <c r="N501" s="8" t="s">
        <v>52</v>
      </c>
      <c r="O501" s="8" t="s">
        <v>26</v>
      </c>
      <c r="P501" s="8" t="s">
        <v>50</v>
      </c>
      <c r="Q501" s="5"/>
      <c r="R501" s="8" t="s">
        <v>35</v>
      </c>
      <c r="S501" s="8" t="s">
        <v>25</v>
      </c>
      <c r="T501" s="8" t="s">
        <v>55</v>
      </c>
      <c r="U501" s="8"/>
      <c r="V501" s="9">
        <v>44980</v>
      </c>
      <c r="W501" s="9">
        <v>44980</v>
      </c>
      <c r="X501" s="10"/>
    </row>
    <row r="502" spans="1:24" x14ac:dyDescent="0.25">
      <c r="A502" s="22" t="s">
        <v>80</v>
      </c>
      <c r="B502" s="31">
        <f>(COUNTIF($A$4:$A502,$A502)=1)+0</f>
        <v>0</v>
      </c>
      <c r="C502" s="31"/>
      <c r="D502" s="31">
        <f>(COUNTIF($A$7:$A502,$A502)=1)+0</f>
        <v>0</v>
      </c>
      <c r="E502" s="31"/>
      <c r="F502" s="31"/>
      <c r="G502" s="31"/>
      <c r="H502" s="31"/>
      <c r="I502" s="31"/>
      <c r="J502" s="31"/>
      <c r="K502" s="1" t="s">
        <v>14</v>
      </c>
      <c r="L502" s="12">
        <v>44607</v>
      </c>
      <c r="M502" s="11" t="s">
        <v>405</v>
      </c>
      <c r="N502" s="11" t="s">
        <v>52</v>
      </c>
      <c r="O502" s="11" t="s">
        <v>26</v>
      </c>
      <c r="P502" s="11" t="s">
        <v>50</v>
      </c>
      <c r="Q502" s="5"/>
      <c r="R502" s="11" t="s">
        <v>35</v>
      </c>
      <c r="S502" s="11" t="s">
        <v>19</v>
      </c>
      <c r="T502" s="11" t="s">
        <v>61</v>
      </c>
      <c r="U502" s="11" t="s">
        <v>139</v>
      </c>
      <c r="V502" s="12">
        <v>45107</v>
      </c>
      <c r="W502" s="12">
        <v>44607</v>
      </c>
      <c r="X502" s="5"/>
    </row>
    <row r="503" spans="1:24" x14ac:dyDescent="0.25">
      <c r="A503" s="11" t="s">
        <v>80</v>
      </c>
      <c r="B503" s="31">
        <f>(COUNTIF($A$4:$A503,$A503)=1)+0</f>
        <v>0</v>
      </c>
      <c r="C503" s="31"/>
      <c r="D503" s="31">
        <f>(COUNTIF($A$7:$A503,$A503)=1)+0</f>
        <v>0</v>
      </c>
      <c r="E503" s="31"/>
      <c r="F503" s="31"/>
      <c r="G503" s="31"/>
      <c r="H503" s="31"/>
      <c r="I503" s="31"/>
      <c r="J503" s="31"/>
      <c r="K503" s="1" t="s">
        <v>14</v>
      </c>
      <c r="L503" s="12">
        <v>44607</v>
      </c>
      <c r="M503" s="11" t="s">
        <v>405</v>
      </c>
      <c r="N503" s="11" t="s">
        <v>52</v>
      </c>
      <c r="O503" s="11" t="s">
        <v>26</v>
      </c>
      <c r="P503" s="11" t="s">
        <v>50</v>
      </c>
      <c r="Q503" s="5"/>
      <c r="R503" s="11" t="s">
        <v>35</v>
      </c>
      <c r="S503" s="11" t="s">
        <v>19</v>
      </c>
      <c r="T503" s="11" t="s">
        <v>61</v>
      </c>
      <c r="U503" s="11" t="s">
        <v>139</v>
      </c>
      <c r="V503" s="12">
        <v>45107</v>
      </c>
      <c r="W503" s="12">
        <v>44607</v>
      </c>
      <c r="X503" s="5"/>
    </row>
    <row r="504" spans="1:24" x14ac:dyDescent="0.25">
      <c r="A504" s="8" t="s">
        <v>80</v>
      </c>
      <c r="B504" s="31">
        <f>(COUNTIF($A$4:$A504,$A504)=1)+0</f>
        <v>0</v>
      </c>
      <c r="C504" s="31"/>
      <c r="D504" s="31">
        <f>(COUNTIF($A$7:$A504,$A504)=1)+0</f>
        <v>0</v>
      </c>
      <c r="E504" s="31"/>
      <c r="F504" s="31"/>
      <c r="G504" s="31"/>
      <c r="H504" s="31"/>
      <c r="I504" s="31"/>
      <c r="J504" s="31"/>
      <c r="K504" s="8" t="s">
        <v>14</v>
      </c>
      <c r="L504" s="9">
        <v>44607</v>
      </c>
      <c r="M504" s="8" t="s">
        <v>405</v>
      </c>
      <c r="N504" s="8" t="s">
        <v>52</v>
      </c>
      <c r="O504" s="8" t="s">
        <v>57</v>
      </c>
      <c r="P504" s="8" t="s">
        <v>50</v>
      </c>
      <c r="Q504" s="5"/>
      <c r="R504" s="8" t="s">
        <v>35</v>
      </c>
      <c r="S504" s="8" t="s">
        <v>25</v>
      </c>
      <c r="T504" s="8" t="s">
        <v>55</v>
      </c>
      <c r="U504" s="8"/>
      <c r="V504" s="9">
        <v>44980</v>
      </c>
      <c r="W504" s="9">
        <v>44980</v>
      </c>
      <c r="X504" s="10"/>
    </row>
    <row r="505" spans="1:24" x14ac:dyDescent="0.25">
      <c r="A505" s="22" t="s">
        <v>80</v>
      </c>
      <c r="B505" s="31">
        <f>(COUNTIF($A$4:$A505,$A505)=1)+0</f>
        <v>0</v>
      </c>
      <c r="C505" s="31"/>
      <c r="D505" s="31">
        <f>(COUNTIF($A$7:$A505,$A505)=1)+0</f>
        <v>0</v>
      </c>
      <c r="E505" s="31"/>
      <c r="F505" s="31"/>
      <c r="G505" s="31"/>
      <c r="H505" s="31"/>
      <c r="I505" s="31"/>
      <c r="J505" s="31"/>
      <c r="K505" s="1" t="s">
        <v>14</v>
      </c>
      <c r="L505" s="12">
        <v>44607</v>
      </c>
      <c r="M505" s="11" t="s">
        <v>405</v>
      </c>
      <c r="N505" s="11" t="s">
        <v>52</v>
      </c>
      <c r="O505" s="11" t="s">
        <v>57</v>
      </c>
      <c r="P505" s="11" t="s">
        <v>50</v>
      </c>
      <c r="Q505" s="5"/>
      <c r="R505" s="11" t="s">
        <v>35</v>
      </c>
      <c r="S505" s="11" t="s">
        <v>19</v>
      </c>
      <c r="T505" s="11" t="s">
        <v>61</v>
      </c>
      <c r="U505" s="11" t="s">
        <v>139</v>
      </c>
      <c r="V505" s="12">
        <v>45107</v>
      </c>
      <c r="W505" s="12">
        <v>44607</v>
      </c>
      <c r="X505" s="5"/>
    </row>
    <row r="506" spans="1:24" x14ac:dyDescent="0.25">
      <c r="A506" s="11" t="s">
        <v>80</v>
      </c>
      <c r="B506" s="31">
        <f>(COUNTIF($A$4:$A506,$A506)=1)+0</f>
        <v>0</v>
      </c>
      <c r="C506" s="31"/>
      <c r="D506" s="31">
        <f>(COUNTIF($A$7:$A506,$A506)=1)+0</f>
        <v>0</v>
      </c>
      <c r="E506" s="31"/>
      <c r="F506" s="31"/>
      <c r="G506" s="31"/>
      <c r="H506" s="31"/>
      <c r="I506" s="31"/>
      <c r="J506" s="31"/>
      <c r="K506" s="1" t="s">
        <v>14</v>
      </c>
      <c r="L506" s="12">
        <v>44607</v>
      </c>
      <c r="M506" s="11" t="s">
        <v>405</v>
      </c>
      <c r="N506" s="11" t="s">
        <v>52</v>
      </c>
      <c r="O506" s="11" t="s">
        <v>57</v>
      </c>
      <c r="P506" s="11" t="s">
        <v>50</v>
      </c>
      <c r="Q506" s="5"/>
      <c r="R506" s="11" t="s">
        <v>35</v>
      </c>
      <c r="S506" s="11" t="s">
        <v>19</v>
      </c>
      <c r="T506" s="11" t="s">
        <v>61</v>
      </c>
      <c r="U506" s="11" t="s">
        <v>139</v>
      </c>
      <c r="V506" s="12">
        <v>45107</v>
      </c>
      <c r="W506" s="12">
        <v>44607</v>
      </c>
      <c r="X506" s="5"/>
    </row>
    <row r="507" spans="1:24" x14ac:dyDescent="0.25">
      <c r="A507" s="8" t="s">
        <v>80</v>
      </c>
      <c r="B507" s="31">
        <f>(COUNTIF($A$4:$A507,$A507)=1)+0</f>
        <v>0</v>
      </c>
      <c r="C507" s="31"/>
      <c r="D507" s="31">
        <f>(COUNTIF($A$7:$A507,$A507)=1)+0</f>
        <v>0</v>
      </c>
      <c r="E507" s="31"/>
      <c r="F507" s="31"/>
      <c r="G507" s="31"/>
      <c r="H507" s="31"/>
      <c r="I507" s="31"/>
      <c r="J507" s="31"/>
      <c r="K507" s="8" t="s">
        <v>14</v>
      </c>
      <c r="L507" s="9">
        <v>44607</v>
      </c>
      <c r="M507" s="8" t="s">
        <v>405</v>
      </c>
      <c r="N507" s="8" t="s">
        <v>52</v>
      </c>
      <c r="O507" s="8" t="s">
        <v>29</v>
      </c>
      <c r="P507" s="8" t="s">
        <v>50</v>
      </c>
      <c r="Q507" s="5"/>
      <c r="R507" s="8" t="s">
        <v>35</v>
      </c>
      <c r="S507" s="8" t="s">
        <v>25</v>
      </c>
      <c r="T507" s="8" t="s">
        <v>55</v>
      </c>
      <c r="U507" s="8"/>
      <c r="V507" s="9">
        <v>44980</v>
      </c>
      <c r="W507" s="9">
        <v>44980</v>
      </c>
      <c r="X507" s="10"/>
    </row>
    <row r="508" spans="1:24" x14ac:dyDescent="0.25">
      <c r="A508" s="22" t="s">
        <v>80</v>
      </c>
      <c r="B508" s="31">
        <f>(COUNTIF($A$4:$A508,$A508)=1)+0</f>
        <v>0</v>
      </c>
      <c r="C508" s="31"/>
      <c r="D508" s="31">
        <f>(COUNTIF($A$7:$A508,$A508)=1)+0</f>
        <v>0</v>
      </c>
      <c r="E508" s="31"/>
      <c r="F508" s="31"/>
      <c r="G508" s="31"/>
      <c r="H508" s="31"/>
      <c r="I508" s="31"/>
      <c r="J508" s="31"/>
      <c r="K508" s="1" t="s">
        <v>14</v>
      </c>
      <c r="L508" s="12">
        <v>44607</v>
      </c>
      <c r="M508" s="11" t="s">
        <v>405</v>
      </c>
      <c r="N508" s="11" t="s">
        <v>52</v>
      </c>
      <c r="O508" s="11" t="s">
        <v>29</v>
      </c>
      <c r="P508" s="11" t="s">
        <v>50</v>
      </c>
      <c r="Q508" s="5"/>
      <c r="R508" s="11" t="s">
        <v>35</v>
      </c>
      <c r="S508" s="11" t="s">
        <v>19</v>
      </c>
      <c r="T508" s="11" t="s">
        <v>61</v>
      </c>
      <c r="U508" s="11" t="s">
        <v>139</v>
      </c>
      <c r="V508" s="12">
        <v>45107</v>
      </c>
      <c r="W508" s="12">
        <v>44607</v>
      </c>
      <c r="X508" s="5"/>
    </row>
    <row r="509" spans="1:24" x14ac:dyDescent="0.25">
      <c r="A509" s="11" t="s">
        <v>80</v>
      </c>
      <c r="B509" s="31">
        <f>(COUNTIF($A$4:$A509,$A509)=1)+0</f>
        <v>0</v>
      </c>
      <c r="C509" s="31"/>
      <c r="D509" s="31">
        <f>(COUNTIF($A$7:$A509,$A509)=1)+0</f>
        <v>0</v>
      </c>
      <c r="E509" s="31"/>
      <c r="F509" s="31"/>
      <c r="G509" s="31"/>
      <c r="H509" s="31"/>
      <c r="I509" s="31"/>
      <c r="J509" s="31"/>
      <c r="K509" s="1" t="s">
        <v>14</v>
      </c>
      <c r="L509" s="12">
        <v>44607</v>
      </c>
      <c r="M509" s="11" t="s">
        <v>405</v>
      </c>
      <c r="N509" s="11" t="s">
        <v>52</v>
      </c>
      <c r="O509" s="11" t="s">
        <v>29</v>
      </c>
      <c r="P509" s="11" t="s">
        <v>50</v>
      </c>
      <c r="Q509" s="5"/>
      <c r="R509" s="11" t="s">
        <v>35</v>
      </c>
      <c r="S509" s="11" t="s">
        <v>19</v>
      </c>
      <c r="T509" s="11" t="s">
        <v>61</v>
      </c>
      <c r="U509" s="11" t="s">
        <v>139</v>
      </c>
      <c r="V509" s="12">
        <v>45107</v>
      </c>
      <c r="W509" s="12">
        <v>44607</v>
      </c>
      <c r="X509" s="5"/>
    </row>
    <row r="510" spans="1:24" x14ac:dyDescent="0.25">
      <c r="A510" s="11" t="s">
        <v>80</v>
      </c>
      <c r="B510" s="31">
        <f>(COUNTIF($A$4:$A510,$A510)=1)+0</f>
        <v>0</v>
      </c>
      <c r="C510" s="31"/>
      <c r="D510" s="31">
        <f>(COUNTIF($A$7:$A510,$A510)=1)+0</f>
        <v>0</v>
      </c>
      <c r="E510" s="31"/>
      <c r="F510" s="31"/>
      <c r="G510" s="31"/>
      <c r="H510" s="31"/>
      <c r="I510" s="31"/>
      <c r="J510" s="31"/>
      <c r="K510" s="1" t="s">
        <v>14</v>
      </c>
      <c r="L510" s="12">
        <v>44774</v>
      </c>
      <c r="M510" s="11" t="s">
        <v>405</v>
      </c>
      <c r="N510" s="11" t="s">
        <v>52</v>
      </c>
      <c r="O510" s="11" t="s">
        <v>23</v>
      </c>
      <c r="P510" s="11" t="s">
        <v>206</v>
      </c>
      <c r="Q510" s="5"/>
      <c r="R510" s="11" t="s">
        <v>35</v>
      </c>
      <c r="S510" s="11" t="s">
        <v>19</v>
      </c>
      <c r="T510" s="11" t="s">
        <v>55</v>
      </c>
      <c r="U510" s="11" t="s">
        <v>56</v>
      </c>
      <c r="V510" s="12">
        <v>45085</v>
      </c>
      <c r="W510" s="12">
        <v>44774</v>
      </c>
      <c r="X510" s="5"/>
    </row>
    <row r="511" spans="1:24" x14ac:dyDescent="0.25">
      <c r="A511" s="11" t="s">
        <v>80</v>
      </c>
      <c r="B511" s="31">
        <f>(COUNTIF($A$4:$A511,$A511)=1)+0</f>
        <v>0</v>
      </c>
      <c r="C511" s="31"/>
      <c r="D511" s="31">
        <f>(COUNTIF($A$7:$A511,$A511)=1)+0</f>
        <v>0</v>
      </c>
      <c r="E511" s="31"/>
      <c r="F511" s="31"/>
      <c r="G511" s="31"/>
      <c r="H511" s="31"/>
      <c r="I511" s="31"/>
      <c r="J511" s="31"/>
      <c r="K511" s="1" t="s">
        <v>14</v>
      </c>
      <c r="L511" s="12">
        <v>44774</v>
      </c>
      <c r="M511" s="11" t="s">
        <v>405</v>
      </c>
      <c r="N511" s="11" t="s">
        <v>52</v>
      </c>
      <c r="O511" s="11" t="s">
        <v>22</v>
      </c>
      <c r="P511" s="11" t="s">
        <v>206</v>
      </c>
      <c r="Q511" s="5"/>
      <c r="R511" s="11" t="s">
        <v>35</v>
      </c>
      <c r="S511" s="11" t="s">
        <v>19</v>
      </c>
      <c r="T511" s="11" t="s">
        <v>55</v>
      </c>
      <c r="U511" s="11" t="s">
        <v>56</v>
      </c>
      <c r="V511" s="12">
        <v>45085</v>
      </c>
      <c r="W511" s="12">
        <v>44775</v>
      </c>
      <c r="X511" s="5"/>
    </row>
    <row r="512" spans="1:24" x14ac:dyDescent="0.25">
      <c r="A512" s="11" t="s">
        <v>80</v>
      </c>
      <c r="B512" s="31">
        <f>(COUNTIF($A$4:$A512,$A512)=1)+0</f>
        <v>0</v>
      </c>
      <c r="C512" s="31"/>
      <c r="D512" s="31">
        <f>(COUNTIF($A$7:$A512,$A512)=1)+0</f>
        <v>0</v>
      </c>
      <c r="E512" s="31"/>
      <c r="F512" s="31"/>
      <c r="G512" s="31"/>
      <c r="H512" s="31"/>
      <c r="I512" s="31"/>
      <c r="J512" s="31"/>
      <c r="K512" s="1" t="s">
        <v>14</v>
      </c>
      <c r="L512" s="12">
        <v>44607</v>
      </c>
      <c r="M512" s="11" t="s">
        <v>405</v>
      </c>
      <c r="N512" s="11" t="s">
        <v>52</v>
      </c>
      <c r="O512" s="11" t="s">
        <v>57</v>
      </c>
      <c r="P512" s="11" t="s">
        <v>206</v>
      </c>
      <c r="Q512" s="5"/>
      <c r="R512" s="16" t="s">
        <v>35</v>
      </c>
      <c r="S512" s="16" t="s">
        <v>19</v>
      </c>
      <c r="T512" s="11" t="s">
        <v>55</v>
      </c>
      <c r="U512" s="11" t="s">
        <v>56</v>
      </c>
      <c r="V512" s="12">
        <v>45085</v>
      </c>
      <c r="W512" s="12">
        <v>44776</v>
      </c>
      <c r="X512" s="13"/>
    </row>
    <row r="513" spans="1:24" x14ac:dyDescent="0.25">
      <c r="A513" s="11" t="s">
        <v>80</v>
      </c>
      <c r="B513" s="31">
        <f>(COUNTIF($A$4:$A513,$A513)=1)+0</f>
        <v>0</v>
      </c>
      <c r="C513" s="31"/>
      <c r="D513" s="31">
        <f>(COUNTIF($A$7:$A513,$A513)=1)+0</f>
        <v>0</v>
      </c>
      <c r="E513" s="31"/>
      <c r="F513" s="31"/>
      <c r="G513" s="31"/>
      <c r="H513" s="31"/>
      <c r="I513" s="31"/>
      <c r="J513" s="31"/>
      <c r="K513" s="1" t="s">
        <v>14</v>
      </c>
      <c r="L513" s="12">
        <v>44607</v>
      </c>
      <c r="M513" s="11" t="s">
        <v>405</v>
      </c>
      <c r="N513" s="11" t="s">
        <v>52</v>
      </c>
      <c r="O513" s="11" t="s">
        <v>26</v>
      </c>
      <c r="P513" s="11" t="s">
        <v>206</v>
      </c>
      <c r="Q513" s="5"/>
      <c r="R513" s="16" t="s">
        <v>35</v>
      </c>
      <c r="S513" s="16" t="s">
        <v>19</v>
      </c>
      <c r="T513" s="11" t="s">
        <v>55</v>
      </c>
      <c r="U513" s="11" t="s">
        <v>56</v>
      </c>
      <c r="V513" s="12">
        <v>45085</v>
      </c>
      <c r="W513" s="12">
        <v>44777</v>
      </c>
      <c r="X513" s="13"/>
    </row>
    <row r="514" spans="1:24" x14ac:dyDescent="0.25">
      <c r="A514" s="11" t="s">
        <v>80</v>
      </c>
      <c r="B514" s="31">
        <f>(COUNTIF($A$4:$A514,$A514)=1)+0</f>
        <v>0</v>
      </c>
      <c r="C514" s="31"/>
      <c r="D514" s="31">
        <f>(COUNTIF($A$7:$A514,$A514)=1)+0</f>
        <v>0</v>
      </c>
      <c r="E514" s="31"/>
      <c r="F514" s="31"/>
      <c r="G514" s="31"/>
      <c r="H514" s="31"/>
      <c r="I514" s="31"/>
      <c r="J514" s="31"/>
      <c r="K514" s="1" t="s">
        <v>14</v>
      </c>
      <c r="L514" s="12">
        <v>44607</v>
      </c>
      <c r="M514" s="11" t="s">
        <v>405</v>
      </c>
      <c r="N514" s="11" t="s">
        <v>52</v>
      </c>
      <c r="O514" s="11" t="s">
        <v>45</v>
      </c>
      <c r="P514" s="16" t="s">
        <v>206</v>
      </c>
      <c r="Q514" s="5"/>
      <c r="R514" s="16" t="s">
        <v>35</v>
      </c>
      <c r="S514" s="16" t="s">
        <v>19</v>
      </c>
      <c r="T514" s="11" t="s">
        <v>55</v>
      </c>
      <c r="U514" s="11" t="s">
        <v>56</v>
      </c>
      <c r="V514" s="12">
        <v>45085</v>
      </c>
      <c r="W514" s="12">
        <v>44778</v>
      </c>
      <c r="X514" s="13"/>
    </row>
    <row r="515" spans="1:24" x14ac:dyDescent="0.25">
      <c r="A515" s="11" t="s">
        <v>80</v>
      </c>
      <c r="B515" s="31">
        <f>(COUNTIF($A$4:$A515,$A515)=1)+0</f>
        <v>0</v>
      </c>
      <c r="C515" s="31"/>
      <c r="D515" s="31">
        <f>(COUNTIF($A$7:$A515,$A515)=1)+0</f>
        <v>0</v>
      </c>
      <c r="E515" s="31"/>
      <c r="F515" s="31"/>
      <c r="G515" s="31"/>
      <c r="H515" s="31"/>
      <c r="I515" s="31"/>
      <c r="J515" s="31"/>
      <c r="K515" s="1" t="s">
        <v>14</v>
      </c>
      <c r="L515" s="12">
        <v>44607</v>
      </c>
      <c r="M515" s="11" t="s">
        <v>405</v>
      </c>
      <c r="N515" s="11" t="s">
        <v>52</v>
      </c>
      <c r="O515" s="11" t="s">
        <v>29</v>
      </c>
      <c r="P515" s="16" t="s">
        <v>206</v>
      </c>
      <c r="Q515" s="5"/>
      <c r="R515" s="16" t="s">
        <v>35</v>
      </c>
      <c r="S515" s="16" t="s">
        <v>19</v>
      </c>
      <c r="T515" s="11" t="s">
        <v>55</v>
      </c>
      <c r="U515" s="11" t="s">
        <v>56</v>
      </c>
      <c r="V515" s="12">
        <v>45085</v>
      </c>
      <c r="W515" s="12">
        <v>44779</v>
      </c>
      <c r="X515" s="5"/>
    </row>
    <row r="516" spans="1:24" x14ac:dyDescent="0.25">
      <c r="A516" s="11" t="s">
        <v>80</v>
      </c>
      <c r="B516" s="31">
        <f>(COUNTIF($A$4:$A516,$A516)=1)+0</f>
        <v>0</v>
      </c>
      <c r="C516" s="31"/>
      <c r="D516" s="31">
        <f>(COUNTIF($A$7:$A516,$A516)=1)+0</f>
        <v>0</v>
      </c>
      <c r="E516" s="31"/>
      <c r="F516" s="31"/>
      <c r="G516" s="31"/>
      <c r="H516" s="31"/>
      <c r="I516" s="31"/>
      <c r="J516" s="31"/>
      <c r="K516" s="1" t="s">
        <v>14</v>
      </c>
      <c r="L516" s="12">
        <v>44607</v>
      </c>
      <c r="M516" s="11" t="s">
        <v>405</v>
      </c>
      <c r="N516" s="11" t="s">
        <v>52</v>
      </c>
      <c r="O516" s="11" t="s">
        <v>82</v>
      </c>
      <c r="P516" s="11" t="s">
        <v>206</v>
      </c>
      <c r="Q516" s="5"/>
      <c r="R516" s="16" t="s">
        <v>35</v>
      </c>
      <c r="S516" s="16" t="s">
        <v>19</v>
      </c>
      <c r="T516" s="11" t="s">
        <v>55</v>
      </c>
      <c r="U516" s="11" t="s">
        <v>56</v>
      </c>
      <c r="V516" s="12">
        <v>45085</v>
      </c>
      <c r="W516" s="12">
        <v>44780</v>
      </c>
      <c r="X516" s="13"/>
    </row>
    <row r="517" spans="1:24" x14ac:dyDescent="0.25">
      <c r="A517" s="11" t="s">
        <v>80</v>
      </c>
      <c r="B517" s="31">
        <f>(COUNTIF($A$4:$A517,$A517)=1)+0</f>
        <v>0</v>
      </c>
      <c r="C517" s="31"/>
      <c r="D517" s="31">
        <f>(COUNTIF($A$7:$A517,$A517)=1)+0</f>
        <v>0</v>
      </c>
      <c r="E517" s="31"/>
      <c r="F517" s="31"/>
      <c r="G517" s="31"/>
      <c r="H517" s="31"/>
      <c r="I517" s="31"/>
      <c r="J517" s="31"/>
      <c r="K517" s="1" t="s">
        <v>14</v>
      </c>
      <c r="L517" s="12">
        <v>44774</v>
      </c>
      <c r="M517" s="11" t="s">
        <v>405</v>
      </c>
      <c r="N517" s="11" t="s">
        <v>52</v>
      </c>
      <c r="O517" s="11" t="s">
        <v>43</v>
      </c>
      <c r="P517" s="11" t="s">
        <v>206</v>
      </c>
      <c r="Q517" s="5"/>
      <c r="R517" s="16" t="s">
        <v>35</v>
      </c>
      <c r="S517" s="16" t="s">
        <v>19</v>
      </c>
      <c r="T517" s="11" t="s">
        <v>55</v>
      </c>
      <c r="U517" s="11" t="s">
        <v>56</v>
      </c>
      <c r="V517" s="12">
        <v>45085</v>
      </c>
      <c r="W517" s="12">
        <v>44781</v>
      </c>
      <c r="X517" s="13"/>
    </row>
    <row r="518" spans="1:24" x14ac:dyDescent="0.25">
      <c r="A518" s="8" t="s">
        <v>80</v>
      </c>
      <c r="B518" s="31">
        <f>(COUNTIF($A$4:$A518,$A518)=1)+0</f>
        <v>0</v>
      </c>
      <c r="C518" s="31"/>
      <c r="D518" s="31">
        <f>(COUNTIF($A$7:$A518,$A518)=1)+0</f>
        <v>0</v>
      </c>
      <c r="E518" s="31"/>
      <c r="F518" s="31"/>
      <c r="G518" s="31"/>
      <c r="H518" s="31"/>
      <c r="I518" s="31"/>
      <c r="J518" s="31"/>
      <c r="K518" s="8" t="s">
        <v>14</v>
      </c>
      <c r="L518" s="9">
        <v>44774</v>
      </c>
      <c r="M518" s="8" t="s">
        <v>405</v>
      </c>
      <c r="N518" s="8" t="s">
        <v>52</v>
      </c>
      <c r="O518" s="8" t="s">
        <v>43</v>
      </c>
      <c r="P518" s="49" t="s">
        <v>122</v>
      </c>
      <c r="Q518" s="5"/>
      <c r="R518" s="49" t="s">
        <v>35</v>
      </c>
      <c r="S518" s="49" t="s">
        <v>25</v>
      </c>
      <c r="T518" s="8" t="s">
        <v>20</v>
      </c>
      <c r="U518" s="8"/>
      <c r="V518" s="9">
        <v>44979</v>
      </c>
      <c r="W518" s="9">
        <v>44979</v>
      </c>
      <c r="X518" s="10"/>
    </row>
    <row r="519" spans="1:24" x14ac:dyDescent="0.25">
      <c r="A519" s="8" t="s">
        <v>80</v>
      </c>
      <c r="B519" s="31">
        <f>(COUNTIF($A$4:$A519,$A519)=1)+0</f>
        <v>0</v>
      </c>
      <c r="C519" s="31"/>
      <c r="D519" s="31">
        <f>(COUNTIF($A$7:$A519,$A519)=1)+0</f>
        <v>0</v>
      </c>
      <c r="E519" s="31"/>
      <c r="F519" s="31"/>
      <c r="G519" s="31"/>
      <c r="H519" s="31"/>
      <c r="I519" s="31"/>
      <c r="J519" s="31"/>
      <c r="K519" s="8" t="s">
        <v>14</v>
      </c>
      <c r="L519" s="9">
        <v>44607</v>
      </c>
      <c r="M519" s="8" t="s">
        <v>405</v>
      </c>
      <c r="N519" s="8" t="s">
        <v>52</v>
      </c>
      <c r="O519" s="8" t="s">
        <v>82</v>
      </c>
      <c r="P519" s="8" t="s">
        <v>122</v>
      </c>
      <c r="Q519" s="5"/>
      <c r="R519" s="49" t="s">
        <v>35</v>
      </c>
      <c r="S519" s="49" t="s">
        <v>25</v>
      </c>
      <c r="T519" s="8" t="s">
        <v>20</v>
      </c>
      <c r="U519" s="8"/>
      <c r="V519" s="9">
        <v>44979</v>
      </c>
      <c r="W519" s="9">
        <v>44979</v>
      </c>
      <c r="X519" s="10"/>
    </row>
    <row r="520" spans="1:24" x14ac:dyDescent="0.25">
      <c r="A520" s="8" t="s">
        <v>80</v>
      </c>
      <c r="B520" s="31">
        <f>(COUNTIF($A$4:$A520,$A520)=1)+0</f>
        <v>0</v>
      </c>
      <c r="C520" s="31"/>
      <c r="D520" s="31">
        <f>(COUNTIF($A$7:$A520,$A520)=1)+0</f>
        <v>0</v>
      </c>
      <c r="E520" s="31"/>
      <c r="F520" s="31"/>
      <c r="G520" s="31"/>
      <c r="H520" s="31"/>
      <c r="I520" s="31"/>
      <c r="J520" s="31"/>
      <c r="K520" s="8" t="s">
        <v>14</v>
      </c>
      <c r="L520" s="9">
        <v>44774</v>
      </c>
      <c r="M520" s="8" t="s">
        <v>405</v>
      </c>
      <c r="N520" s="8" t="s">
        <v>52</v>
      </c>
      <c r="O520" s="8" t="s">
        <v>23</v>
      </c>
      <c r="P520" s="8" t="s">
        <v>122</v>
      </c>
      <c r="Q520" s="5"/>
      <c r="R520" s="49" t="s">
        <v>35</v>
      </c>
      <c r="S520" s="49" t="s">
        <v>25</v>
      </c>
      <c r="T520" s="8" t="s">
        <v>20</v>
      </c>
      <c r="U520" s="8"/>
      <c r="V520" s="9">
        <v>44979</v>
      </c>
      <c r="W520" s="9">
        <v>44979</v>
      </c>
      <c r="X520" s="10"/>
    </row>
    <row r="521" spans="1:24" x14ac:dyDescent="0.25">
      <c r="A521" s="8" t="s">
        <v>80</v>
      </c>
      <c r="B521" s="31">
        <f>(COUNTIF($A$4:$A521,$A521)=1)+0</f>
        <v>0</v>
      </c>
      <c r="C521" s="31"/>
      <c r="D521" s="31">
        <f>(COUNTIF($A$7:$A521,$A521)=1)+0</f>
        <v>0</v>
      </c>
      <c r="E521" s="31"/>
      <c r="F521" s="31"/>
      <c r="G521" s="31"/>
      <c r="H521" s="31"/>
      <c r="I521" s="31"/>
      <c r="J521" s="31"/>
      <c r="K521" s="8" t="s">
        <v>14</v>
      </c>
      <c r="L521" s="9">
        <v>44607</v>
      </c>
      <c r="M521" s="8" t="s">
        <v>405</v>
      </c>
      <c r="N521" s="8" t="s">
        <v>52</v>
      </c>
      <c r="O521" s="8" t="s">
        <v>45</v>
      </c>
      <c r="P521" s="8" t="s">
        <v>122</v>
      </c>
      <c r="Q521" s="5"/>
      <c r="R521" s="49" t="s">
        <v>35</v>
      </c>
      <c r="S521" s="49" t="s">
        <v>25</v>
      </c>
      <c r="T521" s="8" t="s">
        <v>20</v>
      </c>
      <c r="U521" s="8"/>
      <c r="V521" s="9">
        <v>44979</v>
      </c>
      <c r="W521" s="9">
        <v>44979</v>
      </c>
      <c r="X521" s="10"/>
    </row>
    <row r="522" spans="1:24" x14ac:dyDescent="0.25">
      <c r="A522" s="8" t="s">
        <v>80</v>
      </c>
      <c r="B522" s="31">
        <f>(COUNTIF($A$4:$A522,$A522)=1)+0</f>
        <v>0</v>
      </c>
      <c r="C522" s="31"/>
      <c r="D522" s="31">
        <f>(COUNTIF($A$7:$A522,$A522)=1)+0</f>
        <v>0</v>
      </c>
      <c r="E522" s="31"/>
      <c r="F522" s="31"/>
      <c r="G522" s="31"/>
      <c r="H522" s="31"/>
      <c r="I522" s="31"/>
      <c r="J522" s="31"/>
      <c r="K522" s="8" t="s">
        <v>14</v>
      </c>
      <c r="L522" s="9">
        <v>44774</v>
      </c>
      <c r="M522" s="8" t="s">
        <v>405</v>
      </c>
      <c r="N522" s="8" t="s">
        <v>52</v>
      </c>
      <c r="O522" s="8" t="s">
        <v>22</v>
      </c>
      <c r="P522" s="8" t="s">
        <v>122</v>
      </c>
      <c r="Q522" s="5"/>
      <c r="R522" s="49" t="s">
        <v>35</v>
      </c>
      <c r="S522" s="49" t="s">
        <v>25</v>
      </c>
      <c r="T522" s="8" t="s">
        <v>20</v>
      </c>
      <c r="U522" s="8"/>
      <c r="V522" s="9">
        <v>44979</v>
      </c>
      <c r="W522" s="9">
        <v>44979</v>
      </c>
      <c r="X522" s="10"/>
    </row>
    <row r="523" spans="1:24" x14ac:dyDescent="0.25">
      <c r="A523" s="8" t="s">
        <v>80</v>
      </c>
      <c r="B523" s="31">
        <f>(COUNTIF($A$4:$A523,$A523)=1)+0</f>
        <v>0</v>
      </c>
      <c r="C523" s="31"/>
      <c r="D523" s="31">
        <f>(COUNTIF($A$7:$A523,$A523)=1)+0</f>
        <v>0</v>
      </c>
      <c r="E523" s="31"/>
      <c r="F523" s="31"/>
      <c r="G523" s="31"/>
      <c r="H523" s="31"/>
      <c r="I523" s="31"/>
      <c r="J523" s="31"/>
      <c r="K523" s="8" t="s">
        <v>14</v>
      </c>
      <c r="L523" s="9">
        <v>44607</v>
      </c>
      <c r="M523" s="8" t="s">
        <v>405</v>
      </c>
      <c r="N523" s="8" t="s">
        <v>52</v>
      </c>
      <c r="O523" s="8" t="s">
        <v>26</v>
      </c>
      <c r="P523" s="8" t="s">
        <v>122</v>
      </c>
      <c r="Q523" s="5"/>
      <c r="R523" s="49" t="s">
        <v>35</v>
      </c>
      <c r="S523" s="49" t="s">
        <v>25</v>
      </c>
      <c r="T523" s="8" t="s">
        <v>20</v>
      </c>
      <c r="U523" s="8"/>
      <c r="V523" s="9">
        <v>44979</v>
      </c>
      <c r="W523" s="9">
        <v>44979</v>
      </c>
      <c r="X523" s="10"/>
    </row>
    <row r="524" spans="1:24" x14ac:dyDescent="0.25">
      <c r="A524" s="8" t="s">
        <v>80</v>
      </c>
      <c r="B524" s="31">
        <f>(COUNTIF($A$4:$A524,$A524)=1)+0</f>
        <v>0</v>
      </c>
      <c r="C524" s="31"/>
      <c r="D524" s="31">
        <f>(COUNTIF($A$7:$A524,$A524)=1)+0</f>
        <v>0</v>
      </c>
      <c r="E524" s="31"/>
      <c r="F524" s="31"/>
      <c r="G524" s="31"/>
      <c r="H524" s="31"/>
      <c r="I524" s="31"/>
      <c r="J524" s="31"/>
      <c r="K524" s="8" t="s">
        <v>14</v>
      </c>
      <c r="L524" s="9">
        <v>44607</v>
      </c>
      <c r="M524" s="8" t="s">
        <v>405</v>
      </c>
      <c r="N524" s="8" t="s">
        <v>52</v>
      </c>
      <c r="O524" s="8" t="s">
        <v>57</v>
      </c>
      <c r="P524" s="8" t="s">
        <v>122</v>
      </c>
      <c r="Q524" s="5"/>
      <c r="R524" s="49" t="s">
        <v>35</v>
      </c>
      <c r="S524" s="49" t="s">
        <v>25</v>
      </c>
      <c r="T524" s="8" t="s">
        <v>20</v>
      </c>
      <c r="U524" s="8"/>
      <c r="V524" s="9">
        <v>44979</v>
      </c>
      <c r="W524" s="9">
        <v>44979</v>
      </c>
      <c r="X524" s="10"/>
    </row>
    <row r="525" spans="1:24" x14ac:dyDescent="0.25">
      <c r="A525" s="8" t="s">
        <v>80</v>
      </c>
      <c r="B525" s="31">
        <f>(COUNTIF($A$4:$A525,$A525)=1)+0</f>
        <v>0</v>
      </c>
      <c r="C525" s="31"/>
      <c r="D525" s="31">
        <f>(COUNTIF($A$7:$A525,$A525)=1)+0</f>
        <v>0</v>
      </c>
      <c r="E525" s="31"/>
      <c r="F525" s="31"/>
      <c r="G525" s="31"/>
      <c r="H525" s="31"/>
      <c r="I525" s="31"/>
      <c r="J525" s="31"/>
      <c r="K525" s="8" t="s">
        <v>14</v>
      </c>
      <c r="L525" s="9">
        <v>44607</v>
      </c>
      <c r="M525" s="8" t="s">
        <v>405</v>
      </c>
      <c r="N525" s="8" t="s">
        <v>52</v>
      </c>
      <c r="O525" s="8" t="s">
        <v>29</v>
      </c>
      <c r="P525" s="8" t="s">
        <v>122</v>
      </c>
      <c r="Q525" s="5"/>
      <c r="R525" s="49" t="s">
        <v>35</v>
      </c>
      <c r="S525" s="8" t="s">
        <v>25</v>
      </c>
      <c r="T525" s="8" t="s">
        <v>20</v>
      </c>
      <c r="U525" s="8"/>
      <c r="V525" s="9">
        <v>44979</v>
      </c>
      <c r="W525" s="9">
        <v>44979</v>
      </c>
      <c r="X525" s="10"/>
    </row>
    <row r="526" spans="1:24" x14ac:dyDescent="0.25">
      <c r="A526" s="8" t="s">
        <v>80</v>
      </c>
      <c r="B526" s="31">
        <f>(COUNTIF($A$4:$A526,$A526)=1)+0</f>
        <v>0</v>
      </c>
      <c r="C526" s="31"/>
      <c r="D526" s="31">
        <f>(COUNTIF($A$7:$A526,$A526)=1)+0</f>
        <v>0</v>
      </c>
      <c r="E526" s="31"/>
      <c r="F526" s="31"/>
      <c r="G526" s="31"/>
      <c r="H526" s="31"/>
      <c r="I526" s="31"/>
      <c r="J526" s="31"/>
      <c r="K526" s="8" t="s">
        <v>14</v>
      </c>
      <c r="L526" s="9">
        <v>44774</v>
      </c>
      <c r="M526" s="8" t="s">
        <v>405</v>
      </c>
      <c r="N526" s="8" t="s">
        <v>52</v>
      </c>
      <c r="O526" s="8" t="s">
        <v>22</v>
      </c>
      <c r="P526" s="8" t="s">
        <v>125</v>
      </c>
      <c r="R526" s="49" t="s">
        <v>54</v>
      </c>
      <c r="S526" s="8" t="s">
        <v>25</v>
      </c>
      <c r="T526" s="8" t="s">
        <v>55</v>
      </c>
      <c r="U526" s="49" t="s">
        <v>56</v>
      </c>
      <c r="V526" s="9">
        <v>45091</v>
      </c>
      <c r="W526" s="50">
        <v>45092</v>
      </c>
      <c r="X526" s="51"/>
    </row>
    <row r="527" spans="1:24" x14ac:dyDescent="0.25">
      <c r="A527" s="8" t="s">
        <v>80</v>
      </c>
      <c r="B527" s="31">
        <f>(COUNTIF($A$4:$A527,$A527)=1)+0</f>
        <v>0</v>
      </c>
      <c r="C527" s="31"/>
      <c r="D527" s="31">
        <f>(COUNTIF($A$7:$A527,$A527)=1)+0</f>
        <v>0</v>
      </c>
      <c r="E527" s="31"/>
      <c r="F527" s="31"/>
      <c r="G527" s="31"/>
      <c r="H527" s="31"/>
      <c r="I527" s="31"/>
      <c r="J527" s="31"/>
      <c r="K527" s="8" t="s">
        <v>14</v>
      </c>
      <c r="L527" s="9">
        <v>44607</v>
      </c>
      <c r="M527" s="8" t="s">
        <v>405</v>
      </c>
      <c r="N527" s="8" t="s">
        <v>52</v>
      </c>
      <c r="O527" s="8" t="s">
        <v>26</v>
      </c>
      <c r="P527" s="8" t="s">
        <v>125</v>
      </c>
      <c r="R527" s="49" t="s">
        <v>54</v>
      </c>
      <c r="S527" s="8" t="s">
        <v>25</v>
      </c>
      <c r="T527" s="8" t="s">
        <v>55</v>
      </c>
      <c r="U527" s="49" t="s">
        <v>56</v>
      </c>
      <c r="V527" s="50">
        <v>45091</v>
      </c>
      <c r="W527" s="50">
        <v>45092</v>
      </c>
      <c r="X527" s="51"/>
    </row>
    <row r="528" spans="1:24" x14ac:dyDescent="0.25">
      <c r="A528" s="8" t="s">
        <v>80</v>
      </c>
      <c r="B528" s="31">
        <f>(COUNTIF($A$4:$A528,$A528)=1)+0</f>
        <v>0</v>
      </c>
      <c r="C528" s="31"/>
      <c r="D528" s="31">
        <f>(COUNTIF($A$7:$A528,$A528)=1)+0</f>
        <v>0</v>
      </c>
      <c r="E528" s="31"/>
      <c r="F528" s="31"/>
      <c r="G528" s="31"/>
      <c r="H528" s="31"/>
      <c r="I528" s="31"/>
      <c r="J528" s="31"/>
      <c r="K528" s="8" t="s">
        <v>14</v>
      </c>
      <c r="L528" s="9">
        <v>44607</v>
      </c>
      <c r="M528" s="8" t="s">
        <v>405</v>
      </c>
      <c r="N528" s="8" t="s">
        <v>52</v>
      </c>
      <c r="O528" s="8" t="s">
        <v>57</v>
      </c>
      <c r="P528" s="8" t="s">
        <v>125</v>
      </c>
      <c r="Q528" s="85"/>
      <c r="R528" s="49" t="s">
        <v>54</v>
      </c>
      <c r="S528" s="8" t="s">
        <v>25</v>
      </c>
      <c r="T528" s="8" t="s">
        <v>55</v>
      </c>
      <c r="U528" s="8" t="s">
        <v>56</v>
      </c>
      <c r="V528" s="50">
        <v>45091</v>
      </c>
      <c r="W528" s="9">
        <v>45092</v>
      </c>
      <c r="X528" s="10"/>
    </row>
    <row r="529" spans="1:24" x14ac:dyDescent="0.25">
      <c r="A529" s="94" t="s">
        <v>80</v>
      </c>
      <c r="B529" s="31">
        <f>(COUNTIF($A$4:$A529,$A529)=1)+0</f>
        <v>0</v>
      </c>
      <c r="C529" s="32"/>
      <c r="D529" s="31">
        <f>(COUNTIF($A$7:$A529,$A529)=1)+0</f>
        <v>0</v>
      </c>
      <c r="E529" s="32"/>
      <c r="F529" s="32"/>
      <c r="G529" s="32"/>
      <c r="H529" s="32"/>
      <c r="I529" s="32"/>
      <c r="J529" s="32"/>
      <c r="K529" s="8" t="s">
        <v>14</v>
      </c>
      <c r="L529" s="67">
        <v>44607</v>
      </c>
      <c r="M529" s="94" t="s">
        <v>405</v>
      </c>
      <c r="N529" s="94" t="s">
        <v>52</v>
      </c>
      <c r="O529" s="94" t="s">
        <v>29</v>
      </c>
      <c r="P529" s="94" t="s">
        <v>125</v>
      </c>
      <c r="Q529" s="85"/>
      <c r="R529" s="49" t="s">
        <v>54</v>
      </c>
      <c r="S529" s="8" t="s">
        <v>25</v>
      </c>
      <c r="T529" s="8" t="s">
        <v>55</v>
      </c>
      <c r="U529" s="8" t="s">
        <v>56</v>
      </c>
      <c r="V529" s="50">
        <v>45091</v>
      </c>
      <c r="W529" s="67">
        <v>45092</v>
      </c>
      <c r="X529" s="10"/>
    </row>
    <row r="530" spans="1:24" x14ac:dyDescent="0.25">
      <c r="A530" s="8" t="s">
        <v>89</v>
      </c>
      <c r="B530" s="31">
        <f>(COUNTIF($A$4:$A530,$A530)=1)+0</f>
        <v>1</v>
      </c>
      <c r="C530" s="31"/>
      <c r="D530" s="31">
        <f>(COUNTIF($A$7:$A530,$A530)=1)+0</f>
        <v>1</v>
      </c>
      <c r="E530" s="31"/>
      <c r="F530" s="31"/>
      <c r="G530" s="31"/>
      <c r="H530" s="31"/>
      <c r="I530" s="31"/>
      <c r="J530" s="31"/>
      <c r="K530" s="8" t="s">
        <v>14</v>
      </c>
      <c r="L530" s="9">
        <v>44677</v>
      </c>
      <c r="M530" s="8" t="s">
        <v>393</v>
      </c>
      <c r="N530" s="8" t="s">
        <v>90</v>
      </c>
      <c r="O530" s="8" t="s">
        <v>91</v>
      </c>
      <c r="P530" s="49" t="s">
        <v>58</v>
      </c>
      <c r="Q530" s="10"/>
      <c r="R530" s="49" t="s">
        <v>92</v>
      </c>
      <c r="S530" s="8" t="s">
        <v>25</v>
      </c>
      <c r="T530" s="8" t="s">
        <v>55</v>
      </c>
      <c r="U530" s="8" t="s">
        <v>56</v>
      </c>
      <c r="V530" s="50">
        <v>44803</v>
      </c>
      <c r="W530" s="50">
        <v>44848</v>
      </c>
      <c r="X530" s="51"/>
    </row>
    <row r="531" spans="1:24" x14ac:dyDescent="0.25">
      <c r="A531" s="22" t="s">
        <v>89</v>
      </c>
      <c r="B531" s="31">
        <f>(COUNTIF($A$4:$A531,$A531)=1)+0</f>
        <v>0</v>
      </c>
      <c r="C531" s="31"/>
      <c r="D531" s="31">
        <f>(COUNTIF($A$7:$A531,$A531)=1)+0</f>
        <v>0</v>
      </c>
      <c r="E531" s="31"/>
      <c r="F531" s="31"/>
      <c r="G531" s="31"/>
      <c r="H531" s="31"/>
      <c r="I531" s="31"/>
      <c r="J531" s="31"/>
      <c r="K531" s="1" t="s">
        <v>14</v>
      </c>
      <c r="L531" s="12">
        <v>44677</v>
      </c>
      <c r="M531" s="11" t="s">
        <v>393</v>
      </c>
      <c r="N531" s="11" t="s">
        <v>90</v>
      </c>
      <c r="O531" s="11" t="s">
        <v>91</v>
      </c>
      <c r="P531" s="16" t="s">
        <v>94</v>
      </c>
      <c r="Q531" s="5"/>
      <c r="R531" s="16" t="s">
        <v>35</v>
      </c>
      <c r="S531" s="11" t="s">
        <v>19</v>
      </c>
      <c r="T531" s="11" t="s">
        <v>142</v>
      </c>
      <c r="U531" s="11" t="s">
        <v>294</v>
      </c>
      <c r="V531" s="18">
        <v>45170</v>
      </c>
      <c r="W531" s="18">
        <v>44680</v>
      </c>
      <c r="X531" s="13"/>
    </row>
    <row r="532" spans="1:24" x14ac:dyDescent="0.25">
      <c r="A532" s="22" t="s">
        <v>89</v>
      </c>
      <c r="B532" s="31">
        <f>(COUNTIF($A$4:$A532,$A532)=1)+0</f>
        <v>0</v>
      </c>
      <c r="C532" s="31"/>
      <c r="D532" s="31">
        <f>(COUNTIF($A$6:$A533,$A532)=1)+0</f>
        <v>0</v>
      </c>
      <c r="E532" s="31"/>
      <c r="F532" s="31"/>
      <c r="G532" s="31"/>
      <c r="H532" s="31"/>
      <c r="I532" s="31"/>
      <c r="J532" s="31"/>
      <c r="K532" s="1" t="s">
        <v>14</v>
      </c>
      <c r="L532" s="12">
        <v>44677</v>
      </c>
      <c r="M532" s="11" t="s">
        <v>393</v>
      </c>
      <c r="N532" s="11" t="s">
        <v>90</v>
      </c>
      <c r="O532" s="56" t="s">
        <v>91</v>
      </c>
      <c r="P532" s="11" t="s">
        <v>76</v>
      </c>
      <c r="Q532" s="61"/>
      <c r="R532" s="11" t="s">
        <v>35</v>
      </c>
      <c r="S532" s="11" t="s">
        <v>19</v>
      </c>
      <c r="T532" s="11" t="s">
        <v>20</v>
      </c>
      <c r="U532" s="11" t="s">
        <v>138</v>
      </c>
      <c r="V532" s="12">
        <v>45170</v>
      </c>
      <c r="W532" s="12">
        <v>44680</v>
      </c>
      <c r="X532" s="5"/>
    </row>
    <row r="533" spans="1:24" x14ac:dyDescent="0.25">
      <c r="A533" s="22" t="s">
        <v>89</v>
      </c>
      <c r="B533" s="31">
        <f>(COUNTIF($A$4:$A533,$A533)=1)+0</f>
        <v>0</v>
      </c>
      <c r="C533" s="31"/>
      <c r="D533" s="31">
        <f>(COUNTIF($A$7:$A533,$A533)=1)+0</f>
        <v>0</v>
      </c>
      <c r="E533" s="31"/>
      <c r="F533" s="31"/>
      <c r="G533" s="31"/>
      <c r="H533" s="31"/>
      <c r="I533" s="31"/>
      <c r="J533" s="31"/>
      <c r="K533" s="1" t="s">
        <v>14</v>
      </c>
      <c r="L533" s="12">
        <v>44677</v>
      </c>
      <c r="M533" s="11" t="s">
        <v>393</v>
      </c>
      <c r="N533" s="11" t="s">
        <v>90</v>
      </c>
      <c r="O533" s="56" t="s">
        <v>91</v>
      </c>
      <c r="P533" s="68" t="s">
        <v>76</v>
      </c>
      <c r="Q533" s="61"/>
      <c r="R533" s="11" t="s">
        <v>35</v>
      </c>
      <c r="S533" s="11" t="s">
        <v>19</v>
      </c>
      <c r="T533" s="11" t="s">
        <v>20</v>
      </c>
      <c r="U533" s="11" t="s">
        <v>138</v>
      </c>
      <c r="V533" s="12">
        <v>45170</v>
      </c>
      <c r="W533" s="12">
        <v>44680</v>
      </c>
      <c r="X533" s="5"/>
    </row>
    <row r="534" spans="1:24" x14ac:dyDescent="0.25">
      <c r="A534" s="8" t="s">
        <v>89</v>
      </c>
      <c r="B534" s="31">
        <f>(COUNTIF($A$4:$A534,$A534)=1)+0</f>
        <v>0</v>
      </c>
      <c r="J534" s="31">
        <f>(COUNTIF($A$75:$A534,$A534)=1)+0</f>
        <v>0</v>
      </c>
      <c r="K534" s="8" t="s">
        <v>14</v>
      </c>
      <c r="L534" s="9">
        <v>45085</v>
      </c>
      <c r="M534" s="8" t="s">
        <v>393</v>
      </c>
      <c r="N534" s="8" t="s">
        <v>90</v>
      </c>
      <c r="O534" s="53" t="s">
        <v>91</v>
      </c>
      <c r="P534" s="49" t="s">
        <v>211</v>
      </c>
      <c r="Q534" s="95"/>
      <c r="R534" s="8" t="s">
        <v>49</v>
      </c>
      <c r="S534" s="8" t="s">
        <v>25</v>
      </c>
      <c r="T534" s="8" t="s">
        <v>55</v>
      </c>
      <c r="U534" s="8" t="s">
        <v>56</v>
      </c>
      <c r="V534" s="9">
        <v>45098</v>
      </c>
      <c r="W534" s="9">
        <v>45089</v>
      </c>
      <c r="X534" s="10"/>
    </row>
    <row r="535" spans="1:24" ht="30" x14ac:dyDescent="0.25">
      <c r="A535" s="22" t="s">
        <v>89</v>
      </c>
      <c r="B535" s="31">
        <f>(COUNTIF($A$4:$A535,$A535)=1)+0</f>
        <v>0</v>
      </c>
      <c r="C535" s="31"/>
      <c r="D535" s="31">
        <f>(COUNTIF($A$7:$A535,$A535)=1)+0</f>
        <v>0</v>
      </c>
      <c r="E535" s="31"/>
      <c r="F535" s="31"/>
      <c r="G535" s="31"/>
      <c r="H535" s="31"/>
      <c r="I535" s="31"/>
      <c r="J535" s="31"/>
      <c r="K535" s="1" t="s">
        <v>14</v>
      </c>
      <c r="L535" s="12">
        <v>44677</v>
      </c>
      <c r="M535" s="11" t="s">
        <v>393</v>
      </c>
      <c r="N535" s="11" t="s">
        <v>90</v>
      </c>
      <c r="O535" s="56" t="s">
        <v>91</v>
      </c>
      <c r="P535" s="13" t="s">
        <v>98</v>
      </c>
      <c r="Q535" s="61"/>
      <c r="R535" s="11" t="s">
        <v>35</v>
      </c>
      <c r="S535" s="11" t="s">
        <v>19</v>
      </c>
      <c r="T535" s="11" t="s">
        <v>184</v>
      </c>
      <c r="V535" s="12">
        <v>45170</v>
      </c>
      <c r="W535" s="12">
        <v>44680</v>
      </c>
      <c r="X535" s="5"/>
    </row>
    <row r="536" spans="1:24" x14ac:dyDescent="0.25">
      <c r="A536" s="22" t="s">
        <v>89</v>
      </c>
      <c r="B536" s="31">
        <f>(COUNTIF($A$4:$A536,$A536)=1)+0</f>
        <v>0</v>
      </c>
      <c r="C536" s="31"/>
      <c r="D536" s="31">
        <f>(COUNTIF($A$7:$A536,$A536)=1)+0</f>
        <v>0</v>
      </c>
      <c r="E536" s="31"/>
      <c r="F536" s="31"/>
      <c r="G536" s="31"/>
      <c r="H536" s="31"/>
      <c r="I536" s="31"/>
      <c r="J536" s="31"/>
      <c r="K536" s="1" t="s">
        <v>14</v>
      </c>
      <c r="L536" s="12">
        <v>44677</v>
      </c>
      <c r="M536" s="11" t="s">
        <v>393</v>
      </c>
      <c r="N536" s="11" t="s">
        <v>90</v>
      </c>
      <c r="O536" s="56" t="s">
        <v>91</v>
      </c>
      <c r="P536" s="16" t="s">
        <v>97</v>
      </c>
      <c r="Q536" s="61"/>
      <c r="R536" s="11" t="s">
        <v>35</v>
      </c>
      <c r="S536" s="11" t="s">
        <v>19</v>
      </c>
      <c r="T536" s="11" t="s">
        <v>61</v>
      </c>
      <c r="U536" s="11" t="s">
        <v>139</v>
      </c>
      <c r="V536" s="12">
        <v>45170</v>
      </c>
      <c r="W536" s="12">
        <v>44680</v>
      </c>
      <c r="X536" s="5"/>
    </row>
    <row r="537" spans="1:24" x14ac:dyDescent="0.25">
      <c r="A537" s="22" t="s">
        <v>89</v>
      </c>
      <c r="B537" s="31">
        <f>(COUNTIF($A$4:$A537,$A537)=1)+0</f>
        <v>0</v>
      </c>
      <c r="C537" s="31"/>
      <c r="D537" s="31">
        <f>(COUNTIF($A$7:$A537,$A537)=1)+0</f>
        <v>0</v>
      </c>
      <c r="E537" s="31"/>
      <c r="F537" s="31"/>
      <c r="G537" s="31"/>
      <c r="H537" s="31"/>
      <c r="I537" s="31"/>
      <c r="J537" s="31"/>
      <c r="K537" s="1" t="s">
        <v>14</v>
      </c>
      <c r="L537" s="12">
        <v>44677</v>
      </c>
      <c r="M537" s="11" t="s">
        <v>393</v>
      </c>
      <c r="N537" s="11" t="s">
        <v>90</v>
      </c>
      <c r="O537" s="56" t="s">
        <v>91</v>
      </c>
      <c r="P537" s="16" t="s">
        <v>96</v>
      </c>
      <c r="Q537" s="61"/>
      <c r="R537" s="11" t="s">
        <v>35</v>
      </c>
      <c r="S537" s="11" t="s">
        <v>19</v>
      </c>
      <c r="T537" s="11" t="s">
        <v>61</v>
      </c>
      <c r="U537" s="11" t="s">
        <v>139</v>
      </c>
      <c r="V537" s="62">
        <v>45170</v>
      </c>
      <c r="W537" s="12">
        <v>44680</v>
      </c>
      <c r="X537" s="5"/>
    </row>
    <row r="538" spans="1:24" x14ac:dyDescent="0.25">
      <c r="A538" s="22" t="s">
        <v>89</v>
      </c>
      <c r="B538" s="31">
        <f>(COUNTIF($A$4:$A538,$A538)=1)+0</f>
        <v>0</v>
      </c>
      <c r="C538" s="31"/>
      <c r="D538" s="31">
        <f>(COUNTIF($A$7:$A538,$A538)=1)+0</f>
        <v>0</v>
      </c>
      <c r="E538" s="31"/>
      <c r="F538" s="31"/>
      <c r="G538" s="31"/>
      <c r="H538" s="31"/>
      <c r="I538" s="31"/>
      <c r="J538" s="31"/>
      <c r="K538" s="1" t="s">
        <v>14</v>
      </c>
      <c r="L538" s="12">
        <v>44677</v>
      </c>
      <c r="M538" s="11" t="s">
        <v>393</v>
      </c>
      <c r="N538" s="11" t="s">
        <v>90</v>
      </c>
      <c r="O538" s="56" t="s">
        <v>91</v>
      </c>
      <c r="P538" s="16" t="s">
        <v>93</v>
      </c>
      <c r="Q538" s="61"/>
      <c r="R538" s="11" t="s">
        <v>35</v>
      </c>
      <c r="S538" s="11" t="s">
        <v>19</v>
      </c>
      <c r="T538" s="11" t="s">
        <v>55</v>
      </c>
      <c r="U538" s="11" t="s">
        <v>139</v>
      </c>
      <c r="V538" s="12">
        <v>45170</v>
      </c>
      <c r="W538" s="12">
        <v>44680</v>
      </c>
      <c r="X538" s="5"/>
    </row>
    <row r="539" spans="1:24" x14ac:dyDescent="0.25">
      <c r="A539" s="22" t="s">
        <v>89</v>
      </c>
      <c r="B539" s="31">
        <f>(COUNTIF($A$4:$A539,$A539)=1)+0</f>
        <v>0</v>
      </c>
      <c r="C539" s="31"/>
      <c r="D539" s="31">
        <f>(COUNTIF($A$7:$A539,$A539)=1)+0</f>
        <v>0</v>
      </c>
      <c r="E539" s="31"/>
      <c r="F539" s="31"/>
      <c r="G539" s="31"/>
      <c r="H539" s="31"/>
      <c r="I539" s="31"/>
      <c r="J539" s="31"/>
      <c r="K539" s="1" t="s">
        <v>14</v>
      </c>
      <c r="L539" s="12">
        <v>44677</v>
      </c>
      <c r="M539" s="11" t="s">
        <v>393</v>
      </c>
      <c r="N539" s="11" t="s">
        <v>90</v>
      </c>
      <c r="O539" s="56" t="s">
        <v>91</v>
      </c>
      <c r="P539" s="11" t="s">
        <v>84</v>
      </c>
      <c r="Q539" s="61"/>
      <c r="R539" s="11" t="s">
        <v>35</v>
      </c>
      <c r="S539" s="11" t="s">
        <v>19</v>
      </c>
      <c r="T539" s="11" t="s">
        <v>55</v>
      </c>
      <c r="U539" s="11" t="s">
        <v>56</v>
      </c>
      <c r="V539" s="12">
        <v>45170</v>
      </c>
      <c r="W539" s="12">
        <v>44680</v>
      </c>
      <c r="X539" s="5"/>
    </row>
    <row r="540" spans="1:24" x14ac:dyDescent="0.25">
      <c r="A540" s="22" t="s">
        <v>89</v>
      </c>
      <c r="B540" s="31">
        <f>(COUNTIF($A$4:$A540,$A540)=1)+0</f>
        <v>0</v>
      </c>
      <c r="C540" s="31"/>
      <c r="D540" s="31">
        <f>(COUNTIF($A$7:$A540,$A540)=1)+0</f>
        <v>0</v>
      </c>
      <c r="E540" s="31"/>
      <c r="F540" s="31"/>
      <c r="G540" s="31"/>
      <c r="H540" s="31"/>
      <c r="I540" s="31"/>
      <c r="J540" s="31"/>
      <c r="K540" s="1" t="s">
        <v>14</v>
      </c>
      <c r="L540" s="12">
        <v>44677</v>
      </c>
      <c r="M540" s="11" t="s">
        <v>393</v>
      </c>
      <c r="N540" s="11" t="s">
        <v>90</v>
      </c>
      <c r="O540" s="56" t="s">
        <v>91</v>
      </c>
      <c r="P540" s="68" t="s">
        <v>69</v>
      </c>
      <c r="Q540" s="61"/>
      <c r="R540" s="11" t="s">
        <v>35</v>
      </c>
      <c r="S540" s="11" t="s">
        <v>19</v>
      </c>
      <c r="T540" s="11" t="s">
        <v>20</v>
      </c>
      <c r="U540" s="11" t="s">
        <v>144</v>
      </c>
      <c r="V540" s="12">
        <v>45064</v>
      </c>
      <c r="W540" s="12">
        <v>44680</v>
      </c>
      <c r="X540" s="5"/>
    </row>
    <row r="541" spans="1:24" x14ac:dyDescent="0.25">
      <c r="A541" s="22" t="s">
        <v>89</v>
      </c>
      <c r="B541" s="31">
        <f>(COUNTIF($A$4:$A541,$A541)=1)+0</f>
        <v>0</v>
      </c>
      <c r="C541" s="31"/>
      <c r="D541" s="31">
        <f>(COUNTIF($A$7:$A541,$A541)=1)+0</f>
        <v>0</v>
      </c>
      <c r="E541" s="31"/>
      <c r="F541" s="31"/>
      <c r="G541" s="31"/>
      <c r="H541" s="31"/>
      <c r="I541" s="31"/>
      <c r="J541" s="31"/>
      <c r="K541" s="30" t="s">
        <v>14</v>
      </c>
      <c r="L541" s="12">
        <v>44677</v>
      </c>
      <c r="M541" s="11" t="s">
        <v>393</v>
      </c>
      <c r="N541" s="11" t="s">
        <v>90</v>
      </c>
      <c r="O541" s="56" t="s">
        <v>91</v>
      </c>
      <c r="P541" s="16" t="s">
        <v>140</v>
      </c>
      <c r="Q541" s="61"/>
      <c r="R541" s="11" t="s">
        <v>35</v>
      </c>
      <c r="S541" s="11" t="s">
        <v>19</v>
      </c>
      <c r="T541" s="11" t="s">
        <v>20</v>
      </c>
      <c r="U541" s="11" t="s">
        <v>56</v>
      </c>
      <c r="V541" s="62">
        <v>45170</v>
      </c>
      <c r="W541" s="12">
        <v>44680</v>
      </c>
      <c r="X541" s="5"/>
    </row>
    <row r="542" spans="1:24" x14ac:dyDescent="0.25">
      <c r="A542" s="22" t="s">
        <v>89</v>
      </c>
      <c r="B542" s="31">
        <f>(COUNTIF($A$4:$A542,$A542)=1)+0</f>
        <v>0</v>
      </c>
      <c r="C542" s="31"/>
      <c r="D542" s="31">
        <f>(COUNTIF($A$7:$A542,$A542)=1)+0</f>
        <v>0</v>
      </c>
      <c r="E542" s="31"/>
      <c r="F542" s="31"/>
      <c r="G542" s="31"/>
      <c r="H542" s="31"/>
      <c r="I542" s="31"/>
      <c r="J542" s="31"/>
      <c r="K542" s="30" t="s">
        <v>14</v>
      </c>
      <c r="L542" s="12">
        <v>44677</v>
      </c>
      <c r="M542" s="11" t="s">
        <v>393</v>
      </c>
      <c r="N542" s="11" t="s">
        <v>90</v>
      </c>
      <c r="O542" s="56" t="s">
        <v>91</v>
      </c>
      <c r="P542" s="16" t="s">
        <v>140</v>
      </c>
      <c r="Q542" s="61"/>
      <c r="R542" s="11" t="s">
        <v>35</v>
      </c>
      <c r="S542" s="11" t="s">
        <v>19</v>
      </c>
      <c r="T542" s="11" t="s">
        <v>55</v>
      </c>
      <c r="U542" s="11" t="s">
        <v>56</v>
      </c>
      <c r="V542" s="62">
        <v>45170</v>
      </c>
      <c r="W542" s="12">
        <v>44680</v>
      </c>
      <c r="X542" s="5"/>
    </row>
    <row r="543" spans="1:24" x14ac:dyDescent="0.25">
      <c r="A543" s="22" t="s">
        <v>89</v>
      </c>
      <c r="B543" s="31">
        <f>(COUNTIF($A$4:$A543,$A543)=1)+0</f>
        <v>0</v>
      </c>
      <c r="C543" s="31"/>
      <c r="D543" s="31">
        <f>(COUNTIF($A$7:$A543,$A543)=1)+0</f>
        <v>0</v>
      </c>
      <c r="E543" s="31"/>
      <c r="F543" s="31"/>
      <c r="G543" s="31"/>
      <c r="H543" s="31"/>
      <c r="I543" s="31"/>
      <c r="J543" s="31"/>
      <c r="K543" s="1" t="s">
        <v>14</v>
      </c>
      <c r="L543" s="12">
        <v>44677</v>
      </c>
      <c r="M543" s="11" t="s">
        <v>393</v>
      </c>
      <c r="N543" s="11" t="s">
        <v>90</v>
      </c>
      <c r="O543" s="56" t="s">
        <v>91</v>
      </c>
      <c r="P543" s="16" t="s">
        <v>50</v>
      </c>
      <c r="Q543" s="61"/>
      <c r="R543" s="11" t="s">
        <v>35</v>
      </c>
      <c r="S543" s="11" t="s">
        <v>19</v>
      </c>
      <c r="T543" s="11" t="s">
        <v>61</v>
      </c>
      <c r="U543" s="11" t="s">
        <v>139</v>
      </c>
      <c r="V543" s="12">
        <v>45170</v>
      </c>
      <c r="W543" s="12">
        <v>44680</v>
      </c>
      <c r="X543" s="5"/>
    </row>
    <row r="544" spans="1:24" x14ac:dyDescent="0.25">
      <c r="A544" s="22" t="s">
        <v>89</v>
      </c>
      <c r="B544" s="31">
        <f>(COUNTIF($A$4:$A544,$A544)=1)+0</f>
        <v>0</v>
      </c>
      <c r="C544" s="31"/>
      <c r="D544" s="31">
        <f>(COUNTIF($A$7:$A544,$A544)=1)+0</f>
        <v>0</v>
      </c>
      <c r="E544" s="31"/>
      <c r="F544" s="31"/>
      <c r="G544" s="31"/>
      <c r="H544" s="31"/>
      <c r="I544" s="31"/>
      <c r="J544" s="31"/>
      <c r="K544" s="1" t="s">
        <v>14</v>
      </c>
      <c r="L544" s="12">
        <v>44677</v>
      </c>
      <c r="M544" s="11" t="s">
        <v>393</v>
      </c>
      <c r="N544" s="11" t="s">
        <v>90</v>
      </c>
      <c r="O544" s="56" t="s">
        <v>91</v>
      </c>
      <c r="P544" s="16" t="s">
        <v>50</v>
      </c>
      <c r="Q544" s="61"/>
      <c r="R544" s="11" t="s">
        <v>35</v>
      </c>
      <c r="S544" s="11" t="s">
        <v>19</v>
      </c>
      <c r="T544" s="11" t="s">
        <v>61</v>
      </c>
      <c r="U544" s="11" t="s">
        <v>139</v>
      </c>
      <c r="V544" s="12">
        <v>45170</v>
      </c>
      <c r="W544" s="12">
        <v>44680</v>
      </c>
      <c r="X544" s="5"/>
    </row>
    <row r="545" spans="1:24" x14ac:dyDescent="0.25">
      <c r="A545" s="22" t="s">
        <v>89</v>
      </c>
      <c r="B545" s="31">
        <f>(COUNTIF($A$4:$A545,$A545)=1)+0</f>
        <v>0</v>
      </c>
      <c r="C545" s="31"/>
      <c r="D545" s="31">
        <f>(COUNTIF($A$7:$A545,$A545)=1)+0</f>
        <v>0</v>
      </c>
      <c r="E545" s="31"/>
      <c r="F545" s="31"/>
      <c r="G545" s="31"/>
      <c r="H545" s="31"/>
      <c r="I545" s="31"/>
      <c r="J545" s="31"/>
      <c r="K545" s="1" t="s">
        <v>14</v>
      </c>
      <c r="L545" s="12">
        <v>44677</v>
      </c>
      <c r="M545" s="11" t="s">
        <v>393</v>
      </c>
      <c r="N545" s="11" t="s">
        <v>90</v>
      </c>
      <c r="O545" s="11" t="s">
        <v>91</v>
      </c>
      <c r="P545" s="11" t="s">
        <v>50</v>
      </c>
      <c r="Q545" s="61"/>
      <c r="R545" s="11" t="s">
        <v>35</v>
      </c>
      <c r="S545" s="11" t="s">
        <v>19</v>
      </c>
      <c r="T545" s="11" t="s">
        <v>61</v>
      </c>
      <c r="U545" s="11" t="s">
        <v>139</v>
      </c>
      <c r="V545" s="12">
        <v>45170</v>
      </c>
      <c r="W545" s="12">
        <v>44680</v>
      </c>
      <c r="X545" s="5"/>
    </row>
    <row r="546" spans="1:24" x14ac:dyDescent="0.25">
      <c r="A546" s="22" t="s">
        <v>89</v>
      </c>
      <c r="B546" s="31">
        <f>(COUNTIF($A$4:$A546,$A546)=1)+0</f>
        <v>0</v>
      </c>
      <c r="C546" s="31"/>
      <c r="D546" s="31">
        <f>(COUNTIF($A$7:$A546,$A546)=1)+0</f>
        <v>0</v>
      </c>
      <c r="E546" s="31"/>
      <c r="F546" s="31"/>
      <c r="G546" s="31"/>
      <c r="H546" s="31"/>
      <c r="I546" s="31"/>
      <c r="J546" s="31"/>
      <c r="K546" s="1" t="s">
        <v>14</v>
      </c>
      <c r="L546" s="12">
        <v>44677</v>
      </c>
      <c r="M546" s="11" t="s">
        <v>393</v>
      </c>
      <c r="N546" s="11" t="s">
        <v>90</v>
      </c>
      <c r="O546" s="11" t="s">
        <v>91</v>
      </c>
      <c r="P546" s="11" t="s">
        <v>241</v>
      </c>
      <c r="Q546" s="61"/>
      <c r="R546" s="11" t="s">
        <v>35</v>
      </c>
      <c r="S546" s="11" t="s">
        <v>19</v>
      </c>
      <c r="T546" s="11" t="s">
        <v>55</v>
      </c>
      <c r="U546" s="11" t="s">
        <v>56</v>
      </c>
      <c r="V546" s="12">
        <v>45170</v>
      </c>
      <c r="W546" s="12">
        <v>44680</v>
      </c>
      <c r="X546" s="5"/>
    </row>
    <row r="547" spans="1:24" x14ac:dyDescent="0.25">
      <c r="A547" s="22" t="s">
        <v>89</v>
      </c>
      <c r="B547" s="31">
        <f>(COUNTIF($A$4:$A547,$A547)=1)+0</f>
        <v>0</v>
      </c>
      <c r="C547" s="31"/>
      <c r="D547" s="31">
        <f>(COUNTIF($A$7:$A547,$A547)=1)+0</f>
        <v>0</v>
      </c>
      <c r="E547" s="31"/>
      <c r="F547" s="31"/>
      <c r="G547" s="31"/>
      <c r="H547" s="31"/>
      <c r="I547" s="31"/>
      <c r="J547" s="31"/>
      <c r="K547" s="1" t="s">
        <v>14</v>
      </c>
      <c r="L547" s="12">
        <v>44677</v>
      </c>
      <c r="M547" s="11" t="s">
        <v>393</v>
      </c>
      <c r="N547" s="11" t="s">
        <v>90</v>
      </c>
      <c r="O547" s="11" t="s">
        <v>91</v>
      </c>
      <c r="P547" s="11" t="s">
        <v>99</v>
      </c>
      <c r="Q547" s="61"/>
      <c r="R547" s="11" t="s">
        <v>35</v>
      </c>
      <c r="S547" s="11" t="s">
        <v>19</v>
      </c>
      <c r="T547" s="16" t="s">
        <v>20</v>
      </c>
      <c r="U547" s="11" t="s">
        <v>138</v>
      </c>
      <c r="V547" s="12">
        <v>45170</v>
      </c>
      <c r="W547" s="12">
        <v>44680</v>
      </c>
      <c r="X547" s="5"/>
    </row>
    <row r="548" spans="1:24" x14ac:dyDescent="0.25">
      <c r="A548" s="22" t="s">
        <v>89</v>
      </c>
      <c r="B548" s="31">
        <f>(COUNTIF($A$4:$A548,$A548)=1)+0</f>
        <v>0</v>
      </c>
      <c r="C548" s="31"/>
      <c r="D548" s="31">
        <f>(COUNTIF($A$7:$A548,$A548)=1)+0</f>
        <v>0</v>
      </c>
      <c r="E548" s="31"/>
      <c r="F548" s="31"/>
      <c r="G548" s="31"/>
      <c r="H548" s="31"/>
      <c r="I548" s="31"/>
      <c r="J548" s="31"/>
      <c r="K548" s="1" t="s">
        <v>14</v>
      </c>
      <c r="L548" s="12">
        <v>44677</v>
      </c>
      <c r="M548" s="11" t="s">
        <v>393</v>
      </c>
      <c r="N548" s="11" t="s">
        <v>90</v>
      </c>
      <c r="O548" s="11" t="s">
        <v>91</v>
      </c>
      <c r="P548" s="11" t="s">
        <v>203</v>
      </c>
      <c r="Q548" s="61"/>
      <c r="R548" s="11" t="s">
        <v>35</v>
      </c>
      <c r="S548" s="11" t="s">
        <v>19</v>
      </c>
      <c r="T548" s="16" t="s">
        <v>20</v>
      </c>
      <c r="U548" s="11" t="s">
        <v>147</v>
      </c>
      <c r="V548" s="12">
        <v>45170</v>
      </c>
      <c r="W548" s="12">
        <v>44680</v>
      </c>
      <c r="X548" s="5"/>
    </row>
    <row r="549" spans="1:24" x14ac:dyDescent="0.25">
      <c r="A549" s="22" t="s">
        <v>89</v>
      </c>
      <c r="B549" s="31">
        <f>(COUNTIF($A$4:$A549,$A549)=1)+0</f>
        <v>0</v>
      </c>
      <c r="C549" s="31"/>
      <c r="D549" s="31">
        <f>(COUNTIF($A$7:$A549,$A549)=1)+0</f>
        <v>0</v>
      </c>
      <c r="E549" s="31"/>
      <c r="F549" s="31"/>
      <c r="G549" s="31"/>
      <c r="H549" s="31"/>
      <c r="I549" s="31"/>
      <c r="J549" s="31"/>
      <c r="K549" s="1" t="s">
        <v>14</v>
      </c>
      <c r="L549" s="12">
        <v>44677</v>
      </c>
      <c r="M549" s="11" t="s">
        <v>393</v>
      </c>
      <c r="N549" s="11" t="s">
        <v>90</v>
      </c>
      <c r="O549" s="56" t="s">
        <v>91</v>
      </c>
      <c r="P549" s="16" t="s">
        <v>100</v>
      </c>
      <c r="Q549" s="61"/>
      <c r="R549" s="11" t="s">
        <v>35</v>
      </c>
      <c r="S549" s="11" t="s">
        <v>19</v>
      </c>
      <c r="T549" s="16" t="s">
        <v>184</v>
      </c>
      <c r="V549" s="12">
        <v>45170</v>
      </c>
      <c r="W549" s="12">
        <v>44680</v>
      </c>
      <c r="X549" s="5"/>
    </row>
    <row r="550" spans="1:24" x14ac:dyDescent="0.25">
      <c r="A550" s="22" t="s">
        <v>89</v>
      </c>
      <c r="B550" s="31">
        <f>(COUNTIF($A$4:$A550,$A550)=1)+0</f>
        <v>0</v>
      </c>
      <c r="C550" s="31"/>
      <c r="D550" s="31">
        <f>(COUNTIF($A$7:$A550,$A550)=1)+0</f>
        <v>0</v>
      </c>
      <c r="E550" s="31"/>
      <c r="F550" s="31"/>
      <c r="G550" s="31"/>
      <c r="H550" s="31"/>
      <c r="I550" s="31"/>
      <c r="J550" s="31"/>
      <c r="K550" s="1" t="s">
        <v>14</v>
      </c>
      <c r="L550" s="12">
        <v>44677</v>
      </c>
      <c r="M550" s="11" t="s">
        <v>393</v>
      </c>
      <c r="N550" s="11" t="s">
        <v>90</v>
      </c>
      <c r="O550" s="56" t="s">
        <v>91</v>
      </c>
      <c r="P550" s="16" t="s">
        <v>95</v>
      </c>
      <c r="Q550" s="61"/>
      <c r="R550" s="16" t="s">
        <v>35</v>
      </c>
      <c r="S550" s="11" t="s">
        <v>19</v>
      </c>
      <c r="T550" s="16" t="s">
        <v>61</v>
      </c>
      <c r="U550" s="11" t="s">
        <v>139</v>
      </c>
      <c r="V550" s="12">
        <v>45170</v>
      </c>
      <c r="W550" s="18">
        <v>44680</v>
      </c>
      <c r="X550" s="13"/>
    </row>
    <row r="551" spans="1:24" x14ac:dyDescent="0.25">
      <c r="A551" s="8" t="s">
        <v>105</v>
      </c>
      <c r="B551" s="31">
        <f>(COUNTIF($A$4:$A551,$A551)=1)+0</f>
        <v>1</v>
      </c>
      <c r="C551" s="31"/>
      <c r="D551" s="31">
        <f>(COUNTIF($A$7:$A551,$A551)=1)+0</f>
        <v>1</v>
      </c>
      <c r="E551" s="31"/>
      <c r="F551" s="31"/>
      <c r="G551" s="31"/>
      <c r="H551" s="31"/>
      <c r="I551" s="31"/>
      <c r="J551" s="31"/>
      <c r="K551" s="8" t="s">
        <v>14</v>
      </c>
      <c r="L551" s="9">
        <v>44686</v>
      </c>
      <c r="M551" s="8" t="s">
        <v>414</v>
      </c>
      <c r="N551" s="8" t="s">
        <v>15</v>
      </c>
      <c r="O551" s="8" t="s">
        <v>29</v>
      </c>
      <c r="P551" s="49" t="s">
        <v>72</v>
      </c>
      <c r="Q551" s="61"/>
      <c r="R551" s="49" t="s">
        <v>35</v>
      </c>
      <c r="S551" s="8" t="s">
        <v>25</v>
      </c>
      <c r="T551" s="49" t="s">
        <v>55</v>
      </c>
      <c r="U551" s="8"/>
      <c r="V551" s="9">
        <v>44799</v>
      </c>
      <c r="W551" s="50">
        <v>44788</v>
      </c>
      <c r="X551" s="51"/>
    </row>
    <row r="552" spans="1:24" x14ac:dyDescent="0.25">
      <c r="A552" s="8" t="s">
        <v>105</v>
      </c>
      <c r="B552" s="31">
        <f>(COUNTIF($A$4:$A552,$A552)=1)+0</f>
        <v>0</v>
      </c>
      <c r="C552" s="31"/>
      <c r="D552" s="31">
        <f>(COUNTIF($A$7:$A552,$A552)=1)+0</f>
        <v>0</v>
      </c>
      <c r="E552" s="31"/>
      <c r="F552" s="31"/>
      <c r="G552" s="31"/>
      <c r="H552" s="31"/>
      <c r="I552" s="31"/>
      <c r="J552" s="31"/>
      <c r="K552" s="8" t="s">
        <v>14</v>
      </c>
      <c r="L552" s="9">
        <v>44686</v>
      </c>
      <c r="M552" s="8" t="s">
        <v>414</v>
      </c>
      <c r="N552" s="8" t="s">
        <v>15</v>
      </c>
      <c r="O552" s="8" t="s">
        <v>29</v>
      </c>
      <c r="P552" s="49" t="s">
        <v>17</v>
      </c>
      <c r="Q552" s="61"/>
      <c r="R552" s="49" t="s">
        <v>35</v>
      </c>
      <c r="S552" s="8" t="s">
        <v>25</v>
      </c>
      <c r="T552" s="49" t="s">
        <v>20</v>
      </c>
      <c r="U552" s="8" t="s">
        <v>139</v>
      </c>
      <c r="V552" s="9">
        <v>44806</v>
      </c>
      <c r="W552" s="50">
        <v>44985</v>
      </c>
      <c r="X552" s="51"/>
    </row>
    <row r="553" spans="1:24" x14ac:dyDescent="0.25">
      <c r="A553" s="8" t="s">
        <v>105</v>
      </c>
      <c r="B553" s="31">
        <f>(COUNTIF($A$4:$A553,$A553)=1)+0</f>
        <v>0</v>
      </c>
      <c r="C553" s="31"/>
      <c r="D553" s="31">
        <f>(COUNTIF($A$7:$A553,$A553)=1)+0</f>
        <v>0</v>
      </c>
      <c r="E553" s="31"/>
      <c r="F553" s="31"/>
      <c r="G553" s="31"/>
      <c r="H553" s="31"/>
      <c r="I553" s="31"/>
      <c r="J553" s="31"/>
      <c r="K553" s="8" t="s">
        <v>14</v>
      </c>
      <c r="L553" s="9">
        <v>44686</v>
      </c>
      <c r="M553" s="8" t="s">
        <v>414</v>
      </c>
      <c r="N553" s="8" t="s">
        <v>15</v>
      </c>
      <c r="O553" s="8" t="s">
        <v>29</v>
      </c>
      <c r="P553" s="49" t="s">
        <v>66</v>
      </c>
      <c r="Q553" s="61"/>
      <c r="R553" s="49" t="s">
        <v>18</v>
      </c>
      <c r="S553" s="8" t="s">
        <v>25</v>
      </c>
      <c r="T553" s="49" t="s">
        <v>55</v>
      </c>
      <c r="U553" s="8"/>
      <c r="V553" s="9">
        <v>44799</v>
      </c>
      <c r="W553" s="50">
        <v>44830</v>
      </c>
      <c r="X553" s="51"/>
    </row>
    <row r="554" spans="1:24" x14ac:dyDescent="0.25">
      <c r="A554" s="8" t="s">
        <v>105</v>
      </c>
      <c r="B554" s="31">
        <f>(COUNTIF($A$4:$A554,$A554)=1)+0</f>
        <v>0</v>
      </c>
      <c r="C554" s="31"/>
      <c r="D554" s="31">
        <f>(COUNTIF($A$7:$A554,$A554)=1)+0</f>
        <v>0</v>
      </c>
      <c r="E554" s="31"/>
      <c r="F554" s="31"/>
      <c r="G554" s="31"/>
      <c r="H554" s="31"/>
      <c r="I554" s="31"/>
      <c r="J554" s="31"/>
      <c r="K554" s="8" t="s">
        <v>14</v>
      </c>
      <c r="L554" s="9">
        <v>44686</v>
      </c>
      <c r="M554" s="8" t="s">
        <v>414</v>
      </c>
      <c r="N554" s="8" t="s">
        <v>15</v>
      </c>
      <c r="O554" s="53" t="s">
        <v>29</v>
      </c>
      <c r="P554" s="49" t="s">
        <v>69</v>
      </c>
      <c r="Q554" s="5"/>
      <c r="R554" s="49" t="s">
        <v>18</v>
      </c>
      <c r="S554" s="8" t="s">
        <v>25</v>
      </c>
      <c r="T554" s="49" t="s">
        <v>20</v>
      </c>
      <c r="U554" s="8"/>
      <c r="V554" s="9">
        <v>44799</v>
      </c>
      <c r="W554" s="9">
        <v>44830</v>
      </c>
      <c r="X554" s="51"/>
    </row>
    <row r="555" spans="1:24" x14ac:dyDescent="0.25">
      <c r="A555" s="8" t="s">
        <v>105</v>
      </c>
      <c r="B555" s="31">
        <f>(COUNTIF($A$4:$A555,$A555)=1)+0</f>
        <v>0</v>
      </c>
      <c r="C555" s="31"/>
      <c r="D555" s="31">
        <f>(COUNTIF($A$7:$A555,$A555)=1)+0</f>
        <v>0</v>
      </c>
      <c r="E555" s="31"/>
      <c r="F555" s="31"/>
      <c r="G555" s="31"/>
      <c r="H555" s="31"/>
      <c r="I555" s="31"/>
      <c r="J555" s="31"/>
      <c r="K555" s="8" t="s">
        <v>14</v>
      </c>
      <c r="L555" s="9">
        <v>44686</v>
      </c>
      <c r="M555" s="8" t="s">
        <v>414</v>
      </c>
      <c r="N555" s="8" t="s">
        <v>15</v>
      </c>
      <c r="O555" s="8" t="s">
        <v>29</v>
      </c>
      <c r="P555" s="49" t="s">
        <v>71</v>
      </c>
      <c r="Q555" s="5"/>
      <c r="R555" s="49" t="s">
        <v>18</v>
      </c>
      <c r="S555" s="8" t="s">
        <v>25</v>
      </c>
      <c r="T555" s="49" t="s">
        <v>55</v>
      </c>
      <c r="U555" s="8"/>
      <c r="V555" s="9">
        <v>44799</v>
      </c>
      <c r="W555" s="9">
        <v>45007</v>
      </c>
      <c r="X555" s="51"/>
    </row>
    <row r="556" spans="1:24" x14ac:dyDescent="0.25">
      <c r="A556" s="8" t="s">
        <v>105</v>
      </c>
      <c r="B556" s="31">
        <f>(COUNTIF($A$4:$A556,$A556)=1)+0</f>
        <v>0</v>
      </c>
      <c r="C556" s="31"/>
      <c r="D556" s="31">
        <f>(COUNTIF($A$7:$A556,$A556)=1)+0</f>
        <v>0</v>
      </c>
      <c r="E556" s="31"/>
      <c r="F556" s="31"/>
      <c r="G556" s="31"/>
      <c r="H556" s="31"/>
      <c r="I556" s="31"/>
      <c r="J556" s="31"/>
      <c r="K556" s="8" t="s">
        <v>14</v>
      </c>
      <c r="L556" s="9">
        <v>44686</v>
      </c>
      <c r="M556" s="8" t="s">
        <v>414</v>
      </c>
      <c r="N556" s="8" t="s">
        <v>15</v>
      </c>
      <c r="O556" s="8" t="s">
        <v>29</v>
      </c>
      <c r="P556" s="49" t="s">
        <v>74</v>
      </c>
      <c r="Q556" s="8" t="s">
        <v>35</v>
      </c>
      <c r="R556" s="49" t="s">
        <v>35</v>
      </c>
      <c r="S556" s="8" t="s">
        <v>25</v>
      </c>
      <c r="T556" s="49" t="s">
        <v>55</v>
      </c>
      <c r="U556" s="9"/>
      <c r="V556" s="9">
        <v>44985</v>
      </c>
      <c r="W556" s="9">
        <v>44973</v>
      </c>
      <c r="X556" s="51"/>
    </row>
    <row r="557" spans="1:24" x14ac:dyDescent="0.25">
      <c r="A557" s="8" t="s">
        <v>105</v>
      </c>
      <c r="B557" s="31">
        <f>(COUNTIF($A$4:$A557,$A557)=1)+0</f>
        <v>0</v>
      </c>
      <c r="C557" s="31"/>
      <c r="D557" s="31">
        <f>(COUNTIF($A$7:$A557,$A557)=1)+0</f>
        <v>0</v>
      </c>
      <c r="E557" s="31"/>
      <c r="F557" s="31"/>
      <c r="G557" s="31"/>
      <c r="H557" s="31"/>
      <c r="I557" s="31"/>
      <c r="J557" s="31"/>
      <c r="K557" s="8" t="s">
        <v>14</v>
      </c>
      <c r="L557" s="9">
        <v>44686</v>
      </c>
      <c r="M557" s="8" t="s">
        <v>414</v>
      </c>
      <c r="N557" s="8" t="s">
        <v>15</v>
      </c>
      <c r="O557" s="8" t="s">
        <v>29</v>
      </c>
      <c r="P557" s="49" t="s">
        <v>77</v>
      </c>
      <c r="Q557" s="5"/>
      <c r="R557" s="49" t="s">
        <v>35</v>
      </c>
      <c r="S557" s="8" t="s">
        <v>25</v>
      </c>
      <c r="T557" s="49" t="s">
        <v>55</v>
      </c>
      <c r="U557" s="8"/>
      <c r="V557" s="9">
        <v>44799</v>
      </c>
      <c r="W557" s="9">
        <v>44824</v>
      </c>
      <c r="X557" s="51"/>
    </row>
    <row r="558" spans="1:24" x14ac:dyDescent="0.25">
      <c r="A558" s="8" t="s">
        <v>105</v>
      </c>
      <c r="B558" s="31">
        <f>(COUNTIF($A$4:$A558,$A558)=1)+0</f>
        <v>0</v>
      </c>
      <c r="C558" s="31"/>
      <c r="D558" s="31">
        <f>(COUNTIF($A$7:$A558,$A558)=1)+0</f>
        <v>0</v>
      </c>
      <c r="E558" s="31"/>
      <c r="F558" s="31"/>
      <c r="G558" s="31"/>
      <c r="H558" s="31"/>
      <c r="I558" s="31"/>
      <c r="J558" s="31"/>
      <c r="K558" s="8" t="s">
        <v>14</v>
      </c>
      <c r="L558" s="9">
        <v>44686</v>
      </c>
      <c r="M558" s="8" t="s">
        <v>414</v>
      </c>
      <c r="N558" s="8" t="s">
        <v>15</v>
      </c>
      <c r="O558" s="53" t="s">
        <v>29</v>
      </c>
      <c r="P558" s="49" t="s">
        <v>58</v>
      </c>
      <c r="Q558" s="10" t="s">
        <v>132</v>
      </c>
      <c r="R558" s="49" t="s">
        <v>92</v>
      </c>
      <c r="S558" s="8" t="s">
        <v>25</v>
      </c>
      <c r="T558" s="49" t="s">
        <v>55</v>
      </c>
      <c r="U558" s="8" t="s">
        <v>56</v>
      </c>
      <c r="V558" s="9">
        <v>44869</v>
      </c>
      <c r="W558" s="9">
        <v>44893</v>
      </c>
      <c r="X558" s="51"/>
    </row>
    <row r="559" spans="1:24" x14ac:dyDescent="0.25">
      <c r="A559" s="8" t="s">
        <v>105</v>
      </c>
      <c r="B559" s="31">
        <f>(COUNTIF($A$4:$A559,$A559)=1)+0</f>
        <v>0</v>
      </c>
      <c r="C559" s="31"/>
      <c r="D559" s="31">
        <f>(COUNTIF($A$7:$A559,$A559)=1)+0</f>
        <v>0</v>
      </c>
      <c r="E559" s="31"/>
      <c r="F559" s="31"/>
      <c r="G559" s="31"/>
      <c r="H559" s="31"/>
      <c r="I559" s="31"/>
      <c r="J559" s="31"/>
      <c r="K559" s="8" t="s">
        <v>14</v>
      </c>
      <c r="L559" s="9">
        <v>44686</v>
      </c>
      <c r="M559" s="8" t="s">
        <v>414</v>
      </c>
      <c r="N559" s="8" t="s">
        <v>15</v>
      </c>
      <c r="O559" s="8" t="s">
        <v>29</v>
      </c>
      <c r="P559" s="49" t="s">
        <v>68</v>
      </c>
      <c r="Q559" s="10"/>
      <c r="R559" s="49" t="s">
        <v>92</v>
      </c>
      <c r="S559" s="8" t="s">
        <v>25</v>
      </c>
      <c r="T559" s="49" t="s">
        <v>55</v>
      </c>
      <c r="U559" s="8"/>
      <c r="V559" s="50">
        <v>44848</v>
      </c>
      <c r="W559" s="9">
        <v>44846</v>
      </c>
      <c r="X559" s="51"/>
    </row>
    <row r="560" spans="1:24" x14ac:dyDescent="0.25">
      <c r="A560" s="8" t="s">
        <v>105</v>
      </c>
      <c r="B560" s="31">
        <f>(COUNTIF($A$4:$A560,$A560)=1)+0</f>
        <v>0</v>
      </c>
      <c r="C560" s="31"/>
      <c r="D560" s="31">
        <f>(COUNTIF($A$7:$A560,$A560)=1)+0</f>
        <v>0</v>
      </c>
      <c r="E560" s="31"/>
      <c r="F560" s="31"/>
      <c r="G560" s="31"/>
      <c r="H560" s="31"/>
      <c r="I560" s="31"/>
      <c r="J560" s="31"/>
      <c r="K560" s="8" t="s">
        <v>14</v>
      </c>
      <c r="L560" s="9">
        <v>44686</v>
      </c>
      <c r="M560" s="8" t="s">
        <v>414</v>
      </c>
      <c r="N560" s="8" t="s">
        <v>15</v>
      </c>
      <c r="O560" s="8" t="s">
        <v>29</v>
      </c>
      <c r="P560" s="49" t="s">
        <v>65</v>
      </c>
      <c r="Q560" s="5"/>
      <c r="R560" s="49" t="s">
        <v>92</v>
      </c>
      <c r="S560" s="8" t="s">
        <v>25</v>
      </c>
      <c r="T560" s="49" t="s">
        <v>55</v>
      </c>
      <c r="U560" s="8"/>
      <c r="V560" s="9">
        <v>44848</v>
      </c>
      <c r="W560" s="14">
        <v>44846</v>
      </c>
      <c r="X560" s="51"/>
    </row>
    <row r="561" spans="1:24" x14ac:dyDescent="0.25">
      <c r="A561" s="8" t="s">
        <v>119</v>
      </c>
      <c r="B561" s="31">
        <f>(COUNTIF($A$4:$A561,$A561)=1)+0</f>
        <v>1</v>
      </c>
      <c r="C561" s="31"/>
      <c r="D561" s="31">
        <f>(COUNTIF($A$7:$A561,$A561)=1)+0</f>
        <v>1</v>
      </c>
      <c r="E561" s="31"/>
      <c r="F561" s="31"/>
      <c r="G561" s="31"/>
      <c r="H561" s="31"/>
      <c r="I561" s="31"/>
      <c r="J561" s="31"/>
      <c r="K561" s="8" t="s">
        <v>14</v>
      </c>
      <c r="L561" s="9">
        <v>44770</v>
      </c>
      <c r="M561" s="8" t="s">
        <v>415</v>
      </c>
      <c r="N561" s="8" t="s">
        <v>15</v>
      </c>
      <c r="O561" s="8" t="s">
        <v>29</v>
      </c>
      <c r="P561" s="49" t="s">
        <v>58</v>
      </c>
      <c r="Q561" s="5"/>
      <c r="R561" s="49" t="s">
        <v>92</v>
      </c>
      <c r="S561" s="8" t="s">
        <v>25</v>
      </c>
      <c r="T561" s="49" t="s">
        <v>55</v>
      </c>
      <c r="U561" s="8" t="s">
        <v>56</v>
      </c>
      <c r="V561" s="50">
        <v>44871</v>
      </c>
      <c r="W561" s="9">
        <v>44895</v>
      </c>
      <c r="X561" s="51"/>
    </row>
    <row r="562" spans="1:24" x14ac:dyDescent="0.25">
      <c r="A562" s="8" t="s">
        <v>119</v>
      </c>
      <c r="B562" s="31">
        <f>(COUNTIF($A$4:$A562,$A562)=1)+0</f>
        <v>0</v>
      </c>
      <c r="C562" s="31"/>
      <c r="D562" s="31">
        <f>(COUNTIF($A$7:$A562,$A562)=1)+0</f>
        <v>0</v>
      </c>
      <c r="E562" s="31"/>
      <c r="F562" s="31"/>
      <c r="G562" s="31"/>
      <c r="H562" s="31"/>
      <c r="I562" s="31"/>
      <c r="J562" s="31"/>
      <c r="K562" s="8" t="s">
        <v>14</v>
      </c>
      <c r="L562" s="9">
        <v>44770</v>
      </c>
      <c r="M562" s="8" t="s">
        <v>415</v>
      </c>
      <c r="N562" s="8" t="s">
        <v>15</v>
      </c>
      <c r="O562" s="53" t="s">
        <v>32</v>
      </c>
      <c r="P562" s="49" t="s">
        <v>58</v>
      </c>
      <c r="Q562" s="5"/>
      <c r="R562" s="49" t="s">
        <v>92</v>
      </c>
      <c r="S562" s="8" t="s">
        <v>25</v>
      </c>
      <c r="T562" s="49" t="s">
        <v>55</v>
      </c>
      <c r="U562" s="8" t="s">
        <v>56</v>
      </c>
      <c r="V562" s="50">
        <v>44870</v>
      </c>
      <c r="W562" s="9">
        <v>44894</v>
      </c>
      <c r="X562" s="51"/>
    </row>
    <row r="563" spans="1:24" x14ac:dyDescent="0.25">
      <c r="A563" s="22" t="s">
        <v>119</v>
      </c>
      <c r="B563" s="31">
        <f>(COUNTIF($A$4:$A563,$A563)=1)+0</f>
        <v>0</v>
      </c>
      <c r="C563" s="31"/>
      <c r="D563" s="31">
        <f>(COUNTIF($A$7:$A563,$A563)=1)+0</f>
        <v>0</v>
      </c>
      <c r="E563" s="31"/>
      <c r="F563" s="31"/>
      <c r="G563" s="31"/>
      <c r="H563" s="31"/>
      <c r="I563" s="31"/>
      <c r="J563" s="31"/>
      <c r="K563" s="1" t="s">
        <v>14</v>
      </c>
      <c r="L563" s="12">
        <v>44770</v>
      </c>
      <c r="M563" s="11" t="s">
        <v>415</v>
      </c>
      <c r="N563" s="11" t="s">
        <v>15</v>
      </c>
      <c r="O563" s="11" t="s">
        <v>24</v>
      </c>
      <c r="P563" s="16" t="s">
        <v>72</v>
      </c>
      <c r="Q563" s="5"/>
      <c r="R563" s="16" t="s">
        <v>35</v>
      </c>
      <c r="S563" s="11" t="s">
        <v>19</v>
      </c>
      <c r="T563" s="16" t="s">
        <v>20</v>
      </c>
      <c r="U563" s="11" t="s">
        <v>138</v>
      </c>
      <c r="V563" s="12">
        <v>45077</v>
      </c>
      <c r="W563" s="12">
        <v>44770</v>
      </c>
      <c r="X563" s="5"/>
    </row>
    <row r="564" spans="1:24" x14ac:dyDescent="0.25">
      <c r="A564" s="22" t="s">
        <v>119</v>
      </c>
      <c r="B564" s="31">
        <f>(COUNTIF($A$4:$A564,$A564)=1)+0</f>
        <v>0</v>
      </c>
      <c r="C564" s="31"/>
      <c r="D564" s="31">
        <f>(COUNTIF($A$7:$A564,$A564)=1)+0</f>
        <v>0</v>
      </c>
      <c r="E564" s="31"/>
      <c r="F564" s="31"/>
      <c r="G564" s="31"/>
      <c r="H564" s="31"/>
      <c r="I564" s="31"/>
      <c r="J564" s="31"/>
      <c r="K564" s="1" t="s">
        <v>14</v>
      </c>
      <c r="L564" s="12">
        <v>44770</v>
      </c>
      <c r="M564" s="11" t="s">
        <v>415</v>
      </c>
      <c r="N564" s="11" t="s">
        <v>15</v>
      </c>
      <c r="O564" s="11" t="s">
        <v>32</v>
      </c>
      <c r="P564" s="16" t="s">
        <v>72</v>
      </c>
      <c r="Q564" s="5"/>
      <c r="R564" s="16" t="s">
        <v>35</v>
      </c>
      <c r="S564" s="11" t="s">
        <v>19</v>
      </c>
      <c r="T564" s="16" t="s">
        <v>20</v>
      </c>
      <c r="U564" s="11" t="s">
        <v>138</v>
      </c>
      <c r="V564" s="12">
        <v>45077</v>
      </c>
      <c r="W564" s="12">
        <v>44770</v>
      </c>
      <c r="X564" s="5"/>
    </row>
    <row r="565" spans="1:24" x14ac:dyDescent="0.25">
      <c r="A565" s="22" t="s">
        <v>119</v>
      </c>
      <c r="B565" s="31">
        <f>(COUNTIF($A$4:$A565,$A565)=1)+0</f>
        <v>0</v>
      </c>
      <c r="C565" s="31"/>
      <c r="D565" s="31">
        <f>(COUNTIF($A$7:$A565,$A565)=1)+0</f>
        <v>0</v>
      </c>
      <c r="E565" s="31"/>
      <c r="F565" s="31"/>
      <c r="G565" s="31"/>
      <c r="H565" s="31"/>
      <c r="I565" s="31"/>
      <c r="J565" s="31"/>
      <c r="K565" s="1" t="s">
        <v>14</v>
      </c>
      <c r="L565" s="12">
        <v>44770</v>
      </c>
      <c r="M565" s="11" t="s">
        <v>415</v>
      </c>
      <c r="N565" s="11" t="s">
        <v>15</v>
      </c>
      <c r="O565" s="11" t="s">
        <v>29</v>
      </c>
      <c r="P565" s="16" t="s">
        <v>72</v>
      </c>
      <c r="Q565" s="5"/>
      <c r="R565" s="16" t="s">
        <v>35</v>
      </c>
      <c r="S565" s="11" t="s">
        <v>19</v>
      </c>
      <c r="T565" s="16" t="s">
        <v>20</v>
      </c>
      <c r="U565" s="11" t="s">
        <v>138</v>
      </c>
      <c r="V565" s="12">
        <v>45077</v>
      </c>
      <c r="W565" s="12">
        <v>44770</v>
      </c>
      <c r="X565" s="5"/>
    </row>
    <row r="566" spans="1:24" x14ac:dyDescent="0.25">
      <c r="A566" s="22" t="s">
        <v>119</v>
      </c>
      <c r="B566" s="31">
        <f>(COUNTIF($A$4:$A566,$A566)=1)+0</f>
        <v>0</v>
      </c>
      <c r="C566" s="31"/>
      <c r="D566" s="31">
        <f>(COUNTIF($A$7:$A566,$A566)=1)+0</f>
        <v>0</v>
      </c>
      <c r="E566" s="31"/>
      <c r="F566" s="31"/>
      <c r="G566" s="31"/>
      <c r="H566" s="31"/>
      <c r="I566" s="31"/>
      <c r="J566" s="31"/>
      <c r="K566" s="1" t="s">
        <v>14</v>
      </c>
      <c r="L566" s="12">
        <v>44770</v>
      </c>
      <c r="M566" s="11" t="s">
        <v>415</v>
      </c>
      <c r="N566" s="11" t="s">
        <v>15</v>
      </c>
      <c r="O566" s="56" t="s">
        <v>24</v>
      </c>
      <c r="P566" s="16" t="s">
        <v>120</v>
      </c>
      <c r="Q566" s="5"/>
      <c r="R566" s="16" t="s">
        <v>35</v>
      </c>
      <c r="S566" s="11" t="s">
        <v>19</v>
      </c>
      <c r="T566" s="16" t="s">
        <v>55</v>
      </c>
      <c r="U566" s="11" t="s">
        <v>56</v>
      </c>
      <c r="V566" s="12">
        <v>45077</v>
      </c>
      <c r="W566" s="12">
        <v>44770</v>
      </c>
      <c r="X566" s="5"/>
    </row>
    <row r="567" spans="1:24" x14ac:dyDescent="0.25">
      <c r="A567" s="22" t="s">
        <v>119</v>
      </c>
      <c r="B567" s="31">
        <f>(COUNTIF($A$4:$A567,$A567)=1)+0</f>
        <v>0</v>
      </c>
      <c r="C567" s="31"/>
      <c r="D567" s="31">
        <f>(COUNTIF($A$7:$A567,$A567)=1)+0</f>
        <v>0</v>
      </c>
      <c r="E567" s="31"/>
      <c r="F567" s="31"/>
      <c r="G567" s="31"/>
      <c r="H567" s="31"/>
      <c r="I567" s="31"/>
      <c r="J567" s="31"/>
      <c r="K567" s="1" t="s">
        <v>14</v>
      </c>
      <c r="L567" s="12">
        <v>44770</v>
      </c>
      <c r="M567" s="11" t="s">
        <v>415</v>
      </c>
      <c r="N567" s="11" t="s">
        <v>15</v>
      </c>
      <c r="O567" s="11" t="s">
        <v>24</v>
      </c>
      <c r="P567" s="16" t="s">
        <v>68</v>
      </c>
      <c r="Q567" s="5"/>
      <c r="R567" s="16" t="s">
        <v>18</v>
      </c>
      <c r="S567" s="11" t="s">
        <v>107</v>
      </c>
      <c r="T567" s="16" t="s">
        <v>55</v>
      </c>
      <c r="U567" s="11" t="s">
        <v>56</v>
      </c>
      <c r="V567" s="12">
        <v>45090</v>
      </c>
      <c r="W567" s="12">
        <v>44830</v>
      </c>
      <c r="X567" s="5"/>
    </row>
    <row r="568" spans="1:24" x14ac:dyDescent="0.25">
      <c r="A568" s="22" t="s">
        <v>119</v>
      </c>
      <c r="B568" s="31">
        <f>(COUNTIF($A$4:$A568,$A568)=1)+0</f>
        <v>0</v>
      </c>
      <c r="C568" s="31"/>
      <c r="D568" s="31">
        <f>(COUNTIF($A$7:$A568,$A568)=1)+0</f>
        <v>0</v>
      </c>
      <c r="E568" s="31"/>
      <c r="F568" s="31"/>
      <c r="G568" s="31"/>
      <c r="H568" s="31"/>
      <c r="I568" s="31"/>
      <c r="J568" s="31"/>
      <c r="K568" s="1" t="s">
        <v>14</v>
      </c>
      <c r="L568" s="12">
        <v>44770</v>
      </c>
      <c r="M568" s="11" t="s">
        <v>415</v>
      </c>
      <c r="N568" s="11" t="s">
        <v>15</v>
      </c>
      <c r="O568" s="11" t="s">
        <v>32</v>
      </c>
      <c r="P568" s="11" t="s">
        <v>68</v>
      </c>
      <c r="Q568" s="5"/>
      <c r="R568" s="16" t="s">
        <v>18</v>
      </c>
      <c r="S568" s="11" t="s">
        <v>107</v>
      </c>
      <c r="T568" s="16" t="s">
        <v>55</v>
      </c>
      <c r="U568" s="11" t="s">
        <v>56</v>
      </c>
      <c r="V568" s="18">
        <v>45090</v>
      </c>
      <c r="W568" s="12">
        <v>44830</v>
      </c>
      <c r="X568" s="5"/>
    </row>
    <row r="569" spans="1:24" x14ac:dyDescent="0.25">
      <c r="A569" s="22" t="s">
        <v>119</v>
      </c>
      <c r="B569" s="31">
        <f>(COUNTIF($A$4:$A569,$A569)=1)+0</f>
        <v>0</v>
      </c>
      <c r="C569" s="31"/>
      <c r="D569" s="31">
        <f>(COUNTIF($A$7:$A569,$A569)=1)+0</f>
        <v>0</v>
      </c>
      <c r="E569" s="31"/>
      <c r="F569" s="31"/>
      <c r="G569" s="31"/>
      <c r="H569" s="31"/>
      <c r="I569" s="31"/>
      <c r="J569" s="31"/>
      <c r="K569" s="1" t="s">
        <v>14</v>
      </c>
      <c r="L569" s="12">
        <v>44770</v>
      </c>
      <c r="M569" s="11" t="s">
        <v>415</v>
      </c>
      <c r="N569" s="11" t="s">
        <v>15</v>
      </c>
      <c r="O569" s="11" t="s">
        <v>29</v>
      </c>
      <c r="P569" s="11" t="s">
        <v>68</v>
      </c>
      <c r="Q569" s="5"/>
      <c r="R569" s="16" t="s">
        <v>18</v>
      </c>
      <c r="S569" s="11" t="s">
        <v>107</v>
      </c>
      <c r="T569" s="16" t="s">
        <v>55</v>
      </c>
      <c r="U569" s="11" t="s">
        <v>56</v>
      </c>
      <c r="V569" s="12">
        <v>45090</v>
      </c>
      <c r="W569" s="12">
        <v>44830</v>
      </c>
      <c r="X569" s="5"/>
    </row>
    <row r="570" spans="1:24" x14ac:dyDescent="0.25">
      <c r="A570" s="8" t="s">
        <v>119</v>
      </c>
      <c r="B570" s="31">
        <f>(COUNTIF($A$4:$A570,$A570)=1)+0</f>
        <v>0</v>
      </c>
      <c r="C570" s="31"/>
      <c r="D570" s="31">
        <f>(COUNTIF($A$7:$A570,$A570)=1)+0</f>
        <v>0</v>
      </c>
      <c r="E570" s="31"/>
      <c r="F570" s="31"/>
      <c r="G570" s="31"/>
      <c r="H570" s="31"/>
      <c r="I570" s="31"/>
      <c r="J570" s="31"/>
      <c r="K570" s="44" t="s">
        <v>14</v>
      </c>
      <c r="L570" s="9">
        <v>44770</v>
      </c>
      <c r="M570" s="8" t="s">
        <v>415</v>
      </c>
      <c r="N570" s="8" t="s">
        <v>15</v>
      </c>
      <c r="O570" s="53" t="s">
        <v>29</v>
      </c>
      <c r="P570" s="8" t="s">
        <v>17</v>
      </c>
      <c r="Q570" s="5"/>
      <c r="R570" s="8" t="s">
        <v>35</v>
      </c>
      <c r="S570" s="8" t="s">
        <v>25</v>
      </c>
      <c r="T570" s="49" t="s">
        <v>20</v>
      </c>
      <c r="U570" s="49" t="s">
        <v>139</v>
      </c>
      <c r="V570" s="50">
        <v>44994</v>
      </c>
      <c r="W570" s="50">
        <v>44994</v>
      </c>
      <c r="X570" s="51"/>
    </row>
    <row r="571" spans="1:24" x14ac:dyDescent="0.25">
      <c r="A571" s="22" t="s">
        <v>119</v>
      </c>
      <c r="B571" s="31">
        <f>(COUNTIF($A$4:$A571,$A571)=1)+0</f>
        <v>0</v>
      </c>
      <c r="C571" s="31"/>
      <c r="D571" s="31">
        <f>(COUNTIF($A$7:$A571,$A571)=1)+0</f>
        <v>0</v>
      </c>
      <c r="E571" s="31"/>
      <c r="F571" s="31"/>
      <c r="G571" s="31"/>
      <c r="H571" s="31"/>
      <c r="I571" s="31"/>
      <c r="J571" s="31"/>
      <c r="K571" s="1" t="s">
        <v>14</v>
      </c>
      <c r="L571" s="12">
        <v>44770</v>
      </c>
      <c r="M571" s="11" t="s">
        <v>415</v>
      </c>
      <c r="N571" s="11" t="s">
        <v>15</v>
      </c>
      <c r="O571" s="11" t="s">
        <v>32</v>
      </c>
      <c r="P571" s="16" t="s">
        <v>120</v>
      </c>
      <c r="Q571" s="5"/>
      <c r="R571" s="16" t="s">
        <v>35</v>
      </c>
      <c r="S571" s="11" t="s">
        <v>19</v>
      </c>
      <c r="T571" s="16" t="s">
        <v>55</v>
      </c>
      <c r="U571" s="16" t="s">
        <v>56</v>
      </c>
      <c r="V571" s="18">
        <v>45077</v>
      </c>
      <c r="W571" s="18">
        <v>44770</v>
      </c>
      <c r="X571" s="13"/>
    </row>
    <row r="572" spans="1:24" x14ac:dyDescent="0.25">
      <c r="A572" s="22" t="s">
        <v>119</v>
      </c>
      <c r="B572" s="31">
        <f>(COUNTIF($A$4:$A572,$A572)=1)+0</f>
        <v>0</v>
      </c>
      <c r="C572" s="31"/>
      <c r="D572" s="31">
        <f>(COUNTIF($A$7:$A572,$A572)=1)+0</f>
        <v>0</v>
      </c>
      <c r="E572" s="31"/>
      <c r="F572" s="31"/>
      <c r="G572" s="31"/>
      <c r="H572" s="31"/>
      <c r="I572" s="31"/>
      <c r="J572" s="31"/>
      <c r="K572" s="1" t="s">
        <v>14</v>
      </c>
      <c r="L572" s="12">
        <v>44770</v>
      </c>
      <c r="M572" s="11" t="s">
        <v>415</v>
      </c>
      <c r="N572" s="11" t="s">
        <v>15</v>
      </c>
      <c r="O572" s="11" t="s">
        <v>29</v>
      </c>
      <c r="P572" s="16" t="s">
        <v>120</v>
      </c>
      <c r="Q572" s="5"/>
      <c r="R572" s="16" t="s">
        <v>35</v>
      </c>
      <c r="S572" s="11" t="s">
        <v>19</v>
      </c>
      <c r="T572" s="16" t="s">
        <v>55</v>
      </c>
      <c r="U572" s="16" t="s">
        <v>56</v>
      </c>
      <c r="V572" s="18">
        <v>45077</v>
      </c>
      <c r="W572" s="18">
        <v>44770</v>
      </c>
      <c r="X572" s="13"/>
    </row>
    <row r="573" spans="1:24" x14ac:dyDescent="0.25">
      <c r="A573" s="22" t="s">
        <v>119</v>
      </c>
      <c r="B573" s="31">
        <f>(COUNTIF($A$4:$A573,$A573)=1)+0</f>
        <v>0</v>
      </c>
      <c r="C573" s="31"/>
      <c r="D573" s="31">
        <f>(COUNTIF($A$7:$A573,$A573)=1)+0</f>
        <v>0</v>
      </c>
      <c r="E573" s="31"/>
      <c r="F573" s="31"/>
      <c r="G573" s="31"/>
      <c r="H573" s="31"/>
      <c r="I573" s="31"/>
      <c r="J573" s="31"/>
      <c r="K573" s="1" t="s">
        <v>14</v>
      </c>
      <c r="L573" s="12">
        <v>44770</v>
      </c>
      <c r="M573" s="11" t="s">
        <v>415</v>
      </c>
      <c r="N573" s="11" t="s">
        <v>15</v>
      </c>
      <c r="O573" s="11" t="s">
        <v>24</v>
      </c>
      <c r="P573" s="16" t="s">
        <v>17</v>
      </c>
      <c r="Q573" s="5"/>
      <c r="R573" s="11" t="s">
        <v>35</v>
      </c>
      <c r="S573" s="11" t="s">
        <v>19</v>
      </c>
      <c r="T573" s="16" t="s">
        <v>61</v>
      </c>
      <c r="U573" s="16" t="s">
        <v>139</v>
      </c>
      <c r="V573" s="18" t="s">
        <v>295</v>
      </c>
      <c r="W573" s="18">
        <v>44770</v>
      </c>
      <c r="X573" s="13"/>
    </row>
    <row r="574" spans="1:24" x14ac:dyDescent="0.25">
      <c r="A574" s="22" t="s">
        <v>119</v>
      </c>
      <c r="B574" s="31">
        <f>(COUNTIF($A$4:$A574,$A574)=1)+0</f>
        <v>0</v>
      </c>
      <c r="C574" s="31"/>
      <c r="D574" s="31">
        <f>(COUNTIF($A$7:$A574,$A574)=1)+0</f>
        <v>0</v>
      </c>
      <c r="E574" s="31"/>
      <c r="F574" s="31"/>
      <c r="G574" s="31"/>
      <c r="H574" s="31"/>
      <c r="I574" s="31"/>
      <c r="J574" s="31"/>
      <c r="K574" s="1" t="s">
        <v>14</v>
      </c>
      <c r="L574" s="12">
        <v>44770</v>
      </c>
      <c r="M574" s="11" t="s">
        <v>415</v>
      </c>
      <c r="N574" s="11" t="s">
        <v>15</v>
      </c>
      <c r="O574" s="56" t="s">
        <v>32</v>
      </c>
      <c r="P574" s="16" t="s">
        <v>17</v>
      </c>
      <c r="Q574" s="5"/>
      <c r="R574" s="16" t="s">
        <v>35</v>
      </c>
      <c r="S574" s="11" t="s">
        <v>19</v>
      </c>
      <c r="T574" s="16" t="s">
        <v>61</v>
      </c>
      <c r="U574" s="16" t="s">
        <v>139</v>
      </c>
      <c r="V574" s="18" t="s">
        <v>295</v>
      </c>
      <c r="W574" s="12">
        <v>44770</v>
      </c>
      <c r="X574" s="5"/>
    </row>
    <row r="575" spans="1:24" x14ac:dyDescent="0.25">
      <c r="A575" s="22" t="s">
        <v>119</v>
      </c>
      <c r="B575" s="31">
        <f>(COUNTIF($A$4:$A575,$A575)=1)+0</f>
        <v>0</v>
      </c>
      <c r="C575" s="31"/>
      <c r="D575" s="31">
        <f>(COUNTIF($A$7:$A575,$A575)=1)+0</f>
        <v>0</v>
      </c>
      <c r="E575" s="31"/>
      <c r="F575" s="31"/>
      <c r="G575" s="31"/>
      <c r="H575" s="31"/>
      <c r="I575" s="31"/>
      <c r="J575" s="31"/>
      <c r="K575" s="1" t="s">
        <v>14</v>
      </c>
      <c r="L575" s="12">
        <v>44770</v>
      </c>
      <c r="M575" s="11" t="s">
        <v>415</v>
      </c>
      <c r="N575" s="11" t="s">
        <v>15</v>
      </c>
      <c r="O575" s="11" t="s">
        <v>24</v>
      </c>
      <c r="P575" s="16" t="s">
        <v>76</v>
      </c>
      <c r="Q575" s="5"/>
      <c r="R575" s="16" t="s">
        <v>18</v>
      </c>
      <c r="S575" s="11" t="s">
        <v>19</v>
      </c>
      <c r="T575" s="16" t="s">
        <v>20</v>
      </c>
      <c r="U575" s="16" t="s">
        <v>138</v>
      </c>
      <c r="V575" s="18">
        <v>45099</v>
      </c>
      <c r="W575" s="12">
        <v>44830</v>
      </c>
      <c r="X575" s="5"/>
    </row>
    <row r="576" spans="1:24" x14ac:dyDescent="0.25">
      <c r="A576" s="22" t="s">
        <v>119</v>
      </c>
      <c r="B576" s="31">
        <f>(COUNTIF($A$4:$A576,$A576)=1)+0</f>
        <v>0</v>
      </c>
      <c r="C576" s="31"/>
      <c r="D576" s="31">
        <f>(COUNTIF($A$7:$A576,$A576)=1)+0</f>
        <v>0</v>
      </c>
      <c r="E576" s="31"/>
      <c r="F576" s="31"/>
      <c r="G576" s="31"/>
      <c r="H576" s="31"/>
      <c r="I576" s="31"/>
      <c r="J576" s="31"/>
      <c r="K576" s="1" t="s">
        <v>14</v>
      </c>
      <c r="L576" s="12">
        <v>44770</v>
      </c>
      <c r="M576" s="11" t="s">
        <v>415</v>
      </c>
      <c r="N576" s="11" t="s">
        <v>15</v>
      </c>
      <c r="O576" s="11" t="s">
        <v>24</v>
      </c>
      <c r="P576" s="16" t="s">
        <v>69</v>
      </c>
      <c r="Q576" s="5"/>
      <c r="R576" s="16" t="s">
        <v>18</v>
      </c>
      <c r="S576" s="11" t="s">
        <v>107</v>
      </c>
      <c r="T576" s="16" t="s">
        <v>55</v>
      </c>
      <c r="U576" s="16" t="s">
        <v>56</v>
      </c>
      <c r="V576" s="18">
        <v>45064</v>
      </c>
      <c r="W576" s="12">
        <v>44830</v>
      </c>
      <c r="X576" s="5"/>
    </row>
    <row r="577" spans="1:24" x14ac:dyDescent="0.25">
      <c r="A577" s="22" t="s">
        <v>119</v>
      </c>
      <c r="B577" s="31">
        <f>(COUNTIF($A$4:$A577,$A577)=1)+0</f>
        <v>0</v>
      </c>
      <c r="C577" s="31"/>
      <c r="D577" s="31">
        <f>(COUNTIF($A$7:$A577,$A577)=1)+0</f>
        <v>0</v>
      </c>
      <c r="E577" s="31"/>
      <c r="F577" s="31"/>
      <c r="G577" s="31"/>
      <c r="H577" s="31"/>
      <c r="I577" s="31"/>
      <c r="J577" s="31"/>
      <c r="K577" s="1" t="s">
        <v>14</v>
      </c>
      <c r="L577" s="12">
        <v>44770</v>
      </c>
      <c r="M577" s="11" t="s">
        <v>415</v>
      </c>
      <c r="N577" s="11" t="s">
        <v>15</v>
      </c>
      <c r="O577" s="11" t="s">
        <v>32</v>
      </c>
      <c r="P577" s="16" t="s">
        <v>69</v>
      </c>
      <c r="Q577" s="5"/>
      <c r="R577" s="16" t="s">
        <v>18</v>
      </c>
      <c r="S577" s="11" t="s">
        <v>107</v>
      </c>
      <c r="T577" s="16" t="s">
        <v>55</v>
      </c>
      <c r="U577" s="11" t="s">
        <v>56</v>
      </c>
      <c r="V577" s="12">
        <v>45064</v>
      </c>
      <c r="W577" s="12">
        <v>44830</v>
      </c>
      <c r="X577" s="5"/>
    </row>
    <row r="578" spans="1:24" x14ac:dyDescent="0.25">
      <c r="A578" s="22" t="s">
        <v>119</v>
      </c>
      <c r="B578" s="31">
        <f>(COUNTIF($A$4:$A578,$A578)=1)+0</f>
        <v>0</v>
      </c>
      <c r="C578" s="31"/>
      <c r="D578" s="31">
        <f>(COUNTIF($A$7:$A578,$A578)=1)+0</f>
        <v>0</v>
      </c>
      <c r="E578" s="31"/>
      <c r="F578" s="31"/>
      <c r="G578" s="31"/>
      <c r="H578" s="31"/>
      <c r="I578" s="31"/>
      <c r="J578" s="31"/>
      <c r="K578" s="1" t="s">
        <v>14</v>
      </c>
      <c r="L578" s="12">
        <v>44770</v>
      </c>
      <c r="M578" s="11" t="s">
        <v>415</v>
      </c>
      <c r="N578" s="11" t="s">
        <v>15</v>
      </c>
      <c r="O578" s="56" t="s">
        <v>29</v>
      </c>
      <c r="P578" s="16" t="s">
        <v>69</v>
      </c>
      <c r="Q578" s="5"/>
      <c r="R578" s="16" t="s">
        <v>18</v>
      </c>
      <c r="S578" s="11" t="s">
        <v>107</v>
      </c>
      <c r="T578" s="16" t="s">
        <v>55</v>
      </c>
      <c r="U578" s="11" t="s">
        <v>56</v>
      </c>
      <c r="V578" s="12">
        <v>45064</v>
      </c>
      <c r="W578" s="12">
        <v>44830</v>
      </c>
      <c r="X578" s="5"/>
    </row>
    <row r="579" spans="1:24" x14ac:dyDescent="0.25">
      <c r="A579" s="22" t="s">
        <v>119</v>
      </c>
      <c r="B579" s="31">
        <f>(COUNTIF($A$4:$A579,$A579)=1)+0</f>
        <v>0</v>
      </c>
      <c r="C579" s="31"/>
      <c r="D579" s="31">
        <f>(COUNTIF($A$7:$A579,$A579)=1)+0</f>
        <v>0</v>
      </c>
      <c r="E579" s="31"/>
      <c r="F579" s="31"/>
      <c r="G579" s="31"/>
      <c r="H579" s="31"/>
      <c r="I579" s="31"/>
      <c r="J579" s="31"/>
      <c r="K579" s="1" t="s">
        <v>14</v>
      </c>
      <c r="L579" s="12">
        <v>44770</v>
      </c>
      <c r="M579" s="11" t="s">
        <v>415</v>
      </c>
      <c r="N579" s="11" t="s">
        <v>15</v>
      </c>
      <c r="O579" s="11" t="s">
        <v>32</v>
      </c>
      <c r="P579" s="16" t="s">
        <v>76</v>
      </c>
      <c r="Q579" s="5"/>
      <c r="R579" s="16" t="s">
        <v>18</v>
      </c>
      <c r="S579" s="11" t="s">
        <v>19</v>
      </c>
      <c r="T579" s="16" t="s">
        <v>20</v>
      </c>
      <c r="U579" s="11" t="s">
        <v>138</v>
      </c>
      <c r="V579" s="12">
        <v>45099</v>
      </c>
      <c r="W579" s="12">
        <v>44830</v>
      </c>
      <c r="X579" s="5"/>
    </row>
    <row r="580" spans="1:24" x14ac:dyDescent="0.25">
      <c r="A580" s="22" t="s">
        <v>119</v>
      </c>
      <c r="B580" s="31">
        <f>(COUNTIF($A$4:$A580,$A580)=1)+0</f>
        <v>0</v>
      </c>
      <c r="C580" s="31"/>
      <c r="D580" s="31">
        <f>(COUNTIF($A$7:$A580,$A580)=1)+0</f>
        <v>0</v>
      </c>
      <c r="E580" s="31"/>
      <c r="F580" s="31"/>
      <c r="G580" s="31"/>
      <c r="H580" s="31"/>
      <c r="I580" s="31"/>
      <c r="J580" s="31"/>
      <c r="K580" s="1" t="s">
        <v>14</v>
      </c>
      <c r="L580" s="12">
        <v>44770</v>
      </c>
      <c r="M580" s="11" t="s">
        <v>415</v>
      </c>
      <c r="N580" s="11" t="s">
        <v>15</v>
      </c>
      <c r="O580" s="11" t="s">
        <v>29</v>
      </c>
      <c r="P580" s="16" t="s">
        <v>76</v>
      </c>
      <c r="Q580" s="5"/>
      <c r="R580" s="16" t="s">
        <v>18</v>
      </c>
      <c r="S580" s="11" t="s">
        <v>19</v>
      </c>
      <c r="T580" s="16" t="s">
        <v>20</v>
      </c>
      <c r="U580" s="11" t="s">
        <v>138</v>
      </c>
      <c r="V580" s="12">
        <v>45099</v>
      </c>
      <c r="W580" s="12">
        <v>44830</v>
      </c>
      <c r="X580" s="5"/>
    </row>
    <row r="581" spans="1:24" x14ac:dyDescent="0.25">
      <c r="A581" s="22" t="s">
        <v>119</v>
      </c>
      <c r="B581" s="31">
        <f>(COUNTIF($A$4:$A581,$A581)=1)+0</f>
        <v>0</v>
      </c>
      <c r="C581" s="31"/>
      <c r="D581" s="31">
        <f>(COUNTIF($A$7:$A581,$A581)=1)+0</f>
        <v>0</v>
      </c>
      <c r="E581" s="31"/>
      <c r="F581" s="31"/>
      <c r="G581" s="31"/>
      <c r="H581" s="31"/>
      <c r="I581" s="31"/>
      <c r="J581" s="31"/>
      <c r="K581" s="1" t="s">
        <v>14</v>
      </c>
      <c r="L581" s="12">
        <v>44770</v>
      </c>
      <c r="M581" s="11" t="s">
        <v>415</v>
      </c>
      <c r="N581" s="11" t="s">
        <v>15</v>
      </c>
      <c r="O581" s="11" t="s">
        <v>24</v>
      </c>
      <c r="P581" s="16" t="s">
        <v>71</v>
      </c>
      <c r="Q581" s="5"/>
      <c r="R581" s="16" t="s">
        <v>35</v>
      </c>
      <c r="S581" s="11" t="s">
        <v>19</v>
      </c>
      <c r="T581" s="16" t="s">
        <v>55</v>
      </c>
      <c r="U581" s="11" t="s">
        <v>56</v>
      </c>
      <c r="V581" s="12">
        <v>45084</v>
      </c>
      <c r="W581" s="12">
        <v>44770</v>
      </c>
      <c r="X581" s="5"/>
    </row>
    <row r="582" spans="1:24" x14ac:dyDescent="0.25">
      <c r="A582" s="22" t="s">
        <v>119</v>
      </c>
      <c r="B582" s="31">
        <f>(COUNTIF($A$4:$A582,$A582)=1)+0</f>
        <v>0</v>
      </c>
      <c r="C582" s="31"/>
      <c r="D582" s="31">
        <f>(COUNTIF($A$7:$A582,$A582)=1)+0</f>
        <v>0</v>
      </c>
      <c r="E582" s="31"/>
      <c r="F582" s="31"/>
      <c r="G582" s="31"/>
      <c r="H582" s="31"/>
      <c r="I582" s="31"/>
      <c r="J582" s="31"/>
      <c r="K582" s="1" t="s">
        <v>14</v>
      </c>
      <c r="L582" s="12">
        <v>44770</v>
      </c>
      <c r="M582" s="11" t="s">
        <v>415</v>
      </c>
      <c r="N582" s="11" t="s">
        <v>15</v>
      </c>
      <c r="O582" s="56" t="s">
        <v>32</v>
      </c>
      <c r="P582" s="16" t="s">
        <v>71</v>
      </c>
      <c r="Q582" s="5"/>
      <c r="R582" s="16" t="s">
        <v>35</v>
      </c>
      <c r="S582" s="11" t="s">
        <v>19</v>
      </c>
      <c r="T582" s="16" t="s">
        <v>55</v>
      </c>
      <c r="U582" s="11" t="s">
        <v>56</v>
      </c>
      <c r="V582" s="12">
        <v>45084</v>
      </c>
      <c r="W582" s="12">
        <v>44770</v>
      </c>
      <c r="X582" s="5"/>
    </row>
    <row r="583" spans="1:24" x14ac:dyDescent="0.25">
      <c r="A583" s="22" t="s">
        <v>119</v>
      </c>
      <c r="B583" s="31">
        <f>(COUNTIF($A$4:$A583,$A583)=1)+0</f>
        <v>0</v>
      </c>
      <c r="C583" s="31"/>
      <c r="D583" s="31">
        <f>(COUNTIF($A$7:$A583,$A583)=1)+0</f>
        <v>0</v>
      </c>
      <c r="E583" s="31"/>
      <c r="F583" s="31"/>
      <c r="G583" s="31"/>
      <c r="H583" s="31"/>
      <c r="I583" s="31"/>
      <c r="J583" s="31"/>
      <c r="K583" s="1" t="s">
        <v>14</v>
      </c>
      <c r="L583" s="12">
        <v>44770</v>
      </c>
      <c r="M583" s="11" t="s">
        <v>415</v>
      </c>
      <c r="N583" s="11" t="s">
        <v>15</v>
      </c>
      <c r="O583" s="11" t="s">
        <v>29</v>
      </c>
      <c r="P583" s="16" t="s">
        <v>71</v>
      </c>
      <c r="Q583" s="5"/>
      <c r="R583" s="16" t="s">
        <v>35</v>
      </c>
      <c r="S583" s="11" t="s">
        <v>19</v>
      </c>
      <c r="T583" s="16" t="s">
        <v>55</v>
      </c>
      <c r="U583" s="11" t="s">
        <v>56</v>
      </c>
      <c r="V583" s="12">
        <v>45084</v>
      </c>
      <c r="W583" s="12">
        <v>44770</v>
      </c>
      <c r="X583" s="5"/>
    </row>
    <row r="584" spans="1:24" x14ac:dyDescent="0.25">
      <c r="A584" s="22" t="s">
        <v>119</v>
      </c>
      <c r="B584" s="31">
        <f>(COUNTIF($A$4:$A584,$A584)=1)+0</f>
        <v>0</v>
      </c>
      <c r="C584" s="31"/>
      <c r="D584" s="31">
        <f>(COUNTIF($A$7:$A584,$A584)=1)+0</f>
        <v>0</v>
      </c>
      <c r="E584" s="31"/>
      <c r="F584" s="31"/>
      <c r="G584" s="31"/>
      <c r="H584" s="31"/>
      <c r="I584" s="31"/>
      <c r="J584" s="31"/>
      <c r="K584" s="1" t="s">
        <v>14</v>
      </c>
      <c r="L584" s="12">
        <v>44770</v>
      </c>
      <c r="M584" s="11" t="s">
        <v>415</v>
      </c>
      <c r="N584" s="11" t="s">
        <v>15</v>
      </c>
      <c r="O584" s="11" t="s">
        <v>24</v>
      </c>
      <c r="P584" s="16" t="s">
        <v>71</v>
      </c>
      <c r="Q584" s="5"/>
      <c r="R584" s="16" t="s">
        <v>35</v>
      </c>
      <c r="S584" s="11" t="s">
        <v>19</v>
      </c>
      <c r="T584" s="16" t="s">
        <v>55</v>
      </c>
      <c r="U584" s="11" t="s">
        <v>56</v>
      </c>
      <c r="V584" s="12">
        <v>45084</v>
      </c>
      <c r="W584" s="12">
        <v>44770</v>
      </c>
      <c r="X584" s="5"/>
    </row>
    <row r="585" spans="1:24" x14ac:dyDescent="0.25">
      <c r="A585" s="22" t="s">
        <v>119</v>
      </c>
      <c r="B585" s="31">
        <f>(COUNTIF($A$4:$A585,$A585)=1)+0</f>
        <v>0</v>
      </c>
      <c r="C585" s="31"/>
      <c r="D585" s="31">
        <f>(COUNTIF($A$7:$A585,$A585)=1)+0</f>
        <v>0</v>
      </c>
      <c r="E585" s="31"/>
      <c r="F585" s="31"/>
      <c r="G585" s="31"/>
      <c r="H585" s="31"/>
      <c r="I585" s="31"/>
      <c r="J585" s="31"/>
      <c r="K585" s="1" t="s">
        <v>14</v>
      </c>
      <c r="L585" s="12">
        <v>44770</v>
      </c>
      <c r="M585" s="11" t="s">
        <v>415</v>
      </c>
      <c r="N585" s="11" t="s">
        <v>15</v>
      </c>
      <c r="O585" s="11" t="s">
        <v>32</v>
      </c>
      <c r="P585" s="16" t="s">
        <v>71</v>
      </c>
      <c r="Q585" s="5"/>
      <c r="R585" s="16" t="s">
        <v>35</v>
      </c>
      <c r="S585" s="11" t="s">
        <v>19</v>
      </c>
      <c r="T585" s="16" t="s">
        <v>55</v>
      </c>
      <c r="U585" s="11" t="s">
        <v>56</v>
      </c>
      <c r="V585" s="12">
        <v>45084</v>
      </c>
      <c r="W585" s="12">
        <v>44770</v>
      </c>
      <c r="X585" s="5"/>
    </row>
    <row r="586" spans="1:24" x14ac:dyDescent="0.25">
      <c r="A586" s="22" t="s">
        <v>119</v>
      </c>
      <c r="B586" s="31">
        <f>(COUNTIF($A$4:$A586,$A586)=1)+0</f>
        <v>0</v>
      </c>
      <c r="C586" s="31"/>
      <c r="D586" s="31">
        <f>(COUNTIF($A$7:$A586,$A586)=1)+0</f>
        <v>0</v>
      </c>
      <c r="E586" s="31"/>
      <c r="F586" s="31"/>
      <c r="G586" s="31"/>
      <c r="H586" s="31"/>
      <c r="I586" s="31"/>
      <c r="J586" s="31"/>
      <c r="K586" s="1" t="s">
        <v>14</v>
      </c>
      <c r="L586" s="12">
        <v>44770</v>
      </c>
      <c r="M586" s="11" t="s">
        <v>415</v>
      </c>
      <c r="N586" s="11" t="s">
        <v>15</v>
      </c>
      <c r="O586" s="56" t="s">
        <v>29</v>
      </c>
      <c r="P586" s="16" t="s">
        <v>71</v>
      </c>
      <c r="Q586" s="5"/>
      <c r="R586" s="11" t="s">
        <v>35</v>
      </c>
      <c r="S586" s="11" t="s">
        <v>19</v>
      </c>
      <c r="T586" s="16" t="s">
        <v>55</v>
      </c>
      <c r="U586" s="11" t="s">
        <v>56</v>
      </c>
      <c r="V586" s="12">
        <v>45084</v>
      </c>
      <c r="W586" s="12">
        <v>44770</v>
      </c>
      <c r="X586" s="5"/>
    </row>
    <row r="587" spans="1:24" x14ac:dyDescent="0.25">
      <c r="A587" s="22" t="s">
        <v>119</v>
      </c>
      <c r="B587" s="31">
        <f>(COUNTIF($A$4:$A587,$A587)=1)+0</f>
        <v>0</v>
      </c>
      <c r="C587" s="31"/>
      <c r="D587" s="31">
        <f>(COUNTIF($A$7:$A587,$A587)=1)+0</f>
        <v>0</v>
      </c>
      <c r="E587" s="31"/>
      <c r="F587" s="31"/>
      <c r="G587" s="31"/>
      <c r="H587" s="31"/>
      <c r="I587" s="31"/>
      <c r="J587" s="31"/>
      <c r="K587" s="1" t="s">
        <v>14</v>
      </c>
      <c r="L587" s="12">
        <v>44770</v>
      </c>
      <c r="M587" s="11" t="s">
        <v>415</v>
      </c>
      <c r="N587" s="11" t="s">
        <v>15</v>
      </c>
      <c r="O587" s="11" t="s">
        <v>24</v>
      </c>
      <c r="P587" s="16" t="s">
        <v>50</v>
      </c>
      <c r="Q587" s="5"/>
      <c r="R587" s="11" t="s">
        <v>35</v>
      </c>
      <c r="S587" s="11" t="s">
        <v>19</v>
      </c>
      <c r="T587" s="16" t="s">
        <v>61</v>
      </c>
      <c r="U587" s="11" t="s">
        <v>139</v>
      </c>
      <c r="V587" s="12">
        <v>45107</v>
      </c>
      <c r="W587" s="12">
        <v>44770</v>
      </c>
      <c r="X587" s="5"/>
    </row>
    <row r="588" spans="1:24" x14ac:dyDescent="0.25">
      <c r="A588" s="22" t="s">
        <v>119</v>
      </c>
      <c r="B588" s="31">
        <f>(COUNTIF($A$4:$A588,$A588)=1)+0</f>
        <v>0</v>
      </c>
      <c r="C588" s="31"/>
      <c r="D588" s="31">
        <f>(COUNTIF($A$7:$A588,$A588)=1)+0</f>
        <v>0</v>
      </c>
      <c r="E588" s="31"/>
      <c r="F588" s="31"/>
      <c r="G588" s="31"/>
      <c r="H588" s="31"/>
      <c r="I588" s="31"/>
      <c r="J588" s="31"/>
      <c r="K588" s="1" t="s">
        <v>14</v>
      </c>
      <c r="L588" s="12">
        <v>44770</v>
      </c>
      <c r="M588" s="11" t="s">
        <v>415</v>
      </c>
      <c r="N588" s="11" t="s">
        <v>15</v>
      </c>
      <c r="O588" s="11" t="s">
        <v>24</v>
      </c>
      <c r="P588" s="16" t="s">
        <v>74</v>
      </c>
      <c r="Q588" s="5"/>
      <c r="R588" s="11" t="s">
        <v>18</v>
      </c>
      <c r="S588" s="11" t="s">
        <v>107</v>
      </c>
      <c r="T588" s="16" t="s">
        <v>20</v>
      </c>
      <c r="U588" s="11" t="s">
        <v>138</v>
      </c>
      <c r="V588" s="12">
        <v>45078</v>
      </c>
      <c r="W588" s="12">
        <v>44831</v>
      </c>
      <c r="X588" s="5"/>
    </row>
    <row r="589" spans="1:24" x14ac:dyDescent="0.25">
      <c r="A589" s="22" t="s">
        <v>119</v>
      </c>
      <c r="B589" s="31">
        <f>(COUNTIF($A$4:$A589,$A589)=1)+0</f>
        <v>0</v>
      </c>
      <c r="C589" s="31"/>
      <c r="D589" s="31">
        <f>(COUNTIF($A$7:$A589,$A589)=1)+0</f>
        <v>0</v>
      </c>
      <c r="E589" s="31"/>
      <c r="F589" s="31"/>
      <c r="G589" s="31"/>
      <c r="H589" s="31"/>
      <c r="I589" s="31"/>
      <c r="J589" s="31"/>
      <c r="K589" s="1" t="s">
        <v>14</v>
      </c>
      <c r="L589" s="12">
        <v>44770</v>
      </c>
      <c r="M589" s="11" t="s">
        <v>415</v>
      </c>
      <c r="N589" s="11" t="s">
        <v>15</v>
      </c>
      <c r="O589" s="11" t="s">
        <v>32</v>
      </c>
      <c r="P589" s="16" t="s">
        <v>74</v>
      </c>
      <c r="Q589" s="5"/>
      <c r="R589" s="11" t="s">
        <v>18</v>
      </c>
      <c r="S589" s="11" t="s">
        <v>107</v>
      </c>
      <c r="T589" s="16" t="s">
        <v>20</v>
      </c>
      <c r="U589" s="11" t="s">
        <v>138</v>
      </c>
      <c r="V589" s="12">
        <v>45078</v>
      </c>
      <c r="W589" s="12">
        <v>44831</v>
      </c>
      <c r="X589" s="5"/>
    </row>
    <row r="590" spans="1:24" x14ac:dyDescent="0.25">
      <c r="A590" s="22" t="s">
        <v>119</v>
      </c>
      <c r="B590" s="31">
        <f>(COUNTIF($A$4:$A590,$A590)=1)+0</f>
        <v>0</v>
      </c>
      <c r="C590" s="31"/>
      <c r="D590" s="31">
        <f>(COUNTIF($A$7:$A590,$A590)=1)+0</f>
        <v>0</v>
      </c>
      <c r="E590" s="31"/>
      <c r="F590" s="31"/>
      <c r="G590" s="31"/>
      <c r="H590" s="31"/>
      <c r="I590" s="31"/>
      <c r="J590" s="31"/>
      <c r="K590" s="1" t="s">
        <v>14</v>
      </c>
      <c r="L590" s="12">
        <v>44770</v>
      </c>
      <c r="M590" s="11" t="s">
        <v>415</v>
      </c>
      <c r="N590" s="11" t="s">
        <v>15</v>
      </c>
      <c r="O590" s="56" t="s">
        <v>29</v>
      </c>
      <c r="P590" s="16" t="s">
        <v>74</v>
      </c>
      <c r="Q590" s="5"/>
      <c r="R590" s="16" t="s">
        <v>18</v>
      </c>
      <c r="S590" s="11" t="s">
        <v>107</v>
      </c>
      <c r="T590" s="16" t="s">
        <v>20</v>
      </c>
      <c r="U590" s="11" t="s">
        <v>138</v>
      </c>
      <c r="V590" s="12">
        <v>45078</v>
      </c>
      <c r="W590" s="12">
        <v>44831</v>
      </c>
      <c r="X590" s="5"/>
    </row>
    <row r="591" spans="1:24" x14ac:dyDescent="0.25">
      <c r="A591" s="22" t="s">
        <v>119</v>
      </c>
      <c r="B591" s="31">
        <f>(COUNTIF($A$4:$A591,$A591)=1)+0</f>
        <v>0</v>
      </c>
      <c r="C591" s="31"/>
      <c r="D591" s="31">
        <f>(COUNTIF($A$7:$A591,$A591)=1)+0</f>
        <v>0</v>
      </c>
      <c r="E591" s="31"/>
      <c r="F591" s="31"/>
      <c r="G591" s="31"/>
      <c r="H591" s="31"/>
      <c r="I591" s="31"/>
      <c r="J591" s="31"/>
      <c r="K591" s="1" t="s">
        <v>14</v>
      </c>
      <c r="L591" s="12">
        <v>44770</v>
      </c>
      <c r="M591" s="11" t="s">
        <v>415</v>
      </c>
      <c r="N591" s="11" t="s">
        <v>15</v>
      </c>
      <c r="O591" s="11" t="s">
        <v>32</v>
      </c>
      <c r="P591" s="16" t="s">
        <v>50</v>
      </c>
      <c r="Q591" s="5"/>
      <c r="R591" s="16" t="s">
        <v>35</v>
      </c>
      <c r="S591" s="11" t="s">
        <v>19</v>
      </c>
      <c r="T591" s="16" t="s">
        <v>61</v>
      </c>
      <c r="U591" s="11" t="s">
        <v>139</v>
      </c>
      <c r="V591" s="12">
        <v>45107</v>
      </c>
      <c r="W591" s="12">
        <v>44770</v>
      </c>
      <c r="X591" s="5"/>
    </row>
    <row r="592" spans="1:24" x14ac:dyDescent="0.25">
      <c r="A592" s="22" t="s">
        <v>119</v>
      </c>
      <c r="B592" s="31">
        <f>(COUNTIF($A$4:$A592,$A592)=1)+0</f>
        <v>0</v>
      </c>
      <c r="C592" s="31"/>
      <c r="D592" s="31">
        <f>(COUNTIF($A$7:$A592,$A592)=1)+0</f>
        <v>0</v>
      </c>
      <c r="E592" s="31"/>
      <c r="F592" s="31"/>
      <c r="G592" s="31"/>
      <c r="H592" s="31"/>
      <c r="I592" s="31"/>
      <c r="J592" s="31"/>
      <c r="K592" s="1" t="s">
        <v>14</v>
      </c>
      <c r="L592" s="12">
        <v>44770</v>
      </c>
      <c r="M592" s="11" t="s">
        <v>415</v>
      </c>
      <c r="N592" s="11" t="s">
        <v>15</v>
      </c>
      <c r="O592" s="11" t="s">
        <v>29</v>
      </c>
      <c r="P592" s="16" t="s">
        <v>50</v>
      </c>
      <c r="Q592" s="5"/>
      <c r="R592" s="16" t="s">
        <v>35</v>
      </c>
      <c r="S592" s="11" t="s">
        <v>19</v>
      </c>
      <c r="T592" s="16" t="s">
        <v>61</v>
      </c>
      <c r="U592" s="11" t="s">
        <v>139</v>
      </c>
      <c r="V592" s="12">
        <v>45107</v>
      </c>
      <c r="W592" s="12">
        <v>44770</v>
      </c>
      <c r="X592" s="5"/>
    </row>
    <row r="593" spans="1:24" x14ac:dyDescent="0.25">
      <c r="A593" s="22" t="s">
        <v>119</v>
      </c>
      <c r="B593" s="31">
        <f>(COUNTIF($A$4:$A593,$A593)=1)+0</f>
        <v>0</v>
      </c>
      <c r="C593" s="31"/>
      <c r="D593" s="31">
        <f>(COUNTIF($A$7:$A593,$A593)=1)+0</f>
        <v>0</v>
      </c>
      <c r="E593" s="31"/>
      <c r="F593" s="31"/>
      <c r="G593" s="31"/>
      <c r="H593" s="31"/>
      <c r="I593" s="31"/>
      <c r="J593" s="31"/>
      <c r="K593" s="1" t="s">
        <v>14</v>
      </c>
      <c r="L593" s="12">
        <v>44770</v>
      </c>
      <c r="M593" s="11" t="s">
        <v>415</v>
      </c>
      <c r="N593" s="11" t="s">
        <v>15</v>
      </c>
      <c r="O593" s="11" t="s">
        <v>24</v>
      </c>
      <c r="P593" s="16" t="s">
        <v>108</v>
      </c>
      <c r="Q593" s="5"/>
      <c r="R593" s="16" t="s">
        <v>18</v>
      </c>
      <c r="S593" s="11" t="s">
        <v>19</v>
      </c>
      <c r="T593" s="16" t="s">
        <v>20</v>
      </c>
      <c r="U593" s="11" t="s">
        <v>138</v>
      </c>
      <c r="V593" s="12">
        <v>45104</v>
      </c>
      <c r="W593" s="12">
        <v>44770</v>
      </c>
      <c r="X593" s="5"/>
    </row>
    <row r="594" spans="1:24" x14ac:dyDescent="0.25">
      <c r="A594" s="22" t="s">
        <v>119</v>
      </c>
      <c r="B594" s="31">
        <f>(COUNTIF($A$4:$A594,$A594)=1)+0</f>
        <v>0</v>
      </c>
      <c r="C594" s="31"/>
      <c r="D594" s="31">
        <f>(COUNTIF($A$7:$A594,$A594)=1)+0</f>
        <v>0</v>
      </c>
      <c r="E594" s="31"/>
      <c r="F594" s="31"/>
      <c r="G594" s="31"/>
      <c r="H594" s="31"/>
      <c r="I594" s="31"/>
      <c r="J594" s="31"/>
      <c r="K594" s="1" t="s">
        <v>14</v>
      </c>
      <c r="L594" s="12">
        <v>44770</v>
      </c>
      <c r="M594" s="11" t="s">
        <v>415</v>
      </c>
      <c r="N594" s="11" t="s">
        <v>15</v>
      </c>
      <c r="O594" s="56" t="s">
        <v>24</v>
      </c>
      <c r="P594" s="16" t="s">
        <v>77</v>
      </c>
      <c r="Q594" s="5"/>
      <c r="R594" s="11" t="s">
        <v>18</v>
      </c>
      <c r="S594" s="11" t="s">
        <v>107</v>
      </c>
      <c r="T594" s="16" t="s">
        <v>55</v>
      </c>
      <c r="U594" s="11" t="s">
        <v>56</v>
      </c>
      <c r="V594" s="12">
        <v>45106</v>
      </c>
      <c r="W594" s="12">
        <v>44831</v>
      </c>
      <c r="X594" s="5"/>
    </row>
    <row r="595" spans="1:24" x14ac:dyDescent="0.25">
      <c r="A595" s="22" t="s">
        <v>119</v>
      </c>
      <c r="B595" s="31">
        <f>(COUNTIF($A$4:$A595,$A595)=1)+0</f>
        <v>0</v>
      </c>
      <c r="C595" s="31"/>
      <c r="D595" s="31">
        <f>(COUNTIF($A$7:$A595,$A595)=1)+0</f>
        <v>0</v>
      </c>
      <c r="E595" s="31"/>
      <c r="F595" s="31"/>
      <c r="G595" s="31"/>
      <c r="H595" s="31"/>
      <c r="I595" s="31"/>
      <c r="J595" s="31"/>
      <c r="K595" s="1" t="s">
        <v>14</v>
      </c>
      <c r="L595" s="12">
        <v>44770</v>
      </c>
      <c r="M595" s="11" t="s">
        <v>415</v>
      </c>
      <c r="N595" s="11" t="s">
        <v>15</v>
      </c>
      <c r="O595" s="11" t="s">
        <v>32</v>
      </c>
      <c r="P595" s="16" t="s">
        <v>77</v>
      </c>
      <c r="Q595" s="5"/>
      <c r="R595" s="11" t="s">
        <v>18</v>
      </c>
      <c r="S595" s="11" t="s">
        <v>107</v>
      </c>
      <c r="T595" s="16" t="s">
        <v>55</v>
      </c>
      <c r="U595" s="11" t="s">
        <v>56</v>
      </c>
      <c r="V595" s="12">
        <v>45106</v>
      </c>
      <c r="W595" s="12">
        <v>44831</v>
      </c>
      <c r="X595" s="5"/>
    </row>
    <row r="596" spans="1:24" x14ac:dyDescent="0.25">
      <c r="A596" s="22" t="s">
        <v>119</v>
      </c>
      <c r="B596" s="31">
        <f>(COUNTIF($A$4:$A596,$A596)=1)+0</f>
        <v>0</v>
      </c>
      <c r="C596" s="31"/>
      <c r="D596" s="31">
        <f>(COUNTIF($A$7:$A596,$A596)=1)+0</f>
        <v>0</v>
      </c>
      <c r="E596" s="31"/>
      <c r="F596" s="31"/>
      <c r="G596" s="31"/>
      <c r="H596" s="31"/>
      <c r="I596" s="31"/>
      <c r="J596" s="31"/>
      <c r="K596" s="1" t="s">
        <v>14</v>
      </c>
      <c r="L596" s="12">
        <v>44770</v>
      </c>
      <c r="M596" s="11" t="s">
        <v>415</v>
      </c>
      <c r="N596" s="11" t="s">
        <v>15</v>
      </c>
      <c r="O596" s="11" t="s">
        <v>29</v>
      </c>
      <c r="P596" s="16" t="s">
        <v>77</v>
      </c>
      <c r="Q596" s="5"/>
      <c r="R596" s="11" t="s">
        <v>18</v>
      </c>
      <c r="S596" s="11" t="s">
        <v>107</v>
      </c>
      <c r="T596" s="16" t="s">
        <v>55</v>
      </c>
      <c r="U596" s="11" t="s">
        <v>56</v>
      </c>
      <c r="V596" s="12">
        <v>45106</v>
      </c>
      <c r="W596" s="12">
        <v>44831</v>
      </c>
      <c r="X596" s="5"/>
    </row>
    <row r="597" spans="1:24" x14ac:dyDescent="0.25">
      <c r="A597" s="22" t="s">
        <v>119</v>
      </c>
      <c r="B597" s="31">
        <f>(COUNTIF($A$4:$A597,$A597)=1)+0</f>
        <v>0</v>
      </c>
      <c r="C597" s="31"/>
      <c r="D597" s="31">
        <f>(COUNTIF($A$7:$A597,$A597)=1)+0</f>
        <v>0</v>
      </c>
      <c r="E597" s="31"/>
      <c r="F597" s="31"/>
      <c r="G597" s="31"/>
      <c r="H597" s="31"/>
      <c r="I597" s="31"/>
      <c r="J597" s="31"/>
      <c r="K597" s="1" t="s">
        <v>14</v>
      </c>
      <c r="L597" s="12">
        <v>44770</v>
      </c>
      <c r="M597" s="11" t="s">
        <v>415</v>
      </c>
      <c r="N597" s="11" t="s">
        <v>15</v>
      </c>
      <c r="O597" s="11" t="s">
        <v>32</v>
      </c>
      <c r="P597" s="16" t="s">
        <v>108</v>
      </c>
      <c r="Q597" s="5"/>
      <c r="R597" s="11" t="s">
        <v>18</v>
      </c>
      <c r="S597" s="11" t="s">
        <v>19</v>
      </c>
      <c r="T597" s="16" t="s">
        <v>20</v>
      </c>
      <c r="U597" s="11" t="s">
        <v>138</v>
      </c>
      <c r="V597" s="12">
        <v>45104</v>
      </c>
      <c r="W597" s="12">
        <v>44770</v>
      </c>
      <c r="X597" s="5"/>
    </row>
    <row r="598" spans="1:24" x14ac:dyDescent="0.25">
      <c r="A598" s="22" t="s">
        <v>119</v>
      </c>
      <c r="B598" s="31">
        <f>(COUNTIF($A$4:$A598,$A598)=1)+0</f>
        <v>0</v>
      </c>
      <c r="C598" s="31"/>
      <c r="D598" s="31">
        <f>(COUNTIF($A$7:$A598,$A598)=1)+0</f>
        <v>0</v>
      </c>
      <c r="E598" s="31"/>
      <c r="F598" s="31"/>
      <c r="G598" s="31"/>
      <c r="H598" s="31"/>
      <c r="I598" s="31"/>
      <c r="J598" s="31"/>
      <c r="K598" s="1" t="s">
        <v>14</v>
      </c>
      <c r="L598" s="12">
        <v>44770</v>
      </c>
      <c r="M598" s="11" t="s">
        <v>415</v>
      </c>
      <c r="N598" s="11" t="s">
        <v>15</v>
      </c>
      <c r="O598" s="56" t="s">
        <v>29</v>
      </c>
      <c r="P598" s="16" t="s">
        <v>108</v>
      </c>
      <c r="Q598" s="5"/>
      <c r="R598" s="11" t="s">
        <v>18</v>
      </c>
      <c r="S598" s="11" t="s">
        <v>19</v>
      </c>
      <c r="T598" s="16" t="s">
        <v>20</v>
      </c>
      <c r="U598" s="11" t="s">
        <v>138</v>
      </c>
      <c r="V598" s="12">
        <v>45104</v>
      </c>
      <c r="W598" s="12">
        <v>44770</v>
      </c>
      <c r="X598" s="5"/>
    </row>
    <row r="599" spans="1:24" x14ac:dyDescent="0.25">
      <c r="A599" s="8" t="s">
        <v>119</v>
      </c>
      <c r="B599" s="31">
        <f>(COUNTIF($A$4:$A599,$A599)=1)+0</f>
        <v>0</v>
      </c>
      <c r="C599" s="31"/>
      <c r="D599" s="31">
        <f>(COUNTIF($A$7:$A599,$A599)=1)+0</f>
        <v>0</v>
      </c>
      <c r="E599" s="31"/>
      <c r="F599" s="31"/>
      <c r="G599" s="31"/>
      <c r="H599" s="31"/>
      <c r="I599" s="31"/>
      <c r="J599" s="31"/>
      <c r="K599" s="8" t="s">
        <v>14</v>
      </c>
      <c r="L599" s="9">
        <v>44770</v>
      </c>
      <c r="M599" s="8" t="s">
        <v>415</v>
      </c>
      <c r="N599" s="8" t="s">
        <v>15</v>
      </c>
      <c r="O599" s="8" t="s">
        <v>24</v>
      </c>
      <c r="P599" s="49" t="s">
        <v>58</v>
      </c>
      <c r="Q599" s="10" t="s">
        <v>121</v>
      </c>
      <c r="R599" s="8" t="s">
        <v>92</v>
      </c>
      <c r="S599" s="8" t="s">
        <v>25</v>
      </c>
      <c r="T599" s="49" t="s">
        <v>55</v>
      </c>
      <c r="U599" s="8" t="s">
        <v>56</v>
      </c>
      <c r="V599" s="9">
        <v>44869</v>
      </c>
      <c r="W599" s="9">
        <v>44893</v>
      </c>
      <c r="X599" s="10"/>
    </row>
    <row r="600" spans="1:24" x14ac:dyDescent="0.25">
      <c r="A600" s="8" t="s">
        <v>119</v>
      </c>
      <c r="B600" s="31">
        <f>(COUNTIF($A$4:$A600,$A600)=1)+0</f>
        <v>0</v>
      </c>
      <c r="C600" s="31"/>
      <c r="D600" s="31">
        <f>(COUNTIF($A$7:$A600,$A600)=1)+0</f>
        <v>0</v>
      </c>
      <c r="E600" s="31"/>
      <c r="F600" s="31"/>
      <c r="G600" s="31"/>
      <c r="H600" s="31"/>
      <c r="I600" s="31"/>
      <c r="J600" s="31"/>
      <c r="K600" s="8" t="s">
        <v>14</v>
      </c>
      <c r="L600" s="9">
        <v>44770</v>
      </c>
      <c r="M600" s="8" t="s">
        <v>415</v>
      </c>
      <c r="N600" s="8" t="s">
        <v>15</v>
      </c>
      <c r="O600" s="8" t="s">
        <v>29</v>
      </c>
      <c r="P600" s="49" t="s">
        <v>65</v>
      </c>
      <c r="Q600" s="5"/>
      <c r="R600" s="8" t="s">
        <v>92</v>
      </c>
      <c r="S600" s="8" t="s">
        <v>25</v>
      </c>
      <c r="T600" s="49" t="s">
        <v>55</v>
      </c>
      <c r="U600" s="8"/>
      <c r="V600" s="9">
        <v>44848</v>
      </c>
      <c r="W600" s="9">
        <v>44848</v>
      </c>
      <c r="X600" s="10"/>
    </row>
    <row r="601" spans="1:24" x14ac:dyDescent="0.25">
      <c r="A601" s="8" t="s">
        <v>119</v>
      </c>
      <c r="B601" s="31">
        <f>(COUNTIF($A$4:$A601,$A601)=1)+0</f>
        <v>0</v>
      </c>
      <c r="C601" s="31"/>
      <c r="D601" s="31">
        <f>(COUNTIF($A$7:$A601,$A601)=1)+0</f>
        <v>0</v>
      </c>
      <c r="E601" s="31"/>
      <c r="F601" s="31"/>
      <c r="G601" s="31"/>
      <c r="H601" s="31"/>
      <c r="I601" s="31"/>
      <c r="J601" s="31"/>
      <c r="K601" s="8" t="s">
        <v>14</v>
      </c>
      <c r="L601" s="9">
        <v>44770</v>
      </c>
      <c r="M601" s="8" t="s">
        <v>415</v>
      </c>
      <c r="N601" s="8" t="s">
        <v>15</v>
      </c>
      <c r="O601" s="8" t="s">
        <v>32</v>
      </c>
      <c r="P601" s="49" t="s">
        <v>65</v>
      </c>
      <c r="Q601" s="5"/>
      <c r="R601" s="8" t="s">
        <v>92</v>
      </c>
      <c r="S601" s="8" t="s">
        <v>25</v>
      </c>
      <c r="T601" s="49" t="s">
        <v>55</v>
      </c>
      <c r="U601" s="8"/>
      <c r="V601" s="50">
        <v>44848</v>
      </c>
      <c r="W601" s="9">
        <v>44847</v>
      </c>
      <c r="X601" s="10"/>
    </row>
    <row r="602" spans="1:24" x14ac:dyDescent="0.25">
      <c r="A602" s="8" t="s">
        <v>119</v>
      </c>
      <c r="B602" s="31">
        <f>(COUNTIF($A$4:$A602,$A602)=1)+0</f>
        <v>0</v>
      </c>
      <c r="C602" s="31"/>
      <c r="D602" s="31">
        <f>(COUNTIF($A$7:$A602,$A602)=1)+0</f>
        <v>0</v>
      </c>
      <c r="E602" s="31"/>
      <c r="F602" s="31"/>
      <c r="G602" s="31"/>
      <c r="H602" s="31"/>
      <c r="I602" s="31"/>
      <c r="J602" s="31"/>
      <c r="K602" s="8" t="s">
        <v>14</v>
      </c>
      <c r="L602" s="9">
        <v>44770</v>
      </c>
      <c r="M602" s="8" t="s">
        <v>415</v>
      </c>
      <c r="N602" s="8" t="s">
        <v>15</v>
      </c>
      <c r="O602" s="8" t="s">
        <v>24</v>
      </c>
      <c r="P602" s="49" t="s">
        <v>65</v>
      </c>
      <c r="Q602" s="5"/>
      <c r="R602" s="49" t="s">
        <v>92</v>
      </c>
      <c r="S602" s="8" t="s">
        <v>25</v>
      </c>
      <c r="T602" s="8" t="s">
        <v>55</v>
      </c>
      <c r="U602" s="49"/>
      <c r="V602" s="9">
        <v>44848</v>
      </c>
      <c r="W602" s="9">
        <v>44846</v>
      </c>
      <c r="X602" s="51"/>
    </row>
    <row r="603" spans="1:24" x14ac:dyDescent="0.25">
      <c r="A603" s="8" t="s">
        <v>143</v>
      </c>
      <c r="B603" s="31">
        <f>(COUNTIF($A$4:$A603,$A603)=1)+0</f>
        <v>1</v>
      </c>
      <c r="C603" s="31"/>
      <c r="D603" s="31">
        <f>(COUNTIF($A$7:$A603,$A603)=1)+0</f>
        <v>1</v>
      </c>
      <c r="E603" s="31"/>
      <c r="F603" s="31"/>
      <c r="G603" s="31"/>
      <c r="H603" s="31"/>
      <c r="I603" s="31"/>
      <c r="J603" s="31"/>
      <c r="K603" s="8" t="s">
        <v>14</v>
      </c>
      <c r="L603" s="9">
        <v>44770</v>
      </c>
      <c r="M603" s="8" t="s">
        <v>416</v>
      </c>
      <c r="N603" s="8" t="s">
        <v>88</v>
      </c>
      <c r="O603" s="8" t="s">
        <v>37</v>
      </c>
      <c r="P603" s="49" t="s">
        <v>76</v>
      </c>
      <c r="R603" s="49" t="s">
        <v>35</v>
      </c>
      <c r="S603" s="8" t="s">
        <v>311</v>
      </c>
      <c r="T603" s="8" t="s">
        <v>20</v>
      </c>
      <c r="U603" s="49" t="s">
        <v>144</v>
      </c>
      <c r="V603" s="9">
        <v>44956</v>
      </c>
      <c r="W603" s="9">
        <v>44825</v>
      </c>
      <c r="X603" s="51"/>
    </row>
    <row r="604" spans="1:24" x14ac:dyDescent="0.25">
      <c r="A604" s="8" t="s">
        <v>143</v>
      </c>
      <c r="B604" s="31">
        <f>(COUNTIF($A$4:$A604,$A604)=1)+0</f>
        <v>0</v>
      </c>
      <c r="C604" s="31"/>
      <c r="D604" s="31">
        <f>(COUNTIF($A$7:$A604,$A604)=1)+0</f>
        <v>0</v>
      </c>
      <c r="E604" s="31"/>
      <c r="F604" s="31"/>
      <c r="G604" s="31"/>
      <c r="H604" s="31"/>
      <c r="I604" s="31"/>
      <c r="J604" s="31"/>
      <c r="K604" s="8" t="s">
        <v>14</v>
      </c>
      <c r="L604" s="9">
        <v>44770</v>
      </c>
      <c r="M604" s="8" t="s">
        <v>416</v>
      </c>
      <c r="N604" s="8" t="s">
        <v>88</v>
      </c>
      <c r="O604" s="8" t="s">
        <v>43</v>
      </c>
      <c r="P604" s="49" t="s">
        <v>113</v>
      </c>
      <c r="R604" s="49" t="s">
        <v>35</v>
      </c>
      <c r="S604" s="8" t="s">
        <v>311</v>
      </c>
      <c r="T604" s="8" t="s">
        <v>20</v>
      </c>
      <c r="U604" s="8" t="s">
        <v>144</v>
      </c>
      <c r="V604" s="9">
        <v>44832</v>
      </c>
      <c r="W604" s="9">
        <v>44953</v>
      </c>
      <c r="X604" s="51"/>
    </row>
    <row r="605" spans="1:24" x14ac:dyDescent="0.25">
      <c r="A605" s="8" t="s">
        <v>143</v>
      </c>
      <c r="B605" s="31">
        <f>(COUNTIF($A$4:$A605,$A605)=1)+0</f>
        <v>0</v>
      </c>
      <c r="C605" s="31"/>
      <c r="D605" s="31">
        <f>(COUNTIF($A$7:$A605,$A605)=1)+0</f>
        <v>0</v>
      </c>
      <c r="E605" s="31"/>
      <c r="F605" s="31"/>
      <c r="G605" s="31"/>
      <c r="H605" s="31"/>
      <c r="I605" s="31"/>
      <c r="J605" s="31"/>
      <c r="K605" s="8" t="s">
        <v>14</v>
      </c>
      <c r="L605" s="9">
        <v>44770</v>
      </c>
      <c r="M605" s="8" t="s">
        <v>416</v>
      </c>
      <c r="N605" s="8" t="s">
        <v>88</v>
      </c>
      <c r="O605" s="8" t="s">
        <v>37</v>
      </c>
      <c r="P605" s="49" t="s">
        <v>113</v>
      </c>
      <c r="R605" s="49" t="s">
        <v>35</v>
      </c>
      <c r="S605" s="8" t="s">
        <v>311</v>
      </c>
      <c r="T605" s="8" t="s">
        <v>20</v>
      </c>
      <c r="U605" s="8" t="s">
        <v>144</v>
      </c>
      <c r="V605" s="9">
        <v>44832</v>
      </c>
      <c r="W605" s="9">
        <v>44953</v>
      </c>
      <c r="X605" s="51"/>
    </row>
    <row r="606" spans="1:24" x14ac:dyDescent="0.25">
      <c r="A606" s="8" t="s">
        <v>143</v>
      </c>
      <c r="B606" s="31">
        <f>(COUNTIF($A$4:$A606,$A606)=1)+0</f>
        <v>0</v>
      </c>
      <c r="C606" s="31"/>
      <c r="D606" s="31">
        <f>(COUNTIF($A$7:$A606,$A606)=1)+0</f>
        <v>0</v>
      </c>
      <c r="E606" s="31"/>
      <c r="F606" s="31"/>
      <c r="G606" s="31"/>
      <c r="H606" s="31"/>
      <c r="I606" s="31"/>
      <c r="J606" s="31"/>
      <c r="K606" s="8" t="s">
        <v>14</v>
      </c>
      <c r="L606" s="9">
        <v>44770</v>
      </c>
      <c r="M606" s="8" t="s">
        <v>416</v>
      </c>
      <c r="N606" s="8" t="s">
        <v>88</v>
      </c>
      <c r="O606" s="8" t="s">
        <v>23</v>
      </c>
      <c r="P606" s="49" t="s">
        <v>113</v>
      </c>
      <c r="R606" s="49" t="s">
        <v>35</v>
      </c>
      <c r="S606" s="8" t="s">
        <v>311</v>
      </c>
      <c r="T606" s="49" t="s">
        <v>20</v>
      </c>
      <c r="U606" s="49" t="s">
        <v>144</v>
      </c>
      <c r="V606" s="9">
        <v>44832</v>
      </c>
      <c r="W606" s="9">
        <v>44953</v>
      </c>
      <c r="X606" s="10"/>
    </row>
    <row r="607" spans="1:24" x14ac:dyDescent="0.25">
      <c r="A607" s="8" t="s">
        <v>143</v>
      </c>
      <c r="B607" s="31">
        <f>(COUNTIF($A$4:$A607,$A607)=1)+0</f>
        <v>0</v>
      </c>
      <c r="C607" s="31"/>
      <c r="D607" s="31">
        <f>(COUNTIF($A$7:$A607,$A607)=1)+0</f>
        <v>0</v>
      </c>
      <c r="E607" s="31"/>
      <c r="F607" s="31"/>
      <c r="G607" s="31"/>
      <c r="H607" s="31"/>
      <c r="I607" s="31"/>
      <c r="J607" s="31"/>
      <c r="K607" s="8" t="s">
        <v>14</v>
      </c>
      <c r="L607" s="9">
        <v>44770</v>
      </c>
      <c r="M607" s="8" t="s">
        <v>416</v>
      </c>
      <c r="N607" s="8" t="s">
        <v>88</v>
      </c>
      <c r="O607" s="8" t="s">
        <v>43</v>
      </c>
      <c r="P607" s="49" t="s">
        <v>76</v>
      </c>
      <c r="R607" s="49" t="s">
        <v>35</v>
      </c>
      <c r="S607" s="8" t="s">
        <v>311</v>
      </c>
      <c r="T607" s="49" t="s">
        <v>20</v>
      </c>
      <c r="U607" s="49" t="s">
        <v>144</v>
      </c>
      <c r="V607" s="9">
        <v>44956</v>
      </c>
      <c r="W607" s="9">
        <v>44825</v>
      </c>
      <c r="X607" s="10"/>
    </row>
    <row r="608" spans="1:24" x14ac:dyDescent="0.25">
      <c r="A608" s="8" t="s">
        <v>143</v>
      </c>
      <c r="B608" s="31">
        <f>(COUNTIF($A$4:$A608,$A608)=1)+0</f>
        <v>0</v>
      </c>
      <c r="C608" s="31"/>
      <c r="D608" s="31">
        <f>(COUNTIF($A$7:$A608,$A608)=1)+0</f>
        <v>0</v>
      </c>
      <c r="E608" s="31"/>
      <c r="F608" s="31"/>
      <c r="G608" s="31"/>
      <c r="H608" s="31"/>
      <c r="I608" s="31"/>
      <c r="J608" s="31"/>
      <c r="K608" s="8" t="s">
        <v>14</v>
      </c>
      <c r="L608" s="9">
        <v>44770</v>
      </c>
      <c r="M608" s="8" t="s">
        <v>416</v>
      </c>
      <c r="N608" s="8" t="s">
        <v>88</v>
      </c>
      <c r="O608" s="8" t="s">
        <v>23</v>
      </c>
      <c r="P608" s="49" t="s">
        <v>76</v>
      </c>
      <c r="R608" s="49" t="s">
        <v>35</v>
      </c>
      <c r="S608" s="8" t="s">
        <v>311</v>
      </c>
      <c r="T608" s="49" t="s">
        <v>20</v>
      </c>
      <c r="U608" s="49" t="s">
        <v>144</v>
      </c>
      <c r="V608" s="9">
        <v>44956</v>
      </c>
      <c r="W608" s="9">
        <v>44825</v>
      </c>
      <c r="X608" s="51"/>
    </row>
    <row r="609" spans="1:24" x14ac:dyDescent="0.25">
      <c r="A609" s="8" t="s">
        <v>143</v>
      </c>
      <c r="B609" s="31">
        <f>(COUNTIF($A$4:$A609,$A609)=1)+0</f>
        <v>0</v>
      </c>
      <c r="C609" s="31"/>
      <c r="D609" s="31">
        <f>(COUNTIF($A$7:$A609,$A609)=1)+0</f>
        <v>0</v>
      </c>
      <c r="E609" s="31"/>
      <c r="F609" s="31"/>
      <c r="G609" s="31"/>
      <c r="H609" s="31"/>
      <c r="I609" s="31"/>
      <c r="J609" s="31"/>
      <c r="K609" s="8" t="s">
        <v>14</v>
      </c>
      <c r="L609" s="9">
        <v>44770</v>
      </c>
      <c r="M609" s="8" t="s">
        <v>416</v>
      </c>
      <c r="N609" s="8" t="s">
        <v>88</v>
      </c>
      <c r="O609" s="8" t="s">
        <v>22</v>
      </c>
      <c r="P609" s="49" t="s">
        <v>76</v>
      </c>
      <c r="R609" s="49" t="s">
        <v>35</v>
      </c>
      <c r="S609" s="8" t="s">
        <v>311</v>
      </c>
      <c r="T609" s="49" t="s">
        <v>20</v>
      </c>
      <c r="U609" s="49" t="s">
        <v>144</v>
      </c>
      <c r="V609" s="9">
        <v>44956</v>
      </c>
      <c r="W609" s="9">
        <v>44825</v>
      </c>
      <c r="X609" s="64"/>
    </row>
    <row r="610" spans="1:24" x14ac:dyDescent="0.25">
      <c r="A610" s="8" t="s">
        <v>143</v>
      </c>
      <c r="B610" s="31">
        <f>(COUNTIF($A$4:$A610,$A610)=1)+0</f>
        <v>0</v>
      </c>
      <c r="C610" s="31"/>
      <c r="D610" s="31">
        <f>(COUNTIF($A$7:$A610,$A610)=1)+0</f>
        <v>0</v>
      </c>
      <c r="E610" s="31"/>
      <c r="F610" s="31"/>
      <c r="G610" s="31"/>
      <c r="H610" s="31"/>
      <c r="I610" s="31"/>
      <c r="J610" s="31"/>
      <c r="K610" s="8" t="s">
        <v>14</v>
      </c>
      <c r="L610" s="9">
        <v>44770</v>
      </c>
      <c r="M610" s="8" t="s">
        <v>416</v>
      </c>
      <c r="N610" s="8" t="s">
        <v>88</v>
      </c>
      <c r="O610" s="8" t="s">
        <v>145</v>
      </c>
      <c r="P610" s="49" t="s">
        <v>76</v>
      </c>
      <c r="R610" s="49" t="s">
        <v>35</v>
      </c>
      <c r="S610" s="8" t="s">
        <v>311</v>
      </c>
      <c r="T610" s="49" t="s">
        <v>20</v>
      </c>
      <c r="U610" s="49" t="s">
        <v>144</v>
      </c>
      <c r="V610" s="9">
        <v>44956</v>
      </c>
      <c r="W610" s="9">
        <v>44825</v>
      </c>
      <c r="X610" s="51"/>
    </row>
    <row r="611" spans="1:24" x14ac:dyDescent="0.25">
      <c r="A611" s="8" t="s">
        <v>143</v>
      </c>
      <c r="B611" s="31">
        <f>(COUNTIF($A$4:$A611,$A611)=1)+0</f>
        <v>0</v>
      </c>
      <c r="C611" s="31"/>
      <c r="D611" s="31">
        <f>(COUNTIF($A$7:$A611,$A611)=1)+0</f>
        <v>0</v>
      </c>
      <c r="E611" s="31"/>
      <c r="F611" s="31"/>
      <c r="G611" s="31"/>
      <c r="H611" s="31"/>
      <c r="I611" s="31"/>
      <c r="J611" s="31"/>
      <c r="K611" s="8" t="s">
        <v>14</v>
      </c>
      <c r="L611" s="9">
        <v>44770</v>
      </c>
      <c r="M611" s="8" t="s">
        <v>416</v>
      </c>
      <c r="N611" s="8" t="s">
        <v>88</v>
      </c>
      <c r="O611" s="8" t="s">
        <v>22</v>
      </c>
      <c r="P611" s="49" t="s">
        <v>113</v>
      </c>
      <c r="R611" s="49" t="s">
        <v>35</v>
      </c>
      <c r="S611" s="8" t="s">
        <v>311</v>
      </c>
      <c r="T611" s="49" t="s">
        <v>20</v>
      </c>
      <c r="U611" s="49" t="s">
        <v>144</v>
      </c>
      <c r="V611" s="9">
        <v>44832</v>
      </c>
      <c r="W611" s="9">
        <v>44588</v>
      </c>
      <c r="X611" s="64"/>
    </row>
    <row r="612" spans="1:24" x14ac:dyDescent="0.25">
      <c r="A612" s="8" t="s">
        <v>143</v>
      </c>
      <c r="B612" s="31">
        <f>(COUNTIF($A$4:$A612,$A612)=1)+0</f>
        <v>0</v>
      </c>
      <c r="C612" s="31"/>
      <c r="D612" s="31">
        <f>(COUNTIF($A$7:$A612,$A612)=1)+0</f>
        <v>0</v>
      </c>
      <c r="E612" s="31"/>
      <c r="F612" s="31"/>
      <c r="G612" s="31"/>
      <c r="H612" s="31"/>
      <c r="I612" s="31"/>
      <c r="J612" s="31"/>
      <c r="K612" s="44" t="s">
        <v>14</v>
      </c>
      <c r="L612" s="9">
        <v>44770</v>
      </c>
      <c r="M612" s="8" t="s">
        <v>416</v>
      </c>
      <c r="N612" s="8" t="s">
        <v>88</v>
      </c>
      <c r="O612" s="8" t="s">
        <v>43</v>
      </c>
      <c r="P612" s="49" t="s">
        <v>140</v>
      </c>
      <c r="R612" s="49" t="s">
        <v>35</v>
      </c>
      <c r="S612" s="8" t="s">
        <v>311</v>
      </c>
      <c r="T612" s="8" t="s">
        <v>20</v>
      </c>
      <c r="U612" s="8" t="s">
        <v>138</v>
      </c>
      <c r="V612" s="9">
        <v>44986</v>
      </c>
      <c r="W612" s="9">
        <v>44993</v>
      </c>
      <c r="X612" s="10"/>
    </row>
    <row r="613" spans="1:24" x14ac:dyDescent="0.25">
      <c r="A613" s="8" t="s">
        <v>143</v>
      </c>
      <c r="B613" s="31">
        <f>(COUNTIF($A$4:$A613,$A613)=1)+0</f>
        <v>0</v>
      </c>
      <c r="C613" s="31"/>
      <c r="D613" s="31">
        <f>(COUNTIF($A$7:$A613,$A613)=1)+0</f>
        <v>0</v>
      </c>
      <c r="E613" s="31"/>
      <c r="F613" s="31"/>
      <c r="G613" s="31"/>
      <c r="H613" s="31"/>
      <c r="I613" s="31"/>
      <c r="J613" s="31"/>
      <c r="K613" s="44" t="s">
        <v>14</v>
      </c>
      <c r="L613" s="9">
        <v>44770</v>
      </c>
      <c r="M613" s="8" t="s">
        <v>416</v>
      </c>
      <c r="N613" s="8" t="s">
        <v>88</v>
      </c>
      <c r="O613" s="8" t="s">
        <v>23</v>
      </c>
      <c r="P613" s="49" t="s">
        <v>140</v>
      </c>
      <c r="R613" s="49" t="s">
        <v>35</v>
      </c>
      <c r="S613" s="8" t="s">
        <v>311</v>
      </c>
      <c r="T613" s="8" t="s">
        <v>20</v>
      </c>
      <c r="U613" s="8" t="s">
        <v>138</v>
      </c>
      <c r="V613" s="9">
        <v>44986</v>
      </c>
      <c r="W613" s="9">
        <v>44993</v>
      </c>
      <c r="X613" s="10"/>
    </row>
    <row r="614" spans="1:24" x14ac:dyDescent="0.25">
      <c r="A614" s="8" t="s">
        <v>143</v>
      </c>
      <c r="B614" s="31">
        <f>(COUNTIF($A$4:$A614,$A614)=1)+0</f>
        <v>0</v>
      </c>
      <c r="C614" s="31"/>
      <c r="D614" s="31">
        <f>(COUNTIF($A$7:$A614,$A614)=1)+0</f>
        <v>0</v>
      </c>
      <c r="E614" s="31"/>
      <c r="F614" s="31"/>
      <c r="G614" s="31"/>
      <c r="H614" s="31"/>
      <c r="I614" s="31"/>
      <c r="J614" s="31"/>
      <c r="K614" s="44" t="s">
        <v>14</v>
      </c>
      <c r="L614" s="9">
        <v>44770</v>
      </c>
      <c r="M614" s="8" t="s">
        <v>416</v>
      </c>
      <c r="N614" s="8" t="s">
        <v>88</v>
      </c>
      <c r="O614" s="8" t="s">
        <v>22</v>
      </c>
      <c r="P614" s="49" t="s">
        <v>140</v>
      </c>
      <c r="R614" s="49" t="s">
        <v>35</v>
      </c>
      <c r="S614" s="8" t="s">
        <v>311</v>
      </c>
      <c r="T614" s="8" t="s">
        <v>20</v>
      </c>
      <c r="U614" s="8" t="s">
        <v>138</v>
      </c>
      <c r="V614" s="9">
        <v>44986</v>
      </c>
      <c r="W614" s="9">
        <v>44993</v>
      </c>
      <c r="X614" s="10"/>
    </row>
    <row r="615" spans="1:24" x14ac:dyDescent="0.25">
      <c r="A615" s="8" t="s">
        <v>143</v>
      </c>
      <c r="B615" s="31">
        <f>(COUNTIF($A$4:$A615,$A615)=1)+0</f>
        <v>0</v>
      </c>
      <c r="C615" s="31"/>
      <c r="D615" s="31">
        <f>(COUNTIF($A$7:$A615,$A615)=1)+0</f>
        <v>0</v>
      </c>
      <c r="E615" s="31"/>
      <c r="F615" s="31"/>
      <c r="G615" s="31"/>
      <c r="H615" s="31"/>
      <c r="I615" s="31"/>
      <c r="J615" s="31"/>
      <c r="K615" s="44" t="s">
        <v>14</v>
      </c>
      <c r="L615" s="9">
        <v>44770</v>
      </c>
      <c r="M615" s="8" t="s">
        <v>416</v>
      </c>
      <c r="N615" s="8" t="s">
        <v>88</v>
      </c>
      <c r="O615" s="8" t="s">
        <v>145</v>
      </c>
      <c r="P615" s="49" t="s">
        <v>140</v>
      </c>
      <c r="R615" s="49" t="s">
        <v>35</v>
      </c>
      <c r="S615" s="8" t="s">
        <v>311</v>
      </c>
      <c r="T615" s="8" t="s">
        <v>20</v>
      </c>
      <c r="U615" s="8" t="s">
        <v>138</v>
      </c>
      <c r="V615" s="9">
        <v>44986</v>
      </c>
      <c r="W615" s="9">
        <v>44993</v>
      </c>
      <c r="X615" s="10"/>
    </row>
    <row r="616" spans="1:24" x14ac:dyDescent="0.25">
      <c r="A616" s="8" t="s">
        <v>143</v>
      </c>
      <c r="B616" s="31">
        <f>(COUNTIF($A$4:$A616,$A616)=1)+0</f>
        <v>0</v>
      </c>
      <c r="C616" s="31"/>
      <c r="D616" s="31">
        <f>(COUNTIF($A$7:$A616,$A616)=1)+0</f>
        <v>0</v>
      </c>
      <c r="E616" s="31"/>
      <c r="F616" s="31"/>
      <c r="G616" s="31"/>
      <c r="H616" s="31"/>
      <c r="I616" s="31"/>
      <c r="J616" s="31"/>
      <c r="K616" s="8" t="s">
        <v>14</v>
      </c>
      <c r="L616" s="9">
        <v>44770</v>
      </c>
      <c r="M616" s="8" t="s">
        <v>416</v>
      </c>
      <c r="N616" s="8" t="s">
        <v>88</v>
      </c>
      <c r="O616" s="8" t="s">
        <v>43</v>
      </c>
      <c r="P616" s="49" t="s">
        <v>148</v>
      </c>
      <c r="R616" s="49" t="s">
        <v>35</v>
      </c>
      <c r="S616" s="8" t="s">
        <v>311</v>
      </c>
      <c r="T616" s="8" t="s">
        <v>20</v>
      </c>
      <c r="U616" s="8" t="s">
        <v>138</v>
      </c>
      <c r="V616" s="9">
        <v>44966</v>
      </c>
      <c r="W616" s="9">
        <v>44978</v>
      </c>
      <c r="X616" s="10"/>
    </row>
    <row r="617" spans="1:24" x14ac:dyDescent="0.25">
      <c r="A617" s="8" t="s">
        <v>143</v>
      </c>
      <c r="B617" s="31">
        <f>(COUNTIF($A$4:$A617,$A617)=1)+0</f>
        <v>0</v>
      </c>
      <c r="C617" s="31"/>
      <c r="D617" s="31">
        <f>(COUNTIF($A$7:$A617,$A617)=1)+0</f>
        <v>0</v>
      </c>
      <c r="E617" s="31"/>
      <c r="F617" s="31"/>
      <c r="G617" s="31"/>
      <c r="H617" s="31"/>
      <c r="I617" s="31"/>
      <c r="J617" s="31"/>
      <c r="K617" s="8" t="s">
        <v>14</v>
      </c>
      <c r="L617" s="9">
        <v>44770</v>
      </c>
      <c r="M617" s="8" t="s">
        <v>416</v>
      </c>
      <c r="N617" s="8" t="s">
        <v>88</v>
      </c>
      <c r="O617" s="8" t="s">
        <v>23</v>
      </c>
      <c r="P617" s="49" t="s">
        <v>148</v>
      </c>
      <c r="R617" s="49" t="s">
        <v>35</v>
      </c>
      <c r="S617" s="8" t="s">
        <v>311</v>
      </c>
      <c r="T617" s="8" t="s">
        <v>20</v>
      </c>
      <c r="U617" s="8" t="s">
        <v>138</v>
      </c>
      <c r="V617" s="9">
        <v>44966</v>
      </c>
      <c r="W617" s="9">
        <v>44978</v>
      </c>
      <c r="X617" s="10"/>
    </row>
    <row r="618" spans="1:24" x14ac:dyDescent="0.25">
      <c r="A618" s="8" t="s">
        <v>143</v>
      </c>
      <c r="B618" s="31">
        <f>(COUNTIF($A$4:$A618,$A618)=1)+0</f>
        <v>0</v>
      </c>
      <c r="C618" s="31"/>
      <c r="D618" s="31">
        <f>(COUNTIF($A$7:$A618,$A618)=1)+0</f>
        <v>0</v>
      </c>
      <c r="E618" s="31"/>
      <c r="F618" s="31"/>
      <c r="G618" s="31"/>
      <c r="H618" s="31"/>
      <c r="I618" s="31"/>
      <c r="J618" s="31"/>
      <c r="K618" s="8" t="s">
        <v>14</v>
      </c>
      <c r="L618" s="9">
        <v>44770</v>
      </c>
      <c r="M618" s="8" t="s">
        <v>416</v>
      </c>
      <c r="N618" s="8" t="s">
        <v>88</v>
      </c>
      <c r="O618" s="8" t="s">
        <v>22</v>
      </c>
      <c r="P618" s="49" t="s">
        <v>148</v>
      </c>
      <c r="R618" s="49" t="s">
        <v>35</v>
      </c>
      <c r="S618" s="8" t="s">
        <v>311</v>
      </c>
      <c r="T618" s="8" t="s">
        <v>20</v>
      </c>
      <c r="U618" s="8" t="s">
        <v>138</v>
      </c>
      <c r="V618" s="9">
        <v>44966</v>
      </c>
      <c r="W618" s="9">
        <v>44978</v>
      </c>
      <c r="X618" s="10"/>
    </row>
    <row r="619" spans="1:24" x14ac:dyDescent="0.25">
      <c r="A619" s="8" t="s">
        <v>143</v>
      </c>
      <c r="B619" s="31">
        <f>(COUNTIF($A$4:$A619,$A619)=1)+0</f>
        <v>0</v>
      </c>
      <c r="C619" s="31"/>
      <c r="D619" s="31">
        <f>(COUNTIF($A$7:$A619,$A619)=1)+0</f>
        <v>0</v>
      </c>
      <c r="E619" s="31"/>
      <c r="F619" s="31"/>
      <c r="G619" s="31"/>
      <c r="H619" s="31"/>
      <c r="I619" s="31"/>
      <c r="J619" s="31"/>
      <c r="K619" s="8" t="s">
        <v>14</v>
      </c>
      <c r="L619" s="9">
        <v>44770</v>
      </c>
      <c r="M619" s="8" t="s">
        <v>416</v>
      </c>
      <c r="N619" s="8" t="s">
        <v>88</v>
      </c>
      <c r="O619" s="8" t="s">
        <v>145</v>
      </c>
      <c r="P619" s="49" t="s">
        <v>148</v>
      </c>
      <c r="R619" s="49" t="s">
        <v>35</v>
      </c>
      <c r="S619" s="8" t="s">
        <v>311</v>
      </c>
      <c r="T619" s="8" t="s">
        <v>20</v>
      </c>
      <c r="U619" s="8" t="s">
        <v>138</v>
      </c>
      <c r="V619" s="9">
        <v>44966</v>
      </c>
      <c r="W619" s="9">
        <v>44978</v>
      </c>
      <c r="X619" s="10"/>
    </row>
    <row r="620" spans="1:24" x14ac:dyDescent="0.25">
      <c r="A620" s="8" t="s">
        <v>143</v>
      </c>
      <c r="B620" s="31">
        <f>(COUNTIF($A$4:$A620,$A620)=1)+0</f>
        <v>0</v>
      </c>
      <c r="C620" s="31"/>
      <c r="D620" s="31">
        <f>(COUNTIF($A$7:$A620,$A620)=1)+0</f>
        <v>0</v>
      </c>
      <c r="E620" s="31"/>
      <c r="F620" s="31"/>
      <c r="G620" s="31"/>
      <c r="H620" s="31"/>
      <c r="I620" s="31"/>
      <c r="J620" s="31"/>
      <c r="K620" s="44" t="s">
        <v>14</v>
      </c>
      <c r="L620" s="9">
        <v>44770</v>
      </c>
      <c r="M620" s="8" t="s">
        <v>416</v>
      </c>
      <c r="N620" s="8" t="s">
        <v>88</v>
      </c>
      <c r="O620" s="8" t="s">
        <v>37</v>
      </c>
      <c r="P620" s="49" t="s">
        <v>140</v>
      </c>
      <c r="R620" s="49" t="s">
        <v>35</v>
      </c>
      <c r="S620" s="8" t="s">
        <v>311</v>
      </c>
      <c r="T620" s="8" t="s">
        <v>20</v>
      </c>
      <c r="U620" s="8" t="s">
        <v>138</v>
      </c>
      <c r="V620" s="9">
        <v>44986</v>
      </c>
      <c r="W620" s="9">
        <v>44993</v>
      </c>
      <c r="X620" s="10"/>
    </row>
    <row r="621" spans="1:24" x14ac:dyDescent="0.25">
      <c r="A621" s="8" t="s">
        <v>143</v>
      </c>
      <c r="B621" s="31">
        <f>(COUNTIF($A$4:$A621,$A621)=1)+0</f>
        <v>0</v>
      </c>
      <c r="C621" s="31"/>
      <c r="D621" s="31">
        <f>(COUNTIF($A$7:$A621,$A621)=1)+0</f>
        <v>0</v>
      </c>
      <c r="E621" s="31"/>
      <c r="F621" s="31"/>
      <c r="G621" s="31"/>
      <c r="H621" s="31"/>
      <c r="I621" s="31"/>
      <c r="J621" s="31"/>
      <c r="K621" s="8" t="s">
        <v>14</v>
      </c>
      <c r="L621" s="9">
        <v>44770</v>
      </c>
      <c r="M621" s="8" t="s">
        <v>416</v>
      </c>
      <c r="N621" s="8" t="s">
        <v>88</v>
      </c>
      <c r="O621" s="8" t="s">
        <v>43</v>
      </c>
      <c r="P621" s="49" t="s">
        <v>146</v>
      </c>
      <c r="R621" s="49" t="s">
        <v>35</v>
      </c>
      <c r="S621" s="8" t="s">
        <v>311</v>
      </c>
      <c r="T621" s="8" t="s">
        <v>55</v>
      </c>
      <c r="U621" s="8" t="s">
        <v>56</v>
      </c>
      <c r="V621" s="9">
        <v>44832</v>
      </c>
      <c r="W621" s="9">
        <v>44825</v>
      </c>
      <c r="X621" s="10"/>
    </row>
    <row r="622" spans="1:24" x14ac:dyDescent="0.25">
      <c r="A622" s="8" t="s">
        <v>143</v>
      </c>
      <c r="B622" s="31">
        <f>(COUNTIF($A$4:$A622,$A622)=1)+0</f>
        <v>0</v>
      </c>
      <c r="C622" s="31"/>
      <c r="D622" s="31">
        <f>(COUNTIF($A$7:$A622,$A622)=1)+0</f>
        <v>0</v>
      </c>
      <c r="E622" s="31"/>
      <c r="F622" s="31"/>
      <c r="G622" s="31"/>
      <c r="H622" s="31"/>
      <c r="I622" s="31"/>
      <c r="J622" s="31"/>
      <c r="K622" s="8" t="s">
        <v>14</v>
      </c>
      <c r="L622" s="9">
        <v>44770</v>
      </c>
      <c r="M622" s="8" t="s">
        <v>416</v>
      </c>
      <c r="N622" s="8" t="s">
        <v>88</v>
      </c>
      <c r="O622" s="8" t="s">
        <v>23</v>
      </c>
      <c r="P622" s="49" t="s">
        <v>146</v>
      </c>
      <c r="R622" s="49" t="s">
        <v>35</v>
      </c>
      <c r="S622" s="8" t="s">
        <v>311</v>
      </c>
      <c r="T622" s="8" t="s">
        <v>55</v>
      </c>
      <c r="U622" s="8" t="s">
        <v>56</v>
      </c>
      <c r="V622" s="9">
        <v>44832</v>
      </c>
      <c r="W622" s="9">
        <v>44825</v>
      </c>
      <c r="X622" s="10"/>
    </row>
    <row r="623" spans="1:24" x14ac:dyDescent="0.25">
      <c r="A623" s="8" t="s">
        <v>143</v>
      </c>
      <c r="B623" s="31">
        <f>(COUNTIF($A$4:$A623,$A623)=1)+0</f>
        <v>0</v>
      </c>
      <c r="C623" s="31"/>
      <c r="D623" s="31">
        <f>(COUNTIF($A$7:$A623,$A623)=1)+0</f>
        <v>0</v>
      </c>
      <c r="E623" s="31"/>
      <c r="F623" s="31"/>
      <c r="G623" s="31"/>
      <c r="H623" s="31"/>
      <c r="I623" s="31"/>
      <c r="J623" s="31"/>
      <c r="K623" s="8" t="s">
        <v>14</v>
      </c>
      <c r="L623" s="9">
        <v>44770</v>
      </c>
      <c r="M623" s="8" t="s">
        <v>416</v>
      </c>
      <c r="N623" s="8" t="s">
        <v>88</v>
      </c>
      <c r="O623" s="8" t="s">
        <v>22</v>
      </c>
      <c r="P623" s="49" t="s">
        <v>146</v>
      </c>
      <c r="R623" s="49" t="s">
        <v>35</v>
      </c>
      <c r="S623" s="8" t="s">
        <v>311</v>
      </c>
      <c r="T623" s="8" t="s">
        <v>55</v>
      </c>
      <c r="U623" s="8" t="s">
        <v>56</v>
      </c>
      <c r="V623" s="9">
        <v>44832</v>
      </c>
      <c r="W623" s="9">
        <v>44825</v>
      </c>
      <c r="X623" s="10"/>
    </row>
    <row r="624" spans="1:24" x14ac:dyDescent="0.25">
      <c r="A624" s="8" t="s">
        <v>143</v>
      </c>
      <c r="B624" s="31">
        <f>(COUNTIF($A$4:$A624,$A624)=1)+0</f>
        <v>0</v>
      </c>
      <c r="C624" s="31"/>
      <c r="D624" s="31">
        <f>(COUNTIF($A$7:$A624,$A624)=1)+0</f>
        <v>0</v>
      </c>
      <c r="E624" s="31"/>
      <c r="F624" s="31"/>
      <c r="G624" s="31"/>
      <c r="H624" s="31"/>
      <c r="I624" s="31"/>
      <c r="J624" s="31"/>
      <c r="K624" s="8" t="s">
        <v>14</v>
      </c>
      <c r="L624" s="9">
        <v>44770</v>
      </c>
      <c r="M624" s="8" t="s">
        <v>416</v>
      </c>
      <c r="N624" s="8" t="s">
        <v>88</v>
      </c>
      <c r="O624" s="8" t="s">
        <v>145</v>
      </c>
      <c r="P624" s="49" t="s">
        <v>146</v>
      </c>
      <c r="R624" s="8" t="s">
        <v>35</v>
      </c>
      <c r="S624" s="8" t="s">
        <v>311</v>
      </c>
      <c r="T624" s="8" t="s">
        <v>55</v>
      </c>
      <c r="U624" s="8" t="s">
        <v>56</v>
      </c>
      <c r="V624" s="9">
        <v>44832</v>
      </c>
      <c r="W624" s="9">
        <v>44825</v>
      </c>
      <c r="X624" s="10"/>
    </row>
    <row r="625" spans="1:24" x14ac:dyDescent="0.25">
      <c r="A625" s="8" t="s">
        <v>143</v>
      </c>
      <c r="B625" s="31">
        <f>(COUNTIF($A$4:$A625,$A625)=1)+0</f>
        <v>0</v>
      </c>
      <c r="C625" s="31"/>
      <c r="D625" s="31">
        <f>(COUNTIF($A$7:$A625,$A625)=1)+0</f>
        <v>0</v>
      </c>
      <c r="E625" s="31"/>
      <c r="F625" s="31"/>
      <c r="G625" s="31"/>
      <c r="H625" s="31"/>
      <c r="I625" s="31"/>
      <c r="J625" s="31"/>
      <c r="K625" s="8" t="s">
        <v>14</v>
      </c>
      <c r="L625" s="9">
        <v>44770</v>
      </c>
      <c r="M625" s="8" t="s">
        <v>416</v>
      </c>
      <c r="N625" s="8" t="s">
        <v>88</v>
      </c>
      <c r="O625" s="8" t="s">
        <v>43</v>
      </c>
      <c r="P625" s="49" t="s">
        <v>50</v>
      </c>
      <c r="R625" s="8" t="s">
        <v>35</v>
      </c>
      <c r="S625" s="8" t="s">
        <v>311</v>
      </c>
      <c r="T625" s="57" t="s">
        <v>55</v>
      </c>
      <c r="U625" s="8" t="s">
        <v>56</v>
      </c>
      <c r="V625" s="9">
        <v>44834</v>
      </c>
      <c r="W625" s="9">
        <v>44953</v>
      </c>
      <c r="X625" s="10"/>
    </row>
    <row r="626" spans="1:24" x14ac:dyDescent="0.25">
      <c r="A626" s="8" t="s">
        <v>143</v>
      </c>
      <c r="B626" s="31">
        <f>(COUNTIF($A$4:$A626,$A626)=1)+0</f>
        <v>0</v>
      </c>
      <c r="C626" s="31"/>
      <c r="D626" s="31">
        <f>(COUNTIF($A$7:$A626,$A626)=1)+0</f>
        <v>0</v>
      </c>
      <c r="E626" s="31"/>
      <c r="F626" s="31"/>
      <c r="G626" s="31"/>
      <c r="H626" s="31"/>
      <c r="I626" s="31"/>
      <c r="J626" s="31"/>
      <c r="K626" s="8" t="s">
        <v>14</v>
      </c>
      <c r="L626" s="9">
        <v>44770</v>
      </c>
      <c r="M626" s="8" t="s">
        <v>416</v>
      </c>
      <c r="N626" s="8" t="s">
        <v>88</v>
      </c>
      <c r="O626" s="8" t="s">
        <v>23</v>
      </c>
      <c r="P626" s="49" t="s">
        <v>50</v>
      </c>
      <c r="R626" s="49" t="s">
        <v>35</v>
      </c>
      <c r="S626" s="8" t="s">
        <v>311</v>
      </c>
      <c r="T626" s="8" t="s">
        <v>55</v>
      </c>
      <c r="U626" s="8" t="s">
        <v>56</v>
      </c>
      <c r="V626" s="9">
        <v>44834</v>
      </c>
      <c r="W626" s="9">
        <v>44953</v>
      </c>
      <c r="X626" s="51"/>
    </row>
    <row r="627" spans="1:24" x14ac:dyDescent="0.25">
      <c r="A627" s="8" t="s">
        <v>143</v>
      </c>
      <c r="B627" s="31">
        <f>(COUNTIF($A$4:$A627,$A627)=1)+0</f>
        <v>0</v>
      </c>
      <c r="C627" s="31"/>
      <c r="D627" s="31">
        <f>(COUNTIF($A$7:$A627,$A627)=1)+0</f>
        <v>0</v>
      </c>
      <c r="E627" s="31"/>
      <c r="F627" s="31"/>
      <c r="G627" s="31"/>
      <c r="H627" s="31"/>
      <c r="I627" s="31"/>
      <c r="J627" s="31"/>
      <c r="K627" s="8" t="s">
        <v>14</v>
      </c>
      <c r="L627" s="9">
        <v>44770</v>
      </c>
      <c r="M627" s="8" t="s">
        <v>416</v>
      </c>
      <c r="N627" s="8" t="s">
        <v>88</v>
      </c>
      <c r="O627" s="8" t="s">
        <v>22</v>
      </c>
      <c r="P627" s="49" t="s">
        <v>50</v>
      </c>
      <c r="R627" s="49" t="s">
        <v>35</v>
      </c>
      <c r="S627" s="8" t="s">
        <v>311</v>
      </c>
      <c r="T627" s="8" t="s">
        <v>55</v>
      </c>
      <c r="U627" s="8" t="s">
        <v>56</v>
      </c>
      <c r="V627" s="9">
        <v>44834</v>
      </c>
      <c r="W627" s="9">
        <v>44953</v>
      </c>
      <c r="X627" s="51"/>
    </row>
    <row r="628" spans="1:24" x14ac:dyDescent="0.25">
      <c r="A628" s="8" t="s">
        <v>143</v>
      </c>
      <c r="B628" s="31">
        <f>(COUNTIF($A$4:$A628,$A628)=1)+0</f>
        <v>0</v>
      </c>
      <c r="C628" s="31"/>
      <c r="D628" s="31">
        <f>(COUNTIF($A$7:$A628,$A628)=1)+0</f>
        <v>0</v>
      </c>
      <c r="E628" s="31"/>
      <c r="F628" s="31"/>
      <c r="G628" s="31"/>
      <c r="H628" s="31"/>
      <c r="I628" s="31"/>
      <c r="J628" s="31"/>
      <c r="K628" s="8" t="s">
        <v>14</v>
      </c>
      <c r="L628" s="9">
        <v>44770</v>
      </c>
      <c r="M628" s="8" t="s">
        <v>416</v>
      </c>
      <c r="N628" s="8" t="s">
        <v>88</v>
      </c>
      <c r="O628" s="8" t="s">
        <v>145</v>
      </c>
      <c r="P628" s="49" t="s">
        <v>50</v>
      </c>
      <c r="R628" s="49" t="s">
        <v>35</v>
      </c>
      <c r="S628" s="8" t="s">
        <v>311</v>
      </c>
      <c r="T628" s="8" t="s">
        <v>55</v>
      </c>
      <c r="U628" s="8" t="s">
        <v>56</v>
      </c>
      <c r="V628" s="9">
        <v>44834</v>
      </c>
      <c r="W628" s="9">
        <v>44953</v>
      </c>
      <c r="X628" s="51"/>
    </row>
    <row r="629" spans="1:24" x14ac:dyDescent="0.25">
      <c r="A629" s="8" t="s">
        <v>143</v>
      </c>
      <c r="B629" s="31">
        <f>(COUNTIF($A$4:$A629,$A629)=1)+0</f>
        <v>0</v>
      </c>
      <c r="C629" s="31"/>
      <c r="D629" s="31">
        <f>(COUNTIF($A$7:$A629,$A629)=1)+0</f>
        <v>0</v>
      </c>
      <c r="E629" s="31"/>
      <c r="F629" s="31"/>
      <c r="G629" s="31"/>
      <c r="H629" s="31"/>
      <c r="I629" s="31"/>
      <c r="J629" s="31"/>
      <c r="K629" s="44" t="s">
        <v>14</v>
      </c>
      <c r="L629" s="9">
        <v>44770</v>
      </c>
      <c r="M629" s="8" t="s">
        <v>416</v>
      </c>
      <c r="N629" s="8" t="s">
        <v>88</v>
      </c>
      <c r="O629" s="8" t="s">
        <v>43</v>
      </c>
      <c r="P629" s="49" t="s">
        <v>225</v>
      </c>
      <c r="R629" s="49" t="s">
        <v>35</v>
      </c>
      <c r="S629" s="8" t="s">
        <v>311</v>
      </c>
      <c r="T629" s="8" t="s">
        <v>61</v>
      </c>
      <c r="U629" s="8" t="s">
        <v>139</v>
      </c>
      <c r="V629" s="9">
        <v>44986</v>
      </c>
      <c r="W629" s="9">
        <v>44993</v>
      </c>
      <c r="X629" s="51"/>
    </row>
    <row r="630" spans="1:24" x14ac:dyDescent="0.25">
      <c r="A630" s="8" t="s">
        <v>143</v>
      </c>
      <c r="B630" s="31">
        <f>(COUNTIF($A$4:$A630,$A630)=1)+0</f>
        <v>0</v>
      </c>
      <c r="C630" s="31"/>
      <c r="D630" s="31">
        <f>(COUNTIF($A$7:$A630,$A630)=1)+0</f>
        <v>0</v>
      </c>
      <c r="E630" s="31"/>
      <c r="F630" s="31"/>
      <c r="G630" s="31"/>
      <c r="H630" s="31"/>
      <c r="I630" s="31"/>
      <c r="J630" s="31"/>
      <c r="K630" s="44" t="s">
        <v>14</v>
      </c>
      <c r="L630" s="9">
        <v>44770</v>
      </c>
      <c r="M630" s="8" t="s">
        <v>416</v>
      </c>
      <c r="N630" s="8" t="s">
        <v>88</v>
      </c>
      <c r="O630" s="8" t="s">
        <v>23</v>
      </c>
      <c r="P630" s="49" t="s">
        <v>225</v>
      </c>
      <c r="R630" s="49" t="s">
        <v>35</v>
      </c>
      <c r="S630" s="8" t="s">
        <v>311</v>
      </c>
      <c r="T630" s="8" t="s">
        <v>61</v>
      </c>
      <c r="U630" s="8" t="s">
        <v>139</v>
      </c>
      <c r="V630" s="9">
        <v>44986</v>
      </c>
      <c r="W630" s="9">
        <v>44993</v>
      </c>
      <c r="X630" s="10"/>
    </row>
    <row r="631" spans="1:24" x14ac:dyDescent="0.25">
      <c r="A631" s="8" t="s">
        <v>143</v>
      </c>
      <c r="B631" s="31">
        <f>(COUNTIF($A$4:$A631,$A631)=1)+0</f>
        <v>0</v>
      </c>
      <c r="C631" s="31"/>
      <c r="D631" s="31">
        <f>(COUNTIF($A$7:$A631,$A631)=1)+0</f>
        <v>0</v>
      </c>
      <c r="E631" s="31"/>
      <c r="F631" s="31"/>
      <c r="G631" s="31"/>
      <c r="H631" s="31"/>
      <c r="I631" s="31"/>
      <c r="J631" s="31"/>
      <c r="K631" s="44" t="s">
        <v>14</v>
      </c>
      <c r="L631" s="9">
        <v>44770</v>
      </c>
      <c r="M631" s="8" t="s">
        <v>416</v>
      </c>
      <c r="N631" s="8" t="s">
        <v>88</v>
      </c>
      <c r="O631" s="8" t="s">
        <v>22</v>
      </c>
      <c r="P631" s="49" t="s">
        <v>225</v>
      </c>
      <c r="R631" s="49" t="s">
        <v>35</v>
      </c>
      <c r="S631" s="8" t="s">
        <v>311</v>
      </c>
      <c r="T631" s="8" t="s">
        <v>61</v>
      </c>
      <c r="U631" s="8" t="s">
        <v>139</v>
      </c>
      <c r="V631" s="9">
        <v>44986</v>
      </c>
      <c r="W631" s="9">
        <v>44993</v>
      </c>
      <c r="X631" s="10"/>
    </row>
    <row r="632" spans="1:24" x14ac:dyDescent="0.25">
      <c r="A632" s="8" t="s">
        <v>143</v>
      </c>
      <c r="B632" s="31">
        <f>(COUNTIF($A$4:$A632,$A632)=1)+0</f>
        <v>0</v>
      </c>
      <c r="C632" s="31"/>
      <c r="D632" s="31">
        <f>(COUNTIF($A$7:$A632,$A632)=1)+0</f>
        <v>0</v>
      </c>
      <c r="E632" s="31"/>
      <c r="F632" s="31"/>
      <c r="G632" s="31"/>
      <c r="H632" s="31"/>
      <c r="I632" s="31"/>
      <c r="J632" s="31"/>
      <c r="K632" s="44" t="s">
        <v>14</v>
      </c>
      <c r="L632" s="9">
        <v>44770</v>
      </c>
      <c r="M632" s="8" t="s">
        <v>416</v>
      </c>
      <c r="N632" s="8" t="s">
        <v>88</v>
      </c>
      <c r="O632" s="8" t="s">
        <v>145</v>
      </c>
      <c r="P632" s="49" t="s">
        <v>225</v>
      </c>
      <c r="R632" s="49" t="s">
        <v>35</v>
      </c>
      <c r="S632" s="8" t="s">
        <v>311</v>
      </c>
      <c r="T632" s="8" t="s">
        <v>61</v>
      </c>
      <c r="U632" s="8" t="s">
        <v>139</v>
      </c>
      <c r="V632" s="9">
        <v>44986</v>
      </c>
      <c r="W632" s="9">
        <v>44993</v>
      </c>
      <c r="X632" s="10"/>
    </row>
    <row r="633" spans="1:24" x14ac:dyDescent="0.25">
      <c r="A633" s="8" t="s">
        <v>143</v>
      </c>
      <c r="B633" s="31">
        <f>(COUNTIF($A$4:$A633,$A633)=1)+0</f>
        <v>0</v>
      </c>
      <c r="C633" s="31"/>
      <c r="D633" s="31">
        <f>(COUNTIF($A$7:$A633,$A633)=1)+0</f>
        <v>0</v>
      </c>
      <c r="E633" s="31"/>
      <c r="F633" s="31"/>
      <c r="G633" s="31"/>
      <c r="H633" s="31"/>
      <c r="I633" s="31"/>
      <c r="J633" s="31"/>
      <c r="K633" s="8" t="s">
        <v>14</v>
      </c>
      <c r="L633" s="9">
        <v>44770</v>
      </c>
      <c r="M633" s="8" t="s">
        <v>416</v>
      </c>
      <c r="N633" s="8" t="s">
        <v>88</v>
      </c>
      <c r="O633" s="8" t="s">
        <v>43</v>
      </c>
      <c r="P633" s="49" t="s">
        <v>151</v>
      </c>
      <c r="R633" s="49" t="s">
        <v>35</v>
      </c>
      <c r="S633" s="8" t="s">
        <v>311</v>
      </c>
      <c r="T633" s="8" t="s">
        <v>20</v>
      </c>
      <c r="U633" s="8" t="s">
        <v>138</v>
      </c>
      <c r="V633" s="9">
        <v>44832</v>
      </c>
      <c r="W633" s="9">
        <v>44825</v>
      </c>
      <c r="X633" s="10"/>
    </row>
    <row r="634" spans="1:24" x14ac:dyDescent="0.25">
      <c r="A634" s="8" t="s">
        <v>143</v>
      </c>
      <c r="B634" s="31">
        <f>(COUNTIF($A$4:$A634,$A634)=1)+0</f>
        <v>0</v>
      </c>
      <c r="C634" s="31"/>
      <c r="D634" s="31">
        <f>(COUNTIF($A$7:$A634,$A634)=1)+0</f>
        <v>0</v>
      </c>
      <c r="E634" s="31"/>
      <c r="F634" s="31"/>
      <c r="G634" s="31"/>
      <c r="H634" s="31"/>
      <c r="I634" s="31"/>
      <c r="J634" s="31"/>
      <c r="K634" s="8" t="s">
        <v>14</v>
      </c>
      <c r="L634" s="9">
        <v>44770</v>
      </c>
      <c r="M634" s="8" t="s">
        <v>416</v>
      </c>
      <c r="N634" s="8" t="s">
        <v>88</v>
      </c>
      <c r="O634" s="8" t="s">
        <v>23</v>
      </c>
      <c r="P634" s="49" t="s">
        <v>151</v>
      </c>
      <c r="R634" s="49" t="s">
        <v>35</v>
      </c>
      <c r="S634" s="8" t="s">
        <v>311</v>
      </c>
      <c r="T634" s="8" t="s">
        <v>20</v>
      </c>
      <c r="U634" s="8" t="s">
        <v>138</v>
      </c>
      <c r="V634" s="9">
        <v>44832</v>
      </c>
      <c r="W634" s="9">
        <v>44825</v>
      </c>
      <c r="X634" s="10"/>
    </row>
    <row r="635" spans="1:24" x14ac:dyDescent="0.25">
      <c r="A635" s="8" t="s">
        <v>143</v>
      </c>
      <c r="B635" s="31">
        <f>(COUNTIF($A$4:$A635,$A635)=1)+0</f>
        <v>0</v>
      </c>
      <c r="C635" s="31"/>
      <c r="D635" s="31">
        <f>(COUNTIF($A$7:$A635,$A635)=1)+0</f>
        <v>0</v>
      </c>
      <c r="E635" s="31"/>
      <c r="F635" s="31"/>
      <c r="G635" s="31"/>
      <c r="H635" s="31"/>
      <c r="I635" s="31"/>
      <c r="J635" s="31"/>
      <c r="K635" s="8" t="s">
        <v>14</v>
      </c>
      <c r="L635" s="9">
        <v>44770</v>
      </c>
      <c r="M635" s="8" t="s">
        <v>416</v>
      </c>
      <c r="N635" s="8" t="s">
        <v>88</v>
      </c>
      <c r="O635" s="8" t="s">
        <v>22</v>
      </c>
      <c r="P635" s="49" t="s">
        <v>151</v>
      </c>
      <c r="R635" s="49" t="s">
        <v>35</v>
      </c>
      <c r="S635" s="8" t="s">
        <v>311</v>
      </c>
      <c r="T635" s="8" t="s">
        <v>20</v>
      </c>
      <c r="U635" s="8" t="s">
        <v>138</v>
      </c>
      <c r="V635" s="9">
        <v>44832</v>
      </c>
      <c r="W635" s="9">
        <v>44825</v>
      </c>
      <c r="X635" s="10"/>
    </row>
    <row r="636" spans="1:24" x14ac:dyDescent="0.25">
      <c r="A636" s="8" t="s">
        <v>143</v>
      </c>
      <c r="B636" s="31">
        <f>(COUNTIF($A$4:$A636,$A636)=1)+0</f>
        <v>0</v>
      </c>
      <c r="C636" s="31"/>
      <c r="D636" s="31">
        <f>(COUNTIF($A$7:$A636,$A636)=1)+0</f>
        <v>0</v>
      </c>
      <c r="E636" s="31"/>
      <c r="F636" s="31"/>
      <c r="G636" s="31"/>
      <c r="H636" s="31"/>
      <c r="I636" s="31"/>
      <c r="J636" s="31"/>
      <c r="K636" s="8" t="s">
        <v>14</v>
      </c>
      <c r="L636" s="9">
        <v>44770</v>
      </c>
      <c r="M636" s="8" t="s">
        <v>416</v>
      </c>
      <c r="N636" s="8" t="s">
        <v>88</v>
      </c>
      <c r="O636" s="8" t="s">
        <v>145</v>
      </c>
      <c r="P636" s="49" t="s">
        <v>151</v>
      </c>
      <c r="R636" s="49" t="s">
        <v>35</v>
      </c>
      <c r="S636" s="8" t="s">
        <v>311</v>
      </c>
      <c r="T636" s="8" t="s">
        <v>20</v>
      </c>
      <c r="U636" s="8" t="s">
        <v>138</v>
      </c>
      <c r="V636" s="9">
        <v>44832</v>
      </c>
      <c r="W636" s="9">
        <v>44825</v>
      </c>
      <c r="X636" s="10"/>
    </row>
    <row r="637" spans="1:24" x14ac:dyDescent="0.25">
      <c r="A637" s="8" t="s">
        <v>143</v>
      </c>
      <c r="B637" s="31">
        <f>(COUNTIF($A$4:$A637,$A637)=1)+0</f>
        <v>0</v>
      </c>
      <c r="C637" s="31"/>
      <c r="D637" s="31">
        <f>(COUNTIF($A$7:$A637,$A637)=1)+0</f>
        <v>0</v>
      </c>
      <c r="E637" s="31"/>
      <c r="F637" s="31"/>
      <c r="G637" s="31"/>
      <c r="H637" s="31"/>
      <c r="I637" s="31"/>
      <c r="J637" s="31"/>
      <c r="K637" s="8" t="s">
        <v>14</v>
      </c>
      <c r="L637" s="9">
        <v>44770</v>
      </c>
      <c r="M637" s="8" t="s">
        <v>416</v>
      </c>
      <c r="N637" s="8" t="s">
        <v>88</v>
      </c>
      <c r="O637" s="8" t="s">
        <v>23</v>
      </c>
      <c r="P637" s="49" t="s">
        <v>203</v>
      </c>
      <c r="R637" s="49" t="s">
        <v>35</v>
      </c>
      <c r="S637" s="8" t="s">
        <v>311</v>
      </c>
      <c r="T637" s="8" t="s">
        <v>55</v>
      </c>
      <c r="U637" s="8" t="s">
        <v>56</v>
      </c>
      <c r="V637" s="9">
        <v>44956</v>
      </c>
      <c r="W637" s="9">
        <v>44825</v>
      </c>
      <c r="X637" s="10"/>
    </row>
    <row r="638" spans="1:24" x14ac:dyDescent="0.25">
      <c r="A638" s="8" t="s">
        <v>143</v>
      </c>
      <c r="B638" s="31">
        <f>(COUNTIF($A$4:$A638,$A638)=1)+0</f>
        <v>0</v>
      </c>
      <c r="C638" s="31"/>
      <c r="D638" s="31">
        <f>(COUNTIF($A$7:$A638,$A638)=1)+0</f>
        <v>0</v>
      </c>
      <c r="E638" s="31"/>
      <c r="F638" s="31"/>
      <c r="G638" s="31"/>
      <c r="H638" s="31"/>
      <c r="I638" s="31"/>
      <c r="J638" s="31"/>
      <c r="K638" s="8" t="s">
        <v>14</v>
      </c>
      <c r="L638" s="9">
        <v>44770</v>
      </c>
      <c r="M638" s="8" t="s">
        <v>416</v>
      </c>
      <c r="N638" s="8" t="s">
        <v>88</v>
      </c>
      <c r="O638" s="8" t="s">
        <v>22</v>
      </c>
      <c r="P638" s="8" t="s">
        <v>203</v>
      </c>
      <c r="R638" s="49" t="s">
        <v>35</v>
      </c>
      <c r="S638" s="8" t="s">
        <v>311</v>
      </c>
      <c r="T638" s="8" t="s">
        <v>55</v>
      </c>
      <c r="U638" s="8" t="s">
        <v>56</v>
      </c>
      <c r="V638" s="9">
        <v>44956</v>
      </c>
      <c r="W638" s="9">
        <v>44825</v>
      </c>
      <c r="X638" s="10"/>
    </row>
    <row r="639" spans="1:24" x14ac:dyDescent="0.25">
      <c r="A639" s="8" t="s">
        <v>143</v>
      </c>
      <c r="B639" s="31">
        <f>(COUNTIF($A$4:$A639,$A639)=1)+0</f>
        <v>0</v>
      </c>
      <c r="C639" s="31"/>
      <c r="D639" s="31">
        <f>(COUNTIF($A$7:$A639,$A639)=1)+0</f>
        <v>0</v>
      </c>
      <c r="E639" s="31"/>
      <c r="F639" s="31"/>
      <c r="G639" s="31"/>
      <c r="H639" s="31"/>
      <c r="I639" s="31"/>
      <c r="J639" s="31"/>
      <c r="K639" s="8" t="s">
        <v>14</v>
      </c>
      <c r="L639" s="9">
        <v>44770</v>
      </c>
      <c r="M639" s="8" t="s">
        <v>416</v>
      </c>
      <c r="N639" s="8" t="s">
        <v>88</v>
      </c>
      <c r="O639" s="8" t="s">
        <v>145</v>
      </c>
      <c r="P639" s="49" t="s">
        <v>203</v>
      </c>
      <c r="R639" s="49" t="s">
        <v>35</v>
      </c>
      <c r="S639" s="8" t="s">
        <v>311</v>
      </c>
      <c r="T639" s="8" t="s">
        <v>55</v>
      </c>
      <c r="U639" s="8" t="s">
        <v>56</v>
      </c>
      <c r="V639" s="9">
        <v>44956</v>
      </c>
      <c r="W639" s="9">
        <v>44825</v>
      </c>
      <c r="X639" s="10"/>
    </row>
    <row r="640" spans="1:24" x14ac:dyDescent="0.25">
      <c r="A640" s="8" t="s">
        <v>143</v>
      </c>
      <c r="B640" s="31">
        <f>(COUNTIF($A$4:$A640,$A640)=1)+0</f>
        <v>0</v>
      </c>
      <c r="C640" s="31"/>
      <c r="D640" s="31">
        <f>(COUNTIF($A$7:$A640,$A640)=1)+0</f>
        <v>0</v>
      </c>
      <c r="E640" s="31"/>
      <c r="F640" s="31"/>
      <c r="G640" s="31"/>
      <c r="H640" s="31"/>
      <c r="I640" s="31"/>
      <c r="J640" s="31"/>
      <c r="K640" s="8" t="s">
        <v>14</v>
      </c>
      <c r="L640" s="9">
        <v>44770</v>
      </c>
      <c r="M640" s="8" t="s">
        <v>416</v>
      </c>
      <c r="N640" s="8" t="s">
        <v>88</v>
      </c>
      <c r="O640" s="8" t="s">
        <v>43</v>
      </c>
      <c r="P640" s="49" t="s">
        <v>203</v>
      </c>
      <c r="R640" s="49" t="s">
        <v>35</v>
      </c>
      <c r="S640" s="8" t="s">
        <v>311</v>
      </c>
      <c r="T640" s="8" t="s">
        <v>20</v>
      </c>
      <c r="U640" s="8" t="s">
        <v>147</v>
      </c>
      <c r="V640" s="9">
        <v>44956</v>
      </c>
      <c r="W640" s="9">
        <v>44825</v>
      </c>
      <c r="X640" s="10"/>
    </row>
    <row r="641" spans="1:24" x14ac:dyDescent="0.25">
      <c r="A641" s="8" t="s">
        <v>143</v>
      </c>
      <c r="B641" s="31">
        <f>(COUNTIF($A$4:$A641,$A641)=1)+0</f>
        <v>0</v>
      </c>
      <c r="C641" s="31"/>
      <c r="D641" s="31">
        <f>(COUNTIF($A$7:$A641,$A641)=1)+0</f>
        <v>0</v>
      </c>
      <c r="E641" s="31"/>
      <c r="F641" s="31"/>
      <c r="G641" s="31"/>
      <c r="H641" s="31"/>
      <c r="I641" s="31"/>
      <c r="J641" s="31"/>
      <c r="K641" s="8" t="s">
        <v>14</v>
      </c>
      <c r="L641" s="9">
        <v>44770</v>
      </c>
      <c r="M641" s="8" t="s">
        <v>416</v>
      </c>
      <c r="N641" s="8" t="s">
        <v>88</v>
      </c>
      <c r="O641" s="8" t="s">
        <v>37</v>
      </c>
      <c r="P641" s="49" t="s">
        <v>148</v>
      </c>
      <c r="R641" s="49" t="s">
        <v>35</v>
      </c>
      <c r="S641" s="8" t="s">
        <v>311</v>
      </c>
      <c r="T641" s="8" t="s">
        <v>20</v>
      </c>
      <c r="U641" s="8" t="s">
        <v>138</v>
      </c>
      <c r="V641" s="9">
        <v>44966</v>
      </c>
      <c r="W641" s="9">
        <v>44978</v>
      </c>
      <c r="X641" s="10"/>
    </row>
    <row r="642" spans="1:24" x14ac:dyDescent="0.25">
      <c r="A642" s="8" t="s">
        <v>143</v>
      </c>
      <c r="B642" s="31">
        <f>(COUNTIF($A$4:$A642,$A642)=1)+0</f>
        <v>0</v>
      </c>
      <c r="C642" s="31"/>
      <c r="D642" s="31">
        <f>(COUNTIF($A$7:$A642,$A642)=1)+0</f>
        <v>0</v>
      </c>
      <c r="E642" s="31"/>
      <c r="F642" s="31"/>
      <c r="G642" s="31"/>
      <c r="H642" s="31"/>
      <c r="I642" s="31"/>
      <c r="J642" s="31"/>
      <c r="K642" s="8" t="s">
        <v>14</v>
      </c>
      <c r="L642" s="9">
        <v>44770</v>
      </c>
      <c r="M642" s="8" t="s">
        <v>416</v>
      </c>
      <c r="N642" s="8" t="s">
        <v>88</v>
      </c>
      <c r="O642" s="8" t="s">
        <v>37</v>
      </c>
      <c r="P642" s="8" t="s">
        <v>146</v>
      </c>
      <c r="R642" s="49" t="s">
        <v>35</v>
      </c>
      <c r="S642" s="8" t="s">
        <v>311</v>
      </c>
      <c r="T642" s="8" t="s">
        <v>55</v>
      </c>
      <c r="U642" s="8" t="s">
        <v>56</v>
      </c>
      <c r="V642" s="9">
        <v>44832</v>
      </c>
      <c r="W642" s="9">
        <v>44825</v>
      </c>
      <c r="X642" s="10"/>
    </row>
    <row r="643" spans="1:24" x14ac:dyDescent="0.25">
      <c r="A643" s="8" t="s">
        <v>143</v>
      </c>
      <c r="B643" s="31">
        <f>(COUNTIF($A$4:$A643,$A643)=1)+0</f>
        <v>0</v>
      </c>
      <c r="C643" s="31"/>
      <c r="D643" s="31">
        <f>(COUNTIF($A$7:$A643,$A643)=1)+0</f>
        <v>0</v>
      </c>
      <c r="E643" s="31"/>
      <c r="F643" s="31"/>
      <c r="G643" s="31"/>
      <c r="H643" s="31"/>
      <c r="I643" s="31"/>
      <c r="J643" s="31"/>
      <c r="K643" s="8" t="s">
        <v>14</v>
      </c>
      <c r="L643" s="9">
        <v>44770</v>
      </c>
      <c r="M643" s="8" t="s">
        <v>416</v>
      </c>
      <c r="N643" s="8" t="s">
        <v>88</v>
      </c>
      <c r="O643" s="8" t="s">
        <v>37</v>
      </c>
      <c r="P643" s="8" t="s">
        <v>50</v>
      </c>
      <c r="R643" s="49" t="s">
        <v>35</v>
      </c>
      <c r="S643" s="8" t="s">
        <v>311</v>
      </c>
      <c r="T643" s="8" t="s">
        <v>55</v>
      </c>
      <c r="U643" s="8" t="s">
        <v>56</v>
      </c>
      <c r="V643" s="9">
        <v>44834</v>
      </c>
      <c r="W643" s="9">
        <v>44953</v>
      </c>
      <c r="X643" s="10"/>
    </row>
    <row r="644" spans="1:24" x14ac:dyDescent="0.25">
      <c r="A644" s="8" t="s">
        <v>143</v>
      </c>
      <c r="B644" s="31">
        <f>(COUNTIF($A$4:$A644,$A644)=1)+0</f>
        <v>0</v>
      </c>
      <c r="C644" s="31"/>
      <c r="D644" s="31">
        <f>(COUNTIF($A$7:$A644,$A644)=1)+0</f>
        <v>0</v>
      </c>
      <c r="E644" s="31"/>
      <c r="F644" s="31"/>
      <c r="G644" s="31"/>
      <c r="H644" s="31"/>
      <c r="I644" s="31"/>
      <c r="J644" s="31"/>
      <c r="K644" s="44" t="s">
        <v>14</v>
      </c>
      <c r="L644" s="9">
        <v>44770</v>
      </c>
      <c r="M644" s="8" t="s">
        <v>416</v>
      </c>
      <c r="N644" s="8" t="s">
        <v>88</v>
      </c>
      <c r="O644" s="8" t="s">
        <v>37</v>
      </c>
      <c r="P644" s="49" t="s">
        <v>225</v>
      </c>
      <c r="R644" s="49" t="s">
        <v>35</v>
      </c>
      <c r="S644" s="8" t="s">
        <v>311</v>
      </c>
      <c r="T644" s="8" t="s">
        <v>61</v>
      </c>
      <c r="U644" s="8" t="s">
        <v>139</v>
      </c>
      <c r="V644" s="9">
        <v>44986</v>
      </c>
      <c r="W644" s="9">
        <v>44993</v>
      </c>
      <c r="X644" s="10"/>
    </row>
    <row r="645" spans="1:24" x14ac:dyDescent="0.25">
      <c r="A645" s="8" t="s">
        <v>143</v>
      </c>
      <c r="B645" s="31">
        <f>(COUNTIF($A$4:$A645,$A645)=1)+0</f>
        <v>0</v>
      </c>
      <c r="C645" s="31"/>
      <c r="D645" s="31">
        <f>(COUNTIF($A$7:$A645,$A645)=1)+0</f>
        <v>0</v>
      </c>
      <c r="E645" s="31"/>
      <c r="F645" s="31"/>
      <c r="G645" s="31"/>
      <c r="H645" s="31"/>
      <c r="I645" s="31"/>
      <c r="J645" s="31"/>
      <c r="K645" s="8" t="s">
        <v>14</v>
      </c>
      <c r="L645" s="9">
        <v>44770</v>
      </c>
      <c r="M645" s="8" t="s">
        <v>416</v>
      </c>
      <c r="N645" s="8" t="s">
        <v>88</v>
      </c>
      <c r="O645" s="8" t="s">
        <v>37</v>
      </c>
      <c r="P645" s="49" t="s">
        <v>151</v>
      </c>
      <c r="R645" s="49" t="s">
        <v>35</v>
      </c>
      <c r="S645" s="8" t="s">
        <v>311</v>
      </c>
      <c r="T645" s="8" t="s">
        <v>20</v>
      </c>
      <c r="U645" s="8" t="s">
        <v>138</v>
      </c>
      <c r="V645" s="9">
        <v>44832</v>
      </c>
      <c r="W645" s="9">
        <v>44825</v>
      </c>
      <c r="X645" s="10"/>
    </row>
    <row r="646" spans="1:24" x14ac:dyDescent="0.25">
      <c r="A646" s="8" t="s">
        <v>143</v>
      </c>
      <c r="B646" s="31">
        <f>(COUNTIF($A$4:$A646,$A646)=1)+0</f>
        <v>0</v>
      </c>
      <c r="C646" s="31"/>
      <c r="D646" s="31">
        <f>(COUNTIF($A$7:$A646,$A646)=1)+0</f>
        <v>0</v>
      </c>
      <c r="E646" s="31"/>
      <c r="F646" s="31"/>
      <c r="G646" s="31"/>
      <c r="H646" s="31"/>
      <c r="I646" s="31"/>
      <c r="J646" s="31"/>
      <c r="K646" s="8" t="s">
        <v>14</v>
      </c>
      <c r="L646" s="9">
        <v>44770</v>
      </c>
      <c r="M646" s="8" t="s">
        <v>416</v>
      </c>
      <c r="N646" s="8" t="s">
        <v>88</v>
      </c>
      <c r="O646" s="8" t="s">
        <v>145</v>
      </c>
      <c r="P646" s="49" t="s">
        <v>113</v>
      </c>
      <c r="R646" s="49" t="s">
        <v>35</v>
      </c>
      <c r="S646" s="8" t="s">
        <v>311</v>
      </c>
      <c r="T646" s="8" t="s">
        <v>20</v>
      </c>
      <c r="U646" s="8" t="s">
        <v>144</v>
      </c>
      <c r="V646" s="9">
        <v>44832</v>
      </c>
      <c r="W646" s="9">
        <v>44588</v>
      </c>
      <c r="X646" s="10"/>
    </row>
    <row r="647" spans="1:24" x14ac:dyDescent="0.25">
      <c r="A647" s="8" t="s">
        <v>143</v>
      </c>
      <c r="B647" s="31">
        <f>(COUNTIF($A$4:$A647,$A647)=1)+0</f>
        <v>0</v>
      </c>
      <c r="C647" s="31"/>
      <c r="D647" s="31">
        <f>(COUNTIF($A$7:$A647,$A647)=1)+0</f>
        <v>0</v>
      </c>
      <c r="E647" s="31"/>
      <c r="F647" s="31"/>
      <c r="G647" s="31"/>
      <c r="H647" s="31"/>
      <c r="I647" s="31"/>
      <c r="J647" s="31"/>
      <c r="K647" s="8" t="s">
        <v>14</v>
      </c>
      <c r="L647" s="9">
        <v>44770</v>
      </c>
      <c r="M647" s="8" t="s">
        <v>416</v>
      </c>
      <c r="N647" s="8" t="s">
        <v>88</v>
      </c>
      <c r="O647" s="8" t="s">
        <v>37</v>
      </c>
      <c r="P647" s="49" t="s">
        <v>203</v>
      </c>
      <c r="R647" s="49" t="s">
        <v>35</v>
      </c>
      <c r="S647" s="8" t="s">
        <v>311</v>
      </c>
      <c r="T647" s="8" t="s">
        <v>55</v>
      </c>
      <c r="U647" s="8" t="s">
        <v>56</v>
      </c>
      <c r="V647" s="9">
        <v>44956</v>
      </c>
      <c r="W647" s="9">
        <v>44825</v>
      </c>
      <c r="X647" s="10"/>
    </row>
    <row r="648" spans="1:24" x14ac:dyDescent="0.25">
      <c r="A648" s="8" t="s">
        <v>136</v>
      </c>
      <c r="B648" s="31">
        <f>(COUNTIF($A$4:$A648,$A648)=1)+0</f>
        <v>1</v>
      </c>
      <c r="C648" s="31"/>
      <c r="D648" s="31">
        <f>(COUNTIF($A$7:$A648,$A648)=1)+0</f>
        <v>1</v>
      </c>
      <c r="E648" s="31"/>
      <c r="F648" s="31"/>
      <c r="G648" s="31"/>
      <c r="H648" s="31">
        <f>(COUNTIF($A$4:$A664,$A648)=1)+0</f>
        <v>0</v>
      </c>
      <c r="I648" s="31"/>
      <c r="J648" s="31"/>
      <c r="K648" s="8" t="s">
        <v>14</v>
      </c>
      <c r="L648" s="9">
        <v>44798</v>
      </c>
      <c r="M648" s="8" t="s">
        <v>402</v>
      </c>
      <c r="N648" s="8" t="s">
        <v>15</v>
      </c>
      <c r="O648" s="8" t="s">
        <v>30</v>
      </c>
      <c r="P648" s="49" t="s">
        <v>58</v>
      </c>
      <c r="Q648" s="11" t="s">
        <v>137</v>
      </c>
      <c r="R648" s="49" t="s">
        <v>92</v>
      </c>
      <c r="S648" s="8" t="s">
        <v>25</v>
      </c>
      <c r="T648" s="8" t="s">
        <v>55</v>
      </c>
      <c r="U648" s="8" t="s">
        <v>56</v>
      </c>
      <c r="V648" s="9">
        <v>45077</v>
      </c>
      <c r="W648" s="9">
        <v>45092</v>
      </c>
      <c r="X648" s="10"/>
    </row>
    <row r="649" spans="1:24" x14ac:dyDescent="0.25">
      <c r="A649" s="8" t="s">
        <v>136</v>
      </c>
      <c r="B649" s="31">
        <f>(COUNTIF($A$4:$A649,$A649)=1)+0</f>
        <v>0</v>
      </c>
      <c r="C649" s="31"/>
      <c r="D649" s="31">
        <f>(COUNTIF($A$7:$A649,$A649)=1)+0</f>
        <v>0</v>
      </c>
      <c r="E649" s="31"/>
      <c r="F649" s="31"/>
      <c r="G649" s="31"/>
      <c r="H649" s="31">
        <f>(COUNTIF($A$4:$A664,$A649)=1)+0</f>
        <v>0</v>
      </c>
      <c r="I649" s="31"/>
      <c r="J649" s="31"/>
      <c r="K649" s="8" t="s">
        <v>14</v>
      </c>
      <c r="L649" s="9">
        <v>44798</v>
      </c>
      <c r="M649" s="8" t="s">
        <v>402</v>
      </c>
      <c r="N649" s="8" t="s">
        <v>15</v>
      </c>
      <c r="O649" s="8" t="s">
        <v>31</v>
      </c>
      <c r="P649" s="49" t="s">
        <v>58</v>
      </c>
      <c r="Q649" s="11" t="s">
        <v>137</v>
      </c>
      <c r="R649" s="49" t="s">
        <v>92</v>
      </c>
      <c r="S649" s="8" t="s">
        <v>25</v>
      </c>
      <c r="T649" s="8" t="s">
        <v>55</v>
      </c>
      <c r="U649" s="8" t="s">
        <v>56</v>
      </c>
      <c r="V649" s="9">
        <v>45077</v>
      </c>
      <c r="W649" s="9">
        <v>45092</v>
      </c>
      <c r="X649" s="10"/>
    </row>
    <row r="650" spans="1:24" x14ac:dyDescent="0.25">
      <c r="A650" s="8" t="s">
        <v>136</v>
      </c>
      <c r="B650" s="31">
        <f>(COUNTIF($A$4:$A650,$A650)=1)+0</f>
        <v>0</v>
      </c>
      <c r="C650" s="31"/>
      <c r="D650" s="31">
        <f>(COUNTIF($A$7:$A650,$A650)=1)+0</f>
        <v>0</v>
      </c>
      <c r="E650" s="31"/>
      <c r="F650" s="31"/>
      <c r="G650" s="31"/>
      <c r="H650" s="31">
        <f>(COUNTIF($A$4:$A667,$A650)=1)+0</f>
        <v>0</v>
      </c>
      <c r="I650" s="31"/>
      <c r="J650" s="31"/>
      <c r="K650" s="8" t="s">
        <v>14</v>
      </c>
      <c r="L650" s="9">
        <v>44798</v>
      </c>
      <c r="M650" s="8" t="s">
        <v>402</v>
      </c>
      <c r="N650" s="8" t="s">
        <v>15</v>
      </c>
      <c r="O650" s="8" t="s">
        <v>30</v>
      </c>
      <c r="P650" s="49" t="s">
        <v>65</v>
      </c>
      <c r="Q650" s="8" t="s">
        <v>35</v>
      </c>
      <c r="R650" s="49" t="s">
        <v>92</v>
      </c>
      <c r="S650" s="8" t="s">
        <v>25</v>
      </c>
      <c r="T650" s="8" t="s">
        <v>55</v>
      </c>
      <c r="U650" s="8" t="s">
        <v>56</v>
      </c>
      <c r="V650" s="9">
        <v>44825</v>
      </c>
      <c r="W650" s="9">
        <v>44846</v>
      </c>
      <c r="X650" s="10"/>
    </row>
    <row r="651" spans="1:24" x14ac:dyDescent="0.25">
      <c r="A651" s="8" t="s">
        <v>136</v>
      </c>
      <c r="B651" s="31">
        <f>(COUNTIF($A$4:$A651,$A651)=1)+0</f>
        <v>0</v>
      </c>
      <c r="C651" s="31"/>
      <c r="D651" s="31">
        <f>(COUNTIF($A$7:$A651,$A651)=1)+0</f>
        <v>0</v>
      </c>
      <c r="E651" s="31"/>
      <c r="F651" s="31"/>
      <c r="G651" s="31"/>
      <c r="H651" s="31">
        <f>(COUNTIF($A$4:$A668,$A651)=1)+0</f>
        <v>0</v>
      </c>
      <c r="I651" s="31"/>
      <c r="J651" s="31"/>
      <c r="K651" s="8" t="s">
        <v>14</v>
      </c>
      <c r="L651" s="9">
        <v>44798</v>
      </c>
      <c r="M651" s="8" t="s">
        <v>402</v>
      </c>
      <c r="N651" s="8" t="s">
        <v>15</v>
      </c>
      <c r="O651" s="8" t="s">
        <v>31</v>
      </c>
      <c r="P651" s="49" t="s">
        <v>65</v>
      </c>
      <c r="Q651" s="8" t="s">
        <v>35</v>
      </c>
      <c r="R651" s="49" t="s">
        <v>92</v>
      </c>
      <c r="S651" s="8" t="s">
        <v>25</v>
      </c>
      <c r="T651" s="8" t="s">
        <v>55</v>
      </c>
      <c r="U651" s="8" t="s">
        <v>56</v>
      </c>
      <c r="V651" s="9">
        <v>44825</v>
      </c>
      <c r="W651" s="9">
        <v>44846</v>
      </c>
      <c r="X651" s="10"/>
    </row>
    <row r="652" spans="1:24" x14ac:dyDescent="0.25">
      <c r="A652" s="8" t="s">
        <v>136</v>
      </c>
      <c r="B652" s="31">
        <f>(COUNTIF($A$4:$A652,$A652)=1)+0</f>
        <v>0</v>
      </c>
      <c r="C652" s="31"/>
      <c r="D652" s="31">
        <f>(COUNTIF($A$7:$A652,$A652)=1)+0</f>
        <v>0</v>
      </c>
      <c r="E652" s="31"/>
      <c r="F652" s="31"/>
      <c r="G652" s="31"/>
      <c r="H652" s="31">
        <f>(COUNTIF($A$4:$A669,$A652)=1)+0</f>
        <v>0</v>
      </c>
      <c r="I652" s="31"/>
      <c r="J652" s="31"/>
      <c r="K652" s="8" t="s">
        <v>14</v>
      </c>
      <c r="L652" s="9">
        <v>44798</v>
      </c>
      <c r="M652" s="8" t="s">
        <v>402</v>
      </c>
      <c r="N652" s="8" t="s">
        <v>15</v>
      </c>
      <c r="O652" s="8" t="s">
        <v>30</v>
      </c>
      <c r="P652" s="49" t="s">
        <v>68</v>
      </c>
      <c r="R652" s="49" t="s">
        <v>18</v>
      </c>
      <c r="S652" s="8" t="s">
        <v>25</v>
      </c>
      <c r="T652" s="8" t="s">
        <v>55</v>
      </c>
      <c r="U652" s="8" t="s">
        <v>56</v>
      </c>
      <c r="V652" s="9">
        <v>44950</v>
      </c>
      <c r="W652" s="9">
        <v>44950</v>
      </c>
      <c r="X652" s="10"/>
    </row>
    <row r="653" spans="1:24" x14ac:dyDescent="0.25">
      <c r="A653" s="8" t="s">
        <v>136</v>
      </c>
      <c r="B653" s="31">
        <f>(COUNTIF($A$4:$A653,$A653)=1)+0</f>
        <v>0</v>
      </c>
      <c r="C653" s="31"/>
      <c r="D653" s="31">
        <f>(COUNTIF($A$7:$A653,$A653)=1)+0</f>
        <v>0</v>
      </c>
      <c r="E653" s="31"/>
      <c r="F653" s="31"/>
      <c r="G653" s="31"/>
      <c r="H653" s="31">
        <f>(COUNTIF($A$4:$A670,$A653)=1)+0</f>
        <v>0</v>
      </c>
      <c r="I653" s="31"/>
      <c r="J653" s="31"/>
      <c r="K653" s="8" t="s">
        <v>14</v>
      </c>
      <c r="L653" s="9">
        <v>44798</v>
      </c>
      <c r="M653" s="8" t="s">
        <v>402</v>
      </c>
      <c r="N653" s="8" t="s">
        <v>15</v>
      </c>
      <c r="O653" s="8" t="s">
        <v>31</v>
      </c>
      <c r="P653" s="49" t="s">
        <v>68</v>
      </c>
      <c r="R653" s="49" t="s">
        <v>18</v>
      </c>
      <c r="S653" s="8" t="s">
        <v>25</v>
      </c>
      <c r="T653" s="8" t="s">
        <v>55</v>
      </c>
      <c r="U653" s="8" t="s">
        <v>56</v>
      </c>
      <c r="V653" s="9">
        <v>44950</v>
      </c>
      <c r="W653" s="9">
        <v>44950</v>
      </c>
      <c r="X653" s="10"/>
    </row>
    <row r="654" spans="1:24" x14ac:dyDescent="0.25">
      <c r="A654" s="8" t="s">
        <v>136</v>
      </c>
      <c r="B654" s="31">
        <f>(COUNTIF($A$4:$A654,$A654)=1)+0</f>
        <v>0</v>
      </c>
      <c r="C654" s="31"/>
      <c r="D654" s="31">
        <f>(COUNTIF($A$7:$A654,$A654)=1)+0</f>
        <v>0</v>
      </c>
      <c r="E654" s="31"/>
      <c r="F654" s="31"/>
      <c r="G654" s="31"/>
      <c r="H654" s="31">
        <f>(COUNTIF($A$4:$A671,$A654)=1)+0</f>
        <v>0</v>
      </c>
      <c r="I654" s="31"/>
      <c r="J654" s="31"/>
      <c r="K654" s="8" t="s">
        <v>14</v>
      </c>
      <c r="L654" s="9">
        <v>44798</v>
      </c>
      <c r="M654" s="8" t="s">
        <v>402</v>
      </c>
      <c r="N654" s="8" t="s">
        <v>15</v>
      </c>
      <c r="O654" s="8" t="s">
        <v>30</v>
      </c>
      <c r="P654" s="49" t="s">
        <v>106</v>
      </c>
      <c r="R654" s="49" t="s">
        <v>35</v>
      </c>
      <c r="S654" s="8" t="s">
        <v>25</v>
      </c>
      <c r="T654" s="8" t="s">
        <v>55</v>
      </c>
      <c r="U654" s="8" t="s">
        <v>271</v>
      </c>
      <c r="V654" s="9">
        <v>44834</v>
      </c>
      <c r="W654" s="9">
        <v>44825</v>
      </c>
      <c r="X654" s="10"/>
    </row>
    <row r="655" spans="1:24" x14ac:dyDescent="0.25">
      <c r="A655" s="8" t="s">
        <v>136</v>
      </c>
      <c r="B655" s="31">
        <f>(COUNTIF($A$4:$A655,$A655)=1)+0</f>
        <v>0</v>
      </c>
      <c r="C655" s="31"/>
      <c r="D655" s="31">
        <f>(COUNTIF($A$7:$A655,$A655)=1)+0</f>
        <v>0</v>
      </c>
      <c r="E655" s="31"/>
      <c r="F655" s="31"/>
      <c r="G655" s="31"/>
      <c r="H655" s="31">
        <f>(COUNTIF($A$4:$A672,$A655)=1)+0</f>
        <v>0</v>
      </c>
      <c r="I655" s="31"/>
      <c r="J655" s="31"/>
      <c r="K655" s="8" t="s">
        <v>14</v>
      </c>
      <c r="L655" s="9">
        <v>44798</v>
      </c>
      <c r="M655" s="8" t="s">
        <v>402</v>
      </c>
      <c r="N655" s="8" t="s">
        <v>15</v>
      </c>
      <c r="O655" s="8" t="s">
        <v>31</v>
      </c>
      <c r="P655" s="8" t="s">
        <v>106</v>
      </c>
      <c r="R655" s="49" t="s">
        <v>35</v>
      </c>
      <c r="S655" s="8" t="s">
        <v>25</v>
      </c>
      <c r="T655" s="8" t="s">
        <v>55</v>
      </c>
      <c r="U655" s="8" t="s">
        <v>271</v>
      </c>
      <c r="V655" s="9">
        <v>44834</v>
      </c>
      <c r="W655" s="9">
        <v>44825</v>
      </c>
      <c r="X655" s="10"/>
    </row>
    <row r="656" spans="1:24" x14ac:dyDescent="0.25">
      <c r="A656" s="8" t="s">
        <v>136</v>
      </c>
      <c r="B656" s="31">
        <f>(COUNTIF($A$4:$A656,$A656)=1)+0</f>
        <v>0</v>
      </c>
      <c r="C656" s="31"/>
      <c r="D656" s="31">
        <f>(COUNTIF($A$7:$A656,$A656)=1)+0</f>
        <v>0</v>
      </c>
      <c r="E656" s="31"/>
      <c r="F656" s="31"/>
      <c r="G656" s="31"/>
      <c r="H656" s="31">
        <f>(COUNTIF($A$4:$A673,$A656)=1)+0</f>
        <v>0</v>
      </c>
      <c r="I656" s="31"/>
      <c r="J656" s="31"/>
      <c r="K656" s="8" t="s">
        <v>14</v>
      </c>
      <c r="L656" s="9">
        <v>44798</v>
      </c>
      <c r="M656" s="8" t="s">
        <v>402</v>
      </c>
      <c r="N656" s="8" t="s">
        <v>15</v>
      </c>
      <c r="O656" s="8" t="s">
        <v>30</v>
      </c>
      <c r="P656" s="8" t="s">
        <v>17</v>
      </c>
      <c r="R656" s="49" t="s">
        <v>35</v>
      </c>
      <c r="S656" s="8" t="s">
        <v>25</v>
      </c>
      <c r="T656" s="8" t="s">
        <v>61</v>
      </c>
      <c r="U656" s="8" t="s">
        <v>139</v>
      </c>
      <c r="V656" s="9">
        <v>44967</v>
      </c>
      <c r="W656" s="9">
        <v>44950</v>
      </c>
      <c r="X656" s="10"/>
    </row>
    <row r="657" spans="1:24" x14ac:dyDescent="0.25">
      <c r="A657" s="8" t="s">
        <v>136</v>
      </c>
      <c r="B657" s="31">
        <f>(COUNTIF($A$4:$A657,$A657)=1)+0</f>
        <v>0</v>
      </c>
      <c r="C657" s="31"/>
      <c r="D657" s="31">
        <f>(COUNTIF($A$7:$A657,$A657)=1)+0</f>
        <v>0</v>
      </c>
      <c r="E657" s="31"/>
      <c r="F657" s="31"/>
      <c r="G657" s="31"/>
      <c r="H657" s="31">
        <f>(COUNTIF($A$4:$A674,$A657)=1)+0</f>
        <v>0</v>
      </c>
      <c r="I657" s="31"/>
      <c r="J657" s="31"/>
      <c r="K657" s="8" t="s">
        <v>14</v>
      </c>
      <c r="L657" s="9">
        <v>44798</v>
      </c>
      <c r="M657" s="8" t="s">
        <v>402</v>
      </c>
      <c r="N657" s="8" t="s">
        <v>15</v>
      </c>
      <c r="O657" s="8" t="s">
        <v>31</v>
      </c>
      <c r="P657" s="8" t="s">
        <v>17</v>
      </c>
      <c r="R657" s="49" t="s">
        <v>35</v>
      </c>
      <c r="S657" s="8" t="s">
        <v>25</v>
      </c>
      <c r="T657" s="8" t="s">
        <v>61</v>
      </c>
      <c r="U657" s="8" t="s">
        <v>139</v>
      </c>
      <c r="V657" s="9">
        <v>44967</v>
      </c>
      <c r="W657" s="9">
        <v>44950</v>
      </c>
      <c r="X657" s="10"/>
    </row>
    <row r="658" spans="1:24" x14ac:dyDescent="0.25">
      <c r="A658" s="8" t="s">
        <v>136</v>
      </c>
      <c r="B658" s="31">
        <f>(COUNTIF($A$4:$A658,$A658)=1)+0</f>
        <v>0</v>
      </c>
      <c r="C658" s="31"/>
      <c r="D658" s="31">
        <f>(COUNTIF($A$7:$A658,$A658)=1)+0</f>
        <v>0</v>
      </c>
      <c r="E658" s="31"/>
      <c r="F658" s="31"/>
      <c r="G658" s="31"/>
      <c r="H658" s="31">
        <f>(COUNTIF($A$4:$A675,$A658)=1)+0</f>
        <v>0</v>
      </c>
      <c r="I658" s="31"/>
      <c r="J658" s="31"/>
      <c r="K658" s="8" t="s">
        <v>14</v>
      </c>
      <c r="L658" s="9">
        <v>44798</v>
      </c>
      <c r="M658" s="8" t="s">
        <v>402</v>
      </c>
      <c r="N658" s="8" t="s">
        <v>15</v>
      </c>
      <c r="O658" s="8" t="s">
        <v>30</v>
      </c>
      <c r="P658" s="8" t="s">
        <v>76</v>
      </c>
      <c r="R658" s="49" t="s">
        <v>35</v>
      </c>
      <c r="S658" s="8" t="s">
        <v>25</v>
      </c>
      <c r="T658" s="8" t="s">
        <v>20</v>
      </c>
      <c r="U658" s="8" t="s">
        <v>138</v>
      </c>
      <c r="V658" s="9">
        <v>44834</v>
      </c>
      <c r="W658" s="9">
        <v>44825</v>
      </c>
      <c r="X658" s="10"/>
    </row>
    <row r="659" spans="1:24" x14ac:dyDescent="0.25">
      <c r="A659" s="8" t="s">
        <v>136</v>
      </c>
      <c r="B659" s="31">
        <f>(COUNTIF($A$4:$A659,$A659)=1)+0</f>
        <v>0</v>
      </c>
      <c r="C659" s="31"/>
      <c r="D659" s="31">
        <f>(COUNTIF($A$7:$A659,$A659)=1)+0</f>
        <v>0</v>
      </c>
      <c r="E659" s="31"/>
      <c r="F659" s="31"/>
      <c r="G659" s="31"/>
      <c r="H659" s="31">
        <f>(COUNTIF($A$4:$A676,$A659)=1)+0</f>
        <v>0</v>
      </c>
      <c r="I659" s="31"/>
      <c r="J659" s="31"/>
      <c r="K659" s="8" t="s">
        <v>14</v>
      </c>
      <c r="L659" s="9">
        <v>44798</v>
      </c>
      <c r="M659" s="8" t="s">
        <v>402</v>
      </c>
      <c r="N659" s="8" t="s">
        <v>15</v>
      </c>
      <c r="O659" s="8" t="s">
        <v>31</v>
      </c>
      <c r="P659" s="49" t="s">
        <v>76</v>
      </c>
      <c r="R659" s="49" t="s">
        <v>35</v>
      </c>
      <c r="S659" s="8" t="s">
        <v>25</v>
      </c>
      <c r="T659" s="8" t="s">
        <v>20</v>
      </c>
      <c r="U659" s="8" t="s">
        <v>138</v>
      </c>
      <c r="V659" s="9">
        <v>44834</v>
      </c>
      <c r="W659" s="9">
        <v>44825</v>
      </c>
      <c r="X659" s="10"/>
    </row>
    <row r="660" spans="1:24" x14ac:dyDescent="0.25">
      <c r="A660" s="8" t="s">
        <v>136</v>
      </c>
      <c r="B660" s="31">
        <f>(COUNTIF($A$4:$A660,$A660)=1)+0</f>
        <v>0</v>
      </c>
      <c r="C660" s="31"/>
      <c r="D660" s="31">
        <f>(COUNTIF($A$7:$A660,$A660)=1)+0</f>
        <v>0</v>
      </c>
      <c r="E660" s="31"/>
      <c r="F660" s="31"/>
      <c r="G660" s="31"/>
      <c r="H660" s="31">
        <f>(COUNTIF($A$4:$A677,$A660)=1)+0</f>
        <v>0</v>
      </c>
      <c r="I660" s="31"/>
      <c r="J660" s="31"/>
      <c r="K660" s="8" t="s">
        <v>14</v>
      </c>
      <c r="L660" s="9">
        <v>44798</v>
      </c>
      <c r="M660" s="8" t="s">
        <v>402</v>
      </c>
      <c r="N660" s="8" t="s">
        <v>15</v>
      </c>
      <c r="O660" s="8" t="s">
        <v>30</v>
      </c>
      <c r="P660" s="49" t="s">
        <v>141</v>
      </c>
      <c r="Q660" s="8"/>
      <c r="R660" s="49" t="s">
        <v>35</v>
      </c>
      <c r="S660" s="8" t="s">
        <v>25</v>
      </c>
      <c r="T660" s="8" t="s">
        <v>142</v>
      </c>
      <c r="U660" s="8"/>
      <c r="V660" s="9">
        <v>44953</v>
      </c>
      <c r="W660" s="9">
        <v>44950</v>
      </c>
      <c r="X660" s="10"/>
    </row>
    <row r="661" spans="1:24" x14ac:dyDescent="0.25">
      <c r="A661" s="8" t="s">
        <v>136</v>
      </c>
      <c r="B661" s="31">
        <f>(COUNTIF($A$4:$A661,$A661)=1)+0</f>
        <v>0</v>
      </c>
      <c r="C661" s="31"/>
      <c r="D661" s="31">
        <f>(COUNTIF($A$7:$A661,$A661)=1)+0</f>
        <v>0</v>
      </c>
      <c r="E661" s="31"/>
      <c r="F661" s="31"/>
      <c r="G661" s="31"/>
      <c r="H661" s="31">
        <f>(COUNTIF($A$4:$A678,$A661)=1)+0</f>
        <v>0</v>
      </c>
      <c r="I661" s="31"/>
      <c r="J661" s="31"/>
      <c r="K661" s="8" t="s">
        <v>14</v>
      </c>
      <c r="L661" s="9">
        <v>44798</v>
      </c>
      <c r="M661" s="8" t="s">
        <v>402</v>
      </c>
      <c r="N661" s="8" t="s">
        <v>15</v>
      </c>
      <c r="O661" s="8" t="s">
        <v>31</v>
      </c>
      <c r="P661" s="8" t="s">
        <v>141</v>
      </c>
      <c r="Q661" s="8"/>
      <c r="R661" s="49" t="s">
        <v>35</v>
      </c>
      <c r="S661" s="8" t="s">
        <v>25</v>
      </c>
      <c r="T661" s="8" t="s">
        <v>142</v>
      </c>
      <c r="U661" s="8"/>
      <c r="V661" s="9">
        <v>44953</v>
      </c>
      <c r="W661" s="9">
        <v>44950</v>
      </c>
      <c r="X661" s="10"/>
    </row>
    <row r="662" spans="1:24" x14ac:dyDescent="0.25">
      <c r="A662" s="8" t="s">
        <v>136</v>
      </c>
      <c r="B662" s="31">
        <f>(COUNTIF($A$4:$A662,$A662)=1)+0</f>
        <v>0</v>
      </c>
      <c r="C662" s="31"/>
      <c r="D662" s="31">
        <f>(COUNTIF($A$7:$A662,$A662)=1)+0</f>
        <v>0</v>
      </c>
      <c r="E662" s="31"/>
      <c r="F662" s="31"/>
      <c r="G662" s="31"/>
      <c r="H662" s="31">
        <f>(COUNTIF($A$4:$A679,$A662)=1)+0</f>
        <v>0</v>
      </c>
      <c r="I662" s="31"/>
      <c r="J662" s="31"/>
      <c r="K662" s="8" t="s">
        <v>14</v>
      </c>
      <c r="L662" s="9">
        <v>44798</v>
      </c>
      <c r="M662" s="8" t="s">
        <v>402</v>
      </c>
      <c r="N662" s="8" t="s">
        <v>15</v>
      </c>
      <c r="O662" s="8" t="s">
        <v>30</v>
      </c>
      <c r="P662" s="8" t="s">
        <v>66</v>
      </c>
      <c r="R662" s="49" t="s">
        <v>18</v>
      </c>
      <c r="S662" s="8" t="s">
        <v>25</v>
      </c>
      <c r="T662" s="8" t="s">
        <v>55</v>
      </c>
      <c r="U662" s="8"/>
      <c r="V662" s="9">
        <v>44957</v>
      </c>
      <c r="W662" s="9">
        <v>44957</v>
      </c>
      <c r="X662" s="10"/>
    </row>
    <row r="663" spans="1:24" x14ac:dyDescent="0.25">
      <c r="A663" s="8" t="s">
        <v>136</v>
      </c>
      <c r="B663" s="31">
        <f>(COUNTIF($A$4:$A663,$A663)=1)+0</f>
        <v>0</v>
      </c>
      <c r="C663" s="31"/>
      <c r="D663" s="31">
        <f>(COUNTIF($A$7:$A663,$A663)=1)+0</f>
        <v>0</v>
      </c>
      <c r="E663" s="31"/>
      <c r="F663" s="31"/>
      <c r="G663" s="31"/>
      <c r="H663" s="31">
        <f>(COUNTIF($A$4:$A680,$A663)=1)+0</f>
        <v>0</v>
      </c>
      <c r="I663" s="31"/>
      <c r="J663" s="31"/>
      <c r="K663" s="8" t="s">
        <v>14</v>
      </c>
      <c r="L663" s="9">
        <v>44798</v>
      </c>
      <c r="M663" s="8" t="s">
        <v>402</v>
      </c>
      <c r="N663" s="8" t="s">
        <v>15</v>
      </c>
      <c r="O663" s="8" t="s">
        <v>31</v>
      </c>
      <c r="P663" s="8" t="s">
        <v>66</v>
      </c>
      <c r="R663" s="49" t="s">
        <v>18</v>
      </c>
      <c r="S663" s="8" t="s">
        <v>25</v>
      </c>
      <c r="T663" s="8" t="s">
        <v>55</v>
      </c>
      <c r="U663" s="8"/>
      <c r="V663" s="9">
        <v>44957</v>
      </c>
      <c r="W663" s="9">
        <v>44957</v>
      </c>
      <c r="X663" s="10"/>
    </row>
    <row r="664" spans="1:24" x14ac:dyDescent="0.25">
      <c r="A664" s="8" t="s">
        <v>136</v>
      </c>
      <c r="B664" s="31">
        <f>(COUNTIF($A$4:$A664,$A664)=1)+0</f>
        <v>0</v>
      </c>
      <c r="C664" s="31"/>
      <c r="D664" s="31">
        <f>(COUNTIF($A$7:$A664,$A664)=1)+0</f>
        <v>0</v>
      </c>
      <c r="E664" s="31"/>
      <c r="F664" s="31"/>
      <c r="G664" s="31"/>
      <c r="H664" s="31">
        <f>(COUNTIF($A$4:$A681,$A664)=1)+0</f>
        <v>0</v>
      </c>
      <c r="I664" s="31"/>
      <c r="J664" s="31"/>
      <c r="K664" s="8" t="s">
        <v>14</v>
      </c>
      <c r="L664" s="9">
        <v>44798</v>
      </c>
      <c r="M664" s="8" t="s">
        <v>402</v>
      </c>
      <c r="N664" s="8" t="s">
        <v>15</v>
      </c>
      <c r="O664" s="8" t="s">
        <v>30</v>
      </c>
      <c r="P664" s="8" t="s">
        <v>238</v>
      </c>
      <c r="R664" s="49" t="s">
        <v>18</v>
      </c>
      <c r="S664" s="8" t="s">
        <v>25</v>
      </c>
      <c r="T664" s="49" t="s">
        <v>55</v>
      </c>
      <c r="U664" s="8"/>
      <c r="V664" s="9">
        <v>44957</v>
      </c>
      <c r="W664" s="9">
        <v>44957</v>
      </c>
      <c r="X664" s="10"/>
    </row>
    <row r="665" spans="1:24" x14ac:dyDescent="0.25">
      <c r="A665" s="8" t="s">
        <v>136</v>
      </c>
      <c r="B665" s="31">
        <f>(COUNTIF($A$4:$A665,$A665)=1)+0</f>
        <v>0</v>
      </c>
      <c r="C665" s="31"/>
      <c r="D665" s="31">
        <f>(COUNTIF($A$7:$A665,$A665)=1)+0</f>
        <v>0</v>
      </c>
      <c r="E665" s="31"/>
      <c r="F665" s="31"/>
      <c r="G665" s="31"/>
      <c r="H665" s="31">
        <f>(COUNTIF($A$4:$A682,$A665)=1)+0</f>
        <v>0</v>
      </c>
      <c r="I665" s="31"/>
      <c r="J665" s="31"/>
      <c r="K665" s="8" t="s">
        <v>14</v>
      </c>
      <c r="L665" s="9">
        <v>44798</v>
      </c>
      <c r="M665" s="8" t="s">
        <v>402</v>
      </c>
      <c r="N665" s="8" t="s">
        <v>15</v>
      </c>
      <c r="O665" s="8" t="s">
        <v>31</v>
      </c>
      <c r="P665" s="8" t="s">
        <v>238</v>
      </c>
      <c r="R665" s="49" t="s">
        <v>18</v>
      </c>
      <c r="S665" s="8" t="s">
        <v>25</v>
      </c>
      <c r="T665" s="8" t="s">
        <v>55</v>
      </c>
      <c r="U665" s="8"/>
      <c r="V665" s="9">
        <v>44957</v>
      </c>
      <c r="W665" s="9">
        <v>44957</v>
      </c>
      <c r="X665" s="10"/>
    </row>
    <row r="666" spans="1:24" x14ac:dyDescent="0.25">
      <c r="A666" s="8" t="s">
        <v>136</v>
      </c>
      <c r="B666" s="31">
        <f>(COUNTIF($A$4:$A666,$A666)=1)+0</f>
        <v>0</v>
      </c>
      <c r="C666" s="31"/>
      <c r="D666" s="31">
        <f>(COUNTIF($A$7:$A666,$A666)=1)+0</f>
        <v>0</v>
      </c>
      <c r="E666" s="31"/>
      <c r="F666" s="31"/>
      <c r="G666" s="31"/>
      <c r="H666" s="31">
        <f>(COUNTIF($A$4:$A683,$A666)=1)+0</f>
        <v>0</v>
      </c>
      <c r="I666" s="31"/>
      <c r="J666" s="31"/>
      <c r="K666" s="8" t="s">
        <v>14</v>
      </c>
      <c r="L666" s="9">
        <v>44798</v>
      </c>
      <c r="M666" s="8" t="s">
        <v>402</v>
      </c>
      <c r="N666" s="8" t="s">
        <v>15</v>
      </c>
      <c r="O666" s="8" t="s">
        <v>30</v>
      </c>
      <c r="P666" s="49" t="s">
        <v>84</v>
      </c>
      <c r="R666" s="49" t="s">
        <v>35</v>
      </c>
      <c r="S666" s="8" t="s">
        <v>25</v>
      </c>
      <c r="T666" s="8" t="s">
        <v>55</v>
      </c>
      <c r="U666" s="8" t="s">
        <v>56</v>
      </c>
      <c r="V666" s="9">
        <v>44953</v>
      </c>
      <c r="W666" s="9">
        <v>44957</v>
      </c>
      <c r="X666" s="10"/>
    </row>
    <row r="667" spans="1:24" x14ac:dyDescent="0.25">
      <c r="A667" s="8" t="s">
        <v>136</v>
      </c>
      <c r="B667" s="31">
        <f>(COUNTIF($A$4:$A667,$A667)=1)+0</f>
        <v>0</v>
      </c>
      <c r="C667" s="31"/>
      <c r="D667" s="31">
        <f>(COUNTIF($A$7:$A667,$A667)=1)+0</f>
        <v>0</v>
      </c>
      <c r="E667" s="31"/>
      <c r="F667" s="31"/>
      <c r="G667" s="31"/>
      <c r="H667" s="31">
        <f>(COUNTIF($A$4:$A684,$A667)=1)+0</f>
        <v>0</v>
      </c>
      <c r="I667" s="31"/>
      <c r="J667" s="31"/>
      <c r="K667" s="8" t="s">
        <v>14</v>
      </c>
      <c r="L667" s="9">
        <v>44798</v>
      </c>
      <c r="M667" s="8" t="s">
        <v>402</v>
      </c>
      <c r="N667" s="8" t="s">
        <v>15</v>
      </c>
      <c r="O667" s="8" t="s">
        <v>31</v>
      </c>
      <c r="P667" s="49" t="s">
        <v>84</v>
      </c>
      <c r="R667" s="49" t="s">
        <v>35</v>
      </c>
      <c r="S667" s="8" t="s">
        <v>25</v>
      </c>
      <c r="T667" s="8" t="s">
        <v>55</v>
      </c>
      <c r="U667" s="8" t="s">
        <v>56</v>
      </c>
      <c r="V667" s="9">
        <v>44953</v>
      </c>
      <c r="W667" s="9">
        <v>44957</v>
      </c>
      <c r="X667" s="10"/>
    </row>
    <row r="668" spans="1:24" x14ac:dyDescent="0.25">
      <c r="A668" s="8" t="s">
        <v>136</v>
      </c>
      <c r="B668" s="31">
        <f>(COUNTIF($A$4:$A668,$A668)=1)+0</f>
        <v>0</v>
      </c>
      <c r="C668" s="31"/>
      <c r="D668" s="31">
        <f>(COUNTIF($A$7:$A668,$A668)=1)+0</f>
        <v>0</v>
      </c>
      <c r="E668" s="31"/>
      <c r="F668" s="31"/>
      <c r="G668" s="31"/>
      <c r="H668" s="31">
        <f>(COUNTIF($A$4:$A685,$A668)=1)+0</f>
        <v>0</v>
      </c>
      <c r="I668" s="31"/>
      <c r="J668" s="31"/>
      <c r="K668" s="8" t="s">
        <v>14</v>
      </c>
      <c r="L668" s="9">
        <v>44798</v>
      </c>
      <c r="M668" s="8" t="s">
        <v>402</v>
      </c>
      <c r="N668" s="8" t="s">
        <v>15</v>
      </c>
      <c r="O668" s="8" t="s">
        <v>30</v>
      </c>
      <c r="P668" s="49" t="s">
        <v>69</v>
      </c>
      <c r="R668" s="49" t="s">
        <v>18</v>
      </c>
      <c r="S668" s="8" t="s">
        <v>25</v>
      </c>
      <c r="T668" s="8" t="s">
        <v>55</v>
      </c>
      <c r="U668" s="8" t="s">
        <v>56</v>
      </c>
      <c r="V668" s="9">
        <v>44950</v>
      </c>
      <c r="W668" s="9">
        <v>44950</v>
      </c>
      <c r="X668" s="10"/>
    </row>
    <row r="669" spans="1:24" x14ac:dyDescent="0.25">
      <c r="A669" s="8" t="s">
        <v>136</v>
      </c>
      <c r="B669" s="31">
        <f>(COUNTIF($A$4:$A669,$A669)=1)+0</f>
        <v>0</v>
      </c>
      <c r="C669" s="52"/>
      <c r="D669" s="31">
        <f>(COUNTIF($A$7:$A669,$A669)=1)+0</f>
        <v>0</v>
      </c>
      <c r="E669" s="52"/>
      <c r="F669" s="52"/>
      <c r="G669" s="52"/>
      <c r="H669" s="52">
        <f>(COUNTIF($A$4:$A686,$A669)=1)+0</f>
        <v>0</v>
      </c>
      <c r="I669" s="52"/>
      <c r="J669" s="52"/>
      <c r="K669" s="57" t="s">
        <v>14</v>
      </c>
      <c r="L669" s="9">
        <v>44798</v>
      </c>
      <c r="M669" s="8" t="s">
        <v>402</v>
      </c>
      <c r="N669" s="8" t="s">
        <v>15</v>
      </c>
      <c r="O669" s="8" t="s">
        <v>31</v>
      </c>
      <c r="P669" s="49" t="s">
        <v>69</v>
      </c>
      <c r="R669" s="49" t="s">
        <v>18</v>
      </c>
      <c r="S669" s="8" t="s">
        <v>25</v>
      </c>
      <c r="T669" s="8" t="s">
        <v>55</v>
      </c>
      <c r="U669" s="8" t="s">
        <v>56</v>
      </c>
      <c r="V669" s="9">
        <v>44950</v>
      </c>
      <c r="W669" s="9">
        <v>44950</v>
      </c>
      <c r="X669" s="10"/>
    </row>
    <row r="670" spans="1:24" x14ac:dyDescent="0.25">
      <c r="A670" s="8" t="s">
        <v>136</v>
      </c>
      <c r="B670" s="31">
        <f>(COUNTIF($A$4:$A670,$A670)=1)+0</f>
        <v>0</v>
      </c>
      <c r="C670" s="31"/>
      <c r="D670" s="31">
        <f>(COUNTIF($A$7:$A670,$A670)=1)+0</f>
        <v>0</v>
      </c>
      <c r="E670" s="31"/>
      <c r="F670" s="31"/>
      <c r="G670" s="31"/>
      <c r="H670" s="31">
        <f>(COUNTIF($A$4:$A687,$A670)=1)+0</f>
        <v>0</v>
      </c>
      <c r="I670" s="31"/>
      <c r="J670" s="31"/>
      <c r="K670" s="8" t="s">
        <v>14</v>
      </c>
      <c r="L670" s="9">
        <v>44798</v>
      </c>
      <c r="M670" s="8" t="s">
        <v>402</v>
      </c>
      <c r="N670" s="8" t="s">
        <v>15</v>
      </c>
      <c r="O670" s="8" t="s">
        <v>30</v>
      </c>
      <c r="P670" s="49" t="s">
        <v>140</v>
      </c>
      <c r="R670" s="49" t="s">
        <v>35</v>
      </c>
      <c r="S670" s="8" t="s">
        <v>25</v>
      </c>
      <c r="T670" s="8" t="s">
        <v>55</v>
      </c>
      <c r="U670" s="8"/>
      <c r="V670" s="9">
        <v>44834</v>
      </c>
      <c r="W670" s="9">
        <v>44825</v>
      </c>
      <c r="X670" s="10"/>
    </row>
    <row r="671" spans="1:24" x14ac:dyDescent="0.25">
      <c r="A671" s="8" t="s">
        <v>136</v>
      </c>
      <c r="B671" s="31">
        <f>(COUNTIF($A$4:$A671,$A671)=1)+0</f>
        <v>0</v>
      </c>
      <c r="C671" s="31"/>
      <c r="D671" s="31">
        <f>(COUNTIF($A$7:$A671,$A671)=1)+0</f>
        <v>0</v>
      </c>
      <c r="E671" s="31"/>
      <c r="F671" s="31"/>
      <c r="G671" s="31"/>
      <c r="H671" s="31">
        <f>(COUNTIF($A$4:$A688,$A671)=1)+0</f>
        <v>0</v>
      </c>
      <c r="I671" s="31"/>
      <c r="J671" s="31"/>
      <c r="K671" s="8" t="s">
        <v>14</v>
      </c>
      <c r="L671" s="9">
        <v>44798</v>
      </c>
      <c r="M671" s="8" t="s">
        <v>402</v>
      </c>
      <c r="N671" s="8" t="s">
        <v>15</v>
      </c>
      <c r="O671" s="8" t="s">
        <v>31</v>
      </c>
      <c r="P671" s="49" t="s">
        <v>140</v>
      </c>
      <c r="R671" s="49" t="s">
        <v>35</v>
      </c>
      <c r="S671" s="8" t="s">
        <v>25</v>
      </c>
      <c r="T671" s="8" t="s">
        <v>55</v>
      </c>
      <c r="U671" s="8"/>
      <c r="V671" s="9">
        <v>44834</v>
      </c>
      <c r="W671" s="9">
        <v>44825</v>
      </c>
      <c r="X671" s="10"/>
    </row>
    <row r="672" spans="1:24" x14ac:dyDescent="0.25">
      <c r="A672" s="8" t="s">
        <v>136</v>
      </c>
      <c r="B672" s="31">
        <f>(COUNTIF($A$4:$A672,$A672)=1)+0</f>
        <v>0</v>
      </c>
      <c r="C672" s="31"/>
      <c r="D672" s="31">
        <f>(COUNTIF($A$7:$A672,$A672)=1)+0</f>
        <v>0</v>
      </c>
      <c r="E672" s="31"/>
      <c r="F672" s="31"/>
      <c r="G672" s="31"/>
      <c r="H672" s="31">
        <f>(COUNTIF($A$4:$A689,$A672)=1)+0</f>
        <v>0</v>
      </c>
      <c r="I672" s="31"/>
      <c r="J672" s="31"/>
      <c r="K672" s="8" t="s">
        <v>14</v>
      </c>
      <c r="L672" s="9">
        <v>44798</v>
      </c>
      <c r="M672" s="8" t="s">
        <v>402</v>
      </c>
      <c r="N672" s="8" t="s">
        <v>15</v>
      </c>
      <c r="O672" s="8" t="s">
        <v>30</v>
      </c>
      <c r="P672" s="49" t="s">
        <v>50</v>
      </c>
      <c r="R672" s="49" t="s">
        <v>35</v>
      </c>
      <c r="S672" s="8" t="s">
        <v>25</v>
      </c>
      <c r="T672" s="8" t="s">
        <v>55</v>
      </c>
      <c r="U672" s="8"/>
      <c r="V672" s="9">
        <v>44834</v>
      </c>
      <c r="W672" s="9">
        <v>44825</v>
      </c>
      <c r="X672" s="10"/>
    </row>
    <row r="673" spans="1:24" x14ac:dyDescent="0.25">
      <c r="A673" s="8" t="s">
        <v>136</v>
      </c>
      <c r="B673" s="31">
        <f>(COUNTIF($A$4:$A673,$A673)=1)+0</f>
        <v>0</v>
      </c>
      <c r="C673" s="31"/>
      <c r="D673" s="31">
        <f>(COUNTIF($A$7:$A673,$A673)=1)+0</f>
        <v>0</v>
      </c>
      <c r="E673" s="31"/>
      <c r="F673" s="31"/>
      <c r="G673" s="31"/>
      <c r="H673" s="31">
        <f>(COUNTIF($A$4:$A690,$A673)=1)+0</f>
        <v>0</v>
      </c>
      <c r="I673" s="31"/>
      <c r="J673" s="31"/>
      <c r="K673" s="8" t="s">
        <v>14</v>
      </c>
      <c r="L673" s="9">
        <v>44798</v>
      </c>
      <c r="M673" s="8" t="s">
        <v>402</v>
      </c>
      <c r="N673" s="8" t="s">
        <v>15</v>
      </c>
      <c r="O673" s="8" t="s">
        <v>30</v>
      </c>
      <c r="P673" s="49" t="s">
        <v>50</v>
      </c>
      <c r="R673" s="49" t="s">
        <v>35</v>
      </c>
      <c r="S673" s="8" t="s">
        <v>25</v>
      </c>
      <c r="T673" s="8" t="s">
        <v>55</v>
      </c>
      <c r="U673" s="8"/>
      <c r="V673" s="9">
        <v>44834</v>
      </c>
      <c r="W673" s="9">
        <v>44825</v>
      </c>
      <c r="X673" s="10"/>
    </row>
    <row r="674" spans="1:24" x14ac:dyDescent="0.25">
      <c r="A674" s="8" t="s">
        <v>136</v>
      </c>
      <c r="B674" s="31">
        <f>(COUNTIF($A$4:$A674,$A674)=1)+0</f>
        <v>0</v>
      </c>
      <c r="C674" s="52"/>
      <c r="D674" s="31">
        <f>(COUNTIF($A$7:$A674,$A674)=1)+0</f>
        <v>0</v>
      </c>
      <c r="E674" s="52"/>
      <c r="F674" s="52"/>
      <c r="G674" s="52"/>
      <c r="H674" s="31">
        <f>(COUNTIF($A$4:$A691,$A674)=1)+0</f>
        <v>0</v>
      </c>
      <c r="I674" s="52"/>
      <c r="J674" s="52"/>
      <c r="K674" s="57" t="s">
        <v>14</v>
      </c>
      <c r="L674" s="9">
        <v>44798</v>
      </c>
      <c r="M674" s="8" t="s">
        <v>402</v>
      </c>
      <c r="N674" s="8" t="s">
        <v>15</v>
      </c>
      <c r="O674" s="8" t="s">
        <v>31</v>
      </c>
      <c r="P674" s="49" t="s">
        <v>50</v>
      </c>
      <c r="R674" s="49" t="s">
        <v>35</v>
      </c>
      <c r="S674" s="8" t="s">
        <v>25</v>
      </c>
      <c r="T674" s="8" t="s">
        <v>55</v>
      </c>
      <c r="U674" s="8"/>
      <c r="V674" s="9">
        <v>44834</v>
      </c>
      <c r="W674" s="9">
        <v>44825</v>
      </c>
      <c r="X674" s="10"/>
    </row>
    <row r="675" spans="1:24" x14ac:dyDescent="0.25">
      <c r="A675" s="8" t="s">
        <v>136</v>
      </c>
      <c r="B675" s="31">
        <f>(COUNTIF($A$4:$A675,$A675)=1)+0</f>
        <v>0</v>
      </c>
      <c r="C675" s="52"/>
      <c r="D675" s="31">
        <f>(COUNTIF($A$7:$A675,$A675)=1)+0</f>
        <v>0</v>
      </c>
      <c r="E675" s="52"/>
      <c r="F675" s="52"/>
      <c r="G675" s="52"/>
      <c r="H675" s="31">
        <f>(COUNTIF($A$4:$A692,$A675)=1)+0</f>
        <v>0</v>
      </c>
      <c r="I675" s="52"/>
      <c r="J675" s="52"/>
      <c r="K675" s="57" t="s">
        <v>14</v>
      </c>
      <c r="L675" s="9">
        <v>44798</v>
      </c>
      <c r="M675" s="8" t="s">
        <v>402</v>
      </c>
      <c r="N675" s="8" t="s">
        <v>15</v>
      </c>
      <c r="O675" s="8" t="s">
        <v>31</v>
      </c>
      <c r="P675" s="49" t="s">
        <v>50</v>
      </c>
      <c r="R675" s="49" t="s">
        <v>35</v>
      </c>
      <c r="S675" s="8" t="s">
        <v>25</v>
      </c>
      <c r="T675" s="8" t="s">
        <v>55</v>
      </c>
      <c r="U675" s="8"/>
      <c r="V675" s="9">
        <v>44834</v>
      </c>
      <c r="W675" s="9">
        <v>44825</v>
      </c>
      <c r="X675" s="10"/>
    </row>
    <row r="676" spans="1:24" x14ac:dyDescent="0.25">
      <c r="A676" s="8" t="s">
        <v>136</v>
      </c>
      <c r="B676" s="31">
        <f>(COUNTIF($A$4:$A676,$A676)=1)+0</f>
        <v>0</v>
      </c>
      <c r="C676" s="31"/>
      <c r="D676" s="31">
        <f>(COUNTIF($A$7:$A676,$A676)=1)+0</f>
        <v>0</v>
      </c>
      <c r="E676" s="31"/>
      <c r="F676" s="31"/>
      <c r="G676" s="31"/>
      <c r="H676" s="31">
        <f>(COUNTIF($A$4:$A693,$A676)=1)+0</f>
        <v>0</v>
      </c>
      <c r="I676" s="31"/>
      <c r="J676" s="31"/>
      <c r="K676" s="8" t="s">
        <v>14</v>
      </c>
      <c r="L676" s="9">
        <v>44798</v>
      </c>
      <c r="M676" s="8" t="s">
        <v>402</v>
      </c>
      <c r="N676" s="8" t="s">
        <v>15</v>
      </c>
      <c r="O676" s="8" t="s">
        <v>30</v>
      </c>
      <c r="P676" s="49" t="s">
        <v>74</v>
      </c>
      <c r="R676" s="49" t="s">
        <v>18</v>
      </c>
      <c r="S676" s="8" t="s">
        <v>25</v>
      </c>
      <c r="T676" s="8" t="s">
        <v>20</v>
      </c>
      <c r="U676" s="8" t="s">
        <v>138</v>
      </c>
      <c r="V676" s="9">
        <v>44950</v>
      </c>
      <c r="W676" s="9">
        <v>44950</v>
      </c>
      <c r="X676" s="10"/>
    </row>
    <row r="677" spans="1:24" x14ac:dyDescent="0.25">
      <c r="A677" s="8" t="s">
        <v>136</v>
      </c>
      <c r="B677" s="31">
        <f>(COUNTIF($A$4:$A677,$A677)=1)+0</f>
        <v>0</v>
      </c>
      <c r="C677" s="31"/>
      <c r="D677" s="31">
        <f>(COUNTIF($A$7:$A677,$A677)=1)+0</f>
        <v>0</v>
      </c>
      <c r="E677" s="31"/>
      <c r="F677" s="31"/>
      <c r="G677" s="31"/>
      <c r="H677" s="31">
        <f>(COUNTIF($A$4:$A694,$A677)=1)+0</f>
        <v>0</v>
      </c>
      <c r="I677" s="31"/>
      <c r="J677" s="31"/>
      <c r="K677" s="8" t="s">
        <v>14</v>
      </c>
      <c r="L677" s="9">
        <v>44798</v>
      </c>
      <c r="M677" s="8" t="s">
        <v>402</v>
      </c>
      <c r="N677" s="8" t="s">
        <v>15</v>
      </c>
      <c r="O677" s="8" t="s">
        <v>31</v>
      </c>
      <c r="P677" s="49" t="s">
        <v>74</v>
      </c>
      <c r="R677" s="49" t="s">
        <v>18</v>
      </c>
      <c r="S677" s="8" t="s">
        <v>25</v>
      </c>
      <c r="T677" s="8" t="s">
        <v>20</v>
      </c>
      <c r="U677" s="8" t="s">
        <v>138</v>
      </c>
      <c r="V677" s="9">
        <v>44950</v>
      </c>
      <c r="W677" s="9">
        <v>44950</v>
      </c>
      <c r="X677" s="10"/>
    </row>
    <row r="678" spans="1:24" x14ac:dyDescent="0.25">
      <c r="A678" s="8" t="s">
        <v>136</v>
      </c>
      <c r="B678" s="31">
        <f>(COUNTIF($A$4:$A678,$A678)=1)+0</f>
        <v>0</v>
      </c>
      <c r="C678" s="31"/>
      <c r="D678" s="31">
        <f>(COUNTIF($A$7:$A678,$A678)=1)+0</f>
        <v>0</v>
      </c>
      <c r="E678" s="31"/>
      <c r="F678" s="31"/>
      <c r="G678" s="31"/>
      <c r="H678" s="31">
        <f>(COUNTIF($A$4:$A695,$A678)=1)+0</f>
        <v>0</v>
      </c>
      <c r="I678" s="31"/>
      <c r="J678" s="31"/>
      <c r="K678" s="8" t="s">
        <v>14</v>
      </c>
      <c r="L678" s="9">
        <v>44798</v>
      </c>
      <c r="M678" s="8" t="s">
        <v>402</v>
      </c>
      <c r="N678" s="8" t="s">
        <v>15</v>
      </c>
      <c r="O678" s="8" t="s">
        <v>30</v>
      </c>
      <c r="P678" s="49" t="s">
        <v>108</v>
      </c>
      <c r="R678" s="8" t="s">
        <v>35</v>
      </c>
      <c r="S678" s="8" t="s">
        <v>25</v>
      </c>
      <c r="T678" s="8" t="s">
        <v>20</v>
      </c>
      <c r="U678" s="8" t="s">
        <v>138</v>
      </c>
      <c r="V678" s="9">
        <v>44967</v>
      </c>
      <c r="W678" s="9">
        <v>44950</v>
      </c>
      <c r="X678" s="10"/>
    </row>
    <row r="679" spans="1:24" x14ac:dyDescent="0.25">
      <c r="A679" s="8" t="s">
        <v>136</v>
      </c>
      <c r="B679" s="31">
        <f>(COUNTIF($A$4:$A679,$A679)=1)+0</f>
        <v>0</v>
      </c>
      <c r="C679" s="31"/>
      <c r="D679" s="31">
        <f>(COUNTIF($A$7:$A679,$A679)=1)+0</f>
        <v>0</v>
      </c>
      <c r="E679" s="31"/>
      <c r="F679" s="31"/>
      <c r="G679" s="31"/>
      <c r="H679" s="31">
        <f>(COUNTIF($A$4:$A696,$A679)=1)+0</f>
        <v>0</v>
      </c>
      <c r="I679" s="31"/>
      <c r="J679" s="31"/>
      <c r="K679" s="8" t="s">
        <v>14</v>
      </c>
      <c r="L679" s="9">
        <v>44798</v>
      </c>
      <c r="M679" s="8" t="s">
        <v>402</v>
      </c>
      <c r="N679" s="8" t="s">
        <v>15</v>
      </c>
      <c r="O679" s="8" t="s">
        <v>31</v>
      </c>
      <c r="P679" s="49" t="s">
        <v>108</v>
      </c>
      <c r="R679" s="8" t="s">
        <v>35</v>
      </c>
      <c r="S679" s="8" t="s">
        <v>25</v>
      </c>
      <c r="T679" s="8" t="s">
        <v>20</v>
      </c>
      <c r="U679" s="8" t="s">
        <v>138</v>
      </c>
      <c r="V679" s="9">
        <v>44967</v>
      </c>
      <c r="W679" s="9">
        <v>44950</v>
      </c>
      <c r="X679" s="10"/>
    </row>
    <row r="680" spans="1:24" x14ac:dyDescent="0.25">
      <c r="A680" s="8" t="s">
        <v>136</v>
      </c>
      <c r="B680" s="31">
        <f>(COUNTIF($A$4:$A680,$A680)=1)+0</f>
        <v>0</v>
      </c>
      <c r="C680" s="31"/>
      <c r="D680" s="31">
        <f>(COUNTIF($A$7:$A680,$A680)=1)+0</f>
        <v>0</v>
      </c>
      <c r="E680" s="31"/>
      <c r="F680" s="31"/>
      <c r="G680" s="31"/>
      <c r="H680" s="31">
        <f>(COUNTIF($A$4:$A699,$A680)=1)+0</f>
        <v>0</v>
      </c>
      <c r="I680" s="31"/>
      <c r="J680" s="31"/>
      <c r="K680" s="8" t="s">
        <v>14</v>
      </c>
      <c r="L680" s="9">
        <v>44798</v>
      </c>
      <c r="M680" s="8" t="s">
        <v>402</v>
      </c>
      <c r="N680" s="8" t="s">
        <v>15</v>
      </c>
      <c r="O680" s="8" t="s">
        <v>30</v>
      </c>
      <c r="P680" s="49" t="s">
        <v>203</v>
      </c>
      <c r="R680" s="8" t="s">
        <v>35</v>
      </c>
      <c r="S680" s="8" t="s">
        <v>25</v>
      </c>
      <c r="T680" s="8" t="s">
        <v>20</v>
      </c>
      <c r="U680" s="8"/>
      <c r="V680" s="9">
        <v>44834</v>
      </c>
      <c r="W680" s="9">
        <v>44825</v>
      </c>
      <c r="X680" s="10"/>
    </row>
    <row r="681" spans="1:24" x14ac:dyDescent="0.25">
      <c r="A681" s="8" t="s">
        <v>136</v>
      </c>
      <c r="B681" s="31">
        <f>(COUNTIF($A$4:$A681,$A681)=1)+0</f>
        <v>0</v>
      </c>
      <c r="C681" s="31"/>
      <c r="D681" s="31">
        <f>(COUNTIF($A$7:$A681,$A681)=1)+0</f>
        <v>0</v>
      </c>
      <c r="E681" s="31"/>
      <c r="F681" s="31"/>
      <c r="G681" s="31"/>
      <c r="H681" s="31">
        <f>(COUNTIF($A$4:$A700,$A681)=1)+0</f>
        <v>0</v>
      </c>
      <c r="I681" s="31"/>
      <c r="J681" s="31"/>
      <c r="K681" s="8" t="s">
        <v>14</v>
      </c>
      <c r="L681" s="9">
        <v>44798</v>
      </c>
      <c r="M681" s="8" t="s">
        <v>402</v>
      </c>
      <c r="N681" s="8" t="s">
        <v>15</v>
      </c>
      <c r="O681" s="8" t="s">
        <v>31</v>
      </c>
      <c r="P681" s="49" t="s">
        <v>203</v>
      </c>
      <c r="R681" s="8" t="s">
        <v>35</v>
      </c>
      <c r="S681" s="8" t="s">
        <v>25</v>
      </c>
      <c r="T681" s="8" t="s">
        <v>20</v>
      </c>
      <c r="U681" s="8"/>
      <c r="V681" s="50">
        <v>44834</v>
      </c>
      <c r="W681" s="9">
        <v>44825</v>
      </c>
      <c r="X681" s="10"/>
    </row>
    <row r="682" spans="1:24" x14ac:dyDescent="0.25">
      <c r="A682" s="8" t="s">
        <v>155</v>
      </c>
      <c r="B682" s="31">
        <f>(COUNTIF($A$4:$A682,$A682)=1)+0</f>
        <v>1</v>
      </c>
      <c r="C682" s="31"/>
      <c r="D682" s="31">
        <f>(COUNTIF($A$7:$A682,$A682)=1)+0</f>
        <v>1</v>
      </c>
      <c r="E682" s="31"/>
      <c r="F682" s="31"/>
      <c r="G682" s="31"/>
      <c r="H682" s="31"/>
      <c r="I682" s="31"/>
      <c r="J682" s="31"/>
      <c r="K682" s="8" t="s">
        <v>14</v>
      </c>
      <c r="L682" s="9">
        <v>44757</v>
      </c>
      <c r="M682" s="8" t="s">
        <v>417</v>
      </c>
      <c r="N682" s="8" t="s">
        <v>217</v>
      </c>
      <c r="O682" s="8" t="s">
        <v>37</v>
      </c>
      <c r="P682" s="49" t="s">
        <v>76</v>
      </c>
      <c r="Q682" s="8"/>
      <c r="R682" s="8" t="s">
        <v>35</v>
      </c>
      <c r="S682" s="8" t="s">
        <v>311</v>
      </c>
      <c r="T682" s="8" t="s">
        <v>156</v>
      </c>
      <c r="U682" s="53" t="s">
        <v>144</v>
      </c>
      <c r="V682" s="9">
        <v>44834</v>
      </c>
      <c r="W682" s="69">
        <v>44825</v>
      </c>
      <c r="X682" s="10"/>
    </row>
    <row r="683" spans="1:24" x14ac:dyDescent="0.25">
      <c r="A683" s="8" t="s">
        <v>155</v>
      </c>
      <c r="B683" s="31">
        <f>(COUNTIF($A$4:$A683,$A683)=1)+0</f>
        <v>0</v>
      </c>
      <c r="C683" s="31"/>
      <c r="D683" s="31">
        <f>(COUNTIF($A$7:$A683,$A683)=1)+0</f>
        <v>0</v>
      </c>
      <c r="E683" s="31"/>
      <c r="F683" s="31"/>
      <c r="G683" s="31"/>
      <c r="H683" s="31"/>
      <c r="I683" s="31"/>
      <c r="J683" s="31"/>
      <c r="K683" s="8" t="s">
        <v>14</v>
      </c>
      <c r="L683" s="9">
        <v>44757</v>
      </c>
      <c r="M683" s="8" t="s">
        <v>417</v>
      </c>
      <c r="N683" s="8" t="s">
        <v>217</v>
      </c>
      <c r="O683" s="8" t="s">
        <v>37</v>
      </c>
      <c r="P683" s="49" t="s">
        <v>84</v>
      </c>
      <c r="Q683" s="8"/>
      <c r="R683" s="8" t="s">
        <v>35</v>
      </c>
      <c r="S683" s="8" t="s">
        <v>311</v>
      </c>
      <c r="T683" s="8" t="s">
        <v>156</v>
      </c>
      <c r="U683" s="53" t="s">
        <v>144</v>
      </c>
      <c r="V683" s="9">
        <v>44834</v>
      </c>
      <c r="W683" s="69">
        <v>44825</v>
      </c>
      <c r="X683" s="10"/>
    </row>
    <row r="684" spans="1:24" x14ac:dyDescent="0.25">
      <c r="A684" s="8" t="s">
        <v>155</v>
      </c>
      <c r="B684" s="31">
        <f>(COUNTIF($A$4:$A684,$A684)=1)+0</f>
        <v>0</v>
      </c>
      <c r="C684" s="31"/>
      <c r="D684" s="31">
        <f>(COUNTIF($A$7:$A684,$A684)=1)+0</f>
        <v>0</v>
      </c>
      <c r="E684" s="31"/>
      <c r="F684" s="31"/>
      <c r="G684" s="31"/>
      <c r="H684" s="31"/>
      <c r="I684" s="31"/>
      <c r="J684" s="31"/>
      <c r="K684" s="8" t="s">
        <v>14</v>
      </c>
      <c r="L684" s="9">
        <v>44757</v>
      </c>
      <c r="M684" s="8" t="s">
        <v>417</v>
      </c>
      <c r="N684" s="8" t="s">
        <v>217</v>
      </c>
      <c r="O684" s="8" t="s">
        <v>21</v>
      </c>
      <c r="P684" s="49" t="s">
        <v>76</v>
      </c>
      <c r="Q684" s="8"/>
      <c r="R684" s="8" t="s">
        <v>35</v>
      </c>
      <c r="S684" s="8" t="s">
        <v>311</v>
      </c>
      <c r="T684" s="8" t="s">
        <v>156</v>
      </c>
      <c r="U684" s="8" t="s">
        <v>144</v>
      </c>
      <c r="V684" s="67">
        <v>44834</v>
      </c>
      <c r="W684" s="9">
        <v>44825</v>
      </c>
      <c r="X684" s="10"/>
    </row>
    <row r="685" spans="1:24" x14ac:dyDescent="0.25">
      <c r="A685" s="8" t="s">
        <v>155</v>
      </c>
      <c r="B685" s="31">
        <f>(COUNTIF($A$4:$A685,$A685)=1)+0</f>
        <v>0</v>
      </c>
      <c r="C685" s="31"/>
      <c r="D685" s="31">
        <f>(COUNTIF($A$7:$A685,$A685)=1)+0</f>
        <v>0</v>
      </c>
      <c r="E685" s="31"/>
      <c r="F685" s="31"/>
      <c r="G685" s="31"/>
      <c r="H685" s="31"/>
      <c r="I685" s="31"/>
      <c r="J685" s="31"/>
      <c r="K685" s="8" t="s">
        <v>14</v>
      </c>
      <c r="L685" s="9">
        <v>44757</v>
      </c>
      <c r="M685" s="8" t="s">
        <v>417</v>
      </c>
      <c r="N685" s="8" t="s">
        <v>217</v>
      </c>
      <c r="O685" s="8" t="s">
        <v>24</v>
      </c>
      <c r="P685" s="49" t="s">
        <v>76</v>
      </c>
      <c r="Q685" s="8"/>
      <c r="R685" s="8" t="s">
        <v>35</v>
      </c>
      <c r="S685" s="8" t="s">
        <v>311</v>
      </c>
      <c r="T685" s="8" t="s">
        <v>156</v>
      </c>
      <c r="U685" s="8" t="s">
        <v>144</v>
      </c>
      <c r="V685" s="9">
        <v>44834</v>
      </c>
      <c r="W685" s="9">
        <v>44825</v>
      </c>
      <c r="X685" s="10"/>
    </row>
    <row r="686" spans="1:24" x14ac:dyDescent="0.25">
      <c r="A686" s="8" t="s">
        <v>155</v>
      </c>
      <c r="B686" s="31">
        <f>(COUNTIF($A$4:$A686,$A686)=1)+0</f>
        <v>0</v>
      </c>
      <c r="C686" s="31"/>
      <c r="D686" s="31">
        <f>(COUNTIF($A$7:$A686,$A686)=1)+0</f>
        <v>0</v>
      </c>
      <c r="E686" s="31"/>
      <c r="F686" s="31"/>
      <c r="G686" s="31"/>
      <c r="H686" s="31"/>
      <c r="I686" s="31"/>
      <c r="J686" s="31"/>
      <c r="K686" s="8" t="s">
        <v>14</v>
      </c>
      <c r="L686" s="9">
        <v>44757</v>
      </c>
      <c r="M686" s="8" t="s">
        <v>417</v>
      </c>
      <c r="N686" s="8" t="s">
        <v>217</v>
      </c>
      <c r="O686" s="8" t="s">
        <v>16</v>
      </c>
      <c r="P686" s="49" t="s">
        <v>76</v>
      </c>
      <c r="Q686" s="8"/>
      <c r="R686" s="8" t="s">
        <v>35</v>
      </c>
      <c r="S686" s="8" t="s">
        <v>311</v>
      </c>
      <c r="T686" s="8" t="s">
        <v>156</v>
      </c>
      <c r="U686" s="8" t="s">
        <v>144</v>
      </c>
      <c r="V686" s="9">
        <v>44834</v>
      </c>
      <c r="W686" s="9">
        <v>44825</v>
      </c>
      <c r="X686" s="10"/>
    </row>
    <row r="687" spans="1:24" x14ac:dyDescent="0.25">
      <c r="A687" s="8" t="s">
        <v>155</v>
      </c>
      <c r="B687" s="31">
        <f>(COUNTIF($A$4:$A687,$A687)=1)+0</f>
        <v>0</v>
      </c>
      <c r="C687" s="31"/>
      <c r="D687" s="31">
        <f>(COUNTIF($A$7:$A687,$A687)=1)+0</f>
        <v>0</v>
      </c>
      <c r="E687" s="31"/>
      <c r="F687" s="31"/>
      <c r="G687" s="31"/>
      <c r="H687" s="31"/>
      <c r="I687" s="31"/>
      <c r="J687" s="31"/>
      <c r="K687" s="8" t="s">
        <v>14</v>
      </c>
      <c r="L687" s="9">
        <v>44757</v>
      </c>
      <c r="M687" s="8" t="s">
        <v>417</v>
      </c>
      <c r="N687" s="8" t="s">
        <v>217</v>
      </c>
      <c r="O687" s="8" t="s">
        <v>64</v>
      </c>
      <c r="P687" s="49" t="s">
        <v>76</v>
      </c>
      <c r="Q687" s="8"/>
      <c r="R687" s="8" t="s">
        <v>35</v>
      </c>
      <c r="S687" s="8" t="s">
        <v>311</v>
      </c>
      <c r="T687" s="8" t="s">
        <v>156</v>
      </c>
      <c r="U687" s="8" t="s">
        <v>144</v>
      </c>
      <c r="V687" s="9">
        <v>44834</v>
      </c>
      <c r="W687" s="9">
        <v>44825</v>
      </c>
      <c r="X687" s="10"/>
    </row>
    <row r="688" spans="1:24" x14ac:dyDescent="0.25">
      <c r="A688" s="8" t="s">
        <v>155</v>
      </c>
      <c r="B688" s="31">
        <f>(COUNTIF($A$4:$A688,$A688)=1)+0</f>
        <v>0</v>
      </c>
      <c r="C688" s="31"/>
      <c r="D688" s="31">
        <f>(COUNTIF($A$7:$A688,$A688)=1)+0</f>
        <v>0</v>
      </c>
      <c r="E688" s="31"/>
      <c r="F688" s="31"/>
      <c r="G688" s="31"/>
      <c r="H688" s="31"/>
      <c r="I688" s="31"/>
      <c r="J688" s="31"/>
      <c r="K688" s="8" t="s">
        <v>14</v>
      </c>
      <c r="L688" s="9">
        <v>44757</v>
      </c>
      <c r="M688" s="8" t="s">
        <v>417</v>
      </c>
      <c r="N688" s="8" t="s">
        <v>217</v>
      </c>
      <c r="O688" s="8" t="s">
        <v>33</v>
      </c>
      <c r="P688" s="49" t="s">
        <v>76</v>
      </c>
      <c r="Q688" s="8"/>
      <c r="R688" s="8" t="s">
        <v>35</v>
      </c>
      <c r="S688" s="8" t="s">
        <v>311</v>
      </c>
      <c r="T688" s="8" t="s">
        <v>156</v>
      </c>
      <c r="U688" s="8" t="s">
        <v>144</v>
      </c>
      <c r="V688" s="9">
        <v>44834</v>
      </c>
      <c r="W688" s="9">
        <v>44825</v>
      </c>
      <c r="X688" s="10"/>
    </row>
    <row r="689" spans="1:24" x14ac:dyDescent="0.25">
      <c r="A689" s="8" t="s">
        <v>155</v>
      </c>
      <c r="B689" s="31">
        <f>(COUNTIF($A$4:$A689,$A689)=1)+0</f>
        <v>0</v>
      </c>
      <c r="C689" s="31"/>
      <c r="D689" s="31">
        <f>(COUNTIF($A$7:$A689,$A689)=1)+0</f>
        <v>0</v>
      </c>
      <c r="E689" s="31"/>
      <c r="F689" s="31"/>
      <c r="G689" s="31"/>
      <c r="H689" s="31"/>
      <c r="I689" s="31"/>
      <c r="J689" s="31"/>
      <c r="K689" s="8" t="s">
        <v>14</v>
      </c>
      <c r="L689" s="9">
        <v>44757</v>
      </c>
      <c r="M689" s="8" t="s">
        <v>417</v>
      </c>
      <c r="N689" s="8" t="s">
        <v>217</v>
      </c>
      <c r="O689" s="8" t="s">
        <v>21</v>
      </c>
      <c r="P689" s="8" t="s">
        <v>84</v>
      </c>
      <c r="Q689" s="8"/>
      <c r="R689" s="8" t="s">
        <v>35</v>
      </c>
      <c r="S689" s="8" t="s">
        <v>311</v>
      </c>
      <c r="T689" s="8" t="s">
        <v>156</v>
      </c>
      <c r="U689" s="8" t="s">
        <v>144</v>
      </c>
      <c r="V689" s="9">
        <v>44834</v>
      </c>
      <c r="W689" s="9">
        <v>44825</v>
      </c>
      <c r="X689" s="10"/>
    </row>
    <row r="690" spans="1:24" x14ac:dyDescent="0.25">
      <c r="A690" s="8" t="s">
        <v>155</v>
      </c>
      <c r="B690" s="31">
        <f>(COUNTIF($A$4:$A690,$A690)=1)+0</f>
        <v>0</v>
      </c>
      <c r="C690" s="31"/>
      <c r="D690" s="31">
        <f>(COUNTIF($A$7:$A690,$A690)=1)+0</f>
        <v>0</v>
      </c>
      <c r="E690" s="31"/>
      <c r="F690" s="31"/>
      <c r="G690" s="31"/>
      <c r="H690" s="31"/>
      <c r="I690" s="31"/>
      <c r="J690" s="31"/>
      <c r="K690" s="8" t="s">
        <v>14</v>
      </c>
      <c r="L690" s="9">
        <v>44757</v>
      </c>
      <c r="M690" s="8" t="s">
        <v>417</v>
      </c>
      <c r="N690" s="8" t="s">
        <v>217</v>
      </c>
      <c r="O690" s="8" t="s">
        <v>27</v>
      </c>
      <c r="P690" s="8" t="s">
        <v>84</v>
      </c>
      <c r="Q690" s="8"/>
      <c r="R690" s="8" t="s">
        <v>35</v>
      </c>
      <c r="S690" s="8" t="s">
        <v>311</v>
      </c>
      <c r="T690" s="8" t="s">
        <v>156</v>
      </c>
      <c r="U690" s="8" t="s">
        <v>144</v>
      </c>
      <c r="V690" s="9">
        <v>44834</v>
      </c>
      <c r="W690" s="9">
        <v>44825</v>
      </c>
      <c r="X690" s="10"/>
    </row>
    <row r="691" spans="1:24" x14ac:dyDescent="0.25">
      <c r="A691" s="8" t="s">
        <v>155</v>
      </c>
      <c r="B691" s="31">
        <f>(COUNTIF($A$4:$A691,$A691)=1)+0</f>
        <v>0</v>
      </c>
      <c r="C691" s="31"/>
      <c r="D691" s="31">
        <f>(COUNTIF($A$7:$A691,$A691)=1)+0</f>
        <v>0</v>
      </c>
      <c r="E691" s="31"/>
      <c r="F691" s="31"/>
      <c r="G691" s="31"/>
      <c r="H691" s="31"/>
      <c r="I691" s="31"/>
      <c r="J691" s="31"/>
      <c r="K691" s="8" t="s">
        <v>14</v>
      </c>
      <c r="L691" s="9">
        <v>44757</v>
      </c>
      <c r="M691" s="8" t="s">
        <v>417</v>
      </c>
      <c r="N691" s="8" t="s">
        <v>217</v>
      </c>
      <c r="O691" s="8" t="s">
        <v>24</v>
      </c>
      <c r="P691" s="49" t="s">
        <v>84</v>
      </c>
      <c r="Q691" s="8"/>
      <c r="R691" s="8" t="s">
        <v>35</v>
      </c>
      <c r="S691" s="8" t="s">
        <v>311</v>
      </c>
      <c r="T691" s="8" t="s">
        <v>156</v>
      </c>
      <c r="U691" s="8" t="s">
        <v>144</v>
      </c>
      <c r="V691" s="9">
        <v>44834</v>
      </c>
      <c r="W691" s="9">
        <v>44825</v>
      </c>
      <c r="X691" s="10"/>
    </row>
    <row r="692" spans="1:24" x14ac:dyDescent="0.25">
      <c r="A692" s="8" t="s">
        <v>155</v>
      </c>
      <c r="B692" s="31">
        <f>(COUNTIF($A$4:$A692,$A692)=1)+0</f>
        <v>0</v>
      </c>
      <c r="C692" s="31"/>
      <c r="D692" s="31">
        <f>(COUNTIF($A$7:$A692,$A692)=1)+0</f>
        <v>0</v>
      </c>
      <c r="E692" s="31"/>
      <c r="F692" s="31"/>
      <c r="G692" s="31"/>
      <c r="H692" s="31"/>
      <c r="I692" s="31"/>
      <c r="J692" s="31"/>
      <c r="K692" s="8" t="s">
        <v>14</v>
      </c>
      <c r="L692" s="9">
        <v>44757</v>
      </c>
      <c r="M692" s="8" t="s">
        <v>417</v>
      </c>
      <c r="N692" s="8" t="s">
        <v>217</v>
      </c>
      <c r="O692" s="8" t="s">
        <v>16</v>
      </c>
      <c r="P692" s="49" t="s">
        <v>84</v>
      </c>
      <c r="Q692" s="8"/>
      <c r="R692" s="8" t="s">
        <v>35</v>
      </c>
      <c r="S692" s="8" t="s">
        <v>311</v>
      </c>
      <c r="T692" s="8" t="s">
        <v>156</v>
      </c>
      <c r="U692" s="8" t="s">
        <v>144</v>
      </c>
      <c r="V692" s="9">
        <v>44834</v>
      </c>
      <c r="W692" s="9">
        <v>44825</v>
      </c>
      <c r="X692" s="51"/>
    </row>
    <row r="693" spans="1:24" x14ac:dyDescent="0.25">
      <c r="A693" s="8" t="s">
        <v>155</v>
      </c>
      <c r="B693" s="31">
        <f>(COUNTIF($A$4:$A693,$A693)=1)+0</f>
        <v>0</v>
      </c>
      <c r="C693" s="31"/>
      <c r="D693" s="31">
        <f>(COUNTIF($A$7:$A693,$A693)=1)+0</f>
        <v>0</v>
      </c>
      <c r="E693" s="31"/>
      <c r="F693" s="31"/>
      <c r="G693" s="31"/>
      <c r="H693" s="31"/>
      <c r="I693" s="31"/>
      <c r="J693" s="31"/>
      <c r="K693" s="8" t="s">
        <v>14</v>
      </c>
      <c r="L693" s="9">
        <v>44757</v>
      </c>
      <c r="M693" s="8" t="s">
        <v>417</v>
      </c>
      <c r="N693" s="8" t="s">
        <v>217</v>
      </c>
      <c r="O693" s="8" t="s">
        <v>64</v>
      </c>
      <c r="P693" s="49" t="s">
        <v>84</v>
      </c>
      <c r="Q693" s="8"/>
      <c r="R693" s="8" t="s">
        <v>35</v>
      </c>
      <c r="S693" s="8" t="s">
        <v>311</v>
      </c>
      <c r="T693" s="8" t="s">
        <v>156</v>
      </c>
      <c r="U693" s="8" t="s">
        <v>144</v>
      </c>
      <c r="V693" s="9">
        <v>44834</v>
      </c>
      <c r="W693" s="9">
        <v>44825</v>
      </c>
      <c r="X693" s="51"/>
    </row>
    <row r="694" spans="1:24" x14ac:dyDescent="0.25">
      <c r="A694" s="8" t="s">
        <v>155</v>
      </c>
      <c r="B694" s="31">
        <f>(COUNTIF($A$4:$A694,$A694)=1)+0</f>
        <v>0</v>
      </c>
      <c r="C694" s="31"/>
      <c r="D694" s="31">
        <f>(COUNTIF($A$7:$A694,$A694)=1)+0</f>
        <v>0</v>
      </c>
      <c r="E694" s="31"/>
      <c r="F694" s="31"/>
      <c r="G694" s="31"/>
      <c r="H694" s="31"/>
      <c r="I694" s="31"/>
      <c r="J694" s="31"/>
      <c r="K694" s="8" t="s">
        <v>14</v>
      </c>
      <c r="L694" s="9">
        <v>44757</v>
      </c>
      <c r="M694" s="8" t="s">
        <v>417</v>
      </c>
      <c r="N694" s="8" t="s">
        <v>217</v>
      </c>
      <c r="O694" s="8" t="s">
        <v>33</v>
      </c>
      <c r="P694" s="49" t="s">
        <v>84</v>
      </c>
      <c r="Q694" s="8"/>
      <c r="R694" s="8" t="s">
        <v>35</v>
      </c>
      <c r="S694" s="8" t="s">
        <v>311</v>
      </c>
      <c r="T694" s="8" t="s">
        <v>156</v>
      </c>
      <c r="U694" s="8" t="s">
        <v>144</v>
      </c>
      <c r="V694" s="9">
        <v>44834</v>
      </c>
      <c r="W694" s="9">
        <v>44825</v>
      </c>
      <c r="X694" s="10"/>
    </row>
    <row r="695" spans="1:24" x14ac:dyDescent="0.25">
      <c r="A695" s="11" t="s">
        <v>172</v>
      </c>
      <c r="B695" s="31">
        <f>(COUNTIF($A$4:$A695,$A695)=1)+0</f>
        <v>1</v>
      </c>
      <c r="C695" s="31"/>
      <c r="D695" s="31">
        <f>(COUNTIF($A$7:$A695,$A695)=1)+0</f>
        <v>1</v>
      </c>
      <c r="E695" s="31"/>
      <c r="F695" s="31"/>
      <c r="G695" s="31"/>
      <c r="H695" s="31"/>
      <c r="I695" s="31"/>
      <c r="J695" s="31"/>
      <c r="K695" s="1" t="s">
        <v>14</v>
      </c>
      <c r="L695" s="12">
        <v>44942</v>
      </c>
      <c r="M695" s="11" t="s">
        <v>401</v>
      </c>
      <c r="N695" s="11" t="s">
        <v>15</v>
      </c>
      <c r="O695" s="11" t="s">
        <v>28</v>
      </c>
      <c r="P695" s="16" t="s">
        <v>194</v>
      </c>
      <c r="R695" s="11" t="s">
        <v>35</v>
      </c>
      <c r="S695" s="11" t="s">
        <v>19</v>
      </c>
      <c r="T695" s="11" t="s">
        <v>55</v>
      </c>
      <c r="U695" s="11" t="s">
        <v>56</v>
      </c>
      <c r="V695" s="12">
        <v>45106</v>
      </c>
      <c r="W695" s="12">
        <v>44942</v>
      </c>
      <c r="X695" s="5"/>
    </row>
    <row r="696" spans="1:24" x14ac:dyDescent="0.25">
      <c r="A696" s="11" t="s">
        <v>172</v>
      </c>
      <c r="B696" s="31">
        <f>(COUNTIF($A$4:$A696,$A696)=1)+0</f>
        <v>0</v>
      </c>
      <c r="C696" s="31"/>
      <c r="D696" s="31">
        <f>(COUNTIF($A$7:$A696,$A696)=1)+0</f>
        <v>0</v>
      </c>
      <c r="E696" s="31"/>
      <c r="F696" s="31"/>
      <c r="G696" s="31"/>
      <c r="H696" s="31"/>
      <c r="I696" s="31"/>
      <c r="J696" s="31"/>
      <c r="K696" s="1" t="s">
        <v>14</v>
      </c>
      <c r="L696" s="12">
        <v>44942</v>
      </c>
      <c r="M696" s="11" t="s">
        <v>401</v>
      </c>
      <c r="N696" s="11" t="s">
        <v>15</v>
      </c>
      <c r="O696" s="11" t="s">
        <v>28</v>
      </c>
      <c r="P696" s="16" t="s">
        <v>175</v>
      </c>
      <c r="R696" s="11" t="s">
        <v>35</v>
      </c>
      <c r="S696" s="11" t="s">
        <v>19</v>
      </c>
      <c r="T696" s="11" t="s">
        <v>55</v>
      </c>
      <c r="U696" s="11" t="s">
        <v>56</v>
      </c>
      <c r="V696" s="12">
        <v>45106</v>
      </c>
      <c r="W696" s="12">
        <v>44942</v>
      </c>
      <c r="X696" s="5"/>
    </row>
    <row r="697" spans="1:24" x14ac:dyDescent="0.25">
      <c r="A697" s="11" t="s">
        <v>172</v>
      </c>
      <c r="B697" s="31">
        <f>(COUNTIF($A$4:$A697,$A697)=1)+0</f>
        <v>0</v>
      </c>
      <c r="C697" s="31"/>
      <c r="D697" s="31">
        <f>(COUNTIF($A$7:$A697,$A697)=1)+0</f>
        <v>0</v>
      </c>
      <c r="E697" s="31"/>
      <c r="F697" s="31"/>
      <c r="G697" s="31"/>
      <c r="H697" s="31"/>
      <c r="I697" s="31"/>
      <c r="J697" s="31"/>
      <c r="K697" s="1" t="s">
        <v>14</v>
      </c>
      <c r="L697" s="12">
        <v>44942</v>
      </c>
      <c r="M697" s="11" t="s">
        <v>401</v>
      </c>
      <c r="N697" s="11" t="s">
        <v>15</v>
      </c>
      <c r="O697" s="11" t="s">
        <v>28</v>
      </c>
      <c r="P697" s="83" t="s">
        <v>178</v>
      </c>
      <c r="R697" s="11" t="s">
        <v>35</v>
      </c>
      <c r="S697" s="11" t="s">
        <v>19</v>
      </c>
      <c r="T697" s="11" t="s">
        <v>55</v>
      </c>
      <c r="U697" s="11" t="s">
        <v>56</v>
      </c>
      <c r="V697" s="12">
        <v>45106</v>
      </c>
      <c r="W697" s="12">
        <v>44942</v>
      </c>
      <c r="X697" s="5"/>
    </row>
    <row r="698" spans="1:24" x14ac:dyDescent="0.25">
      <c r="A698" s="11" t="s">
        <v>172</v>
      </c>
      <c r="B698" s="31">
        <f>(COUNTIF($A$4:$A698,$A698)=1)+0</f>
        <v>0</v>
      </c>
      <c r="C698" s="31"/>
      <c r="D698" s="31">
        <f>(COUNTIF($A$7:$A698,$A698)=1)+0</f>
        <v>0</v>
      </c>
      <c r="E698" s="31"/>
      <c r="F698" s="31"/>
      <c r="G698" s="31"/>
      <c r="H698" s="31"/>
      <c r="I698" s="31"/>
      <c r="J698" s="31"/>
      <c r="K698" s="1" t="s">
        <v>14</v>
      </c>
      <c r="L698" s="12">
        <v>44942</v>
      </c>
      <c r="M698" s="11" t="s">
        <v>401</v>
      </c>
      <c r="N698" s="11" t="s">
        <v>15</v>
      </c>
      <c r="O698" s="11" t="s">
        <v>28</v>
      </c>
      <c r="P698" s="83" t="s">
        <v>84</v>
      </c>
      <c r="R698" s="11" t="s">
        <v>35</v>
      </c>
      <c r="S698" s="11" t="s">
        <v>19</v>
      </c>
      <c r="T698" s="11" t="s">
        <v>55</v>
      </c>
      <c r="U698" s="11" t="s">
        <v>56</v>
      </c>
      <c r="V698" s="12">
        <v>45065</v>
      </c>
      <c r="W698" s="12">
        <v>44942</v>
      </c>
      <c r="X698" s="5"/>
    </row>
    <row r="699" spans="1:24" x14ac:dyDescent="0.25">
      <c r="A699" s="11" t="s">
        <v>172</v>
      </c>
      <c r="B699" s="31">
        <f>(COUNTIF($A$4:$A699,$A699)=1)+0</f>
        <v>0</v>
      </c>
      <c r="C699" s="31"/>
      <c r="D699" s="31">
        <f>(COUNTIF($A$7:$A699,$A699)=1)+0</f>
        <v>0</v>
      </c>
      <c r="E699" s="31"/>
      <c r="F699" s="31"/>
      <c r="G699" s="31"/>
      <c r="H699" s="31"/>
      <c r="I699" s="31"/>
      <c r="J699" s="31"/>
      <c r="K699" s="1" t="s">
        <v>14</v>
      </c>
      <c r="L699" s="12">
        <v>44942</v>
      </c>
      <c r="M699" s="11" t="s">
        <v>401</v>
      </c>
      <c r="N699" s="11" t="s">
        <v>15</v>
      </c>
      <c r="O699" s="11" t="s">
        <v>28</v>
      </c>
      <c r="P699" s="16" t="s">
        <v>69</v>
      </c>
      <c r="R699" s="16" t="s">
        <v>35</v>
      </c>
      <c r="S699" s="11" t="s">
        <v>19</v>
      </c>
      <c r="T699" s="16" t="s">
        <v>55</v>
      </c>
      <c r="U699" s="16" t="s">
        <v>56</v>
      </c>
      <c r="V699" s="18">
        <v>45064</v>
      </c>
      <c r="W699" s="18">
        <v>44942</v>
      </c>
      <c r="X699" s="13"/>
    </row>
    <row r="700" spans="1:24" x14ac:dyDescent="0.25">
      <c r="A700" s="11" t="s">
        <v>172</v>
      </c>
      <c r="B700" s="31">
        <f>(COUNTIF($A$4:$A700,$A700)=1)+0</f>
        <v>0</v>
      </c>
      <c r="C700" s="31"/>
      <c r="D700" s="31">
        <f>(COUNTIF($A$7:$A700,$A700)=1)+0</f>
        <v>0</v>
      </c>
      <c r="E700" s="31"/>
      <c r="F700" s="31"/>
      <c r="G700" s="31"/>
      <c r="H700" s="31"/>
      <c r="I700" s="31"/>
      <c r="J700" s="31"/>
      <c r="K700" s="30" t="s">
        <v>14</v>
      </c>
      <c r="L700" s="12">
        <v>44942</v>
      </c>
      <c r="M700" s="11" t="s">
        <v>401</v>
      </c>
      <c r="N700" s="11" t="s">
        <v>15</v>
      </c>
      <c r="O700" s="11" t="s">
        <v>28</v>
      </c>
      <c r="P700" s="16" t="s">
        <v>140</v>
      </c>
      <c r="R700" s="16" t="s">
        <v>35</v>
      </c>
      <c r="S700" s="11" t="s">
        <v>19</v>
      </c>
      <c r="T700" s="16" t="s">
        <v>55</v>
      </c>
      <c r="U700" s="16" t="s">
        <v>56</v>
      </c>
      <c r="V700" s="18">
        <v>45079</v>
      </c>
      <c r="W700" s="18">
        <v>44942</v>
      </c>
      <c r="X700" s="13"/>
    </row>
    <row r="701" spans="1:24" x14ac:dyDescent="0.25">
      <c r="A701" s="11" t="s">
        <v>172</v>
      </c>
      <c r="B701" s="31">
        <f>(COUNTIF($A$4:$A701,$A701)=1)+0</f>
        <v>0</v>
      </c>
      <c r="C701" s="31"/>
      <c r="D701" s="31">
        <f>(COUNTIF($A$7:$A701,$A701)=1)+0</f>
        <v>0</v>
      </c>
      <c r="E701" s="31"/>
      <c r="F701" s="31"/>
      <c r="G701" s="31"/>
      <c r="H701" s="31"/>
      <c r="I701" s="31"/>
      <c r="J701" s="31"/>
      <c r="K701" s="1" t="s">
        <v>14</v>
      </c>
      <c r="L701" s="12">
        <v>44942</v>
      </c>
      <c r="M701" s="11" t="s">
        <v>401</v>
      </c>
      <c r="N701" s="11" t="s">
        <v>15</v>
      </c>
      <c r="O701" s="11" t="s">
        <v>28</v>
      </c>
      <c r="P701" s="16" t="s">
        <v>179</v>
      </c>
      <c r="R701" s="16" t="s">
        <v>35</v>
      </c>
      <c r="S701" s="11" t="s">
        <v>19</v>
      </c>
      <c r="T701" s="16" t="s">
        <v>55</v>
      </c>
      <c r="U701" s="16" t="s">
        <v>56</v>
      </c>
      <c r="V701" s="18">
        <v>45106</v>
      </c>
      <c r="W701" s="18">
        <v>44942</v>
      </c>
      <c r="X701" s="13"/>
    </row>
    <row r="702" spans="1:24" x14ac:dyDescent="0.25">
      <c r="A702" s="11" t="s">
        <v>172</v>
      </c>
      <c r="B702" s="31">
        <f>(COUNTIF($A$4:$A702,$A702)=1)+0</f>
        <v>0</v>
      </c>
      <c r="C702" s="31"/>
      <c r="D702" s="31">
        <f>(COUNTIF($A$7:$A702,$A702)=1)+0</f>
        <v>0</v>
      </c>
      <c r="E702" s="31"/>
      <c r="F702" s="31"/>
      <c r="G702" s="31"/>
      <c r="H702" s="31"/>
      <c r="I702" s="31"/>
      <c r="J702" s="31"/>
      <c r="K702" s="1" t="s">
        <v>14</v>
      </c>
      <c r="L702" s="12">
        <v>44942</v>
      </c>
      <c r="M702" s="11" t="s">
        <v>401</v>
      </c>
      <c r="N702" s="11" t="s">
        <v>15</v>
      </c>
      <c r="O702" s="11" t="s">
        <v>28</v>
      </c>
      <c r="P702" s="16" t="s">
        <v>173</v>
      </c>
      <c r="R702" s="16" t="s">
        <v>35</v>
      </c>
      <c r="S702" s="11" t="s">
        <v>19</v>
      </c>
      <c r="T702" s="16" t="s">
        <v>55</v>
      </c>
      <c r="U702" s="16" t="s">
        <v>56</v>
      </c>
      <c r="V702" s="18">
        <v>45106</v>
      </c>
      <c r="W702" s="18">
        <v>44942</v>
      </c>
      <c r="X702" s="13"/>
    </row>
    <row r="703" spans="1:24" x14ac:dyDescent="0.25">
      <c r="A703" s="11" t="s">
        <v>172</v>
      </c>
      <c r="B703" s="31">
        <f>(COUNTIF($A$4:$A703,$A703)=1)+0</f>
        <v>0</v>
      </c>
      <c r="C703" s="31"/>
      <c r="D703" s="31">
        <f>(COUNTIF($A$7:$A703,$A703)=1)+0</f>
        <v>0</v>
      </c>
      <c r="E703" s="31"/>
      <c r="F703" s="31"/>
      <c r="G703" s="31"/>
      <c r="H703" s="31"/>
      <c r="I703" s="31"/>
      <c r="J703" s="31"/>
      <c r="K703" s="1" t="s">
        <v>14</v>
      </c>
      <c r="L703" s="12">
        <v>44942</v>
      </c>
      <c r="M703" s="11" t="s">
        <v>401</v>
      </c>
      <c r="N703" s="11" t="s">
        <v>15</v>
      </c>
      <c r="O703" s="11" t="s">
        <v>28</v>
      </c>
      <c r="P703" s="16" t="s">
        <v>174</v>
      </c>
      <c r="R703" s="16" t="s">
        <v>35</v>
      </c>
      <c r="S703" s="11" t="s">
        <v>19</v>
      </c>
      <c r="T703" s="16" t="s">
        <v>55</v>
      </c>
      <c r="U703" s="16" t="s">
        <v>56</v>
      </c>
      <c r="V703" s="18">
        <v>45106</v>
      </c>
      <c r="W703" s="18">
        <v>44942</v>
      </c>
      <c r="X703" s="13"/>
    </row>
    <row r="704" spans="1:24" x14ac:dyDescent="0.25">
      <c r="A704" s="11" t="s">
        <v>172</v>
      </c>
      <c r="B704" s="31">
        <f>(COUNTIF($A$4:$A704,$A704)=1)+0</f>
        <v>0</v>
      </c>
      <c r="C704" s="31"/>
      <c r="D704" s="31">
        <f>(COUNTIF($A$7:$A704,$A704)=1)+0</f>
        <v>0</v>
      </c>
      <c r="E704" s="31"/>
      <c r="F704" s="31"/>
      <c r="G704" s="31"/>
      <c r="H704" s="31"/>
      <c r="I704" s="31"/>
      <c r="J704" s="31"/>
      <c r="K704" s="1" t="s">
        <v>14</v>
      </c>
      <c r="L704" s="12">
        <v>44942</v>
      </c>
      <c r="M704" s="11" t="s">
        <v>401</v>
      </c>
      <c r="N704" s="11" t="s">
        <v>15</v>
      </c>
      <c r="O704" s="11" t="s">
        <v>28</v>
      </c>
      <c r="P704" s="16" t="s">
        <v>176</v>
      </c>
      <c r="R704" s="16" t="s">
        <v>35</v>
      </c>
      <c r="S704" s="11" t="s">
        <v>19</v>
      </c>
      <c r="T704" s="16" t="s">
        <v>55</v>
      </c>
      <c r="U704" s="16" t="s">
        <v>56</v>
      </c>
      <c r="V704" s="18">
        <v>45106</v>
      </c>
      <c r="W704" s="18">
        <v>44942</v>
      </c>
      <c r="X704" s="13"/>
    </row>
    <row r="705" spans="1:24" x14ac:dyDescent="0.25">
      <c r="A705" s="11" t="s">
        <v>172</v>
      </c>
      <c r="B705" s="31">
        <f>(COUNTIF($A$4:$A705,$A705)=1)+0</f>
        <v>0</v>
      </c>
      <c r="C705" s="31"/>
      <c r="D705" s="31">
        <f>(COUNTIF($A$7:$A705,$A705)=1)+0</f>
        <v>0</v>
      </c>
      <c r="E705" s="31"/>
      <c r="F705" s="31"/>
      <c r="G705" s="31"/>
      <c r="H705" s="31"/>
      <c r="I705" s="31"/>
      <c r="J705" s="31"/>
      <c r="K705" s="1" t="s">
        <v>14</v>
      </c>
      <c r="L705" s="12">
        <v>44942</v>
      </c>
      <c r="M705" s="11" t="s">
        <v>401</v>
      </c>
      <c r="N705" s="11" t="s">
        <v>15</v>
      </c>
      <c r="O705" s="11" t="s">
        <v>28</v>
      </c>
      <c r="P705" s="16" t="s">
        <v>50</v>
      </c>
      <c r="R705" s="16" t="s">
        <v>35</v>
      </c>
      <c r="S705" s="11" t="s">
        <v>19</v>
      </c>
      <c r="T705" s="16" t="s">
        <v>61</v>
      </c>
      <c r="U705" s="16" t="s">
        <v>139</v>
      </c>
      <c r="V705" s="18">
        <v>45107</v>
      </c>
      <c r="W705" s="18">
        <v>44942</v>
      </c>
      <c r="X705" s="5"/>
    </row>
    <row r="706" spans="1:24" x14ac:dyDescent="0.25">
      <c r="A706" s="11" t="s">
        <v>172</v>
      </c>
      <c r="B706" s="31">
        <f>(COUNTIF($A$4:$A706,$A706)=1)+0</f>
        <v>0</v>
      </c>
      <c r="C706" s="31"/>
      <c r="D706" s="31">
        <f>(COUNTIF($A$7:$A706,$A706)=1)+0</f>
        <v>0</v>
      </c>
      <c r="E706" s="31"/>
      <c r="F706" s="31"/>
      <c r="G706" s="31"/>
      <c r="H706" s="31"/>
      <c r="I706" s="31"/>
      <c r="J706" s="31"/>
      <c r="K706" s="1" t="s">
        <v>14</v>
      </c>
      <c r="L706" s="12">
        <v>44942</v>
      </c>
      <c r="M706" s="11" t="s">
        <v>401</v>
      </c>
      <c r="N706" s="11" t="s">
        <v>15</v>
      </c>
      <c r="O706" s="11" t="s">
        <v>28</v>
      </c>
      <c r="P706" s="16" t="s">
        <v>177</v>
      </c>
      <c r="R706" s="16" t="s">
        <v>35</v>
      </c>
      <c r="S706" s="11" t="s">
        <v>19</v>
      </c>
      <c r="T706" s="16" t="s">
        <v>55</v>
      </c>
      <c r="U706" s="16" t="s">
        <v>56</v>
      </c>
      <c r="V706" s="18">
        <v>45091</v>
      </c>
      <c r="W706" s="18">
        <v>44942</v>
      </c>
      <c r="X706" s="5"/>
    </row>
    <row r="707" spans="1:24" x14ac:dyDescent="0.25">
      <c r="A707" s="11" t="s">
        <v>172</v>
      </c>
      <c r="B707" s="31">
        <f>(COUNTIF($A$4:$A707,$A707)=1)+0</f>
        <v>0</v>
      </c>
      <c r="C707" s="31"/>
      <c r="D707" s="31">
        <f>(COUNTIF($A$7:$A707,$A707)=1)+0</f>
        <v>0</v>
      </c>
      <c r="E707" s="31"/>
      <c r="F707" s="31"/>
      <c r="G707" s="31"/>
      <c r="H707" s="31"/>
      <c r="I707" s="31"/>
      <c r="J707" s="31"/>
      <c r="K707" s="1" t="s">
        <v>14</v>
      </c>
      <c r="L707" s="12">
        <v>44942</v>
      </c>
      <c r="M707" s="11" t="s">
        <v>401</v>
      </c>
      <c r="N707" s="11" t="s">
        <v>15</v>
      </c>
      <c r="O707" s="11" t="s">
        <v>28</v>
      </c>
      <c r="P707" s="16" t="s">
        <v>77</v>
      </c>
      <c r="R707" s="11" t="s">
        <v>35</v>
      </c>
      <c r="S707" s="11" t="s">
        <v>19</v>
      </c>
      <c r="T707" s="16" t="s">
        <v>55</v>
      </c>
      <c r="U707" s="11" t="s">
        <v>56</v>
      </c>
      <c r="V707" s="18">
        <v>45083</v>
      </c>
      <c r="W707" s="18">
        <v>44942</v>
      </c>
      <c r="X707" s="5"/>
    </row>
    <row r="708" spans="1:24" x14ac:dyDescent="0.25">
      <c r="A708" s="8" t="s">
        <v>180</v>
      </c>
      <c r="B708" s="31">
        <f>(COUNTIF($A$4:$A708,$A708)=1)+0</f>
        <v>1</v>
      </c>
      <c r="C708" s="31"/>
      <c r="D708" s="31">
        <f>(COUNTIF($A$7:$A708,$A708)=1)+0</f>
        <v>1</v>
      </c>
      <c r="E708" s="31"/>
      <c r="F708" s="31"/>
      <c r="G708" s="31"/>
      <c r="H708" s="31"/>
      <c r="I708" s="31"/>
      <c r="J708" s="31"/>
      <c r="K708" s="44" t="s">
        <v>14</v>
      </c>
      <c r="L708" s="9">
        <v>44911</v>
      </c>
      <c r="M708" s="8" t="s">
        <v>397</v>
      </c>
      <c r="N708" s="8" t="s">
        <v>15</v>
      </c>
      <c r="O708" s="8" t="s">
        <v>37</v>
      </c>
      <c r="P708" s="49" t="s">
        <v>68</v>
      </c>
      <c r="R708" s="8" t="s">
        <v>18</v>
      </c>
      <c r="S708" s="8" t="s">
        <v>25</v>
      </c>
      <c r="T708" s="49" t="s">
        <v>55</v>
      </c>
      <c r="U708" s="8" t="s">
        <v>56</v>
      </c>
      <c r="V708" s="50">
        <v>45031</v>
      </c>
      <c r="W708" s="50">
        <v>45029</v>
      </c>
      <c r="X708" s="10"/>
    </row>
    <row r="709" spans="1:24" x14ac:dyDescent="0.25">
      <c r="A709" s="8" t="s">
        <v>180</v>
      </c>
      <c r="B709" s="31">
        <f>(COUNTIF($A$4:$A709,$A709)=1)+0</f>
        <v>0</v>
      </c>
      <c r="C709" s="31"/>
      <c r="D709" s="31">
        <f>(COUNTIF($A$7:$A709,$A709)=1)+0</f>
        <v>0</v>
      </c>
      <c r="E709" s="31"/>
      <c r="F709" s="31"/>
      <c r="G709" s="31"/>
      <c r="H709" s="31"/>
      <c r="I709" s="31"/>
      <c r="J709" s="31"/>
      <c r="K709" s="8" t="s">
        <v>14</v>
      </c>
      <c r="L709" s="9">
        <v>44911</v>
      </c>
      <c r="M709" s="8" t="s">
        <v>397</v>
      </c>
      <c r="N709" s="8" t="s">
        <v>15</v>
      </c>
      <c r="O709" s="8" t="s">
        <v>30</v>
      </c>
      <c r="P709" s="49" t="s">
        <v>58</v>
      </c>
      <c r="Q709" s="11" t="s">
        <v>267</v>
      </c>
      <c r="R709" s="8" t="s">
        <v>92</v>
      </c>
      <c r="S709" s="8" t="s">
        <v>25</v>
      </c>
      <c r="T709" s="8" t="s">
        <v>55</v>
      </c>
      <c r="U709" s="8" t="s">
        <v>56</v>
      </c>
      <c r="V709" s="50">
        <v>45077</v>
      </c>
      <c r="W709" s="50">
        <v>45092</v>
      </c>
      <c r="X709" s="10"/>
    </row>
    <row r="710" spans="1:24" x14ac:dyDescent="0.25">
      <c r="A710" s="8" t="s">
        <v>180</v>
      </c>
      <c r="B710" s="31">
        <f>(COUNTIF($A$4:$A710,$A710)=1)+0</f>
        <v>0</v>
      </c>
      <c r="C710" s="31"/>
      <c r="D710" s="31">
        <f>(COUNTIF($A$7:$A710,$A710)=1)+0</f>
        <v>0</v>
      </c>
      <c r="E710" s="31"/>
      <c r="F710" s="31"/>
      <c r="G710" s="31"/>
      <c r="H710" s="31"/>
      <c r="I710" s="31"/>
      <c r="J710" s="31"/>
      <c r="K710" s="8" t="s">
        <v>14</v>
      </c>
      <c r="L710" s="9">
        <v>44911</v>
      </c>
      <c r="M710" s="8" t="s">
        <v>397</v>
      </c>
      <c r="N710" s="8" t="s">
        <v>15</v>
      </c>
      <c r="O710" s="8" t="s">
        <v>31</v>
      </c>
      <c r="P710" s="49" t="s">
        <v>58</v>
      </c>
      <c r="Q710" s="11" t="s">
        <v>267</v>
      </c>
      <c r="R710" s="8" t="s">
        <v>92</v>
      </c>
      <c r="S710" s="8" t="s">
        <v>25</v>
      </c>
      <c r="T710" s="8" t="s">
        <v>55</v>
      </c>
      <c r="U710" s="8" t="s">
        <v>56</v>
      </c>
      <c r="V710" s="50">
        <v>45077</v>
      </c>
      <c r="W710" s="50">
        <v>45092</v>
      </c>
      <c r="X710" s="10"/>
    </row>
    <row r="711" spans="1:24" x14ac:dyDescent="0.25">
      <c r="A711" s="8" t="s">
        <v>180</v>
      </c>
      <c r="B711" s="31">
        <f>(COUNTIF($A$4:$A711,$A711)=1)+0</f>
        <v>0</v>
      </c>
      <c r="C711" s="31"/>
      <c r="D711" s="31">
        <f>(COUNTIF($A$7:$A711,$A711)=1)+0</f>
        <v>0</v>
      </c>
      <c r="E711" s="31"/>
      <c r="F711" s="31"/>
      <c r="G711" s="31"/>
      <c r="H711" s="31"/>
      <c r="I711" s="31"/>
      <c r="J711" s="31"/>
      <c r="K711" s="8" t="s">
        <v>14</v>
      </c>
      <c r="L711" s="9">
        <v>44911</v>
      </c>
      <c r="M711" s="8" t="s">
        <v>397</v>
      </c>
      <c r="N711" s="8" t="s">
        <v>15</v>
      </c>
      <c r="O711" s="8" t="s">
        <v>29</v>
      </c>
      <c r="P711" s="49" t="s">
        <v>58</v>
      </c>
      <c r="R711" s="8" t="s">
        <v>92</v>
      </c>
      <c r="S711" s="8" t="s">
        <v>25</v>
      </c>
      <c r="T711" s="8" t="s">
        <v>55</v>
      </c>
      <c r="U711" s="8" t="s">
        <v>56</v>
      </c>
      <c r="V711" s="50">
        <v>45077</v>
      </c>
      <c r="W711" s="50">
        <v>45092</v>
      </c>
      <c r="X711" s="10"/>
    </row>
    <row r="712" spans="1:24" x14ac:dyDescent="0.25">
      <c r="A712" s="8" t="s">
        <v>180</v>
      </c>
      <c r="B712" s="31">
        <f>(COUNTIF($A$4:$A712,$A712)=1)+0</f>
        <v>0</v>
      </c>
      <c r="C712" s="31"/>
      <c r="D712" s="31">
        <f>(COUNTIF($A$7:$A712,$A712)=1)+0</f>
        <v>0</v>
      </c>
      <c r="E712" s="31"/>
      <c r="F712" s="31"/>
      <c r="G712" s="31"/>
      <c r="H712" s="31"/>
      <c r="I712" s="31"/>
      <c r="J712" s="31"/>
      <c r="K712" s="44" t="s">
        <v>14</v>
      </c>
      <c r="L712" s="9">
        <v>44911</v>
      </c>
      <c r="M712" s="8" t="s">
        <v>397</v>
      </c>
      <c r="N712" s="8" t="s">
        <v>15</v>
      </c>
      <c r="O712" s="8" t="s">
        <v>30</v>
      </c>
      <c r="P712" s="49" t="s">
        <v>65</v>
      </c>
      <c r="R712" s="8" t="s">
        <v>92</v>
      </c>
      <c r="S712" s="8" t="s">
        <v>25</v>
      </c>
      <c r="T712" s="8" t="s">
        <v>55</v>
      </c>
      <c r="U712" s="8" t="s">
        <v>56</v>
      </c>
      <c r="V712" s="50">
        <v>45023</v>
      </c>
      <c r="W712" s="50">
        <v>44993</v>
      </c>
      <c r="X712" s="10"/>
    </row>
    <row r="713" spans="1:24" x14ac:dyDescent="0.25">
      <c r="A713" s="8" t="s">
        <v>180</v>
      </c>
      <c r="B713" s="31">
        <f>(COUNTIF($A$4:$A713,$A713)=1)+0</f>
        <v>0</v>
      </c>
      <c r="C713" s="31"/>
      <c r="D713" s="31">
        <f>(COUNTIF($A$7:$A713,$A713)=1)+0</f>
        <v>0</v>
      </c>
      <c r="E713" s="31"/>
      <c r="F713" s="31"/>
      <c r="G713" s="31"/>
      <c r="H713" s="31"/>
      <c r="I713" s="31"/>
      <c r="J713" s="31"/>
      <c r="K713" s="44" t="s">
        <v>14</v>
      </c>
      <c r="L713" s="9">
        <v>44911</v>
      </c>
      <c r="M713" s="8" t="s">
        <v>397</v>
      </c>
      <c r="N713" s="8" t="s">
        <v>15</v>
      </c>
      <c r="O713" s="8" t="s">
        <v>31</v>
      </c>
      <c r="P713" s="49" t="s">
        <v>65</v>
      </c>
      <c r="R713" s="8" t="s">
        <v>92</v>
      </c>
      <c r="S713" s="8" t="s">
        <v>25</v>
      </c>
      <c r="T713" s="8" t="s">
        <v>55</v>
      </c>
      <c r="U713" s="8" t="s">
        <v>56</v>
      </c>
      <c r="V713" s="50">
        <v>45023</v>
      </c>
      <c r="W713" s="50">
        <v>44993</v>
      </c>
      <c r="X713" s="10"/>
    </row>
    <row r="714" spans="1:24" x14ac:dyDescent="0.25">
      <c r="A714" s="8" t="s">
        <v>180</v>
      </c>
      <c r="B714" s="31">
        <f>(COUNTIF($A$4:$A714,$A714)=1)+0</f>
        <v>0</v>
      </c>
      <c r="C714" s="31"/>
      <c r="D714" s="31">
        <f>(COUNTIF($A$7:$A714,$A714)=1)+0</f>
        <v>0</v>
      </c>
      <c r="E714" s="31"/>
      <c r="F714" s="31"/>
      <c r="G714" s="31"/>
      <c r="H714" s="31"/>
      <c r="I714" s="31"/>
      <c r="J714" s="31"/>
      <c r="K714" s="8" t="s">
        <v>14</v>
      </c>
      <c r="L714" s="9">
        <v>44911</v>
      </c>
      <c r="M714" s="8" t="s">
        <v>397</v>
      </c>
      <c r="N714" s="8" t="s">
        <v>15</v>
      </c>
      <c r="O714" s="8" t="s">
        <v>29</v>
      </c>
      <c r="P714" s="49" t="s">
        <v>65</v>
      </c>
      <c r="R714" s="8" t="s">
        <v>92</v>
      </c>
      <c r="S714" s="8" t="s">
        <v>25</v>
      </c>
      <c r="T714" s="8" t="s">
        <v>55</v>
      </c>
      <c r="U714" s="8" t="s">
        <v>56</v>
      </c>
      <c r="V714" s="50">
        <v>45023</v>
      </c>
      <c r="W714" s="50">
        <v>44993</v>
      </c>
      <c r="X714" s="10"/>
    </row>
    <row r="715" spans="1:24" x14ac:dyDescent="0.25">
      <c r="A715" s="8" t="s">
        <v>180</v>
      </c>
      <c r="B715" s="31">
        <f>(COUNTIF($A$4:$A715,$A715)=1)+0</f>
        <v>0</v>
      </c>
      <c r="C715" s="31"/>
      <c r="D715" s="31">
        <f>(COUNTIF($A$7:$A715,$A715)=1)+0</f>
        <v>0</v>
      </c>
      <c r="E715" s="31"/>
      <c r="F715" s="31"/>
      <c r="G715" s="31"/>
      <c r="H715" s="31"/>
      <c r="I715" s="31"/>
      <c r="J715" s="31"/>
      <c r="K715" s="8" t="s">
        <v>14</v>
      </c>
      <c r="L715" s="9">
        <v>44911</v>
      </c>
      <c r="M715" s="8" t="s">
        <v>397</v>
      </c>
      <c r="N715" s="8" t="s">
        <v>15</v>
      </c>
      <c r="O715" s="8" t="s">
        <v>37</v>
      </c>
      <c r="P715" s="49" t="s">
        <v>65</v>
      </c>
      <c r="R715" s="49" t="s">
        <v>92</v>
      </c>
      <c r="S715" s="8" t="s">
        <v>25</v>
      </c>
      <c r="T715" s="8" t="s">
        <v>55</v>
      </c>
      <c r="U715" s="8" t="s">
        <v>56</v>
      </c>
      <c r="V715" s="50">
        <v>45023</v>
      </c>
      <c r="W715" s="50">
        <v>44993</v>
      </c>
      <c r="X715" s="10"/>
    </row>
    <row r="716" spans="1:24" x14ac:dyDescent="0.25">
      <c r="A716" s="11" t="s">
        <v>180</v>
      </c>
      <c r="B716" s="31">
        <f>(COUNTIF($A$4:$A716,$A716)=1)+0</f>
        <v>0</v>
      </c>
      <c r="C716" s="31"/>
      <c r="D716" s="31">
        <f>(COUNTIF($A$7:$A716,$A716)=1)+0</f>
        <v>0</v>
      </c>
      <c r="E716" s="31"/>
      <c r="F716" s="31"/>
      <c r="G716" s="31"/>
      <c r="H716" s="31"/>
      <c r="I716" s="31"/>
      <c r="J716" s="31"/>
      <c r="K716" s="1" t="s">
        <v>14</v>
      </c>
      <c r="L716" s="12">
        <v>44911</v>
      </c>
      <c r="M716" s="11" t="s">
        <v>397</v>
      </c>
      <c r="N716" s="11" t="s">
        <v>15</v>
      </c>
      <c r="O716" s="11" t="s">
        <v>37</v>
      </c>
      <c r="P716" s="16" t="s">
        <v>72</v>
      </c>
      <c r="R716" s="16" t="s">
        <v>35</v>
      </c>
      <c r="S716" s="11" t="s">
        <v>19</v>
      </c>
      <c r="T716" s="11" t="s">
        <v>20</v>
      </c>
      <c r="U716" s="11" t="s">
        <v>138</v>
      </c>
      <c r="V716" s="18">
        <v>45070</v>
      </c>
      <c r="W716" s="18">
        <v>45042</v>
      </c>
      <c r="X716" s="5"/>
    </row>
    <row r="717" spans="1:24" x14ac:dyDescent="0.25">
      <c r="A717" s="11" t="s">
        <v>180</v>
      </c>
      <c r="B717" s="31">
        <f>(COUNTIF($A$4:$A717,$A717)=1)+0</f>
        <v>0</v>
      </c>
      <c r="C717" s="31"/>
      <c r="D717" s="31">
        <f>(COUNTIF($A$7:$A717,$A717)=1)+0</f>
        <v>0</v>
      </c>
      <c r="E717" s="31"/>
      <c r="F717" s="31"/>
      <c r="G717" s="31"/>
      <c r="H717" s="31"/>
      <c r="I717" s="31"/>
      <c r="J717" s="31"/>
      <c r="K717" s="1" t="s">
        <v>14</v>
      </c>
      <c r="L717" s="12">
        <v>44911</v>
      </c>
      <c r="M717" s="11" t="s">
        <v>397</v>
      </c>
      <c r="N717" s="11" t="s">
        <v>15</v>
      </c>
      <c r="O717" s="11" t="s">
        <v>37</v>
      </c>
      <c r="P717" s="16" t="s">
        <v>106</v>
      </c>
      <c r="R717" s="11" t="s">
        <v>35</v>
      </c>
      <c r="S717" s="11" t="s">
        <v>19</v>
      </c>
      <c r="T717" s="11" t="s">
        <v>20</v>
      </c>
      <c r="U717" s="11" t="s">
        <v>271</v>
      </c>
      <c r="V717" s="18">
        <v>45070</v>
      </c>
      <c r="W717" s="18">
        <v>45042</v>
      </c>
      <c r="X717" s="5"/>
    </row>
    <row r="718" spans="1:24" x14ac:dyDescent="0.25">
      <c r="A718" s="11" t="s">
        <v>180</v>
      </c>
      <c r="B718" s="31">
        <f>(COUNTIF($A$4:$A718,$A718)=1)+0</f>
        <v>0</v>
      </c>
      <c r="C718" s="31"/>
      <c r="D718" s="31">
        <f>(COUNTIF($A$7:$A718,$A718)=1)+0</f>
        <v>0</v>
      </c>
      <c r="E718" s="31"/>
      <c r="F718" s="31"/>
      <c r="G718" s="31"/>
      <c r="H718" s="31"/>
      <c r="I718" s="31"/>
      <c r="J718" s="31"/>
      <c r="K718" s="1" t="s">
        <v>14</v>
      </c>
      <c r="L718" s="12">
        <v>44911</v>
      </c>
      <c r="M718" s="11" t="s">
        <v>397</v>
      </c>
      <c r="N718" s="11" t="s">
        <v>15</v>
      </c>
      <c r="O718" s="11" t="s">
        <v>37</v>
      </c>
      <c r="P718" s="16" t="s">
        <v>17</v>
      </c>
      <c r="R718" s="11" t="s">
        <v>35</v>
      </c>
      <c r="S718" s="11" t="s">
        <v>19</v>
      </c>
      <c r="T718" s="11" t="s">
        <v>61</v>
      </c>
      <c r="U718" s="11" t="s">
        <v>139</v>
      </c>
      <c r="V718" s="18">
        <v>45139</v>
      </c>
      <c r="W718" s="18">
        <v>45021</v>
      </c>
      <c r="X718" s="5"/>
    </row>
    <row r="719" spans="1:24" x14ac:dyDescent="0.25">
      <c r="A719" s="11" t="s">
        <v>180</v>
      </c>
      <c r="B719" s="31">
        <f>(COUNTIF($A$4:$A719,$A719)=1)+0</f>
        <v>0</v>
      </c>
      <c r="C719" s="31"/>
      <c r="D719" s="31">
        <f>(COUNTIF($A$7:$A719,$A719)=1)+0</f>
        <v>0</v>
      </c>
      <c r="E719" s="31"/>
      <c r="F719" s="31"/>
      <c r="G719" s="31"/>
      <c r="H719" s="31"/>
      <c r="I719" s="31"/>
      <c r="J719" s="31"/>
      <c r="K719" s="4" t="s">
        <v>14</v>
      </c>
      <c r="L719" s="12">
        <v>44911</v>
      </c>
      <c r="M719" s="11" t="s">
        <v>397</v>
      </c>
      <c r="N719" s="11" t="s">
        <v>15</v>
      </c>
      <c r="O719" s="11" t="s">
        <v>37</v>
      </c>
      <c r="P719" s="16" t="s">
        <v>282</v>
      </c>
      <c r="R719" s="11" t="s">
        <v>92</v>
      </c>
      <c r="S719" s="11" t="s">
        <v>19</v>
      </c>
      <c r="T719" s="11" t="s">
        <v>55</v>
      </c>
      <c r="U719" s="11" t="s">
        <v>56</v>
      </c>
      <c r="V719" s="18">
        <v>45092</v>
      </c>
      <c r="W719" s="18">
        <v>45029</v>
      </c>
      <c r="X719" s="5"/>
    </row>
    <row r="720" spans="1:24" x14ac:dyDescent="0.25">
      <c r="A720" s="11" t="s">
        <v>180</v>
      </c>
      <c r="B720" s="31">
        <f>(COUNTIF($A$4:$A720,$A720)=1)+0</f>
        <v>0</v>
      </c>
      <c r="C720" s="31"/>
      <c r="D720" s="31">
        <f>(COUNTIF($A$7:$A720,$A720)=1)+0</f>
        <v>0</v>
      </c>
      <c r="E720" s="31"/>
      <c r="F720" s="31"/>
      <c r="G720" s="31"/>
      <c r="H720" s="31"/>
      <c r="I720" s="31"/>
      <c r="J720" s="31"/>
      <c r="K720" s="1" t="s">
        <v>14</v>
      </c>
      <c r="L720" s="12">
        <v>44911</v>
      </c>
      <c r="M720" s="11" t="s">
        <v>397</v>
      </c>
      <c r="N720" s="11" t="s">
        <v>15</v>
      </c>
      <c r="O720" s="11" t="s">
        <v>37</v>
      </c>
      <c r="P720" s="16" t="s">
        <v>66</v>
      </c>
      <c r="R720" s="11" t="s">
        <v>18</v>
      </c>
      <c r="S720" s="11" t="s">
        <v>19</v>
      </c>
      <c r="T720" s="11" t="s">
        <v>55</v>
      </c>
      <c r="U720" s="11" t="s">
        <v>56</v>
      </c>
      <c r="V720" s="18">
        <v>45070</v>
      </c>
      <c r="W720" s="18">
        <v>45042</v>
      </c>
      <c r="X720" s="5"/>
    </row>
    <row r="721" spans="1:24" x14ac:dyDescent="0.25">
      <c r="A721" s="8" t="s">
        <v>180</v>
      </c>
      <c r="B721" s="31">
        <f>(COUNTIF($A$4:$A721,$A721)=1)+0</f>
        <v>0</v>
      </c>
      <c r="C721" s="31"/>
      <c r="D721" s="31">
        <f>(COUNTIF($A$7:$A721,$A721)=1)+0</f>
        <v>0</v>
      </c>
      <c r="E721" s="31"/>
      <c r="F721" s="31"/>
      <c r="G721" s="31"/>
      <c r="H721" s="31"/>
      <c r="I721" s="31"/>
      <c r="J721" s="31"/>
      <c r="K721" s="44" t="s">
        <v>14</v>
      </c>
      <c r="L721" s="9">
        <v>44911</v>
      </c>
      <c r="M721" s="8" t="s">
        <v>397</v>
      </c>
      <c r="N721" s="8" t="s">
        <v>15</v>
      </c>
      <c r="O721" s="8" t="s">
        <v>30</v>
      </c>
      <c r="P721" s="49" t="s">
        <v>68</v>
      </c>
      <c r="R721" s="8" t="s">
        <v>18</v>
      </c>
      <c r="S721" s="8" t="s">
        <v>25</v>
      </c>
      <c r="T721" s="8" t="s">
        <v>55</v>
      </c>
      <c r="U721" s="8" t="s">
        <v>56</v>
      </c>
      <c r="V721" s="9">
        <v>45031</v>
      </c>
      <c r="W721" s="9">
        <v>45029</v>
      </c>
      <c r="X721" s="10"/>
    </row>
    <row r="722" spans="1:24" x14ac:dyDescent="0.25">
      <c r="A722" s="8" t="s">
        <v>180</v>
      </c>
      <c r="B722" s="31">
        <f>(COUNTIF($A$4:$A722,$A722)=1)+0</f>
        <v>0</v>
      </c>
      <c r="C722" s="31"/>
      <c r="D722" s="31">
        <f>(COUNTIF($A$7:$A722,$A722)=1)+0</f>
        <v>0</v>
      </c>
      <c r="E722" s="31"/>
      <c r="F722" s="31"/>
      <c r="G722" s="31"/>
      <c r="H722" s="31"/>
      <c r="I722" s="31"/>
      <c r="J722" s="31"/>
      <c r="K722" s="44" t="s">
        <v>14</v>
      </c>
      <c r="L722" s="9">
        <v>44911</v>
      </c>
      <c r="M722" s="8" t="s">
        <v>397</v>
      </c>
      <c r="N722" s="8" t="s">
        <v>15</v>
      </c>
      <c r="O722" s="8" t="s">
        <v>31</v>
      </c>
      <c r="P722" s="49" t="s">
        <v>68</v>
      </c>
      <c r="R722" s="8" t="s">
        <v>18</v>
      </c>
      <c r="S722" s="8" t="s">
        <v>25</v>
      </c>
      <c r="T722" s="8" t="s">
        <v>55</v>
      </c>
      <c r="U722" s="8" t="s">
        <v>56</v>
      </c>
      <c r="V722" s="9">
        <v>45031</v>
      </c>
      <c r="W722" s="9">
        <v>45029</v>
      </c>
      <c r="X722" s="10"/>
    </row>
    <row r="723" spans="1:24" x14ac:dyDescent="0.25">
      <c r="A723" s="8" t="s">
        <v>180</v>
      </c>
      <c r="B723" s="31">
        <f>(COUNTIF($A$4:$A723,$A723)=1)+0</f>
        <v>0</v>
      </c>
      <c r="C723" s="31"/>
      <c r="D723" s="31">
        <f>(COUNTIF($A$7:$A723,$A723)=1)+0</f>
        <v>0</v>
      </c>
      <c r="E723" s="31"/>
      <c r="F723" s="31"/>
      <c r="G723" s="31"/>
      <c r="H723" s="31"/>
      <c r="I723" s="31"/>
      <c r="J723" s="31"/>
      <c r="K723" s="44" t="s">
        <v>14</v>
      </c>
      <c r="L723" s="9">
        <v>44911</v>
      </c>
      <c r="M723" s="8" t="s">
        <v>397</v>
      </c>
      <c r="N723" s="8" t="s">
        <v>15</v>
      </c>
      <c r="O723" s="8" t="s">
        <v>29</v>
      </c>
      <c r="P723" s="49" t="s">
        <v>68</v>
      </c>
      <c r="R723" s="8" t="s">
        <v>18</v>
      </c>
      <c r="S723" s="8" t="s">
        <v>25</v>
      </c>
      <c r="T723" s="8" t="s">
        <v>55</v>
      </c>
      <c r="U723" s="8" t="s">
        <v>56</v>
      </c>
      <c r="V723" s="9">
        <v>45031</v>
      </c>
      <c r="W723" s="9">
        <v>45029</v>
      </c>
      <c r="X723" s="10"/>
    </row>
    <row r="724" spans="1:24" x14ac:dyDescent="0.25">
      <c r="A724" s="8" t="s">
        <v>180</v>
      </c>
      <c r="B724" s="31">
        <f>(COUNTIF($A$4:$A724,$A724)=1)+0</f>
        <v>0</v>
      </c>
      <c r="C724" s="31"/>
      <c r="D724" s="31">
        <f>(COUNTIF($A$7:$A724,$A724)=1)+0</f>
        <v>0</v>
      </c>
      <c r="E724" s="31"/>
      <c r="F724" s="31"/>
      <c r="G724" s="31"/>
      <c r="H724" s="31"/>
      <c r="I724" s="31"/>
      <c r="J724" s="31"/>
      <c r="K724" s="44" t="s">
        <v>14</v>
      </c>
      <c r="L724" s="9">
        <v>44911</v>
      </c>
      <c r="M724" s="8" t="s">
        <v>397</v>
      </c>
      <c r="N724" s="8" t="s">
        <v>15</v>
      </c>
      <c r="O724" s="8" t="s">
        <v>30</v>
      </c>
      <c r="P724" s="49" t="s">
        <v>106</v>
      </c>
      <c r="R724" s="8" t="s">
        <v>35</v>
      </c>
      <c r="S724" s="8" t="s">
        <v>25</v>
      </c>
      <c r="T724" s="8" t="s">
        <v>20</v>
      </c>
      <c r="U724" s="8" t="s">
        <v>271</v>
      </c>
      <c r="V724" s="9">
        <v>45031</v>
      </c>
      <c r="W724" s="9">
        <v>44994</v>
      </c>
      <c r="X724" s="10"/>
    </row>
    <row r="725" spans="1:24" x14ac:dyDescent="0.25">
      <c r="A725" s="8" t="s">
        <v>180</v>
      </c>
      <c r="B725" s="31">
        <f>(COUNTIF($A$4:$A725,$A725)=1)+0</f>
        <v>0</v>
      </c>
      <c r="C725" s="31"/>
      <c r="D725" s="31">
        <f>(COUNTIF($A$7:$A725,$A725)=1)+0</f>
        <v>0</v>
      </c>
      <c r="E725" s="31"/>
      <c r="F725" s="31"/>
      <c r="G725" s="31"/>
      <c r="H725" s="31"/>
      <c r="I725" s="31"/>
      <c r="J725" s="31"/>
      <c r="K725" s="44" t="s">
        <v>14</v>
      </c>
      <c r="L725" s="9">
        <v>44911</v>
      </c>
      <c r="M725" s="8" t="s">
        <v>397</v>
      </c>
      <c r="N725" s="8" t="s">
        <v>15</v>
      </c>
      <c r="O725" s="8" t="s">
        <v>31</v>
      </c>
      <c r="P725" s="49" t="s">
        <v>106</v>
      </c>
      <c r="R725" s="49" t="s">
        <v>35</v>
      </c>
      <c r="S725" s="49" t="s">
        <v>25</v>
      </c>
      <c r="T725" s="8" t="s">
        <v>20</v>
      </c>
      <c r="U725" s="8" t="s">
        <v>271</v>
      </c>
      <c r="V725" s="9">
        <v>45031</v>
      </c>
      <c r="W725" s="9">
        <v>44994</v>
      </c>
      <c r="X725" s="10"/>
    </row>
    <row r="726" spans="1:24" x14ac:dyDescent="0.25">
      <c r="A726" s="8" t="s">
        <v>180</v>
      </c>
      <c r="B726" s="31">
        <f>(COUNTIF($A$4:$A726,$A726)=1)+0</f>
        <v>0</v>
      </c>
      <c r="C726" s="31"/>
      <c r="D726" s="31">
        <f>(COUNTIF($A$7:$A726,$A726)=1)+0</f>
        <v>0</v>
      </c>
      <c r="E726" s="31"/>
      <c r="F726" s="31"/>
      <c r="G726" s="31"/>
      <c r="H726" s="31"/>
      <c r="I726" s="31"/>
      <c r="J726" s="31"/>
      <c r="K726" s="44" t="s">
        <v>14</v>
      </c>
      <c r="L726" s="9">
        <v>44911</v>
      </c>
      <c r="M726" s="8" t="s">
        <v>397</v>
      </c>
      <c r="N726" s="8" t="s">
        <v>15</v>
      </c>
      <c r="O726" s="8" t="s">
        <v>29</v>
      </c>
      <c r="P726" s="49" t="s">
        <v>106</v>
      </c>
      <c r="R726" s="49" t="s">
        <v>35</v>
      </c>
      <c r="S726" s="49" t="s">
        <v>25</v>
      </c>
      <c r="T726" s="8" t="s">
        <v>20</v>
      </c>
      <c r="U726" s="8" t="s">
        <v>271</v>
      </c>
      <c r="V726" s="9">
        <v>45031</v>
      </c>
      <c r="W726" s="9">
        <v>44994</v>
      </c>
      <c r="X726" s="10"/>
    </row>
    <row r="727" spans="1:24" x14ac:dyDescent="0.25">
      <c r="A727" s="11" t="s">
        <v>180</v>
      </c>
      <c r="B727" s="31">
        <f>(COUNTIF($A$4:$A727,$A727)=1)+0</f>
        <v>0</v>
      </c>
      <c r="C727" s="31"/>
      <c r="D727" s="31">
        <f>(COUNTIF($A$7:$A727,$A727)=1)+0</f>
        <v>0</v>
      </c>
      <c r="E727" s="31"/>
      <c r="F727" s="31"/>
      <c r="G727" s="31"/>
      <c r="H727" s="31"/>
      <c r="I727" s="31"/>
      <c r="J727" s="31"/>
      <c r="K727" s="1" t="s">
        <v>14</v>
      </c>
      <c r="L727" s="12">
        <v>44911</v>
      </c>
      <c r="M727" s="11" t="s">
        <v>397</v>
      </c>
      <c r="N727" s="11" t="s">
        <v>15</v>
      </c>
      <c r="O727" s="11" t="s">
        <v>37</v>
      </c>
      <c r="P727" s="16" t="s">
        <v>181</v>
      </c>
      <c r="R727" s="16" t="s">
        <v>18</v>
      </c>
      <c r="S727" s="16" t="s">
        <v>19</v>
      </c>
      <c r="T727" s="16" t="s">
        <v>55</v>
      </c>
      <c r="U727" s="11" t="s">
        <v>56</v>
      </c>
      <c r="V727" s="12">
        <v>45070</v>
      </c>
      <c r="W727" s="12">
        <v>45042</v>
      </c>
      <c r="X727" s="13"/>
    </row>
    <row r="728" spans="1:24" x14ac:dyDescent="0.25">
      <c r="A728" s="8" t="s">
        <v>180</v>
      </c>
      <c r="B728" s="8">
        <f>(COUNTIF($A$4:$A728,$A728)=1)+0</f>
        <v>0</v>
      </c>
      <c r="C728" s="8"/>
      <c r="D728" s="8">
        <f>(COUNTIF($A$7:$A728,$A728)=1)+0</f>
        <v>0</v>
      </c>
      <c r="E728" s="8"/>
      <c r="F728" s="8"/>
      <c r="G728" s="8"/>
      <c r="H728" s="8"/>
      <c r="I728" s="8"/>
      <c r="J728" s="8"/>
      <c r="K728" s="8" t="s">
        <v>14</v>
      </c>
      <c r="L728" s="9">
        <v>44911</v>
      </c>
      <c r="M728" s="8" t="s">
        <v>397</v>
      </c>
      <c r="N728" s="8" t="s">
        <v>15</v>
      </c>
      <c r="O728" s="8" t="s">
        <v>30</v>
      </c>
      <c r="P728" s="49" t="s">
        <v>17</v>
      </c>
      <c r="Q728" s="8"/>
      <c r="R728" s="49" t="s">
        <v>35</v>
      </c>
      <c r="S728" s="49" t="s">
        <v>25</v>
      </c>
      <c r="T728" s="49" t="s">
        <v>55</v>
      </c>
      <c r="U728" s="8" t="s">
        <v>56</v>
      </c>
      <c r="V728" s="9">
        <v>45029</v>
      </c>
      <c r="W728" s="9">
        <v>45029</v>
      </c>
      <c r="X728" s="51"/>
    </row>
    <row r="729" spans="1:24" x14ac:dyDescent="0.25">
      <c r="A729" s="8" t="s">
        <v>180</v>
      </c>
      <c r="B729" s="8">
        <f>(COUNTIF($A$4:$A729,$A729)=1)+0</f>
        <v>0</v>
      </c>
      <c r="C729" s="8"/>
      <c r="D729" s="8">
        <f>(COUNTIF($A$7:$A729,$A729)=1)+0</f>
        <v>0</v>
      </c>
      <c r="E729" s="8"/>
      <c r="F729" s="8"/>
      <c r="G729" s="8"/>
      <c r="H729" s="8"/>
      <c r="I729" s="8"/>
      <c r="J729" s="8"/>
      <c r="K729" s="8" t="s">
        <v>14</v>
      </c>
      <c r="L729" s="9">
        <v>44911</v>
      </c>
      <c r="M729" s="8" t="s">
        <v>397</v>
      </c>
      <c r="N729" s="8" t="s">
        <v>15</v>
      </c>
      <c r="O729" s="8" t="s">
        <v>31</v>
      </c>
      <c r="P729" s="49" t="s">
        <v>17</v>
      </c>
      <c r="Q729" s="8"/>
      <c r="R729" s="49" t="s">
        <v>35</v>
      </c>
      <c r="S729" s="49" t="s">
        <v>25</v>
      </c>
      <c r="T729" s="49" t="s">
        <v>55</v>
      </c>
      <c r="U729" s="8" t="s">
        <v>56</v>
      </c>
      <c r="V729" s="9">
        <v>45029</v>
      </c>
      <c r="W729" s="9">
        <v>45029</v>
      </c>
      <c r="X729" s="51"/>
    </row>
    <row r="730" spans="1:24" x14ac:dyDescent="0.25">
      <c r="A730" s="8" t="s">
        <v>180</v>
      </c>
      <c r="B730" s="31">
        <f>(COUNTIF($A$4:$A730,$A730)=1)+0</f>
        <v>0</v>
      </c>
      <c r="C730" s="31"/>
      <c r="D730" s="31">
        <f>(COUNTIF($A$7:$A730,$A730)=1)+0</f>
        <v>0</v>
      </c>
      <c r="E730" s="31"/>
      <c r="F730" s="31"/>
      <c r="G730" s="31"/>
      <c r="H730" s="31"/>
      <c r="I730" s="31"/>
      <c r="J730" s="31"/>
      <c r="K730" s="44" t="s">
        <v>14</v>
      </c>
      <c r="L730" s="9">
        <v>44911</v>
      </c>
      <c r="M730" s="8" t="s">
        <v>397</v>
      </c>
      <c r="N730" s="8" t="s">
        <v>15</v>
      </c>
      <c r="O730" s="8" t="s">
        <v>29</v>
      </c>
      <c r="P730" s="49" t="s">
        <v>17</v>
      </c>
      <c r="R730" s="49" t="s">
        <v>35</v>
      </c>
      <c r="S730" s="49" t="s">
        <v>25</v>
      </c>
      <c r="T730" s="49" t="s">
        <v>20</v>
      </c>
      <c r="U730" s="8" t="s">
        <v>138</v>
      </c>
      <c r="V730" s="9">
        <v>45036</v>
      </c>
      <c r="W730" s="9">
        <v>45042</v>
      </c>
      <c r="X730" s="51"/>
    </row>
    <row r="731" spans="1:24" x14ac:dyDescent="0.25">
      <c r="A731" s="8" t="s">
        <v>180</v>
      </c>
      <c r="B731" s="31"/>
      <c r="C731" s="31"/>
      <c r="D731" s="31"/>
      <c r="E731" s="31"/>
      <c r="F731" s="31"/>
      <c r="G731" s="31"/>
      <c r="H731" s="31"/>
      <c r="I731" s="31"/>
      <c r="J731" s="31"/>
      <c r="K731" s="44" t="s">
        <v>14</v>
      </c>
      <c r="L731" s="9">
        <v>44911</v>
      </c>
      <c r="M731" s="8" t="s">
        <v>397</v>
      </c>
      <c r="N731" s="8" t="s">
        <v>15</v>
      </c>
      <c r="O731" s="8" t="s">
        <v>29</v>
      </c>
      <c r="P731" s="49" t="s">
        <v>76</v>
      </c>
      <c r="R731" s="49" t="s">
        <v>18</v>
      </c>
      <c r="S731" s="49" t="s">
        <v>25</v>
      </c>
      <c r="T731" s="49" t="s">
        <v>20</v>
      </c>
      <c r="U731" s="8" t="s">
        <v>144</v>
      </c>
      <c r="V731" s="9">
        <v>45036</v>
      </c>
      <c r="W731" s="9">
        <v>45042</v>
      </c>
      <c r="X731" s="51"/>
    </row>
    <row r="732" spans="1:24" ht="87" customHeight="1" x14ac:dyDescent="0.25">
      <c r="A732" s="8" t="s">
        <v>180</v>
      </c>
      <c r="B732" s="31"/>
      <c r="C732" s="31"/>
      <c r="D732" s="31"/>
      <c r="E732" s="31"/>
      <c r="F732" s="31"/>
      <c r="G732" s="31"/>
      <c r="H732" s="31"/>
      <c r="I732" s="31"/>
      <c r="J732" s="31"/>
      <c r="K732" s="44" t="s">
        <v>14</v>
      </c>
      <c r="L732" s="9">
        <v>44911</v>
      </c>
      <c r="M732" s="8" t="s">
        <v>397</v>
      </c>
      <c r="N732" s="8" t="s">
        <v>15</v>
      </c>
      <c r="O732" s="8" t="s">
        <v>30</v>
      </c>
      <c r="P732" s="49" t="s">
        <v>76</v>
      </c>
      <c r="R732" s="49" t="s">
        <v>18</v>
      </c>
      <c r="S732" s="49" t="s">
        <v>25</v>
      </c>
      <c r="T732" s="49" t="s">
        <v>20</v>
      </c>
      <c r="U732" s="8" t="s">
        <v>144</v>
      </c>
      <c r="V732" s="9">
        <v>45036</v>
      </c>
      <c r="W732" s="9">
        <v>45042</v>
      </c>
      <c r="X732" s="51"/>
    </row>
    <row r="733" spans="1:24" ht="96" customHeight="1" x14ac:dyDescent="0.25">
      <c r="A733" s="8" t="s">
        <v>180</v>
      </c>
      <c r="B733" s="31"/>
      <c r="C733" s="31"/>
      <c r="D733" s="31"/>
      <c r="E733" s="31"/>
      <c r="F733" s="31"/>
      <c r="G733" s="31"/>
      <c r="H733" s="31"/>
      <c r="I733" s="31"/>
      <c r="J733" s="31"/>
      <c r="K733" s="44" t="s">
        <v>14</v>
      </c>
      <c r="L733" s="9">
        <v>44911</v>
      </c>
      <c r="M733" s="8" t="s">
        <v>397</v>
      </c>
      <c r="N733" s="8" t="s">
        <v>15</v>
      </c>
      <c r="O733" s="8" t="s">
        <v>31</v>
      </c>
      <c r="P733" s="49" t="s">
        <v>76</v>
      </c>
      <c r="R733" s="49" t="s">
        <v>18</v>
      </c>
      <c r="S733" s="49" t="s">
        <v>25</v>
      </c>
      <c r="T733" s="49" t="s">
        <v>20</v>
      </c>
      <c r="U733" s="8" t="s">
        <v>144</v>
      </c>
      <c r="V733" s="9">
        <v>45036</v>
      </c>
      <c r="W733" s="9">
        <v>45042</v>
      </c>
      <c r="X733" s="51"/>
    </row>
    <row r="734" spans="1:24" x14ac:dyDescent="0.25">
      <c r="A734" s="8" t="s">
        <v>180</v>
      </c>
      <c r="B734" s="31">
        <f>(COUNTIF($A$4:$A734,$A734)=1)+0</f>
        <v>0</v>
      </c>
      <c r="C734" s="31"/>
      <c r="D734" s="31">
        <f>(COUNTIF($A$7:$A734,$A734)=1)+0</f>
        <v>0</v>
      </c>
      <c r="E734" s="31"/>
      <c r="F734" s="31"/>
      <c r="G734" s="31"/>
      <c r="H734" s="31"/>
      <c r="I734" s="31"/>
      <c r="J734" s="31"/>
      <c r="K734" s="44" t="s">
        <v>14</v>
      </c>
      <c r="L734" s="9">
        <v>44911</v>
      </c>
      <c r="M734" s="8" t="s">
        <v>397</v>
      </c>
      <c r="N734" s="8" t="s">
        <v>15</v>
      </c>
      <c r="O734" s="8" t="s">
        <v>30</v>
      </c>
      <c r="P734" s="49" t="s">
        <v>66</v>
      </c>
      <c r="R734" s="49" t="s">
        <v>18</v>
      </c>
      <c r="S734" s="49" t="s">
        <v>25</v>
      </c>
      <c r="T734" s="49" t="s">
        <v>55</v>
      </c>
      <c r="U734" s="8" t="s">
        <v>56</v>
      </c>
      <c r="V734" s="9">
        <v>45031</v>
      </c>
      <c r="W734" s="9">
        <v>44994</v>
      </c>
      <c r="X734" s="51"/>
    </row>
    <row r="735" spans="1:24" x14ac:dyDescent="0.25">
      <c r="A735" s="8" t="s">
        <v>180</v>
      </c>
      <c r="B735" s="31">
        <f>(COUNTIF($A$4:$A735,$A735)=1)+0</f>
        <v>0</v>
      </c>
      <c r="C735" s="31"/>
      <c r="D735" s="31">
        <f>(COUNTIF($A$7:$A735,$A735)=1)+0</f>
        <v>0</v>
      </c>
      <c r="E735" s="31"/>
      <c r="F735" s="31"/>
      <c r="G735" s="31"/>
      <c r="H735" s="31"/>
      <c r="I735" s="31"/>
      <c r="J735" s="31"/>
      <c r="K735" s="44" t="s">
        <v>14</v>
      </c>
      <c r="L735" s="9">
        <v>44911</v>
      </c>
      <c r="M735" s="8" t="s">
        <v>397</v>
      </c>
      <c r="N735" s="8" t="s">
        <v>15</v>
      </c>
      <c r="O735" s="8" t="s">
        <v>31</v>
      </c>
      <c r="P735" s="49" t="s">
        <v>66</v>
      </c>
      <c r="R735" s="8" t="s">
        <v>18</v>
      </c>
      <c r="S735" s="8" t="s">
        <v>25</v>
      </c>
      <c r="T735" s="8" t="s">
        <v>55</v>
      </c>
      <c r="U735" s="8" t="s">
        <v>56</v>
      </c>
      <c r="V735" s="9">
        <v>45031</v>
      </c>
      <c r="W735" s="9">
        <v>44994</v>
      </c>
      <c r="X735" s="10"/>
    </row>
    <row r="736" spans="1:24" x14ac:dyDescent="0.25">
      <c r="A736" s="8" t="s">
        <v>180</v>
      </c>
      <c r="B736" s="31">
        <f>(COUNTIF($A$4:$A736,$A736)=1)+0</f>
        <v>0</v>
      </c>
      <c r="C736" s="31"/>
      <c r="D736" s="31">
        <f>(COUNTIF($A$7:$A736,$A736)=1)+0</f>
        <v>0</v>
      </c>
      <c r="E736" s="31"/>
      <c r="F736" s="31"/>
      <c r="G736" s="31"/>
      <c r="H736" s="31"/>
      <c r="I736" s="31"/>
      <c r="J736" s="31"/>
      <c r="K736" s="44" t="s">
        <v>14</v>
      </c>
      <c r="L736" s="9">
        <v>44911</v>
      </c>
      <c r="M736" s="8" t="s">
        <v>397</v>
      </c>
      <c r="N736" s="8" t="s">
        <v>15</v>
      </c>
      <c r="O736" s="8" t="s">
        <v>29</v>
      </c>
      <c r="P736" s="49" t="s">
        <v>66</v>
      </c>
      <c r="R736" s="8" t="s">
        <v>18</v>
      </c>
      <c r="S736" s="8" t="s">
        <v>25</v>
      </c>
      <c r="T736" s="8" t="s">
        <v>55</v>
      </c>
      <c r="U736" s="8" t="s">
        <v>56</v>
      </c>
      <c r="V736" s="9">
        <v>45031</v>
      </c>
      <c r="W736" s="9">
        <v>44994</v>
      </c>
      <c r="X736" s="10"/>
    </row>
    <row r="737" spans="1:24" x14ac:dyDescent="0.25">
      <c r="A737" s="8" t="s">
        <v>180</v>
      </c>
      <c r="B737" s="31">
        <f>(COUNTIF($A$4:$A737,$A737)=1)+0</f>
        <v>0</v>
      </c>
      <c r="C737" s="31"/>
      <c r="D737" s="31">
        <f>(COUNTIF($A$7:$A737,$A737)=1)+0</f>
        <v>0</v>
      </c>
      <c r="E737" s="31"/>
      <c r="F737" s="31"/>
      <c r="G737" s="31"/>
      <c r="H737" s="31"/>
      <c r="I737" s="31"/>
      <c r="J737" s="31"/>
      <c r="K737" s="44" t="s">
        <v>14</v>
      </c>
      <c r="L737" s="9">
        <v>44911</v>
      </c>
      <c r="M737" s="8" t="s">
        <v>397</v>
      </c>
      <c r="N737" s="8" t="s">
        <v>15</v>
      </c>
      <c r="O737" s="8" t="s">
        <v>30</v>
      </c>
      <c r="P737" s="49" t="s">
        <v>181</v>
      </c>
      <c r="R737" s="8" t="s">
        <v>18</v>
      </c>
      <c r="S737" s="8" t="s">
        <v>25</v>
      </c>
      <c r="T737" s="8" t="s">
        <v>55</v>
      </c>
      <c r="U737" s="8" t="s">
        <v>56</v>
      </c>
      <c r="V737" s="9">
        <v>45031</v>
      </c>
      <c r="W737" s="9">
        <v>44994</v>
      </c>
      <c r="X737" s="10"/>
    </row>
    <row r="738" spans="1:24" x14ac:dyDescent="0.25">
      <c r="A738" s="8" t="s">
        <v>180</v>
      </c>
      <c r="B738" s="31">
        <f>(COUNTIF($A$4:$A738,$A738)=1)+0</f>
        <v>0</v>
      </c>
      <c r="C738" s="31"/>
      <c r="D738" s="31">
        <f>(COUNTIF($A$7:$A738,$A738)=1)+0</f>
        <v>0</v>
      </c>
      <c r="E738" s="31"/>
      <c r="F738" s="31"/>
      <c r="G738" s="31"/>
      <c r="H738" s="31"/>
      <c r="I738" s="31"/>
      <c r="J738" s="31"/>
      <c r="K738" s="44" t="s">
        <v>14</v>
      </c>
      <c r="L738" s="9">
        <v>44911</v>
      </c>
      <c r="M738" s="8" t="s">
        <v>397</v>
      </c>
      <c r="N738" s="8" t="s">
        <v>15</v>
      </c>
      <c r="O738" s="8" t="s">
        <v>31</v>
      </c>
      <c r="P738" s="49" t="s">
        <v>181</v>
      </c>
      <c r="R738" s="8" t="s">
        <v>18</v>
      </c>
      <c r="S738" s="8" t="s">
        <v>25</v>
      </c>
      <c r="T738" s="8" t="s">
        <v>55</v>
      </c>
      <c r="U738" s="8" t="s">
        <v>56</v>
      </c>
      <c r="V738" s="9">
        <v>45031</v>
      </c>
      <c r="W738" s="9">
        <v>44994</v>
      </c>
      <c r="X738" s="10"/>
    </row>
    <row r="739" spans="1:24" x14ac:dyDescent="0.25">
      <c r="A739" s="8" t="s">
        <v>180</v>
      </c>
      <c r="B739" s="31">
        <f>(COUNTIF($A$4:$A739,$A739)=1)+0</f>
        <v>0</v>
      </c>
      <c r="C739" s="31"/>
      <c r="D739" s="31">
        <f>(COUNTIF($A$7:$A739,$A739)=1)+0</f>
        <v>0</v>
      </c>
      <c r="E739" s="31"/>
      <c r="F739" s="31"/>
      <c r="G739" s="31"/>
      <c r="H739" s="31"/>
      <c r="I739" s="31"/>
      <c r="J739" s="31"/>
      <c r="K739" s="44" t="s">
        <v>14</v>
      </c>
      <c r="L739" s="9">
        <v>44911</v>
      </c>
      <c r="M739" s="8" t="s">
        <v>397</v>
      </c>
      <c r="N739" s="8" t="s">
        <v>15</v>
      </c>
      <c r="O739" s="8" t="s">
        <v>29</v>
      </c>
      <c r="P739" s="49" t="s">
        <v>181</v>
      </c>
      <c r="R739" s="8" t="s">
        <v>18</v>
      </c>
      <c r="S739" s="8" t="s">
        <v>25</v>
      </c>
      <c r="T739" s="8" t="s">
        <v>55</v>
      </c>
      <c r="U739" s="8" t="s">
        <v>56</v>
      </c>
      <c r="V739" s="9">
        <v>45031</v>
      </c>
      <c r="W739" s="9">
        <v>44994</v>
      </c>
      <c r="X739" s="10"/>
    </row>
    <row r="740" spans="1:24" x14ac:dyDescent="0.25">
      <c r="A740" s="8" t="s">
        <v>180</v>
      </c>
      <c r="B740" s="31">
        <f>(COUNTIF($A$4:$A740,$A740)=1)+0</f>
        <v>0</v>
      </c>
      <c r="C740" s="31"/>
      <c r="D740" s="31">
        <f>(COUNTIF($A$7:$A740,$A740)=1)+0</f>
        <v>0</v>
      </c>
      <c r="E740" s="31"/>
      <c r="F740" s="31"/>
      <c r="G740" s="31"/>
      <c r="H740" s="31"/>
      <c r="I740" s="31"/>
      <c r="J740" s="31"/>
      <c r="K740" s="44" t="s">
        <v>14</v>
      </c>
      <c r="L740" s="9">
        <v>44911</v>
      </c>
      <c r="M740" s="8" t="s">
        <v>397</v>
      </c>
      <c r="N740" s="8" t="s">
        <v>15</v>
      </c>
      <c r="O740" s="8" t="s">
        <v>30</v>
      </c>
      <c r="P740" s="49" t="s">
        <v>85</v>
      </c>
      <c r="R740" s="8" t="s">
        <v>35</v>
      </c>
      <c r="S740" s="8" t="s">
        <v>25</v>
      </c>
      <c r="T740" s="8" t="s">
        <v>117</v>
      </c>
      <c r="U740" s="8" t="s">
        <v>171</v>
      </c>
      <c r="V740" s="9">
        <v>45031</v>
      </c>
      <c r="W740" s="9">
        <v>44994</v>
      </c>
      <c r="X740" s="10"/>
    </row>
    <row r="741" spans="1:24" x14ac:dyDescent="0.25">
      <c r="A741" s="8" t="s">
        <v>180</v>
      </c>
      <c r="B741" s="31">
        <f>(COUNTIF($A$4:$A741,$A741)=1)+0</f>
        <v>0</v>
      </c>
      <c r="C741" s="31"/>
      <c r="D741" s="31">
        <f>(COUNTIF($A$7:$A741,$A741)=1)+0</f>
        <v>0</v>
      </c>
      <c r="E741" s="31"/>
      <c r="F741" s="31"/>
      <c r="G741" s="31"/>
      <c r="H741" s="31"/>
      <c r="I741" s="31"/>
      <c r="J741" s="31"/>
      <c r="K741" s="44" t="s">
        <v>14</v>
      </c>
      <c r="L741" s="9">
        <v>44911</v>
      </c>
      <c r="M741" s="8" t="s">
        <v>397</v>
      </c>
      <c r="N741" s="8" t="s">
        <v>15</v>
      </c>
      <c r="O741" s="8" t="s">
        <v>31</v>
      </c>
      <c r="P741" s="8" t="s">
        <v>85</v>
      </c>
      <c r="R741" s="8" t="s">
        <v>35</v>
      </c>
      <c r="S741" s="8" t="s">
        <v>25</v>
      </c>
      <c r="T741" s="8" t="s">
        <v>117</v>
      </c>
      <c r="U741" s="8" t="s">
        <v>171</v>
      </c>
      <c r="V741" s="9">
        <v>45031</v>
      </c>
      <c r="W741" s="9">
        <v>44994</v>
      </c>
      <c r="X741" s="10"/>
    </row>
    <row r="742" spans="1:24" x14ac:dyDescent="0.25">
      <c r="A742" s="8" t="s">
        <v>180</v>
      </c>
      <c r="B742" s="31">
        <f>(COUNTIF($A$4:$A742,$A742)=1)+0</f>
        <v>0</v>
      </c>
      <c r="C742" s="31"/>
      <c r="D742" s="31">
        <f>(COUNTIF($A$7:$A742,$A742)=1)+0</f>
        <v>0</v>
      </c>
      <c r="E742" s="31"/>
      <c r="F742" s="31"/>
      <c r="G742" s="31"/>
      <c r="H742" s="31"/>
      <c r="I742" s="31"/>
      <c r="J742" s="31"/>
      <c r="K742" s="44" t="s">
        <v>14</v>
      </c>
      <c r="L742" s="9">
        <v>44911</v>
      </c>
      <c r="M742" s="8" t="s">
        <v>397</v>
      </c>
      <c r="N742" s="8" t="s">
        <v>15</v>
      </c>
      <c r="O742" s="8" t="s">
        <v>29</v>
      </c>
      <c r="P742" s="49" t="s">
        <v>85</v>
      </c>
      <c r="R742" s="8" t="s">
        <v>35</v>
      </c>
      <c r="S742" s="8" t="s">
        <v>25</v>
      </c>
      <c r="T742" s="8" t="s">
        <v>117</v>
      </c>
      <c r="U742" s="8" t="s">
        <v>171</v>
      </c>
      <c r="V742" s="9">
        <v>45031</v>
      </c>
      <c r="W742" s="9">
        <v>44994</v>
      </c>
      <c r="X742" s="10"/>
    </row>
    <row r="743" spans="1:24" x14ac:dyDescent="0.25">
      <c r="A743" s="11" t="s">
        <v>180</v>
      </c>
      <c r="B743" s="31">
        <f>(COUNTIF($A$4:$A743,$A743)=1)+0</f>
        <v>0</v>
      </c>
      <c r="C743" s="31"/>
      <c r="D743" s="31">
        <f>(COUNTIF($A$7:$A743,$A743)=1)+0</f>
        <v>0</v>
      </c>
      <c r="E743" s="31"/>
      <c r="F743" s="31"/>
      <c r="G743" s="31"/>
      <c r="H743" s="31"/>
      <c r="I743" s="31"/>
      <c r="J743" s="31"/>
      <c r="K743" s="1" t="s">
        <v>14</v>
      </c>
      <c r="L743" s="12">
        <v>44911</v>
      </c>
      <c r="M743" s="11" t="s">
        <v>397</v>
      </c>
      <c r="N743" s="11" t="s">
        <v>15</v>
      </c>
      <c r="O743" s="11" t="s">
        <v>37</v>
      </c>
      <c r="P743" s="16" t="s">
        <v>85</v>
      </c>
      <c r="R743" s="11" t="s">
        <v>35</v>
      </c>
      <c r="S743" s="11" t="s">
        <v>19</v>
      </c>
      <c r="T743" s="11" t="s">
        <v>117</v>
      </c>
      <c r="U743" s="11" t="s">
        <v>171</v>
      </c>
      <c r="V743" s="12">
        <v>45070</v>
      </c>
      <c r="W743" s="12">
        <v>45042</v>
      </c>
      <c r="X743" s="5"/>
    </row>
    <row r="744" spans="1:24" x14ac:dyDescent="0.25">
      <c r="A744" s="11" t="s">
        <v>180</v>
      </c>
      <c r="B744" s="31">
        <f>(COUNTIF($A$4:$A744,$A744)=1)+0</f>
        <v>0</v>
      </c>
      <c r="C744" s="31"/>
      <c r="D744" s="31">
        <f>(COUNTIF($A$7:$A744,$A744)=1)+0</f>
        <v>0</v>
      </c>
      <c r="E744" s="31"/>
      <c r="F744" s="31"/>
      <c r="G744" s="31"/>
      <c r="H744" s="31"/>
      <c r="I744" s="31"/>
      <c r="J744" s="31"/>
      <c r="K744" s="1" t="s">
        <v>14</v>
      </c>
      <c r="L744" s="12">
        <v>44911</v>
      </c>
      <c r="M744" s="11" t="s">
        <v>397</v>
      </c>
      <c r="N744" s="11" t="s">
        <v>15</v>
      </c>
      <c r="O744" s="11" t="s">
        <v>37</v>
      </c>
      <c r="P744" s="11" t="s">
        <v>71</v>
      </c>
      <c r="R744" s="11" t="s">
        <v>35</v>
      </c>
      <c r="S744" s="11" t="s">
        <v>19</v>
      </c>
      <c r="T744" s="11" t="s">
        <v>55</v>
      </c>
      <c r="U744" s="11" t="s">
        <v>56</v>
      </c>
      <c r="V744" s="12">
        <v>45070</v>
      </c>
      <c r="W744" s="12">
        <v>45042</v>
      </c>
      <c r="X744" s="5"/>
    </row>
    <row r="745" spans="1:24" x14ac:dyDescent="0.25">
      <c r="A745" s="11" t="s">
        <v>180</v>
      </c>
      <c r="B745" s="31">
        <f>(COUNTIF($A$4:$A745,$A745)=1)+0</f>
        <v>0</v>
      </c>
      <c r="C745" s="31"/>
      <c r="D745" s="31">
        <f>(COUNTIF($A$7:$A745,$A745)=1)+0</f>
        <v>0</v>
      </c>
      <c r="E745" s="31"/>
      <c r="F745" s="31"/>
      <c r="G745" s="31"/>
      <c r="H745" s="31"/>
      <c r="I745" s="31"/>
      <c r="J745" s="31"/>
      <c r="K745" s="1" t="s">
        <v>14</v>
      </c>
      <c r="L745" s="12">
        <v>44911</v>
      </c>
      <c r="M745" s="11" t="s">
        <v>397</v>
      </c>
      <c r="N745" s="11" t="s">
        <v>15</v>
      </c>
      <c r="O745" s="11" t="s">
        <v>30</v>
      </c>
      <c r="P745" s="11" t="s">
        <v>72</v>
      </c>
      <c r="R745" s="11" t="s">
        <v>35</v>
      </c>
      <c r="S745" s="11" t="s">
        <v>19</v>
      </c>
      <c r="T745" s="11" t="s">
        <v>20</v>
      </c>
      <c r="U745" s="11" t="s">
        <v>138</v>
      </c>
      <c r="V745" s="12">
        <v>45070</v>
      </c>
      <c r="W745" s="12">
        <v>45042</v>
      </c>
      <c r="X745" s="5"/>
    </row>
    <row r="746" spans="1:24" x14ac:dyDescent="0.25">
      <c r="A746" s="11" t="s">
        <v>180</v>
      </c>
      <c r="B746" s="31">
        <f>(COUNTIF($A$4:$A746,$A746)=1)+0</f>
        <v>0</v>
      </c>
      <c r="C746" s="31"/>
      <c r="D746" s="31">
        <f>(COUNTIF($A$7:$A746,$A746)=1)+0</f>
        <v>0</v>
      </c>
      <c r="E746" s="31"/>
      <c r="F746" s="31"/>
      <c r="G746" s="31"/>
      <c r="H746" s="31"/>
      <c r="I746" s="31"/>
      <c r="J746" s="31"/>
      <c r="K746" s="1" t="s">
        <v>14</v>
      </c>
      <c r="L746" s="12">
        <v>44911</v>
      </c>
      <c r="M746" s="11" t="s">
        <v>397</v>
      </c>
      <c r="N746" s="11" t="s">
        <v>15</v>
      </c>
      <c r="O746" s="11" t="s">
        <v>31</v>
      </c>
      <c r="P746" s="16" t="s">
        <v>72</v>
      </c>
      <c r="R746" s="11" t="s">
        <v>35</v>
      </c>
      <c r="S746" s="11" t="s">
        <v>19</v>
      </c>
      <c r="T746" s="11" t="s">
        <v>20</v>
      </c>
      <c r="U746" s="11" t="s">
        <v>138</v>
      </c>
      <c r="V746" s="12">
        <v>45070</v>
      </c>
      <c r="W746" s="12">
        <v>45042</v>
      </c>
      <c r="X746" s="5"/>
    </row>
    <row r="747" spans="1:24" x14ac:dyDescent="0.25">
      <c r="A747" s="11" t="s">
        <v>180</v>
      </c>
      <c r="B747" s="31">
        <f>(COUNTIF($A$4:$A747,$A747)=1)+0</f>
        <v>0</v>
      </c>
      <c r="C747" s="31"/>
      <c r="D747" s="31">
        <f>(COUNTIF($A$7:$A747,$A747)=1)+0</f>
        <v>0</v>
      </c>
      <c r="E747" s="31"/>
      <c r="F747" s="31"/>
      <c r="G747" s="31"/>
      <c r="H747" s="31"/>
      <c r="I747" s="31"/>
      <c r="J747" s="31"/>
      <c r="K747" s="1" t="s">
        <v>14</v>
      </c>
      <c r="L747" s="12">
        <v>44911</v>
      </c>
      <c r="M747" s="11" t="s">
        <v>397</v>
      </c>
      <c r="N747" s="11" t="s">
        <v>15</v>
      </c>
      <c r="O747" s="11" t="s">
        <v>37</v>
      </c>
      <c r="P747" s="16" t="s">
        <v>70</v>
      </c>
      <c r="R747" s="11" t="s">
        <v>35</v>
      </c>
      <c r="S747" s="11" t="s">
        <v>19</v>
      </c>
      <c r="T747" s="11" t="s">
        <v>55</v>
      </c>
      <c r="U747" s="11" t="s">
        <v>56</v>
      </c>
      <c r="V747" s="12">
        <v>45070</v>
      </c>
      <c r="W747" s="12">
        <v>45042</v>
      </c>
      <c r="X747" s="5"/>
    </row>
    <row r="748" spans="1:24" x14ac:dyDescent="0.25">
      <c r="A748" s="11" t="s">
        <v>180</v>
      </c>
      <c r="B748" s="31">
        <f>(COUNTIF($A$4:$A748,$A748)=1)+0</f>
        <v>0</v>
      </c>
      <c r="C748" s="31"/>
      <c r="D748" s="31">
        <f>(COUNTIF($A$7:$A748,$A748)=1)+0</f>
        <v>0</v>
      </c>
      <c r="E748" s="31"/>
      <c r="F748" s="31"/>
      <c r="G748" s="31"/>
      <c r="H748" s="31"/>
      <c r="I748" s="31"/>
      <c r="J748" s="31"/>
      <c r="K748" s="1" t="s">
        <v>14</v>
      </c>
      <c r="L748" s="12">
        <v>44911</v>
      </c>
      <c r="M748" s="11" t="s">
        <v>397</v>
      </c>
      <c r="N748" s="11" t="s">
        <v>15</v>
      </c>
      <c r="O748" s="11" t="s">
        <v>29</v>
      </c>
      <c r="P748" s="16" t="s">
        <v>72</v>
      </c>
      <c r="R748" s="11" t="s">
        <v>35</v>
      </c>
      <c r="S748" s="16" t="s">
        <v>19</v>
      </c>
      <c r="T748" s="11" t="s">
        <v>20</v>
      </c>
      <c r="U748" s="11" t="s">
        <v>138</v>
      </c>
      <c r="V748" s="12">
        <v>45070</v>
      </c>
      <c r="W748" s="12">
        <v>45042</v>
      </c>
      <c r="X748" s="5"/>
    </row>
    <row r="749" spans="1:24" x14ac:dyDescent="0.25">
      <c r="A749" s="11" t="s">
        <v>180</v>
      </c>
      <c r="B749" s="31">
        <f>(COUNTIF($A$4:$A749,$A749)=1)+0</f>
        <v>0</v>
      </c>
      <c r="C749" s="31"/>
      <c r="D749" s="31">
        <f>(COUNTIF($A$7:$A749,$A749)=1)+0</f>
        <v>0</v>
      </c>
      <c r="E749" s="31"/>
      <c r="F749" s="31"/>
      <c r="G749" s="31"/>
      <c r="H749" s="31"/>
      <c r="I749" s="31"/>
      <c r="J749" s="31"/>
      <c r="K749" s="1" t="s">
        <v>14</v>
      </c>
      <c r="L749" s="12">
        <v>44911</v>
      </c>
      <c r="M749" s="11" t="s">
        <v>397</v>
      </c>
      <c r="N749" s="11" t="s">
        <v>15</v>
      </c>
      <c r="O749" s="11" t="s">
        <v>37</v>
      </c>
      <c r="P749" s="16" t="s">
        <v>74</v>
      </c>
      <c r="R749" s="11" t="s">
        <v>35</v>
      </c>
      <c r="S749" s="16" t="s">
        <v>19</v>
      </c>
      <c r="T749" s="11" t="s">
        <v>55</v>
      </c>
      <c r="U749" s="11" t="s">
        <v>56</v>
      </c>
      <c r="V749" s="12">
        <v>45070</v>
      </c>
      <c r="W749" s="12">
        <v>45042</v>
      </c>
      <c r="X749" s="5"/>
    </row>
    <row r="750" spans="1:24" x14ac:dyDescent="0.25">
      <c r="A750" s="11" t="s">
        <v>180</v>
      </c>
      <c r="B750" s="31">
        <f>(COUNTIF($A$4:$A750,$A750)=1)+0</f>
        <v>0</v>
      </c>
      <c r="C750" s="31"/>
      <c r="D750" s="31">
        <f>(COUNTIF($A$7:$A750,$A750)=1)+0</f>
        <v>0</v>
      </c>
      <c r="E750" s="31"/>
      <c r="F750" s="31"/>
      <c r="G750" s="31"/>
      <c r="H750" s="31"/>
      <c r="I750" s="31"/>
      <c r="J750" s="31"/>
      <c r="K750" s="1" t="s">
        <v>14</v>
      </c>
      <c r="L750" s="12">
        <v>44911</v>
      </c>
      <c r="M750" s="11" t="s">
        <v>397</v>
      </c>
      <c r="N750" s="11" t="s">
        <v>15</v>
      </c>
      <c r="O750" s="11" t="s">
        <v>37</v>
      </c>
      <c r="P750" s="16" t="s">
        <v>182</v>
      </c>
      <c r="R750" s="11" t="s">
        <v>18</v>
      </c>
      <c r="S750" s="11" t="s">
        <v>19</v>
      </c>
      <c r="T750" s="11" t="s">
        <v>20</v>
      </c>
      <c r="U750" s="11" t="s">
        <v>144</v>
      </c>
      <c r="V750" s="12">
        <v>45070</v>
      </c>
      <c r="W750" s="12">
        <v>45042</v>
      </c>
      <c r="X750" s="5"/>
    </row>
    <row r="751" spans="1:24" x14ac:dyDescent="0.25">
      <c r="A751" s="11" t="s">
        <v>180</v>
      </c>
      <c r="B751" s="31">
        <f>(COUNTIF($A$4:$A751,$A751)=1)+0</f>
        <v>0</v>
      </c>
      <c r="C751" s="31"/>
      <c r="D751" s="31">
        <f>(COUNTIF($A$7:$A751,$A751)=1)+0</f>
        <v>0</v>
      </c>
      <c r="E751" s="31"/>
      <c r="F751" s="31"/>
      <c r="G751" s="31"/>
      <c r="H751" s="31"/>
      <c r="I751" s="31"/>
      <c r="J751" s="31"/>
      <c r="K751" s="1" t="s">
        <v>14</v>
      </c>
      <c r="L751" s="12">
        <v>44911</v>
      </c>
      <c r="M751" s="11" t="s">
        <v>397</v>
      </c>
      <c r="N751" s="11" t="s">
        <v>15</v>
      </c>
      <c r="O751" s="11" t="s">
        <v>30</v>
      </c>
      <c r="P751" s="16" t="s">
        <v>71</v>
      </c>
      <c r="R751" s="11" t="s">
        <v>35</v>
      </c>
      <c r="S751" s="11" t="s">
        <v>19</v>
      </c>
      <c r="T751" s="11" t="s">
        <v>55</v>
      </c>
      <c r="U751" s="11" t="s">
        <v>56</v>
      </c>
      <c r="V751" s="12">
        <v>45070</v>
      </c>
      <c r="W751" s="12">
        <v>45042</v>
      </c>
      <c r="X751" s="5"/>
    </row>
    <row r="752" spans="1:24" x14ac:dyDescent="0.25">
      <c r="A752" s="11" t="s">
        <v>180</v>
      </c>
      <c r="B752" s="31">
        <f>(COUNTIF($A$4:$A752,$A752)=1)+0</f>
        <v>0</v>
      </c>
      <c r="C752" s="31"/>
      <c r="D752" s="31">
        <f>(COUNTIF($A$7:$A752,$A752)=1)+0</f>
        <v>0</v>
      </c>
      <c r="E752" s="31"/>
      <c r="F752" s="31"/>
      <c r="G752" s="31"/>
      <c r="H752" s="31"/>
      <c r="I752" s="31"/>
      <c r="J752" s="31"/>
      <c r="K752" s="1" t="s">
        <v>14</v>
      </c>
      <c r="L752" s="12">
        <v>44911</v>
      </c>
      <c r="M752" s="11" t="s">
        <v>397</v>
      </c>
      <c r="N752" s="11" t="s">
        <v>15</v>
      </c>
      <c r="O752" s="11" t="s">
        <v>31</v>
      </c>
      <c r="P752" s="16" t="s">
        <v>71</v>
      </c>
      <c r="R752" s="11" t="s">
        <v>35</v>
      </c>
      <c r="S752" s="11" t="s">
        <v>19</v>
      </c>
      <c r="T752" s="11" t="s">
        <v>55</v>
      </c>
      <c r="U752" s="11" t="s">
        <v>56</v>
      </c>
      <c r="V752" s="12">
        <v>45070</v>
      </c>
      <c r="W752" s="12">
        <v>45042</v>
      </c>
      <c r="X752" s="5"/>
    </row>
    <row r="753" spans="1:24" x14ac:dyDescent="0.25">
      <c r="A753" s="11" t="s">
        <v>180</v>
      </c>
      <c r="B753" s="31">
        <f>(COUNTIF($A$4:$A753,$A753)=1)+0</f>
        <v>0</v>
      </c>
      <c r="C753" s="31"/>
      <c r="D753" s="31">
        <f>(COUNTIF($A$7:$A753,$A753)=1)+0</f>
        <v>0</v>
      </c>
      <c r="E753" s="31"/>
      <c r="F753" s="31"/>
      <c r="G753" s="31"/>
      <c r="H753" s="31"/>
      <c r="I753" s="31"/>
      <c r="J753" s="31"/>
      <c r="K753" s="1" t="s">
        <v>14</v>
      </c>
      <c r="L753" s="12">
        <v>44911</v>
      </c>
      <c r="M753" s="11" t="s">
        <v>397</v>
      </c>
      <c r="N753" s="11" t="s">
        <v>15</v>
      </c>
      <c r="O753" s="11" t="s">
        <v>29</v>
      </c>
      <c r="P753" s="16" t="s">
        <v>71</v>
      </c>
      <c r="R753" s="11" t="s">
        <v>35</v>
      </c>
      <c r="S753" s="11" t="s">
        <v>19</v>
      </c>
      <c r="T753" s="11" t="s">
        <v>55</v>
      </c>
      <c r="U753" s="11" t="s">
        <v>56</v>
      </c>
      <c r="V753" s="12">
        <v>45070</v>
      </c>
      <c r="W753" s="12">
        <v>45042</v>
      </c>
      <c r="X753" s="5"/>
    </row>
    <row r="754" spans="1:24" x14ac:dyDescent="0.25">
      <c r="A754" s="11" t="s">
        <v>180</v>
      </c>
      <c r="B754" s="31">
        <f>(COUNTIF($A$4:$A754,$A754)=1)+0</f>
        <v>0</v>
      </c>
      <c r="C754" s="31"/>
      <c r="D754" s="31">
        <f>(COUNTIF($A$7:$A754,$A754)=1)+0</f>
        <v>0</v>
      </c>
      <c r="E754" s="31"/>
      <c r="F754" s="31"/>
      <c r="G754" s="31"/>
      <c r="H754" s="31"/>
      <c r="I754" s="31"/>
      <c r="J754" s="31"/>
      <c r="K754" s="1" t="s">
        <v>14</v>
      </c>
      <c r="L754" s="12">
        <v>44911</v>
      </c>
      <c r="M754" s="11" t="s">
        <v>397</v>
      </c>
      <c r="N754" s="11" t="s">
        <v>15</v>
      </c>
      <c r="O754" s="11" t="s">
        <v>30</v>
      </c>
      <c r="P754" s="16" t="s">
        <v>70</v>
      </c>
      <c r="R754" s="11" t="s">
        <v>35</v>
      </c>
      <c r="S754" s="11" t="s">
        <v>19</v>
      </c>
      <c r="T754" s="11" t="s">
        <v>55</v>
      </c>
      <c r="U754" s="11" t="s">
        <v>56</v>
      </c>
      <c r="V754" s="12">
        <v>45070</v>
      </c>
      <c r="W754" s="12">
        <v>45042</v>
      </c>
      <c r="X754" s="5"/>
    </row>
    <row r="755" spans="1:24" x14ac:dyDescent="0.25">
      <c r="A755" s="11" t="s">
        <v>180</v>
      </c>
      <c r="B755" s="31">
        <f>(COUNTIF($A$4:$A755,$A755)=1)+0</f>
        <v>0</v>
      </c>
      <c r="C755" s="31"/>
      <c r="D755" s="31">
        <f>(COUNTIF($A$7:$A755,$A755)=1)+0</f>
        <v>0</v>
      </c>
      <c r="E755" s="31"/>
      <c r="F755" s="31"/>
      <c r="G755" s="31"/>
      <c r="H755" s="31"/>
      <c r="I755" s="31"/>
      <c r="J755" s="31"/>
      <c r="K755" s="1" t="s">
        <v>14</v>
      </c>
      <c r="L755" s="12">
        <v>44911</v>
      </c>
      <c r="M755" s="11" t="s">
        <v>397</v>
      </c>
      <c r="N755" s="11" t="s">
        <v>15</v>
      </c>
      <c r="O755" s="11" t="s">
        <v>31</v>
      </c>
      <c r="P755" s="16" t="s">
        <v>70</v>
      </c>
      <c r="R755" s="11" t="s">
        <v>35</v>
      </c>
      <c r="S755" s="11" t="s">
        <v>19</v>
      </c>
      <c r="T755" s="11" t="s">
        <v>55</v>
      </c>
      <c r="U755" s="11" t="s">
        <v>56</v>
      </c>
      <c r="V755" s="12">
        <v>45070</v>
      </c>
      <c r="W755" s="12">
        <v>45042</v>
      </c>
      <c r="X755" s="5"/>
    </row>
    <row r="756" spans="1:24" x14ac:dyDescent="0.25">
      <c r="A756" s="11" t="s">
        <v>180</v>
      </c>
      <c r="B756" s="31">
        <f>(COUNTIF($A$4:$A756,$A756)=1)+0</f>
        <v>0</v>
      </c>
      <c r="C756" s="31"/>
      <c r="D756" s="31">
        <f>(COUNTIF($A$7:$A756,$A756)=1)+0</f>
        <v>0</v>
      </c>
      <c r="E756" s="31"/>
      <c r="F756" s="31"/>
      <c r="G756" s="31"/>
      <c r="H756" s="31"/>
      <c r="I756" s="31"/>
      <c r="J756" s="31"/>
      <c r="K756" s="1" t="s">
        <v>14</v>
      </c>
      <c r="L756" s="12">
        <v>44911</v>
      </c>
      <c r="M756" s="11" t="s">
        <v>397</v>
      </c>
      <c r="N756" s="11" t="s">
        <v>15</v>
      </c>
      <c r="O756" s="11" t="s">
        <v>29</v>
      </c>
      <c r="P756" s="16" t="s">
        <v>70</v>
      </c>
      <c r="R756" s="11" t="s">
        <v>35</v>
      </c>
      <c r="S756" s="11" t="s">
        <v>19</v>
      </c>
      <c r="T756" s="11" t="s">
        <v>55</v>
      </c>
      <c r="U756" s="11" t="s">
        <v>56</v>
      </c>
      <c r="V756" s="12">
        <v>45070</v>
      </c>
      <c r="W756" s="12">
        <v>45042</v>
      </c>
      <c r="X756" s="5"/>
    </row>
    <row r="757" spans="1:24" x14ac:dyDescent="0.25">
      <c r="A757" s="11" t="s">
        <v>180</v>
      </c>
      <c r="B757" s="31">
        <f>(COUNTIF($A$4:$A757,$A757)=1)+0</f>
        <v>0</v>
      </c>
      <c r="C757" s="31"/>
      <c r="D757" s="31">
        <f>(COUNTIF($A$7:$A757,$A757)=1)+0</f>
        <v>0</v>
      </c>
      <c r="E757" s="31"/>
      <c r="F757" s="31"/>
      <c r="G757" s="31"/>
      <c r="H757" s="31"/>
      <c r="I757" s="31"/>
      <c r="J757" s="31"/>
      <c r="K757" s="1" t="s">
        <v>14</v>
      </c>
      <c r="L757" s="12">
        <v>44911</v>
      </c>
      <c r="M757" s="11" t="s">
        <v>397</v>
      </c>
      <c r="N757" s="11" t="s">
        <v>15</v>
      </c>
      <c r="O757" s="11" t="s">
        <v>30</v>
      </c>
      <c r="P757" s="16" t="s">
        <v>74</v>
      </c>
      <c r="R757" s="11" t="s">
        <v>35</v>
      </c>
      <c r="S757" s="11" t="s">
        <v>19</v>
      </c>
      <c r="T757" s="11" t="s">
        <v>55</v>
      </c>
      <c r="U757" s="11" t="s">
        <v>56</v>
      </c>
      <c r="V757" s="12">
        <v>45070</v>
      </c>
      <c r="W757" s="12">
        <v>45042</v>
      </c>
      <c r="X757" s="5"/>
    </row>
    <row r="758" spans="1:24" x14ac:dyDescent="0.25">
      <c r="A758" s="11" t="s">
        <v>180</v>
      </c>
      <c r="B758" s="31">
        <f>(COUNTIF($A$4:$A758,$A758)=1)+0</f>
        <v>0</v>
      </c>
      <c r="C758" s="31"/>
      <c r="D758" s="31">
        <f>(COUNTIF($A$7:$A758,$A758)=1)+0</f>
        <v>0</v>
      </c>
      <c r="E758" s="31"/>
      <c r="F758" s="31"/>
      <c r="G758" s="31"/>
      <c r="H758" s="31"/>
      <c r="I758" s="31"/>
      <c r="J758" s="31"/>
      <c r="K758" s="1" t="s">
        <v>14</v>
      </c>
      <c r="L758" s="12">
        <v>44911</v>
      </c>
      <c r="M758" s="11" t="s">
        <v>397</v>
      </c>
      <c r="N758" s="11" t="s">
        <v>15</v>
      </c>
      <c r="O758" s="11" t="s">
        <v>31</v>
      </c>
      <c r="P758" s="11" t="s">
        <v>74</v>
      </c>
      <c r="R758" s="11" t="s">
        <v>35</v>
      </c>
      <c r="S758" s="11" t="s">
        <v>19</v>
      </c>
      <c r="T758" s="11" t="s">
        <v>55</v>
      </c>
      <c r="U758" s="11" t="s">
        <v>56</v>
      </c>
      <c r="V758" s="12">
        <v>45070</v>
      </c>
      <c r="W758" s="12">
        <v>45042</v>
      </c>
      <c r="X758" s="5"/>
    </row>
    <row r="759" spans="1:24" x14ac:dyDescent="0.25">
      <c r="A759" s="11" t="s">
        <v>180</v>
      </c>
      <c r="B759" s="31">
        <f>(COUNTIF($A$4:$A759,$A759)=1)+0</f>
        <v>0</v>
      </c>
      <c r="C759" s="31"/>
      <c r="D759" s="31">
        <f>(COUNTIF($A$7:$A759,$A759)=1)+0</f>
        <v>0</v>
      </c>
      <c r="E759" s="31"/>
      <c r="F759" s="31"/>
      <c r="G759" s="31"/>
      <c r="H759" s="31"/>
      <c r="I759" s="31"/>
      <c r="J759" s="31"/>
      <c r="K759" s="1" t="s">
        <v>14</v>
      </c>
      <c r="L759" s="12">
        <v>44911</v>
      </c>
      <c r="M759" s="11" t="s">
        <v>397</v>
      </c>
      <c r="N759" s="11" t="s">
        <v>15</v>
      </c>
      <c r="O759" s="11" t="s">
        <v>29</v>
      </c>
      <c r="P759" s="11" t="s">
        <v>74</v>
      </c>
      <c r="R759" s="11" t="s">
        <v>35</v>
      </c>
      <c r="S759" s="11" t="s">
        <v>19</v>
      </c>
      <c r="T759" s="11" t="s">
        <v>55</v>
      </c>
      <c r="U759" s="11" t="s">
        <v>56</v>
      </c>
      <c r="V759" s="12">
        <v>45070</v>
      </c>
      <c r="W759" s="12">
        <v>45042</v>
      </c>
      <c r="X759" s="5"/>
    </row>
    <row r="760" spans="1:24" x14ac:dyDescent="0.25">
      <c r="A760" s="11" t="s">
        <v>180</v>
      </c>
      <c r="B760" s="31">
        <f>(COUNTIF($A$4:$A760,$A760)=1)+0</f>
        <v>0</v>
      </c>
      <c r="C760" s="31"/>
      <c r="D760" s="31">
        <f>(COUNTIF($A$7:$A760,$A760)=1)+0</f>
        <v>0</v>
      </c>
      <c r="E760" s="31"/>
      <c r="F760" s="31"/>
      <c r="G760" s="31"/>
      <c r="H760" s="31"/>
      <c r="I760" s="31"/>
      <c r="J760" s="31"/>
      <c r="K760" s="1" t="s">
        <v>14</v>
      </c>
      <c r="L760" s="12">
        <v>44911</v>
      </c>
      <c r="M760" s="11" t="s">
        <v>397</v>
      </c>
      <c r="N760" s="11" t="s">
        <v>15</v>
      </c>
      <c r="O760" s="11" t="s">
        <v>30</v>
      </c>
      <c r="P760" s="11" t="s">
        <v>182</v>
      </c>
      <c r="R760" s="11" t="s">
        <v>18</v>
      </c>
      <c r="S760" s="11" t="s">
        <v>19</v>
      </c>
      <c r="T760" s="11" t="s">
        <v>20</v>
      </c>
      <c r="U760" s="11" t="s">
        <v>144</v>
      </c>
      <c r="V760" s="12">
        <v>45070</v>
      </c>
      <c r="W760" s="12">
        <v>45042</v>
      </c>
      <c r="X760" s="5"/>
    </row>
    <row r="761" spans="1:24" x14ac:dyDescent="0.25">
      <c r="A761" s="11" t="s">
        <v>180</v>
      </c>
      <c r="B761" s="31">
        <f>(COUNTIF($A$4:$A761,$A761)=1)+0</f>
        <v>0</v>
      </c>
      <c r="C761" s="31"/>
      <c r="D761" s="31">
        <f>(COUNTIF($A$7:$A761,$A761)=1)+0</f>
        <v>0</v>
      </c>
      <c r="E761" s="31"/>
      <c r="F761" s="31"/>
      <c r="G761" s="31"/>
      <c r="H761" s="31"/>
      <c r="I761" s="31"/>
      <c r="J761" s="31"/>
      <c r="K761" s="1" t="s">
        <v>14</v>
      </c>
      <c r="L761" s="12">
        <v>44911</v>
      </c>
      <c r="M761" s="11" t="s">
        <v>397</v>
      </c>
      <c r="N761" s="11" t="s">
        <v>15</v>
      </c>
      <c r="O761" s="11" t="s">
        <v>31</v>
      </c>
      <c r="P761" s="16" t="s">
        <v>182</v>
      </c>
      <c r="R761" s="11" t="s">
        <v>18</v>
      </c>
      <c r="S761" s="16" t="s">
        <v>19</v>
      </c>
      <c r="T761" s="11" t="s">
        <v>20</v>
      </c>
      <c r="U761" s="11" t="s">
        <v>144</v>
      </c>
      <c r="V761" s="12">
        <v>45070</v>
      </c>
      <c r="W761" s="12">
        <v>45042</v>
      </c>
      <c r="X761" s="5"/>
    </row>
    <row r="762" spans="1:24" x14ac:dyDescent="0.25">
      <c r="A762" s="11" t="s">
        <v>180</v>
      </c>
      <c r="B762" s="31">
        <f>(COUNTIF($A$4:$A762,$A762)=1)+0</f>
        <v>0</v>
      </c>
      <c r="C762" s="31"/>
      <c r="D762" s="31">
        <f>(COUNTIF($A$7:$A762,$A762)=1)+0</f>
        <v>0</v>
      </c>
      <c r="E762" s="31"/>
      <c r="F762" s="31"/>
      <c r="G762" s="31"/>
      <c r="H762" s="31"/>
      <c r="I762" s="31"/>
      <c r="J762" s="31"/>
      <c r="K762" s="1" t="s">
        <v>14</v>
      </c>
      <c r="L762" s="12">
        <v>44911</v>
      </c>
      <c r="M762" s="11" t="s">
        <v>397</v>
      </c>
      <c r="N762" s="11" t="s">
        <v>15</v>
      </c>
      <c r="O762" s="11" t="s">
        <v>29</v>
      </c>
      <c r="P762" s="11" t="s">
        <v>182</v>
      </c>
      <c r="R762" s="11" t="s">
        <v>18</v>
      </c>
      <c r="S762" s="16" t="s">
        <v>19</v>
      </c>
      <c r="T762" s="11" t="s">
        <v>20</v>
      </c>
      <c r="U762" s="11" t="s">
        <v>144</v>
      </c>
      <c r="V762" s="12">
        <v>45070</v>
      </c>
      <c r="W762" s="12">
        <v>45042</v>
      </c>
      <c r="X762" s="5"/>
    </row>
    <row r="763" spans="1:24" x14ac:dyDescent="0.25">
      <c r="A763" s="8" t="s">
        <v>292</v>
      </c>
      <c r="B763" s="8">
        <f>(COUNTIF($A$4:$A763,$A763)=1)+0</f>
        <v>1</v>
      </c>
      <c r="C763" s="8"/>
      <c r="D763" s="8"/>
      <c r="E763" s="8"/>
      <c r="F763" s="8"/>
      <c r="G763" s="8"/>
      <c r="H763" s="8"/>
      <c r="I763" s="8"/>
      <c r="J763" s="8">
        <f>(COUNTIF($A$75:$A763,$A763)=1)+0</f>
        <v>1</v>
      </c>
      <c r="K763" s="8" t="s">
        <v>14</v>
      </c>
      <c r="L763" s="9">
        <v>45021</v>
      </c>
      <c r="M763" s="8" t="s">
        <v>399</v>
      </c>
      <c r="N763" s="8" t="s">
        <v>15</v>
      </c>
      <c r="O763" s="8" t="s">
        <v>24</v>
      </c>
      <c r="P763" s="49" t="s">
        <v>293</v>
      </c>
      <c r="Q763" s="8"/>
      <c r="R763" s="8" t="s">
        <v>49</v>
      </c>
      <c r="S763" s="8" t="s">
        <v>25</v>
      </c>
      <c r="T763" s="8" t="s">
        <v>55</v>
      </c>
      <c r="U763" s="8" t="s">
        <v>56</v>
      </c>
      <c r="V763" s="9">
        <v>45036</v>
      </c>
      <c r="W763" s="9">
        <v>45036</v>
      </c>
      <c r="X763" s="8"/>
    </row>
    <row r="764" spans="1:24" x14ac:dyDescent="0.25">
      <c r="A764" s="8" t="s">
        <v>292</v>
      </c>
      <c r="B764" s="8">
        <f>(COUNTIF($A$4:$A764,$A764)=1)+0</f>
        <v>0</v>
      </c>
      <c r="C764" s="8"/>
      <c r="D764" s="8"/>
      <c r="E764" s="8"/>
      <c r="F764" s="8"/>
      <c r="G764" s="8"/>
      <c r="H764" s="8"/>
      <c r="I764" s="8"/>
      <c r="J764" s="8">
        <f>(COUNTIF($A$75:$A764,$A764)=1)+0</f>
        <v>0</v>
      </c>
      <c r="K764" s="8" t="s">
        <v>14</v>
      </c>
      <c r="L764" s="9">
        <v>45021</v>
      </c>
      <c r="M764" s="8" t="s">
        <v>399</v>
      </c>
      <c r="N764" s="8" t="s">
        <v>15</v>
      </c>
      <c r="O764" s="8" t="s">
        <v>64</v>
      </c>
      <c r="P764" s="49" t="s">
        <v>293</v>
      </c>
      <c r="Q764" s="8"/>
      <c r="R764" s="8" t="s">
        <v>49</v>
      </c>
      <c r="S764" s="49" t="s">
        <v>25</v>
      </c>
      <c r="T764" s="8" t="s">
        <v>55</v>
      </c>
      <c r="U764" s="8" t="s">
        <v>56</v>
      </c>
      <c r="V764" s="9">
        <v>45036</v>
      </c>
      <c r="W764" s="9">
        <v>45036</v>
      </c>
      <c r="X764" s="8"/>
    </row>
    <row r="765" spans="1:24" x14ac:dyDescent="0.25">
      <c r="A765" s="44" t="s">
        <v>314</v>
      </c>
      <c r="B765" s="31"/>
      <c r="C765" s="31"/>
      <c r="D765" s="31"/>
      <c r="E765" s="31"/>
      <c r="F765" s="31"/>
      <c r="G765" s="31"/>
      <c r="H765" s="31"/>
      <c r="I765" s="31"/>
      <c r="J765" s="31"/>
      <c r="K765" s="44" t="s">
        <v>14</v>
      </c>
      <c r="L765" s="9">
        <v>45091</v>
      </c>
      <c r="M765" s="8" t="s">
        <v>393</v>
      </c>
      <c r="N765" s="8" t="s">
        <v>90</v>
      </c>
      <c r="O765" s="8" t="s">
        <v>30</v>
      </c>
      <c r="P765" s="8" t="s">
        <v>315</v>
      </c>
      <c r="Q765" s="5"/>
      <c r="R765" s="8" t="s">
        <v>49</v>
      </c>
      <c r="S765" s="49" t="s">
        <v>25</v>
      </c>
      <c r="T765" s="8" t="s">
        <v>55</v>
      </c>
      <c r="U765" s="8" t="s">
        <v>56</v>
      </c>
      <c r="V765" s="9">
        <v>45098</v>
      </c>
      <c r="W765" s="9">
        <v>45104</v>
      </c>
      <c r="X765" s="10"/>
    </row>
    <row r="766" spans="1:24" x14ac:dyDescent="0.25">
      <c r="A766" s="44" t="s">
        <v>314</v>
      </c>
      <c r="B766" s="31"/>
      <c r="C766" s="31"/>
      <c r="D766" s="31"/>
      <c r="E766" s="31"/>
      <c r="F766" s="31"/>
      <c r="G766" s="31"/>
      <c r="H766" s="31"/>
      <c r="I766" s="31"/>
      <c r="J766" s="31"/>
      <c r="K766" s="44" t="s">
        <v>14</v>
      </c>
      <c r="L766" s="9">
        <v>45091</v>
      </c>
      <c r="M766" s="8" t="s">
        <v>393</v>
      </c>
      <c r="N766" s="8" t="s">
        <v>90</v>
      </c>
      <c r="O766" s="8" t="s">
        <v>31</v>
      </c>
      <c r="P766" s="8" t="s">
        <v>315</v>
      </c>
      <c r="Q766" s="5"/>
      <c r="R766" s="8" t="s">
        <v>49</v>
      </c>
      <c r="S766" s="8" t="s">
        <v>25</v>
      </c>
      <c r="T766" s="8" t="s">
        <v>55</v>
      </c>
      <c r="U766" s="8" t="s">
        <v>56</v>
      </c>
      <c r="V766" s="50">
        <v>45098</v>
      </c>
      <c r="W766" s="9">
        <v>45104</v>
      </c>
      <c r="X766" s="10"/>
    </row>
    <row r="767" spans="1:24" x14ac:dyDescent="0.25">
      <c r="A767" s="92" t="s">
        <v>314</v>
      </c>
      <c r="K767" s="92" t="s">
        <v>14</v>
      </c>
      <c r="L767" s="90"/>
      <c r="M767" s="90" t="e">
        <v>#N/A</v>
      </c>
      <c r="N767" s="90"/>
      <c r="O767" s="90"/>
      <c r="P767" s="90"/>
      <c r="R767" s="90"/>
      <c r="S767" s="90" t="s">
        <v>191</v>
      </c>
      <c r="T767" s="90"/>
      <c r="U767" s="96"/>
      <c r="V767" s="114"/>
      <c r="W767" s="99"/>
      <c r="X767" s="90"/>
    </row>
    <row r="768" spans="1:24" x14ac:dyDescent="0.25">
      <c r="A768" s="8" t="s">
        <v>183</v>
      </c>
      <c r="B768" s="31">
        <f>(COUNTIF($A$4:$A768,$A768)=1)+0</f>
        <v>1</v>
      </c>
      <c r="C768" s="31"/>
      <c r="D768" s="31"/>
      <c r="E768" s="31"/>
      <c r="F768" s="31"/>
      <c r="G768" s="31"/>
      <c r="H768" s="31">
        <f>(COUNTIF($A$4:$A785,$A768)=1)+0</f>
        <v>0</v>
      </c>
      <c r="I768" s="31"/>
      <c r="J768" s="31"/>
      <c r="K768" s="8" t="s">
        <v>216</v>
      </c>
      <c r="L768" s="9">
        <v>44950</v>
      </c>
      <c r="M768" s="8" t="s">
        <v>402</v>
      </c>
      <c r="N768" s="8" t="s">
        <v>52</v>
      </c>
      <c r="O768" s="8" t="s">
        <v>30</v>
      </c>
      <c r="P768" s="8" t="s">
        <v>68</v>
      </c>
      <c r="R768" s="8" t="s">
        <v>54</v>
      </c>
      <c r="S768" s="8" t="s">
        <v>25</v>
      </c>
      <c r="T768" s="8" t="s">
        <v>55</v>
      </c>
      <c r="U768" s="53" t="s">
        <v>56</v>
      </c>
      <c r="V768" s="9">
        <v>45112</v>
      </c>
      <c r="W768" s="69">
        <v>45105</v>
      </c>
      <c r="X768" s="10"/>
    </row>
    <row r="769" spans="1:24" x14ac:dyDescent="0.25">
      <c r="A769" s="8" t="s">
        <v>183</v>
      </c>
      <c r="B769" s="31">
        <f>(COUNTIF($A$4:$A769,$A769)=1)+0</f>
        <v>0</v>
      </c>
      <c r="C769" s="31"/>
      <c r="D769" s="31"/>
      <c r="E769" s="31"/>
      <c r="F769" s="31"/>
      <c r="G769" s="31"/>
      <c r="H769" s="31">
        <f>(COUNTIF($A$4:$A786,$A769)=1)+0</f>
        <v>0</v>
      </c>
      <c r="I769" s="31"/>
      <c r="J769" s="31"/>
      <c r="K769" s="8" t="s">
        <v>216</v>
      </c>
      <c r="L769" s="9">
        <v>44950</v>
      </c>
      <c r="M769" s="8" t="s">
        <v>402</v>
      </c>
      <c r="N769" s="8" t="s">
        <v>52</v>
      </c>
      <c r="O769" s="8" t="s">
        <v>31</v>
      </c>
      <c r="P769" s="8" t="s">
        <v>68</v>
      </c>
      <c r="R769" s="8" t="s">
        <v>54</v>
      </c>
      <c r="S769" s="8" t="s">
        <v>25</v>
      </c>
      <c r="T769" s="8" t="s">
        <v>55</v>
      </c>
      <c r="U769" s="53" t="s">
        <v>56</v>
      </c>
      <c r="V769" s="9">
        <v>45112</v>
      </c>
      <c r="W769" s="69">
        <v>45105</v>
      </c>
      <c r="X769" s="10"/>
    </row>
    <row r="770" spans="1:24" x14ac:dyDescent="0.25">
      <c r="A770" s="8" t="s">
        <v>183</v>
      </c>
      <c r="B770" s="31">
        <f>(COUNTIF($A$4:$A770,$A770)=1)+0</f>
        <v>0</v>
      </c>
      <c r="C770" s="31"/>
      <c r="D770" s="31"/>
      <c r="E770" s="31"/>
      <c r="F770" s="31"/>
      <c r="G770" s="31"/>
      <c r="H770" s="31">
        <f>(COUNTIF($A$4:$A787,$A770)=1)+0</f>
        <v>0</v>
      </c>
      <c r="I770" s="31"/>
      <c r="J770" s="31"/>
      <c r="K770" s="8" t="s">
        <v>216</v>
      </c>
      <c r="L770" s="9">
        <v>44950</v>
      </c>
      <c r="M770" s="8" t="s">
        <v>402</v>
      </c>
      <c r="N770" s="8" t="s">
        <v>52</v>
      </c>
      <c r="O770" s="8" t="s">
        <v>30</v>
      </c>
      <c r="P770" s="8" t="s">
        <v>58</v>
      </c>
      <c r="Q770" s="11" t="s">
        <v>268</v>
      </c>
      <c r="R770" s="8" t="s">
        <v>54</v>
      </c>
      <c r="S770" s="8" t="s">
        <v>25</v>
      </c>
      <c r="T770" s="8" t="s">
        <v>55</v>
      </c>
      <c r="U770" s="53" t="s">
        <v>56</v>
      </c>
      <c r="V770" s="9">
        <v>45112</v>
      </c>
      <c r="W770" s="69">
        <v>45105</v>
      </c>
      <c r="X770" s="10"/>
    </row>
    <row r="771" spans="1:24" x14ac:dyDescent="0.25">
      <c r="A771" s="8" t="s">
        <v>183</v>
      </c>
      <c r="B771" s="31">
        <f>(COUNTIF($A$4:$A771,$A771)=1)+0</f>
        <v>0</v>
      </c>
      <c r="C771" s="31"/>
      <c r="D771" s="31"/>
      <c r="E771" s="31"/>
      <c r="F771" s="31"/>
      <c r="G771" s="31"/>
      <c r="H771" s="31">
        <f>(COUNTIF($A$4:$A788,$A771)=1)+0</f>
        <v>0</v>
      </c>
      <c r="I771" s="31"/>
      <c r="J771" s="31"/>
      <c r="K771" s="8" t="s">
        <v>216</v>
      </c>
      <c r="L771" s="9">
        <v>44950</v>
      </c>
      <c r="M771" s="8" t="s">
        <v>402</v>
      </c>
      <c r="N771" s="8" t="s">
        <v>52</v>
      </c>
      <c r="O771" s="8" t="s">
        <v>31</v>
      </c>
      <c r="P771" s="8" t="s">
        <v>58</v>
      </c>
      <c r="Q771" s="11" t="s">
        <v>268</v>
      </c>
      <c r="R771" s="8" t="s">
        <v>54</v>
      </c>
      <c r="S771" s="8" t="s">
        <v>25</v>
      </c>
      <c r="T771" s="8" t="s">
        <v>55</v>
      </c>
      <c r="U771" s="8" t="s">
        <v>56</v>
      </c>
      <c r="V771" s="9">
        <v>45112</v>
      </c>
      <c r="W771" s="69">
        <v>45105</v>
      </c>
      <c r="X771" s="10"/>
    </row>
    <row r="772" spans="1:24" x14ac:dyDescent="0.25">
      <c r="A772" s="8" t="s">
        <v>183</v>
      </c>
      <c r="B772" s="31">
        <f>(COUNTIF($A$4:$A772,$A772)=1)+0</f>
        <v>0</v>
      </c>
      <c r="C772" s="31"/>
      <c r="D772" s="31"/>
      <c r="E772" s="31"/>
      <c r="F772" s="31"/>
      <c r="G772" s="31"/>
      <c r="H772" s="31"/>
      <c r="I772" s="31"/>
      <c r="J772" s="31"/>
      <c r="K772" s="8" t="s">
        <v>216</v>
      </c>
      <c r="L772" s="9">
        <v>44950</v>
      </c>
      <c r="M772" s="8" t="s">
        <v>402</v>
      </c>
      <c r="N772" s="8" t="s">
        <v>52</v>
      </c>
      <c r="O772" s="8" t="s">
        <v>30</v>
      </c>
      <c r="P772" s="8" t="s">
        <v>106</v>
      </c>
      <c r="R772" s="8" t="s">
        <v>35</v>
      </c>
      <c r="S772" s="8" t="s">
        <v>25</v>
      </c>
      <c r="T772" s="8" t="s">
        <v>20</v>
      </c>
      <c r="U772" s="8" t="s">
        <v>144</v>
      </c>
      <c r="V772" s="9">
        <v>45015</v>
      </c>
      <c r="W772" s="69">
        <v>45014</v>
      </c>
      <c r="X772" s="10"/>
    </row>
    <row r="773" spans="1:24" x14ac:dyDescent="0.25">
      <c r="A773" s="8" t="s">
        <v>183</v>
      </c>
      <c r="B773" s="31">
        <f>(COUNTIF($A$4:$A773,$A773)=1)+0</f>
        <v>0</v>
      </c>
      <c r="C773" s="31"/>
      <c r="D773" s="31"/>
      <c r="E773" s="31"/>
      <c r="F773" s="31"/>
      <c r="G773" s="31"/>
      <c r="H773" s="31"/>
      <c r="I773" s="31"/>
      <c r="J773" s="31"/>
      <c r="K773" s="8" t="s">
        <v>216</v>
      </c>
      <c r="L773" s="9">
        <v>44950</v>
      </c>
      <c r="M773" s="8" t="s">
        <v>402</v>
      </c>
      <c r="N773" s="8" t="s">
        <v>52</v>
      </c>
      <c r="O773" s="8" t="s">
        <v>31</v>
      </c>
      <c r="P773" s="8" t="s">
        <v>106</v>
      </c>
      <c r="R773" s="8" t="s">
        <v>35</v>
      </c>
      <c r="S773" s="8" t="s">
        <v>25</v>
      </c>
      <c r="T773" s="8" t="s">
        <v>20</v>
      </c>
      <c r="U773" s="8" t="s">
        <v>144</v>
      </c>
      <c r="V773" s="9">
        <v>45015</v>
      </c>
      <c r="W773" s="9">
        <v>45014</v>
      </c>
      <c r="X773" s="10"/>
    </row>
    <row r="774" spans="1:24" x14ac:dyDescent="0.25">
      <c r="A774" s="3" t="s">
        <v>183</v>
      </c>
      <c r="B774" s="31">
        <f>(COUNTIF($A$4:$A774,$A774)=1)+0</f>
        <v>0</v>
      </c>
      <c r="C774" s="31"/>
      <c r="D774" s="31"/>
      <c r="E774" s="31"/>
      <c r="F774" s="31"/>
      <c r="G774" s="31"/>
      <c r="H774" s="31">
        <f>(COUNTIF($A$4:$A791,$A774)=1)+0</f>
        <v>0</v>
      </c>
      <c r="I774" s="31"/>
      <c r="J774" s="31"/>
      <c r="K774" s="3" t="s">
        <v>216</v>
      </c>
      <c r="L774" s="58">
        <v>44950</v>
      </c>
      <c r="M774" s="3" t="s">
        <v>402</v>
      </c>
      <c r="N774" s="3" t="s">
        <v>52</v>
      </c>
      <c r="O774" s="3" t="s">
        <v>30</v>
      </c>
      <c r="P774" s="3" t="s">
        <v>283</v>
      </c>
      <c r="R774" s="3" t="s">
        <v>54</v>
      </c>
      <c r="S774" s="3" t="s">
        <v>218</v>
      </c>
      <c r="T774" s="3" t="s">
        <v>55</v>
      </c>
      <c r="U774" s="3" t="s">
        <v>56</v>
      </c>
      <c r="V774" s="58">
        <v>45147</v>
      </c>
      <c r="W774" s="58">
        <v>45078</v>
      </c>
      <c r="X774" s="75"/>
    </row>
    <row r="775" spans="1:24" x14ac:dyDescent="0.25">
      <c r="A775" s="3" t="s">
        <v>183</v>
      </c>
      <c r="B775" s="31">
        <f>(COUNTIF($A$4:$A775,$A775)=1)+0</f>
        <v>0</v>
      </c>
      <c r="C775" s="31"/>
      <c r="D775" s="31"/>
      <c r="E775" s="31"/>
      <c r="F775" s="31"/>
      <c r="G775" s="31"/>
      <c r="H775" s="31">
        <f>(COUNTIF($A$4:$A792,$A775)=1)+0</f>
        <v>0</v>
      </c>
      <c r="I775" s="31"/>
      <c r="J775" s="31"/>
      <c r="K775" s="3" t="s">
        <v>216</v>
      </c>
      <c r="L775" s="58">
        <v>44950</v>
      </c>
      <c r="M775" s="3" t="s">
        <v>402</v>
      </c>
      <c r="N775" s="3" t="s">
        <v>52</v>
      </c>
      <c r="O775" s="3" t="s">
        <v>31</v>
      </c>
      <c r="P775" s="3" t="s">
        <v>283</v>
      </c>
      <c r="R775" s="3" t="s">
        <v>54</v>
      </c>
      <c r="S775" s="3" t="s">
        <v>218</v>
      </c>
      <c r="T775" s="3" t="s">
        <v>55</v>
      </c>
      <c r="U775" s="3" t="s">
        <v>56</v>
      </c>
      <c r="V775" s="58">
        <v>45147</v>
      </c>
      <c r="W775" s="58">
        <v>45078</v>
      </c>
      <c r="X775" s="75"/>
    </row>
    <row r="776" spans="1:24" x14ac:dyDescent="0.25">
      <c r="A776" s="8" t="s">
        <v>183</v>
      </c>
      <c r="B776" s="31">
        <f>(COUNTIF($A$4:$A776,$A776)=1)+0</f>
        <v>0</v>
      </c>
      <c r="C776" s="31"/>
      <c r="D776" s="31"/>
      <c r="E776" s="31"/>
      <c r="F776" s="31"/>
      <c r="G776" s="31"/>
      <c r="H776" s="31">
        <f>(COUNTIF($A$4:$A795,$A776)=1)+0</f>
        <v>0</v>
      </c>
      <c r="I776" s="31"/>
      <c r="J776" s="31"/>
      <c r="K776" s="8" t="s">
        <v>216</v>
      </c>
      <c r="L776" s="9">
        <v>44950</v>
      </c>
      <c r="M776" s="8" t="s">
        <v>402</v>
      </c>
      <c r="N776" s="8" t="s">
        <v>52</v>
      </c>
      <c r="O776" s="8" t="s">
        <v>30</v>
      </c>
      <c r="P776" s="8" t="s">
        <v>17</v>
      </c>
      <c r="R776" s="8" t="s">
        <v>35</v>
      </c>
      <c r="S776" s="8" t="s">
        <v>25</v>
      </c>
      <c r="T776" s="8" t="s">
        <v>61</v>
      </c>
      <c r="U776" s="8" t="s">
        <v>139</v>
      </c>
      <c r="V776" s="9">
        <v>45015</v>
      </c>
      <c r="W776" s="9">
        <v>45014</v>
      </c>
      <c r="X776" s="10"/>
    </row>
    <row r="777" spans="1:24" x14ac:dyDescent="0.25">
      <c r="A777" s="8" t="s">
        <v>183</v>
      </c>
      <c r="B777" s="31">
        <f>(COUNTIF($A$4:$A777,$A777)=1)+0</f>
        <v>0</v>
      </c>
      <c r="C777" s="31"/>
      <c r="D777" s="31"/>
      <c r="E777" s="31"/>
      <c r="F777" s="31"/>
      <c r="G777" s="31"/>
      <c r="H777" s="31">
        <f>(COUNTIF($A$4:$A796,$A777)=1)+0</f>
        <v>0</v>
      </c>
      <c r="I777" s="31"/>
      <c r="J777" s="31"/>
      <c r="K777" s="8" t="s">
        <v>216</v>
      </c>
      <c r="L777" s="9">
        <v>44950</v>
      </c>
      <c r="M777" s="8" t="s">
        <v>402</v>
      </c>
      <c r="N777" s="8" t="s">
        <v>52</v>
      </c>
      <c r="O777" s="8" t="s">
        <v>31</v>
      </c>
      <c r="P777" s="8" t="s">
        <v>17</v>
      </c>
      <c r="R777" s="8" t="s">
        <v>35</v>
      </c>
      <c r="S777" s="8" t="s">
        <v>25</v>
      </c>
      <c r="T777" s="8" t="s">
        <v>61</v>
      </c>
      <c r="U777" s="8" t="s">
        <v>139</v>
      </c>
      <c r="V777" s="9">
        <v>45015</v>
      </c>
      <c r="W777" s="9">
        <v>45014</v>
      </c>
      <c r="X777" s="10"/>
    </row>
    <row r="778" spans="1:24" x14ac:dyDescent="0.25">
      <c r="A778" s="8" t="s">
        <v>183</v>
      </c>
      <c r="B778" s="31">
        <f>(COUNTIF($A$4:$A778,$A778)=1)+0</f>
        <v>0</v>
      </c>
      <c r="C778" s="31"/>
      <c r="D778" s="31"/>
      <c r="E778" s="31"/>
      <c r="F778" s="31"/>
      <c r="G778" s="31"/>
      <c r="H778" s="31">
        <f>(COUNTIF($A$4:$A795,$A778)=1)+0</f>
        <v>0</v>
      </c>
      <c r="I778" s="31"/>
      <c r="J778" s="31"/>
      <c r="K778" s="8" t="s">
        <v>216</v>
      </c>
      <c r="L778" s="9">
        <v>44950</v>
      </c>
      <c r="M778" s="8" t="s">
        <v>402</v>
      </c>
      <c r="N778" s="8" t="s">
        <v>52</v>
      </c>
      <c r="O778" s="8" t="s">
        <v>30</v>
      </c>
      <c r="P778" s="8" t="s">
        <v>76</v>
      </c>
      <c r="R778" s="8" t="s">
        <v>35</v>
      </c>
      <c r="S778" s="8" t="s">
        <v>25</v>
      </c>
      <c r="T778" s="8" t="s">
        <v>20</v>
      </c>
      <c r="U778" s="8" t="s">
        <v>138</v>
      </c>
      <c r="V778" s="9">
        <v>44958</v>
      </c>
      <c r="W778" s="9">
        <v>44958</v>
      </c>
      <c r="X778" s="10"/>
    </row>
    <row r="779" spans="1:24" x14ac:dyDescent="0.25">
      <c r="A779" s="8" t="s">
        <v>183</v>
      </c>
      <c r="B779" s="31">
        <f>(COUNTIF($A$4:$A779,$A779)=1)+0</f>
        <v>0</v>
      </c>
      <c r="C779" s="31"/>
      <c r="D779" s="31"/>
      <c r="E779" s="31"/>
      <c r="F779" s="31"/>
      <c r="G779" s="31"/>
      <c r="H779" s="31">
        <f>(COUNTIF($A$4:$A796,$A779)=1)+0</f>
        <v>0</v>
      </c>
      <c r="I779" s="31"/>
      <c r="J779" s="31"/>
      <c r="K779" s="8" t="s">
        <v>216</v>
      </c>
      <c r="L779" s="9">
        <v>44950</v>
      </c>
      <c r="M779" s="8" t="s">
        <v>402</v>
      </c>
      <c r="N779" s="8" t="s">
        <v>52</v>
      </c>
      <c r="O779" s="8" t="s">
        <v>31</v>
      </c>
      <c r="P779" s="8" t="s">
        <v>76</v>
      </c>
      <c r="R779" s="8" t="s">
        <v>35</v>
      </c>
      <c r="S779" s="8" t="s">
        <v>25</v>
      </c>
      <c r="T779" s="8" t="s">
        <v>20</v>
      </c>
      <c r="U779" s="8" t="s">
        <v>138</v>
      </c>
      <c r="V779" s="9">
        <v>44958</v>
      </c>
      <c r="W779" s="9">
        <v>44958</v>
      </c>
      <c r="X779" s="10"/>
    </row>
    <row r="780" spans="1:24" x14ac:dyDescent="0.25">
      <c r="A780" s="8" t="s">
        <v>183</v>
      </c>
      <c r="B780" s="31">
        <f>(COUNTIF($A$4:$A780,$A780)=1)+0</f>
        <v>0</v>
      </c>
      <c r="C780" s="31"/>
      <c r="D780" s="31"/>
      <c r="E780" s="31"/>
      <c r="F780" s="31"/>
      <c r="G780" s="31"/>
      <c r="H780" s="31">
        <f>(COUNTIF($A$4:$A797,$A780)=1)+0</f>
        <v>0</v>
      </c>
      <c r="I780" s="31"/>
      <c r="J780" s="31"/>
      <c r="K780" s="8" t="s">
        <v>216</v>
      </c>
      <c r="L780" s="9">
        <v>44950</v>
      </c>
      <c r="M780" s="8" t="s">
        <v>402</v>
      </c>
      <c r="N780" s="8" t="s">
        <v>52</v>
      </c>
      <c r="O780" s="8" t="s">
        <v>30</v>
      </c>
      <c r="P780" s="8" t="s">
        <v>185</v>
      </c>
      <c r="R780" s="8" t="s">
        <v>35</v>
      </c>
      <c r="S780" s="8" t="s">
        <v>25</v>
      </c>
      <c r="T780" s="8" t="s">
        <v>55</v>
      </c>
      <c r="U780" s="8"/>
      <c r="V780" s="9">
        <v>44958</v>
      </c>
      <c r="W780" s="9">
        <v>44957</v>
      </c>
      <c r="X780" s="10"/>
    </row>
    <row r="781" spans="1:24" x14ac:dyDescent="0.25">
      <c r="A781" s="8" t="s">
        <v>183</v>
      </c>
      <c r="B781" s="31">
        <f>(COUNTIF($A$4:$A781,$A781)=1)+0</f>
        <v>0</v>
      </c>
      <c r="C781" s="31"/>
      <c r="D781" s="31"/>
      <c r="E781" s="31"/>
      <c r="F781" s="31"/>
      <c r="G781" s="31"/>
      <c r="H781" s="31">
        <f>(COUNTIF($A$4:$A798,$A781)=1)+0</f>
        <v>0</v>
      </c>
      <c r="I781" s="31"/>
      <c r="J781" s="31"/>
      <c r="K781" s="8" t="s">
        <v>216</v>
      </c>
      <c r="L781" s="9">
        <v>44950</v>
      </c>
      <c r="M781" s="8" t="s">
        <v>402</v>
      </c>
      <c r="N781" s="8" t="s">
        <v>52</v>
      </c>
      <c r="O781" s="8" t="s">
        <v>31</v>
      </c>
      <c r="P781" s="8" t="s">
        <v>185</v>
      </c>
      <c r="R781" s="8" t="s">
        <v>35</v>
      </c>
      <c r="S781" s="8" t="s">
        <v>25</v>
      </c>
      <c r="T781" s="8" t="s">
        <v>55</v>
      </c>
      <c r="U781" s="8"/>
      <c r="V781" s="9">
        <v>44958</v>
      </c>
      <c r="W781" s="9">
        <v>44957</v>
      </c>
      <c r="X781" s="10"/>
    </row>
    <row r="782" spans="1:24" x14ac:dyDescent="0.25">
      <c r="A782" s="8" t="s">
        <v>183</v>
      </c>
      <c r="B782" s="31">
        <f>(COUNTIF($A$4:$A782,$A782)=1)+0</f>
        <v>0</v>
      </c>
      <c r="C782" s="31"/>
      <c r="D782" s="31"/>
      <c r="E782" s="31"/>
      <c r="F782" s="31"/>
      <c r="G782" s="31"/>
      <c r="H782" s="31">
        <f>(COUNTIF($A$4:$A799,$A782)=1)+0</f>
        <v>0</v>
      </c>
      <c r="I782" s="31"/>
      <c r="J782" s="31"/>
      <c r="K782" s="8" t="s">
        <v>216</v>
      </c>
      <c r="L782" s="9">
        <v>44950</v>
      </c>
      <c r="M782" s="8" t="s">
        <v>402</v>
      </c>
      <c r="N782" s="8" t="s">
        <v>52</v>
      </c>
      <c r="O782" s="8" t="s">
        <v>30</v>
      </c>
      <c r="P782" s="8" t="s">
        <v>238</v>
      </c>
      <c r="R782" s="8" t="s">
        <v>49</v>
      </c>
      <c r="S782" s="8" t="s">
        <v>25</v>
      </c>
      <c r="T782" s="8" t="s">
        <v>20</v>
      </c>
      <c r="U782" s="8"/>
      <c r="V782" s="9">
        <v>44958</v>
      </c>
      <c r="W782" s="9">
        <v>44957</v>
      </c>
      <c r="X782" s="10"/>
    </row>
    <row r="783" spans="1:24" x14ac:dyDescent="0.25">
      <c r="A783" s="8" t="s">
        <v>183</v>
      </c>
      <c r="B783" s="31">
        <f>(COUNTIF($A$4:$A783,$A783)=1)+0</f>
        <v>0</v>
      </c>
      <c r="C783" s="31"/>
      <c r="D783" s="31"/>
      <c r="E783" s="31"/>
      <c r="F783" s="31"/>
      <c r="G783" s="31"/>
      <c r="H783" s="31">
        <f>(COUNTIF($A$4:$A800,$A783)=1)+0</f>
        <v>0</v>
      </c>
      <c r="I783" s="31"/>
      <c r="J783" s="31"/>
      <c r="K783" s="8" t="s">
        <v>216</v>
      </c>
      <c r="L783" s="9">
        <v>44950</v>
      </c>
      <c r="M783" s="8" t="s">
        <v>402</v>
      </c>
      <c r="N783" s="8" t="s">
        <v>52</v>
      </c>
      <c r="O783" s="8" t="s">
        <v>31</v>
      </c>
      <c r="P783" s="8" t="s">
        <v>238</v>
      </c>
      <c r="R783" s="8" t="s">
        <v>49</v>
      </c>
      <c r="S783" s="8" t="s">
        <v>25</v>
      </c>
      <c r="T783" s="8" t="s">
        <v>20</v>
      </c>
      <c r="U783" s="8"/>
      <c r="V783" s="9">
        <v>44958</v>
      </c>
      <c r="W783" s="9">
        <v>44957</v>
      </c>
      <c r="X783" s="10"/>
    </row>
    <row r="784" spans="1:24" x14ac:dyDescent="0.25">
      <c r="A784" s="8" t="s">
        <v>183</v>
      </c>
      <c r="B784" s="31">
        <f>(COUNTIF($A$4:$A784,$A784)=1)+0</f>
        <v>0</v>
      </c>
      <c r="C784" s="31"/>
      <c r="D784" s="31"/>
      <c r="E784" s="31"/>
      <c r="F784" s="31"/>
      <c r="G784" s="31"/>
      <c r="H784" s="31">
        <f>(COUNTIF($A$4:$A801,$A784)=1)+0</f>
        <v>0</v>
      </c>
      <c r="I784" s="31"/>
      <c r="J784" s="31"/>
      <c r="K784" s="8" t="s">
        <v>216</v>
      </c>
      <c r="L784" s="9">
        <v>44950</v>
      </c>
      <c r="M784" s="8" t="s">
        <v>402</v>
      </c>
      <c r="N784" s="8" t="s">
        <v>52</v>
      </c>
      <c r="O784" s="8" t="s">
        <v>30</v>
      </c>
      <c r="P784" s="8" t="s">
        <v>84</v>
      </c>
      <c r="R784" s="8" t="s">
        <v>35</v>
      </c>
      <c r="S784" s="8" t="s">
        <v>25</v>
      </c>
      <c r="T784" s="8" t="s">
        <v>55</v>
      </c>
      <c r="U784" s="8"/>
      <c r="V784" s="9">
        <v>44958</v>
      </c>
      <c r="W784" s="9">
        <v>44957</v>
      </c>
      <c r="X784" s="10"/>
    </row>
    <row r="785" spans="1:24" x14ac:dyDescent="0.25">
      <c r="A785" s="8" t="s">
        <v>183</v>
      </c>
      <c r="B785" s="31">
        <f>(COUNTIF($A$4:$A785,$A785)=1)+0</f>
        <v>0</v>
      </c>
      <c r="C785" s="31"/>
      <c r="D785" s="31"/>
      <c r="E785" s="31"/>
      <c r="F785" s="31"/>
      <c r="G785" s="31"/>
      <c r="H785" s="31">
        <f>(COUNTIF($A$4:$A802,$A785)=1)+0</f>
        <v>0</v>
      </c>
      <c r="I785" s="31"/>
      <c r="J785" s="31"/>
      <c r="K785" s="8" t="s">
        <v>216</v>
      </c>
      <c r="L785" s="9">
        <v>44950</v>
      </c>
      <c r="M785" s="8" t="s">
        <v>402</v>
      </c>
      <c r="N785" s="8" t="s">
        <v>52</v>
      </c>
      <c r="O785" s="8" t="s">
        <v>31</v>
      </c>
      <c r="P785" s="8" t="s">
        <v>84</v>
      </c>
      <c r="R785" s="8" t="s">
        <v>35</v>
      </c>
      <c r="S785" s="8" t="s">
        <v>25</v>
      </c>
      <c r="T785" s="8" t="s">
        <v>55</v>
      </c>
      <c r="U785" s="8"/>
      <c r="V785" s="9">
        <v>44958</v>
      </c>
      <c r="W785" s="9">
        <v>44957</v>
      </c>
      <c r="X785" s="10"/>
    </row>
    <row r="786" spans="1:24" x14ac:dyDescent="0.25">
      <c r="A786" s="8" t="s">
        <v>183</v>
      </c>
      <c r="B786" s="31">
        <f>(COUNTIF($A$4:$A786,$A786)=1)+0</f>
        <v>0</v>
      </c>
      <c r="C786" s="31"/>
      <c r="D786" s="31"/>
      <c r="E786" s="31"/>
      <c r="F786" s="31"/>
      <c r="G786" s="31"/>
      <c r="H786" s="31">
        <f>(COUNTIF($A$4:$A803,$A786)=1)+0</f>
        <v>0</v>
      </c>
      <c r="I786" s="31"/>
      <c r="J786" s="31"/>
      <c r="K786" s="8" t="s">
        <v>216</v>
      </c>
      <c r="L786" s="9">
        <v>44950</v>
      </c>
      <c r="M786" s="8" t="s">
        <v>402</v>
      </c>
      <c r="N786" s="8" t="s">
        <v>52</v>
      </c>
      <c r="O786" s="8" t="s">
        <v>30</v>
      </c>
      <c r="P786" s="8" t="s">
        <v>69</v>
      </c>
      <c r="R786" s="8" t="s">
        <v>54</v>
      </c>
      <c r="S786" s="8" t="s">
        <v>25</v>
      </c>
      <c r="T786" s="8" t="s">
        <v>55</v>
      </c>
      <c r="U786" s="8" t="s">
        <v>56</v>
      </c>
      <c r="V786" s="9">
        <v>45112</v>
      </c>
      <c r="W786" s="9">
        <v>45105</v>
      </c>
      <c r="X786" s="10"/>
    </row>
    <row r="787" spans="1:24" x14ac:dyDescent="0.25">
      <c r="A787" s="8" t="s">
        <v>183</v>
      </c>
      <c r="B787" s="31">
        <f>(COUNTIF($A$4:$A787,$A787)=1)+0</f>
        <v>0</v>
      </c>
      <c r="C787" s="31"/>
      <c r="D787" s="31"/>
      <c r="E787" s="31"/>
      <c r="F787" s="31"/>
      <c r="G787" s="31"/>
      <c r="H787" s="31">
        <f>(COUNTIF($A$4:$A804,$A787)=1)+0</f>
        <v>0</v>
      </c>
      <c r="I787" s="31"/>
      <c r="J787" s="31"/>
      <c r="K787" s="8" t="s">
        <v>216</v>
      </c>
      <c r="L787" s="9">
        <v>44950</v>
      </c>
      <c r="M787" s="8" t="s">
        <v>402</v>
      </c>
      <c r="N787" s="8" t="s">
        <v>52</v>
      </c>
      <c r="O787" s="8" t="s">
        <v>31</v>
      </c>
      <c r="P787" s="8" t="s">
        <v>69</v>
      </c>
      <c r="R787" s="8" t="s">
        <v>54</v>
      </c>
      <c r="S787" s="8" t="s">
        <v>25</v>
      </c>
      <c r="T787" s="8" t="s">
        <v>55</v>
      </c>
      <c r="U787" s="8" t="s">
        <v>56</v>
      </c>
      <c r="V787" s="9">
        <v>45112</v>
      </c>
      <c r="W787" s="9">
        <v>45105</v>
      </c>
      <c r="X787" s="10"/>
    </row>
    <row r="788" spans="1:24" x14ac:dyDescent="0.25">
      <c r="A788" s="8" t="s">
        <v>183</v>
      </c>
      <c r="B788" s="31">
        <f>(COUNTIF($A$4:$A788,$A788)=1)+0</f>
        <v>0</v>
      </c>
      <c r="C788" s="31"/>
      <c r="D788" s="31"/>
      <c r="E788" s="31"/>
      <c r="F788" s="31"/>
      <c r="G788" s="31"/>
      <c r="H788" s="31">
        <f>(COUNTIF($A$4:$A805,$A788)=1)+0</f>
        <v>0</v>
      </c>
      <c r="I788" s="31"/>
      <c r="J788" s="31"/>
      <c r="K788" s="8" t="s">
        <v>216</v>
      </c>
      <c r="L788" s="9">
        <v>44950</v>
      </c>
      <c r="M788" s="8" t="s">
        <v>402</v>
      </c>
      <c r="N788" s="8" t="s">
        <v>52</v>
      </c>
      <c r="O788" s="8" t="s">
        <v>30</v>
      </c>
      <c r="P788" s="8" t="s">
        <v>140</v>
      </c>
      <c r="R788" s="8" t="s">
        <v>35</v>
      </c>
      <c r="S788" s="8" t="s">
        <v>25</v>
      </c>
      <c r="T788" s="8" t="s">
        <v>55</v>
      </c>
      <c r="U788" s="8"/>
      <c r="V788" s="9">
        <v>44958</v>
      </c>
      <c r="W788" s="9">
        <v>44957</v>
      </c>
      <c r="X788" s="10"/>
    </row>
    <row r="789" spans="1:24" x14ac:dyDescent="0.25">
      <c r="A789" s="8" t="s">
        <v>183</v>
      </c>
      <c r="B789" s="31">
        <f>(COUNTIF($A$4:$A789,$A789)=1)+0</f>
        <v>0</v>
      </c>
      <c r="C789" s="31"/>
      <c r="D789" s="31"/>
      <c r="E789" s="31"/>
      <c r="F789" s="31"/>
      <c r="G789" s="31"/>
      <c r="H789" s="31">
        <f>(COUNTIF($A$4:$A806,$A789)=1)+0</f>
        <v>0</v>
      </c>
      <c r="I789" s="31"/>
      <c r="J789" s="31"/>
      <c r="K789" s="8" t="s">
        <v>216</v>
      </c>
      <c r="L789" s="9">
        <v>44950</v>
      </c>
      <c r="M789" s="8" t="s">
        <v>402</v>
      </c>
      <c r="N789" s="8" t="s">
        <v>52</v>
      </c>
      <c r="O789" s="8" t="s">
        <v>31</v>
      </c>
      <c r="P789" s="8" t="s">
        <v>140</v>
      </c>
      <c r="R789" s="8" t="s">
        <v>35</v>
      </c>
      <c r="S789" s="8" t="s">
        <v>25</v>
      </c>
      <c r="T789" s="8" t="s">
        <v>55</v>
      </c>
      <c r="U789" s="8"/>
      <c r="V789" s="9">
        <v>44958</v>
      </c>
      <c r="W789" s="9">
        <v>44957</v>
      </c>
      <c r="X789" s="10"/>
    </row>
    <row r="790" spans="1:24" x14ac:dyDescent="0.25">
      <c r="A790" s="8" t="s">
        <v>183</v>
      </c>
      <c r="B790" s="31">
        <f>(COUNTIF($A$4:$A790,$A790)=1)+0</f>
        <v>0</v>
      </c>
      <c r="C790" s="31"/>
      <c r="D790" s="31"/>
      <c r="E790" s="31"/>
      <c r="F790" s="31"/>
      <c r="G790" s="31"/>
      <c r="H790" s="31">
        <f>(COUNTIF($A$4:$A807,$A790)=1)+0</f>
        <v>0</v>
      </c>
      <c r="I790" s="31"/>
      <c r="J790" s="31"/>
      <c r="K790" s="8" t="s">
        <v>216</v>
      </c>
      <c r="L790" s="9">
        <v>44950</v>
      </c>
      <c r="M790" s="8" t="s">
        <v>402</v>
      </c>
      <c r="N790" s="8" t="s">
        <v>52</v>
      </c>
      <c r="O790" s="8" t="s">
        <v>30</v>
      </c>
      <c r="P790" s="49" t="s">
        <v>186</v>
      </c>
      <c r="R790" s="8" t="s">
        <v>49</v>
      </c>
      <c r="S790" s="8" t="s">
        <v>25</v>
      </c>
      <c r="T790" s="8" t="s">
        <v>67</v>
      </c>
      <c r="U790" s="8" t="s">
        <v>56</v>
      </c>
      <c r="V790" s="9">
        <v>45015</v>
      </c>
      <c r="W790" s="9">
        <v>45014</v>
      </c>
      <c r="X790" s="10"/>
    </row>
    <row r="791" spans="1:24" x14ac:dyDescent="0.25">
      <c r="A791" s="8" t="s">
        <v>183</v>
      </c>
      <c r="B791" s="31">
        <f>(COUNTIF($A$4:$A791,$A791)=1)+0</f>
        <v>0</v>
      </c>
      <c r="C791" s="31"/>
      <c r="D791" s="31"/>
      <c r="E791" s="31"/>
      <c r="F791" s="31"/>
      <c r="G791" s="31"/>
      <c r="H791" s="31">
        <f>(COUNTIF($A$4:$A808,$A791)=1)+0</f>
        <v>0</v>
      </c>
      <c r="I791" s="31"/>
      <c r="J791" s="31"/>
      <c r="K791" s="8" t="s">
        <v>216</v>
      </c>
      <c r="L791" s="9">
        <v>44950</v>
      </c>
      <c r="M791" s="8" t="s">
        <v>402</v>
      </c>
      <c r="N791" s="8" t="s">
        <v>52</v>
      </c>
      <c r="O791" s="8" t="s">
        <v>31</v>
      </c>
      <c r="P791" s="8" t="s">
        <v>186</v>
      </c>
      <c r="R791" s="8" t="s">
        <v>49</v>
      </c>
      <c r="S791" s="8" t="s">
        <v>25</v>
      </c>
      <c r="T791" s="8" t="s">
        <v>67</v>
      </c>
      <c r="U791" s="8" t="s">
        <v>56</v>
      </c>
      <c r="V791" s="9">
        <v>45015</v>
      </c>
      <c r="W791" s="9">
        <v>45014</v>
      </c>
      <c r="X791" s="10"/>
    </row>
    <row r="792" spans="1:24" x14ac:dyDescent="0.25">
      <c r="A792" s="8" t="s">
        <v>183</v>
      </c>
      <c r="B792" s="31">
        <f>(COUNTIF($A$4:$A792,$A792)=1)+0</f>
        <v>0</v>
      </c>
      <c r="C792" s="31"/>
      <c r="D792" s="31"/>
      <c r="E792" s="31"/>
      <c r="F792" s="31"/>
      <c r="G792" s="31"/>
      <c r="H792" s="31">
        <f>(COUNTIF($A$4:$A809,$A792)=1)+0</f>
        <v>0</v>
      </c>
      <c r="I792" s="31"/>
      <c r="J792" s="31"/>
      <c r="K792" s="8" t="s">
        <v>216</v>
      </c>
      <c r="L792" s="9">
        <v>44950</v>
      </c>
      <c r="M792" s="8" t="s">
        <v>402</v>
      </c>
      <c r="N792" s="8" t="s">
        <v>52</v>
      </c>
      <c r="O792" s="8" t="s">
        <v>30</v>
      </c>
      <c r="P792" s="8" t="s">
        <v>53</v>
      </c>
      <c r="R792" s="8" t="s">
        <v>54</v>
      </c>
      <c r="S792" s="8" t="s">
        <v>25</v>
      </c>
      <c r="T792" s="8" t="s">
        <v>55</v>
      </c>
      <c r="U792" s="8" t="s">
        <v>56</v>
      </c>
      <c r="V792" s="9">
        <v>45112</v>
      </c>
      <c r="W792" s="9">
        <v>45105</v>
      </c>
      <c r="X792" s="10"/>
    </row>
    <row r="793" spans="1:24" x14ac:dyDescent="0.25">
      <c r="A793" s="8" t="s">
        <v>183</v>
      </c>
      <c r="B793" s="31">
        <f>(COUNTIF($A$4:$A793,$A793)=1)+0</f>
        <v>0</v>
      </c>
      <c r="C793" s="31"/>
      <c r="D793" s="31"/>
      <c r="E793" s="31"/>
      <c r="F793" s="31"/>
      <c r="G793" s="31"/>
      <c r="H793" s="31">
        <f>(COUNTIF($A$4:$A810,$A793)=1)+0</f>
        <v>0</v>
      </c>
      <c r="I793" s="31"/>
      <c r="J793" s="31"/>
      <c r="K793" s="8" t="s">
        <v>216</v>
      </c>
      <c r="L793" s="9">
        <v>44950</v>
      </c>
      <c r="M793" s="8" t="s">
        <v>402</v>
      </c>
      <c r="N793" s="8" t="s">
        <v>52</v>
      </c>
      <c r="O793" s="8" t="s">
        <v>31</v>
      </c>
      <c r="P793" s="8" t="s">
        <v>53</v>
      </c>
      <c r="R793" s="8" t="s">
        <v>54</v>
      </c>
      <c r="S793" s="8" t="s">
        <v>25</v>
      </c>
      <c r="T793" s="8" t="s">
        <v>55</v>
      </c>
      <c r="U793" s="8" t="s">
        <v>56</v>
      </c>
      <c r="V793" s="9">
        <v>45112</v>
      </c>
      <c r="W793" s="9">
        <v>45105</v>
      </c>
      <c r="X793" s="10"/>
    </row>
    <row r="794" spans="1:24" x14ac:dyDescent="0.25">
      <c r="A794" s="89" t="s">
        <v>183</v>
      </c>
      <c r="B794" s="8" t="s">
        <v>216</v>
      </c>
      <c r="K794" s="90" t="s">
        <v>216</v>
      </c>
      <c r="L794" s="90"/>
      <c r="M794" s="90" t="e">
        <v>#N/A</v>
      </c>
      <c r="N794" s="90"/>
      <c r="O794" s="90"/>
      <c r="P794" s="90"/>
      <c r="R794" s="90"/>
      <c r="S794" s="90" t="s">
        <v>191</v>
      </c>
      <c r="T794" s="90"/>
      <c r="U794" s="90"/>
      <c r="V794" s="91"/>
      <c r="W794" s="91"/>
      <c r="X794" s="90"/>
    </row>
    <row r="795" spans="1:24" x14ac:dyDescent="0.25">
      <c r="A795" s="8" t="s">
        <v>226</v>
      </c>
      <c r="B795" s="31">
        <f>(COUNTIF($A$4:$A795,$A795)=1)+0</f>
        <v>1</v>
      </c>
      <c r="C795" s="31"/>
      <c r="D795" s="31"/>
      <c r="E795" s="31"/>
      <c r="F795" s="31"/>
      <c r="G795" s="31"/>
      <c r="H795" s="31">
        <f>(COUNTIF($A$4:$A818,$A795)=1)+0</f>
        <v>0</v>
      </c>
      <c r="I795" s="31"/>
      <c r="J795" s="31"/>
      <c r="K795" s="8" t="s">
        <v>216</v>
      </c>
      <c r="L795" s="9">
        <v>45246</v>
      </c>
      <c r="M795" s="8" t="s">
        <v>402</v>
      </c>
      <c r="N795" s="8" t="s">
        <v>88</v>
      </c>
      <c r="O795" s="8" t="s">
        <v>30</v>
      </c>
      <c r="P795" s="8" t="s">
        <v>53</v>
      </c>
      <c r="R795" s="8" t="s">
        <v>49</v>
      </c>
      <c r="S795" s="8" t="s">
        <v>25</v>
      </c>
      <c r="T795" s="8" t="s">
        <v>55</v>
      </c>
      <c r="U795" s="8" t="s">
        <v>56</v>
      </c>
      <c r="V795" s="9">
        <v>45009</v>
      </c>
      <c r="W795" s="9">
        <v>45001</v>
      </c>
      <c r="X795" s="10"/>
    </row>
    <row r="796" spans="1:24" x14ac:dyDescent="0.25">
      <c r="A796" s="8" t="s">
        <v>226</v>
      </c>
      <c r="B796" s="31">
        <f>(COUNTIF($A$4:$A796,$A796)=1)+0</f>
        <v>0</v>
      </c>
      <c r="C796" s="31"/>
      <c r="D796" s="31"/>
      <c r="E796" s="31"/>
      <c r="F796" s="31"/>
      <c r="G796" s="31"/>
      <c r="H796" s="31">
        <f>(COUNTIF($A$4:$A813,$A796)=1)+0</f>
        <v>0</v>
      </c>
      <c r="I796" s="31"/>
      <c r="J796" s="31"/>
      <c r="K796" s="8" t="s">
        <v>216</v>
      </c>
      <c r="L796" s="9">
        <v>45246</v>
      </c>
      <c r="M796" s="8" t="s">
        <v>402</v>
      </c>
      <c r="N796" s="8" t="s">
        <v>88</v>
      </c>
      <c r="O796" s="8" t="s">
        <v>30</v>
      </c>
      <c r="P796" s="8" t="s">
        <v>113</v>
      </c>
      <c r="R796" s="8" t="s">
        <v>49</v>
      </c>
      <c r="S796" s="8" t="s">
        <v>25</v>
      </c>
      <c r="T796" s="8" t="s">
        <v>20</v>
      </c>
      <c r="U796" s="8" t="s">
        <v>138</v>
      </c>
      <c r="V796" s="9">
        <v>45009</v>
      </c>
      <c r="W796" s="9">
        <v>44993</v>
      </c>
      <c r="X796" s="10"/>
    </row>
    <row r="797" spans="1:24" x14ac:dyDescent="0.25">
      <c r="A797" s="8" t="s">
        <v>226</v>
      </c>
      <c r="B797" s="31">
        <f>(COUNTIF($A$4:$A797,$A797)=1)+0</f>
        <v>0</v>
      </c>
      <c r="C797" s="31"/>
      <c r="D797" s="31"/>
      <c r="E797" s="31"/>
      <c r="F797" s="31"/>
      <c r="G797" s="31"/>
      <c r="H797" s="31">
        <f>(COUNTIF($A$4:$A818,$A797)=1)+0</f>
        <v>0</v>
      </c>
      <c r="I797" s="31"/>
      <c r="J797" s="31"/>
      <c r="K797" s="8" t="s">
        <v>216</v>
      </c>
      <c r="L797" s="9">
        <v>45246</v>
      </c>
      <c r="M797" s="8" t="s">
        <v>402</v>
      </c>
      <c r="N797" s="8" t="s">
        <v>88</v>
      </c>
      <c r="O797" s="8" t="s">
        <v>31</v>
      </c>
      <c r="P797" s="8" t="s">
        <v>113</v>
      </c>
      <c r="R797" s="8" t="s">
        <v>49</v>
      </c>
      <c r="S797" s="8" t="s">
        <v>25</v>
      </c>
      <c r="T797" s="8" t="s">
        <v>20</v>
      </c>
      <c r="U797" s="8" t="s">
        <v>138</v>
      </c>
      <c r="V797" s="9">
        <v>45009</v>
      </c>
      <c r="W797" s="9">
        <v>44993</v>
      </c>
      <c r="X797" s="10"/>
    </row>
    <row r="798" spans="1:24" x14ac:dyDescent="0.25">
      <c r="A798" s="8" t="s">
        <v>226</v>
      </c>
      <c r="B798" s="31">
        <f>(COUNTIF($A$4:$A798,$A798)=1)+0</f>
        <v>0</v>
      </c>
      <c r="C798" s="31"/>
      <c r="D798" s="31"/>
      <c r="E798" s="31"/>
      <c r="F798" s="31"/>
      <c r="G798" s="31"/>
      <c r="H798" s="31">
        <f>(COUNTIF($A$4:$A815,$A798)=1)+0</f>
        <v>0</v>
      </c>
      <c r="I798" s="31"/>
      <c r="J798" s="31"/>
      <c r="K798" s="8" t="s">
        <v>216</v>
      </c>
      <c r="L798" s="9">
        <v>45246</v>
      </c>
      <c r="M798" s="8" t="s">
        <v>402</v>
      </c>
      <c r="N798" s="8" t="s">
        <v>88</v>
      </c>
      <c r="O798" s="8" t="s">
        <v>30</v>
      </c>
      <c r="P798" s="8" t="s">
        <v>68</v>
      </c>
      <c r="R798" s="8" t="s">
        <v>35</v>
      </c>
      <c r="S798" s="8" t="s">
        <v>25</v>
      </c>
      <c r="T798" s="8" t="s">
        <v>55</v>
      </c>
      <c r="U798" s="8"/>
      <c r="V798" s="9">
        <v>44984</v>
      </c>
      <c r="W798" s="9">
        <v>44984</v>
      </c>
      <c r="X798" s="10"/>
    </row>
    <row r="799" spans="1:24" x14ac:dyDescent="0.25">
      <c r="A799" s="8" t="s">
        <v>226</v>
      </c>
      <c r="B799" s="31">
        <f>(COUNTIF($A$4:$A799,$A799)=1)+0</f>
        <v>0</v>
      </c>
      <c r="C799" s="31"/>
      <c r="D799" s="31"/>
      <c r="E799" s="31"/>
      <c r="F799" s="31"/>
      <c r="G799" s="31"/>
      <c r="H799" s="31">
        <f>(COUNTIF($A$4:$A816,$A799)=1)+0</f>
        <v>0</v>
      </c>
      <c r="I799" s="31"/>
      <c r="J799" s="31"/>
      <c r="K799" s="8" t="s">
        <v>216</v>
      </c>
      <c r="L799" s="9">
        <v>45246</v>
      </c>
      <c r="M799" s="8" t="s">
        <v>402</v>
      </c>
      <c r="N799" s="8" t="s">
        <v>88</v>
      </c>
      <c r="O799" s="8" t="s">
        <v>31</v>
      </c>
      <c r="P799" s="8" t="s">
        <v>68</v>
      </c>
      <c r="R799" s="8" t="s">
        <v>35</v>
      </c>
      <c r="S799" s="8" t="s">
        <v>25</v>
      </c>
      <c r="T799" s="8" t="s">
        <v>55</v>
      </c>
      <c r="U799" s="8"/>
      <c r="V799" s="9">
        <v>44984</v>
      </c>
      <c r="W799" s="9">
        <v>44984</v>
      </c>
      <c r="X799" s="10"/>
    </row>
    <row r="800" spans="1:24" x14ac:dyDescent="0.25">
      <c r="A800" s="8" t="s">
        <v>226</v>
      </c>
      <c r="B800" s="31">
        <f>(COUNTIF($A$4:$A800,$A800)=1)+0</f>
        <v>0</v>
      </c>
      <c r="C800" s="31"/>
      <c r="D800" s="31"/>
      <c r="E800" s="31"/>
      <c r="F800" s="31"/>
      <c r="G800" s="31"/>
      <c r="H800" s="31">
        <f>(COUNTIF($A$4:$A817,$A800)=1)+0</f>
        <v>0</v>
      </c>
      <c r="I800" s="31"/>
      <c r="J800" s="31"/>
      <c r="K800" s="8" t="s">
        <v>216</v>
      </c>
      <c r="L800" s="9">
        <v>45246</v>
      </c>
      <c r="M800" s="8" t="s">
        <v>402</v>
      </c>
      <c r="N800" s="8" t="s">
        <v>88</v>
      </c>
      <c r="O800" s="8" t="s">
        <v>30</v>
      </c>
      <c r="P800" s="8" t="s">
        <v>58</v>
      </c>
      <c r="R800" s="8" t="s">
        <v>35</v>
      </c>
      <c r="S800" s="8" t="s">
        <v>25</v>
      </c>
      <c r="T800" s="8" t="s">
        <v>55</v>
      </c>
      <c r="U800" s="8"/>
      <c r="V800" s="9">
        <v>44984</v>
      </c>
      <c r="W800" s="9">
        <v>44984</v>
      </c>
      <c r="X800" s="10"/>
    </row>
    <row r="801" spans="1:24" x14ac:dyDescent="0.25">
      <c r="A801" s="8" t="s">
        <v>226</v>
      </c>
      <c r="B801" s="31">
        <f>(COUNTIF($A$4:$A801,$A801)=1)+0</f>
        <v>0</v>
      </c>
      <c r="C801" s="31"/>
      <c r="D801" s="31"/>
      <c r="E801" s="31"/>
      <c r="F801" s="31"/>
      <c r="G801" s="31"/>
      <c r="H801" s="31">
        <f>(COUNTIF($A$4:$A818,$A801)=1)+0</f>
        <v>0</v>
      </c>
      <c r="I801" s="31"/>
      <c r="J801" s="31"/>
      <c r="K801" s="8" t="s">
        <v>216</v>
      </c>
      <c r="L801" s="9">
        <v>45246</v>
      </c>
      <c r="M801" s="8" t="s">
        <v>402</v>
      </c>
      <c r="N801" s="8" t="s">
        <v>88</v>
      </c>
      <c r="O801" s="8" t="s">
        <v>31</v>
      </c>
      <c r="P801" s="8" t="s">
        <v>58</v>
      </c>
      <c r="R801" s="8" t="s">
        <v>35</v>
      </c>
      <c r="S801" s="8" t="s">
        <v>25</v>
      </c>
      <c r="T801" s="8" t="s">
        <v>55</v>
      </c>
      <c r="U801" s="8"/>
      <c r="V801" s="9">
        <v>44984</v>
      </c>
      <c r="W801" s="9">
        <v>44984</v>
      </c>
      <c r="X801" s="10"/>
    </row>
    <row r="802" spans="1:24" x14ac:dyDescent="0.25">
      <c r="A802" s="8" t="s">
        <v>226</v>
      </c>
      <c r="B802" s="31"/>
      <c r="C802" s="31"/>
      <c r="D802" s="31"/>
      <c r="E802" s="31"/>
      <c r="F802" s="31"/>
      <c r="G802" s="31"/>
      <c r="H802" s="31"/>
      <c r="I802" s="31"/>
      <c r="J802" s="31"/>
      <c r="K802" s="8" t="s">
        <v>216</v>
      </c>
      <c r="L802" s="9">
        <v>45246</v>
      </c>
      <c r="M802" s="8" t="s">
        <v>402</v>
      </c>
      <c r="N802" s="8" t="s">
        <v>88</v>
      </c>
      <c r="O802" s="8" t="s">
        <v>30</v>
      </c>
      <c r="P802" s="8" t="s">
        <v>106</v>
      </c>
      <c r="R802" s="8" t="s">
        <v>35</v>
      </c>
      <c r="S802" s="8" t="s">
        <v>25</v>
      </c>
      <c r="T802" s="8" t="s">
        <v>55</v>
      </c>
      <c r="U802" s="8" t="s">
        <v>56</v>
      </c>
      <c r="V802" s="9">
        <v>45049</v>
      </c>
      <c r="W802" s="9">
        <v>45042</v>
      </c>
      <c r="X802" s="10"/>
    </row>
    <row r="803" spans="1:24" x14ac:dyDescent="0.25">
      <c r="A803" s="8" t="s">
        <v>226</v>
      </c>
      <c r="B803" s="31"/>
      <c r="C803" s="31"/>
      <c r="D803" s="31"/>
      <c r="E803" s="31"/>
      <c r="F803" s="31"/>
      <c r="G803" s="31"/>
      <c r="H803" s="31"/>
      <c r="I803" s="31"/>
      <c r="J803" s="31"/>
      <c r="K803" s="8" t="s">
        <v>216</v>
      </c>
      <c r="L803" s="9">
        <v>45246</v>
      </c>
      <c r="M803" s="8" t="s">
        <v>402</v>
      </c>
      <c r="N803" s="8" t="s">
        <v>88</v>
      </c>
      <c r="O803" s="8" t="s">
        <v>31</v>
      </c>
      <c r="P803" s="8" t="s">
        <v>106</v>
      </c>
      <c r="R803" s="8" t="s">
        <v>35</v>
      </c>
      <c r="S803" s="8" t="s">
        <v>25</v>
      </c>
      <c r="T803" s="8" t="s">
        <v>55</v>
      </c>
      <c r="U803" s="8" t="s">
        <v>56</v>
      </c>
      <c r="V803" s="9">
        <v>45049</v>
      </c>
      <c r="W803" s="9">
        <v>45042</v>
      </c>
      <c r="X803" s="10"/>
    </row>
    <row r="804" spans="1:24" x14ac:dyDescent="0.25">
      <c r="A804" s="8" t="s">
        <v>226</v>
      </c>
      <c r="B804" s="31">
        <f>(COUNTIF($A$4:$A804,$A804)=1)+0</f>
        <v>0</v>
      </c>
      <c r="C804" s="31"/>
      <c r="D804" s="31"/>
      <c r="E804" s="31"/>
      <c r="F804" s="31"/>
      <c r="G804" s="31"/>
      <c r="H804" s="31">
        <f>(COUNTIF($A$4:$A825,$A804)=1)+0</f>
        <v>0</v>
      </c>
      <c r="I804" s="31"/>
      <c r="J804" s="31"/>
      <c r="K804" s="8" t="s">
        <v>216</v>
      </c>
      <c r="L804" s="9">
        <v>44881</v>
      </c>
      <c r="M804" s="8" t="s">
        <v>402</v>
      </c>
      <c r="N804" s="8" t="s">
        <v>88</v>
      </c>
      <c r="O804" s="8" t="s">
        <v>30</v>
      </c>
      <c r="P804" s="8" t="s">
        <v>227</v>
      </c>
      <c r="R804" s="8" t="s">
        <v>49</v>
      </c>
      <c r="S804" s="8" t="s">
        <v>25</v>
      </c>
      <c r="T804" s="8" t="s">
        <v>20</v>
      </c>
      <c r="U804" s="8" t="s">
        <v>138</v>
      </c>
      <c r="V804" s="9">
        <v>45049</v>
      </c>
      <c r="W804" s="9">
        <v>45029</v>
      </c>
      <c r="X804" s="10"/>
    </row>
    <row r="805" spans="1:24" x14ac:dyDescent="0.25">
      <c r="A805" s="8" t="s">
        <v>226</v>
      </c>
      <c r="B805" s="31">
        <f>(COUNTIF($A$4:$A805,$A805)=1)+0</f>
        <v>0</v>
      </c>
      <c r="C805" s="31"/>
      <c r="D805" s="31"/>
      <c r="E805" s="31"/>
      <c r="F805" s="31"/>
      <c r="G805" s="31"/>
      <c r="H805" s="31">
        <f>(COUNTIF($A$4:$A826,$A805)=1)+0</f>
        <v>0</v>
      </c>
      <c r="I805" s="31"/>
      <c r="J805" s="31"/>
      <c r="K805" s="8" t="s">
        <v>216</v>
      </c>
      <c r="L805" s="9">
        <v>44881</v>
      </c>
      <c r="M805" s="8" t="s">
        <v>402</v>
      </c>
      <c r="N805" s="8" t="s">
        <v>88</v>
      </c>
      <c r="O805" s="8" t="s">
        <v>31</v>
      </c>
      <c r="P805" s="8" t="s">
        <v>227</v>
      </c>
      <c r="R805" s="8" t="s">
        <v>49</v>
      </c>
      <c r="S805" s="8" t="s">
        <v>25</v>
      </c>
      <c r="T805" s="8" t="s">
        <v>20</v>
      </c>
      <c r="U805" s="8" t="s">
        <v>138</v>
      </c>
      <c r="V805" s="9">
        <v>45049</v>
      </c>
      <c r="W805" s="9">
        <v>45029</v>
      </c>
      <c r="X805" s="10"/>
    </row>
    <row r="806" spans="1:24" x14ac:dyDescent="0.25">
      <c r="A806" s="8" t="s">
        <v>226</v>
      </c>
      <c r="B806" s="31">
        <f>(COUNTIF($A$4:$A806,$A806)=1)+0</f>
        <v>0</v>
      </c>
      <c r="C806" s="31"/>
      <c r="D806" s="31"/>
      <c r="E806" s="31"/>
      <c r="F806" s="31"/>
      <c r="G806" s="31"/>
      <c r="H806" s="31">
        <f>(COUNTIF($A$4:$A823,$A806)=1)+0</f>
        <v>0</v>
      </c>
      <c r="I806" s="31"/>
      <c r="J806" s="31"/>
      <c r="K806" s="8" t="s">
        <v>216</v>
      </c>
      <c r="L806" s="9">
        <v>45246</v>
      </c>
      <c r="M806" s="8" t="s">
        <v>402</v>
      </c>
      <c r="N806" s="8" t="s">
        <v>88</v>
      </c>
      <c r="O806" s="8" t="s">
        <v>30</v>
      </c>
      <c r="P806" s="8" t="s">
        <v>76</v>
      </c>
      <c r="R806" s="8" t="s">
        <v>49</v>
      </c>
      <c r="S806" s="8" t="s">
        <v>25</v>
      </c>
      <c r="T806" s="8" t="s">
        <v>20</v>
      </c>
      <c r="U806" s="8" t="s">
        <v>138</v>
      </c>
      <c r="V806" s="9">
        <v>45009</v>
      </c>
      <c r="W806" s="9">
        <v>44993</v>
      </c>
      <c r="X806" s="10"/>
    </row>
    <row r="807" spans="1:24" x14ac:dyDescent="0.25">
      <c r="A807" s="8" t="s">
        <v>226</v>
      </c>
      <c r="B807" s="31">
        <f>(COUNTIF($A$4:$A807,$A807)=1)+0</f>
        <v>0</v>
      </c>
      <c r="C807" s="31"/>
      <c r="D807" s="31"/>
      <c r="E807" s="31"/>
      <c r="F807" s="31"/>
      <c r="G807" s="31"/>
      <c r="H807" s="31">
        <f>(COUNTIF($A$4:$A824,$A807)=1)+0</f>
        <v>0</v>
      </c>
      <c r="I807" s="31"/>
      <c r="J807" s="31"/>
      <c r="K807" s="8" t="s">
        <v>216</v>
      </c>
      <c r="L807" s="9">
        <v>45246</v>
      </c>
      <c r="M807" s="8" t="s">
        <v>402</v>
      </c>
      <c r="N807" s="8" t="s">
        <v>88</v>
      </c>
      <c r="O807" s="8" t="s">
        <v>31</v>
      </c>
      <c r="P807" s="8" t="s">
        <v>76</v>
      </c>
      <c r="R807" s="8" t="s">
        <v>49</v>
      </c>
      <c r="S807" s="8" t="s">
        <v>25</v>
      </c>
      <c r="T807" s="8" t="s">
        <v>20</v>
      </c>
      <c r="U807" s="8" t="s">
        <v>138</v>
      </c>
      <c r="V807" s="9">
        <v>45009</v>
      </c>
      <c r="W807" s="9">
        <v>44993</v>
      </c>
      <c r="X807" s="10"/>
    </row>
    <row r="808" spans="1:24" x14ac:dyDescent="0.25">
      <c r="A808" s="8" t="s">
        <v>226</v>
      </c>
      <c r="B808" s="31">
        <f>(COUNTIF($A$4:$A808,$A808)=1)+0</f>
        <v>0</v>
      </c>
      <c r="C808" s="31"/>
      <c r="D808" s="31"/>
      <c r="E808" s="31"/>
      <c r="F808" s="31"/>
      <c r="G808" s="31"/>
      <c r="H808" s="31">
        <f>(COUNTIF($A$4:$A829,$A808)=1)+0</f>
        <v>0</v>
      </c>
      <c r="I808" s="31"/>
      <c r="J808" s="31"/>
      <c r="K808" s="8" t="s">
        <v>216</v>
      </c>
      <c r="L808" s="9">
        <v>44881</v>
      </c>
      <c r="M808" s="8" t="s">
        <v>402</v>
      </c>
      <c r="N808" s="8" t="s">
        <v>88</v>
      </c>
      <c r="O808" s="8" t="s">
        <v>30</v>
      </c>
      <c r="P808" s="8" t="s">
        <v>236</v>
      </c>
      <c r="R808" s="8" t="s">
        <v>35</v>
      </c>
      <c r="S808" s="8" t="s">
        <v>25</v>
      </c>
      <c r="T808" s="8" t="s">
        <v>61</v>
      </c>
      <c r="U808" s="8" t="s">
        <v>139</v>
      </c>
      <c r="V808" s="9">
        <v>45050</v>
      </c>
      <c r="W808" s="9">
        <v>45063</v>
      </c>
      <c r="X808" s="10"/>
    </row>
    <row r="809" spans="1:24" x14ac:dyDescent="0.25">
      <c r="A809" s="8" t="s">
        <v>226</v>
      </c>
      <c r="B809" s="31">
        <f>(COUNTIF($A$4:$A809,$A809)=1)+0</f>
        <v>0</v>
      </c>
      <c r="C809" s="31"/>
      <c r="D809" s="31"/>
      <c r="E809" s="31"/>
      <c r="F809" s="31"/>
      <c r="G809" s="31"/>
      <c r="H809" s="31">
        <f>(COUNTIF($A$4:$A830,$A809)=1)+0</f>
        <v>0</v>
      </c>
      <c r="I809" s="31"/>
      <c r="J809" s="31"/>
      <c r="K809" s="8" t="s">
        <v>216</v>
      </c>
      <c r="L809" s="9">
        <v>44881</v>
      </c>
      <c r="M809" s="8" t="s">
        <v>402</v>
      </c>
      <c r="N809" s="8" t="s">
        <v>88</v>
      </c>
      <c r="O809" s="8" t="s">
        <v>31</v>
      </c>
      <c r="P809" s="8" t="s">
        <v>236</v>
      </c>
      <c r="R809" s="8" t="s">
        <v>35</v>
      </c>
      <c r="S809" s="8" t="s">
        <v>25</v>
      </c>
      <c r="T809" s="8" t="s">
        <v>61</v>
      </c>
      <c r="U809" s="8" t="s">
        <v>139</v>
      </c>
      <c r="V809" s="9">
        <v>45050</v>
      </c>
      <c r="W809" s="9">
        <v>45063</v>
      </c>
      <c r="X809" s="10"/>
    </row>
    <row r="810" spans="1:24" x14ac:dyDescent="0.25">
      <c r="A810" s="8" t="s">
        <v>226</v>
      </c>
      <c r="B810" s="31">
        <f>(COUNTIF($A$4:$A810,$A810)=1)+0</f>
        <v>0</v>
      </c>
      <c r="C810" s="31"/>
      <c r="D810" s="31"/>
      <c r="E810" s="31"/>
      <c r="F810" s="31"/>
      <c r="G810" s="31"/>
      <c r="H810" s="31">
        <f>(COUNTIF($A$4:$A831,$A810)=1)+0</f>
        <v>0</v>
      </c>
      <c r="I810" s="31"/>
      <c r="J810" s="31"/>
      <c r="K810" s="8" t="s">
        <v>216</v>
      </c>
      <c r="L810" s="9">
        <v>45246</v>
      </c>
      <c r="M810" s="8" t="s">
        <v>402</v>
      </c>
      <c r="N810" s="8" t="s">
        <v>88</v>
      </c>
      <c r="O810" s="8" t="s">
        <v>30</v>
      </c>
      <c r="P810" s="8" t="s">
        <v>230</v>
      </c>
      <c r="R810" s="8" t="s">
        <v>35</v>
      </c>
      <c r="S810" s="8" t="s">
        <v>25</v>
      </c>
      <c r="T810" s="8" t="s">
        <v>20</v>
      </c>
      <c r="U810" s="8" t="s">
        <v>138</v>
      </c>
      <c r="V810" s="9">
        <v>45009</v>
      </c>
      <c r="W810" s="9">
        <v>44993</v>
      </c>
      <c r="X810" s="10"/>
    </row>
    <row r="811" spans="1:24" x14ac:dyDescent="0.25">
      <c r="A811" s="8" t="s">
        <v>226</v>
      </c>
      <c r="B811" s="31">
        <f>(COUNTIF($A$4:$A811,$A811)=1)+0</f>
        <v>0</v>
      </c>
      <c r="C811" s="31"/>
      <c r="D811" s="31"/>
      <c r="E811" s="31"/>
      <c r="F811" s="31"/>
      <c r="G811" s="31"/>
      <c r="H811" s="31">
        <f>(COUNTIF($A$4:$A832,$A811)=1)+0</f>
        <v>0</v>
      </c>
      <c r="I811" s="31"/>
      <c r="J811" s="31"/>
      <c r="K811" s="8" t="s">
        <v>216</v>
      </c>
      <c r="L811" s="9">
        <v>45246</v>
      </c>
      <c r="M811" s="8" t="s">
        <v>402</v>
      </c>
      <c r="N811" s="8" t="s">
        <v>88</v>
      </c>
      <c r="O811" s="8" t="s">
        <v>31</v>
      </c>
      <c r="P811" s="8" t="s">
        <v>230</v>
      </c>
      <c r="R811" s="8" t="s">
        <v>35</v>
      </c>
      <c r="S811" s="8" t="s">
        <v>25</v>
      </c>
      <c r="T811" s="8" t="s">
        <v>20</v>
      </c>
      <c r="U811" s="8" t="s">
        <v>138</v>
      </c>
      <c r="V811" s="9">
        <v>45009</v>
      </c>
      <c r="W811" s="9">
        <v>44993</v>
      </c>
      <c r="X811" s="10"/>
    </row>
    <row r="812" spans="1:24" x14ac:dyDescent="0.25">
      <c r="A812" s="8" t="s">
        <v>226</v>
      </c>
      <c r="B812" s="31">
        <f>(COUNTIF($A$4:$A812,$A812)=1)+0</f>
        <v>0</v>
      </c>
      <c r="C812" s="31"/>
      <c r="D812" s="31"/>
      <c r="E812" s="31"/>
      <c r="F812" s="31"/>
      <c r="G812" s="31"/>
      <c r="H812" s="31">
        <f>(COUNTIF($A$4:$A829,$A812)=1)+0</f>
        <v>0</v>
      </c>
      <c r="I812" s="31"/>
      <c r="J812" s="31"/>
      <c r="K812" s="8" t="s">
        <v>216</v>
      </c>
      <c r="L812" s="9">
        <v>45246</v>
      </c>
      <c r="M812" s="8" t="s">
        <v>402</v>
      </c>
      <c r="N812" s="8" t="s">
        <v>88</v>
      </c>
      <c r="O812" s="8" t="s">
        <v>30</v>
      </c>
      <c r="P812" s="8" t="s">
        <v>229</v>
      </c>
      <c r="R812" s="8" t="s">
        <v>35</v>
      </c>
      <c r="S812" s="8" t="s">
        <v>25</v>
      </c>
      <c r="T812" s="8" t="s">
        <v>55</v>
      </c>
      <c r="U812" s="8"/>
      <c r="V812" s="9">
        <v>44984</v>
      </c>
      <c r="W812" s="9">
        <v>44984</v>
      </c>
      <c r="X812" s="10"/>
    </row>
    <row r="813" spans="1:24" x14ac:dyDescent="0.25">
      <c r="A813" s="8" t="s">
        <v>226</v>
      </c>
      <c r="B813" s="31">
        <f>(COUNTIF($A$4:$A813,$A813)=1)+0</f>
        <v>0</v>
      </c>
      <c r="C813" s="31"/>
      <c r="D813" s="31"/>
      <c r="E813" s="31"/>
      <c r="F813" s="31"/>
      <c r="G813" s="31"/>
      <c r="H813" s="31">
        <f>(COUNTIF($A$4:$A832,$A813)=1)+0</f>
        <v>0</v>
      </c>
      <c r="I813" s="31"/>
      <c r="J813" s="31"/>
      <c r="K813" s="8" t="s">
        <v>216</v>
      </c>
      <c r="L813" s="9">
        <v>45246</v>
      </c>
      <c r="M813" s="8" t="s">
        <v>402</v>
      </c>
      <c r="N813" s="8" t="s">
        <v>88</v>
      </c>
      <c r="O813" s="8" t="s">
        <v>31</v>
      </c>
      <c r="P813" s="8" t="s">
        <v>229</v>
      </c>
      <c r="R813" s="8" t="s">
        <v>35</v>
      </c>
      <c r="S813" s="8" t="s">
        <v>25</v>
      </c>
      <c r="T813" s="8" t="s">
        <v>55</v>
      </c>
      <c r="U813" s="8"/>
      <c r="V813" s="9">
        <v>44984</v>
      </c>
      <c r="W813" s="9">
        <v>44984</v>
      </c>
      <c r="X813" s="10"/>
    </row>
    <row r="814" spans="1:24" x14ac:dyDescent="0.25">
      <c r="A814" s="8" t="s">
        <v>226</v>
      </c>
      <c r="B814" s="31"/>
      <c r="C814" s="31"/>
      <c r="D814" s="31"/>
      <c r="E814" s="31"/>
      <c r="F814" s="31"/>
      <c r="G814" s="31"/>
      <c r="H814" s="31"/>
      <c r="I814" s="31"/>
      <c r="J814" s="31"/>
      <c r="K814" s="8" t="s">
        <v>216</v>
      </c>
      <c r="L814" s="9">
        <v>45246</v>
      </c>
      <c r="M814" s="8" t="s">
        <v>402</v>
      </c>
      <c r="N814" s="8" t="s">
        <v>88</v>
      </c>
      <c r="O814" s="8" t="s">
        <v>30</v>
      </c>
      <c r="P814" s="8" t="s">
        <v>84</v>
      </c>
      <c r="R814" s="8" t="s">
        <v>35</v>
      </c>
      <c r="S814" s="8" t="s">
        <v>25</v>
      </c>
      <c r="T814" s="8" t="s">
        <v>55</v>
      </c>
      <c r="U814" s="8" t="s">
        <v>56</v>
      </c>
      <c r="V814" s="9">
        <v>45049</v>
      </c>
      <c r="W814" s="9">
        <v>45042</v>
      </c>
      <c r="X814" s="10"/>
    </row>
    <row r="815" spans="1:24" x14ac:dyDescent="0.25">
      <c r="A815" s="8" t="s">
        <v>226</v>
      </c>
      <c r="B815" s="31"/>
      <c r="C815" s="31"/>
      <c r="D815" s="31"/>
      <c r="E815" s="31"/>
      <c r="F815" s="31"/>
      <c r="G815" s="31"/>
      <c r="H815" s="31"/>
      <c r="I815" s="31"/>
      <c r="J815" s="31"/>
      <c r="K815" s="8" t="s">
        <v>216</v>
      </c>
      <c r="L815" s="9">
        <v>45246</v>
      </c>
      <c r="M815" s="8" t="s">
        <v>402</v>
      </c>
      <c r="N815" s="8" t="s">
        <v>88</v>
      </c>
      <c r="O815" s="8" t="s">
        <v>31</v>
      </c>
      <c r="P815" s="8" t="s">
        <v>84</v>
      </c>
      <c r="R815" s="8" t="s">
        <v>35</v>
      </c>
      <c r="S815" s="8" t="s">
        <v>25</v>
      </c>
      <c r="T815" s="8" t="s">
        <v>55</v>
      </c>
      <c r="U815" s="8" t="s">
        <v>56</v>
      </c>
      <c r="V815" s="9">
        <v>45049</v>
      </c>
      <c r="W815" s="9">
        <v>45042</v>
      </c>
      <c r="X815" s="10"/>
    </row>
    <row r="816" spans="1:24" x14ac:dyDescent="0.25">
      <c r="A816" s="8" t="s">
        <v>226</v>
      </c>
      <c r="B816" s="31">
        <f>(COUNTIF($A$4:$A816,$A816)=1)+0</f>
        <v>0</v>
      </c>
      <c r="C816" s="31"/>
      <c r="D816" s="31"/>
      <c r="E816" s="31"/>
      <c r="F816" s="31"/>
      <c r="G816" s="31"/>
      <c r="H816" s="31">
        <f>(COUNTIF($A$4:$A837,$A816)=1)+0</f>
        <v>0</v>
      </c>
      <c r="I816" s="31"/>
      <c r="J816" s="31"/>
      <c r="K816" s="8" t="s">
        <v>216</v>
      </c>
      <c r="L816" s="9">
        <v>45246</v>
      </c>
      <c r="M816" s="8" t="s">
        <v>402</v>
      </c>
      <c r="N816" s="8" t="s">
        <v>88</v>
      </c>
      <c r="O816" s="8" t="s">
        <v>30</v>
      </c>
      <c r="P816" s="8" t="s">
        <v>228</v>
      </c>
      <c r="R816" s="8" t="s">
        <v>49</v>
      </c>
      <c r="S816" s="8" t="s">
        <v>25</v>
      </c>
      <c r="T816" s="8" t="s">
        <v>20</v>
      </c>
      <c r="U816" s="8" t="s">
        <v>138</v>
      </c>
      <c r="V816" s="50">
        <v>45009</v>
      </c>
      <c r="W816" s="9">
        <v>45001</v>
      </c>
      <c r="X816" s="10"/>
    </row>
    <row r="817" spans="1:24" x14ac:dyDescent="0.25">
      <c r="A817" s="8" t="s">
        <v>226</v>
      </c>
      <c r="B817" s="31">
        <f>(COUNTIF($A$4:$A817,$A817)=1)+0</f>
        <v>0</v>
      </c>
      <c r="C817" s="31"/>
      <c r="D817" s="31"/>
      <c r="E817" s="31"/>
      <c r="F817" s="31"/>
      <c r="G817" s="31"/>
      <c r="H817" s="31">
        <f>(COUNTIF($A$4:$A838,$A817)=1)+0</f>
        <v>0</v>
      </c>
      <c r="I817" s="31"/>
      <c r="J817" s="31"/>
      <c r="K817" s="8" t="s">
        <v>216</v>
      </c>
      <c r="L817" s="9">
        <v>45246</v>
      </c>
      <c r="M817" s="8" t="s">
        <v>402</v>
      </c>
      <c r="N817" s="8" t="s">
        <v>88</v>
      </c>
      <c r="O817" s="8" t="s">
        <v>31</v>
      </c>
      <c r="P817" s="8" t="s">
        <v>228</v>
      </c>
      <c r="R817" s="8" t="s">
        <v>49</v>
      </c>
      <c r="S817" s="8" t="s">
        <v>25</v>
      </c>
      <c r="T817" s="8" t="s">
        <v>20</v>
      </c>
      <c r="U817" s="53" t="s">
        <v>138</v>
      </c>
      <c r="V817" s="9">
        <v>45009</v>
      </c>
      <c r="W817" s="9">
        <v>45001</v>
      </c>
      <c r="X817" s="10"/>
    </row>
    <row r="818" spans="1:24" x14ac:dyDescent="0.25">
      <c r="A818" s="8" t="s">
        <v>226</v>
      </c>
      <c r="B818" s="31">
        <f>(COUNTIF($A$4:$A818,$A818)=1)+0</f>
        <v>0</v>
      </c>
      <c r="C818" s="31"/>
      <c r="D818" s="31"/>
      <c r="E818" s="31"/>
      <c r="F818" s="31"/>
      <c r="G818" s="31"/>
      <c r="H818" s="31">
        <f>(COUNTIF($A$4:$A837,$A818)=1)+0</f>
        <v>0</v>
      </c>
      <c r="I818" s="31"/>
      <c r="J818" s="31"/>
      <c r="K818" s="8" t="s">
        <v>216</v>
      </c>
      <c r="L818" s="9">
        <v>45246</v>
      </c>
      <c r="M818" s="8" t="s">
        <v>402</v>
      </c>
      <c r="N818" s="8" t="s">
        <v>88</v>
      </c>
      <c r="O818" s="8" t="s">
        <v>30</v>
      </c>
      <c r="P818" s="8" t="s">
        <v>69</v>
      </c>
      <c r="R818" s="8" t="s">
        <v>35</v>
      </c>
      <c r="S818" s="8" t="s">
        <v>25</v>
      </c>
      <c r="T818" s="8" t="s">
        <v>55</v>
      </c>
      <c r="U818" s="53"/>
      <c r="V818" s="9">
        <v>44984</v>
      </c>
      <c r="W818" s="9">
        <v>44984</v>
      </c>
      <c r="X818" s="10"/>
    </row>
    <row r="819" spans="1:24" x14ac:dyDescent="0.25">
      <c r="A819" s="8" t="s">
        <v>226</v>
      </c>
      <c r="B819" s="31">
        <f>(COUNTIF($A$4:$A819,$A819)=1)+0</f>
        <v>0</v>
      </c>
      <c r="C819" s="31"/>
      <c r="D819" s="31"/>
      <c r="E819" s="31"/>
      <c r="F819" s="31"/>
      <c r="G819" s="31"/>
      <c r="H819" s="31">
        <f>(COUNTIF($A$4:$A838,$A819)=1)+0</f>
        <v>0</v>
      </c>
      <c r="I819" s="31"/>
      <c r="J819" s="31"/>
      <c r="K819" s="8" t="s">
        <v>216</v>
      </c>
      <c r="L819" s="9">
        <v>45246</v>
      </c>
      <c r="M819" s="8" t="s">
        <v>402</v>
      </c>
      <c r="N819" s="8" t="s">
        <v>88</v>
      </c>
      <c r="O819" s="8" t="s">
        <v>31</v>
      </c>
      <c r="P819" s="8" t="s">
        <v>69</v>
      </c>
      <c r="R819" s="8" t="s">
        <v>35</v>
      </c>
      <c r="S819" s="8" t="s">
        <v>25</v>
      </c>
      <c r="T819" s="8" t="s">
        <v>55</v>
      </c>
      <c r="U819" s="53"/>
      <c r="V819" s="9">
        <v>44984</v>
      </c>
      <c r="W819" s="9">
        <v>44984</v>
      </c>
      <c r="X819" s="10"/>
    </row>
    <row r="820" spans="1:24" x14ac:dyDescent="0.25">
      <c r="A820" s="8" t="s">
        <v>226</v>
      </c>
      <c r="B820" s="31">
        <f>(COUNTIF($A$4:$A820,$A820)=1)+0</f>
        <v>0</v>
      </c>
      <c r="C820" s="31"/>
      <c r="D820" s="31"/>
      <c r="E820" s="31"/>
      <c r="F820" s="31"/>
      <c r="G820" s="31"/>
      <c r="H820" s="31">
        <f>(COUNTIF($A$4:$A839,$A820)=1)+0</f>
        <v>0</v>
      </c>
      <c r="I820" s="31"/>
      <c r="J820" s="31"/>
      <c r="K820" s="8" t="s">
        <v>216</v>
      </c>
      <c r="L820" s="9">
        <v>45246</v>
      </c>
      <c r="M820" s="8" t="s">
        <v>402</v>
      </c>
      <c r="N820" s="8" t="s">
        <v>88</v>
      </c>
      <c r="O820" s="8" t="s">
        <v>30</v>
      </c>
      <c r="P820" s="8" t="s">
        <v>140</v>
      </c>
      <c r="R820" s="8" t="s">
        <v>35</v>
      </c>
      <c r="S820" s="8" t="s">
        <v>25</v>
      </c>
      <c r="T820" s="8" t="s">
        <v>55</v>
      </c>
      <c r="U820" s="53"/>
      <c r="V820" s="9">
        <v>44984</v>
      </c>
      <c r="W820" s="9">
        <v>44984</v>
      </c>
      <c r="X820" s="10"/>
    </row>
    <row r="821" spans="1:24" x14ac:dyDescent="0.25">
      <c r="A821" s="8" t="s">
        <v>226</v>
      </c>
      <c r="B821" s="31">
        <f>(COUNTIF($A$4:$A821,$A821)=1)+0</f>
        <v>0</v>
      </c>
      <c r="C821" s="31"/>
      <c r="D821" s="31"/>
      <c r="E821" s="31"/>
      <c r="F821" s="31"/>
      <c r="G821" s="31"/>
      <c r="H821" s="31">
        <f>(COUNTIF($A$4:$A840,$A821)=1)+0</f>
        <v>0</v>
      </c>
      <c r="I821" s="31"/>
      <c r="J821" s="31"/>
      <c r="K821" s="8" t="s">
        <v>216</v>
      </c>
      <c r="L821" s="9">
        <v>45246</v>
      </c>
      <c r="M821" s="8" t="s">
        <v>402</v>
      </c>
      <c r="N821" s="8" t="s">
        <v>88</v>
      </c>
      <c r="O821" s="8" t="s">
        <v>31</v>
      </c>
      <c r="P821" s="8" t="s">
        <v>140</v>
      </c>
      <c r="R821" s="8" t="s">
        <v>35</v>
      </c>
      <c r="S821" s="8" t="s">
        <v>25</v>
      </c>
      <c r="T821" s="8" t="s">
        <v>55</v>
      </c>
      <c r="U821" s="8"/>
      <c r="V821" s="67">
        <v>44984</v>
      </c>
      <c r="W821" s="9">
        <v>44984</v>
      </c>
      <c r="X821" s="10"/>
    </row>
    <row r="822" spans="1:24" x14ac:dyDescent="0.25">
      <c r="A822" s="8" t="s">
        <v>226</v>
      </c>
      <c r="B822" s="31">
        <f>(COUNTIF($A$4:$A822,$A822)=1)+0</f>
        <v>0</v>
      </c>
      <c r="C822" s="31"/>
      <c r="D822" s="31"/>
      <c r="E822" s="31"/>
      <c r="F822" s="31"/>
      <c r="G822" s="31"/>
      <c r="H822" s="31">
        <f>(COUNTIF($A$4:$A845,$A822)=1)+0</f>
        <v>0</v>
      </c>
      <c r="I822" s="31"/>
      <c r="J822" s="31"/>
      <c r="K822" s="8" t="s">
        <v>216</v>
      </c>
      <c r="L822" s="9">
        <v>44881</v>
      </c>
      <c r="M822" s="8" t="s">
        <v>402</v>
      </c>
      <c r="N822" s="8" t="s">
        <v>88</v>
      </c>
      <c r="O822" s="8" t="s">
        <v>30</v>
      </c>
      <c r="P822" s="8" t="s">
        <v>85</v>
      </c>
      <c r="R822" s="8" t="s">
        <v>35</v>
      </c>
      <c r="S822" s="8" t="s">
        <v>25</v>
      </c>
      <c r="T822" s="8" t="s">
        <v>55</v>
      </c>
      <c r="U822" s="8" t="s">
        <v>56</v>
      </c>
      <c r="V822" s="9">
        <v>45049</v>
      </c>
      <c r="W822" s="9">
        <v>45063</v>
      </c>
      <c r="X822" s="10"/>
    </row>
    <row r="823" spans="1:24" x14ac:dyDescent="0.25">
      <c r="A823" s="8" t="s">
        <v>226</v>
      </c>
      <c r="B823" s="31">
        <f>(COUNTIF($A$4:$A823,$A823)=1)+0</f>
        <v>0</v>
      </c>
      <c r="C823" s="31"/>
      <c r="D823" s="31"/>
      <c r="E823" s="31"/>
      <c r="F823" s="31"/>
      <c r="G823" s="31"/>
      <c r="H823" s="31">
        <f>(COUNTIF($A$4:$A846,$A823)=1)+0</f>
        <v>0</v>
      </c>
      <c r="I823" s="31"/>
      <c r="J823" s="31"/>
      <c r="K823" s="8" t="s">
        <v>216</v>
      </c>
      <c r="L823" s="9">
        <v>44881</v>
      </c>
      <c r="M823" s="8" t="s">
        <v>402</v>
      </c>
      <c r="N823" s="8" t="s">
        <v>88</v>
      </c>
      <c r="O823" s="8" t="s">
        <v>31</v>
      </c>
      <c r="P823" s="8" t="s">
        <v>85</v>
      </c>
      <c r="R823" s="8" t="s">
        <v>35</v>
      </c>
      <c r="S823" s="8" t="s">
        <v>25</v>
      </c>
      <c r="T823" s="8" t="s">
        <v>55</v>
      </c>
      <c r="U823" s="8" t="s">
        <v>56</v>
      </c>
      <c r="V823" s="9">
        <v>45049</v>
      </c>
      <c r="W823" s="9">
        <v>45063</v>
      </c>
      <c r="X823" s="10"/>
    </row>
    <row r="824" spans="1:24" x14ac:dyDescent="0.25">
      <c r="A824" s="8" t="s">
        <v>226</v>
      </c>
      <c r="B824" s="31">
        <f>(COUNTIF($A$4:$A824,$A824)=1)+0</f>
        <v>0</v>
      </c>
      <c r="C824" s="31"/>
      <c r="D824" s="31"/>
      <c r="E824" s="31"/>
      <c r="F824" s="31"/>
      <c r="G824" s="31"/>
      <c r="H824" s="31">
        <f>(COUNTIF($A$4:$A847,$A824)=1)+0</f>
        <v>0</v>
      </c>
      <c r="I824" s="31"/>
      <c r="J824" s="31"/>
      <c r="K824" s="8" t="s">
        <v>216</v>
      </c>
      <c r="L824" s="9">
        <v>45246</v>
      </c>
      <c r="M824" s="8" t="s">
        <v>402</v>
      </c>
      <c r="N824" s="8" t="s">
        <v>88</v>
      </c>
      <c r="O824" s="8" t="s">
        <v>30</v>
      </c>
      <c r="P824" s="8" t="s">
        <v>146</v>
      </c>
      <c r="R824" s="8" t="s">
        <v>49</v>
      </c>
      <c r="S824" s="8" t="s">
        <v>25</v>
      </c>
      <c r="T824" s="8" t="s">
        <v>55</v>
      </c>
      <c r="U824" s="8" t="s">
        <v>56</v>
      </c>
      <c r="V824" s="9">
        <v>45009</v>
      </c>
      <c r="W824" s="9">
        <v>45001</v>
      </c>
      <c r="X824" s="10"/>
    </row>
    <row r="825" spans="1:24" x14ac:dyDescent="0.25">
      <c r="A825" s="8" t="s">
        <v>226</v>
      </c>
      <c r="B825" s="31">
        <f>(COUNTIF($A$4:$A825,$A825)=1)+0</f>
        <v>0</v>
      </c>
      <c r="C825" s="31"/>
      <c r="D825" s="31"/>
      <c r="E825" s="31"/>
      <c r="F825" s="31"/>
      <c r="G825" s="31"/>
      <c r="H825" s="31">
        <f>(COUNTIF($A$4:$A848,$A825)=1)+0</f>
        <v>0</v>
      </c>
      <c r="I825" s="31"/>
      <c r="J825" s="31"/>
      <c r="K825" s="8" t="s">
        <v>216</v>
      </c>
      <c r="L825" s="9">
        <v>45246</v>
      </c>
      <c r="M825" s="8" t="s">
        <v>402</v>
      </c>
      <c r="N825" s="8" t="s">
        <v>88</v>
      </c>
      <c r="O825" s="8" t="s">
        <v>31</v>
      </c>
      <c r="P825" s="8" t="s">
        <v>146</v>
      </c>
      <c r="R825" s="8" t="s">
        <v>49</v>
      </c>
      <c r="S825" s="8" t="s">
        <v>25</v>
      </c>
      <c r="T825" s="8" t="s">
        <v>55</v>
      </c>
      <c r="U825" s="8" t="s">
        <v>56</v>
      </c>
      <c r="V825" s="9">
        <v>45009</v>
      </c>
      <c r="W825" s="9">
        <v>45001</v>
      </c>
      <c r="X825" s="10"/>
    </row>
    <row r="826" spans="1:24" x14ac:dyDescent="0.25">
      <c r="A826" s="4" t="s">
        <v>226</v>
      </c>
      <c r="B826" s="31">
        <f>(COUNTIF($A$4:$A826,$A826)=1)+0</f>
        <v>0</v>
      </c>
      <c r="C826" s="31"/>
      <c r="D826" s="31"/>
      <c r="E826" s="31"/>
      <c r="F826" s="31"/>
      <c r="G826" s="31"/>
      <c r="H826" s="31">
        <f>(COUNTIF($A$4:$A843,$A826)=1)+0</f>
        <v>0</v>
      </c>
      <c r="I826" s="31"/>
      <c r="J826" s="31"/>
      <c r="K826" s="4" t="s">
        <v>216</v>
      </c>
      <c r="L826" s="6">
        <v>45246</v>
      </c>
      <c r="M826" s="4" t="s">
        <v>402</v>
      </c>
      <c r="N826" s="4" t="s">
        <v>88</v>
      </c>
      <c r="O826" s="4" t="s">
        <v>30</v>
      </c>
      <c r="P826" s="4" t="s">
        <v>50</v>
      </c>
      <c r="R826" s="4" t="s">
        <v>35</v>
      </c>
      <c r="S826" s="4" t="s">
        <v>25</v>
      </c>
      <c r="T826" s="4" t="s">
        <v>55</v>
      </c>
      <c r="U826" s="4"/>
      <c r="V826" s="6">
        <v>44984</v>
      </c>
      <c r="W826" s="6">
        <v>45104</v>
      </c>
      <c r="X826" s="7"/>
    </row>
    <row r="827" spans="1:24" x14ac:dyDescent="0.25">
      <c r="A827" s="4" t="s">
        <v>226</v>
      </c>
      <c r="B827" s="31">
        <f>(COUNTIF($A$4:$A827,$A827)=1)+0</f>
        <v>0</v>
      </c>
      <c r="C827" s="31"/>
      <c r="D827" s="31"/>
      <c r="E827" s="31"/>
      <c r="F827" s="31"/>
      <c r="G827" s="31"/>
      <c r="H827" s="31">
        <f>(COUNTIF($A$4:$A844,$A827)=1)+0</f>
        <v>0</v>
      </c>
      <c r="I827" s="31"/>
      <c r="J827" s="31"/>
      <c r="K827" s="4" t="s">
        <v>216</v>
      </c>
      <c r="L827" s="6">
        <v>45246</v>
      </c>
      <c r="M827" s="4" t="s">
        <v>402</v>
      </c>
      <c r="N827" s="4" t="s">
        <v>88</v>
      </c>
      <c r="O827" s="4" t="s">
        <v>31</v>
      </c>
      <c r="P827" s="4" t="s">
        <v>50</v>
      </c>
      <c r="R827" s="4" t="s">
        <v>35</v>
      </c>
      <c r="S827" s="4" t="s">
        <v>25</v>
      </c>
      <c r="T827" s="4" t="s">
        <v>55</v>
      </c>
      <c r="U827" s="4"/>
      <c r="V827" s="6">
        <v>44984</v>
      </c>
      <c r="W827" s="6">
        <v>45104</v>
      </c>
      <c r="X827" s="7"/>
    </row>
    <row r="828" spans="1:24" x14ac:dyDescent="0.25">
      <c r="A828" s="44" t="s">
        <v>226</v>
      </c>
      <c r="B828" s="31"/>
      <c r="C828" s="31"/>
      <c r="D828" s="31"/>
      <c r="E828" s="31"/>
      <c r="F828" s="31"/>
      <c r="G828" s="31"/>
      <c r="H828" s="31"/>
      <c r="I828" s="31"/>
      <c r="J828" s="31"/>
      <c r="K828" s="8" t="s">
        <v>216</v>
      </c>
      <c r="L828" s="9">
        <v>44881</v>
      </c>
      <c r="M828" s="44" t="s">
        <v>402</v>
      </c>
      <c r="N828" s="44" t="s">
        <v>88</v>
      </c>
      <c r="O828" s="44" t="s">
        <v>306</v>
      </c>
      <c r="P828" s="44" t="s">
        <v>307</v>
      </c>
      <c r="R828" s="44" t="s">
        <v>35</v>
      </c>
      <c r="S828" s="8" t="s">
        <v>25</v>
      </c>
      <c r="T828" s="44" t="s">
        <v>61</v>
      </c>
      <c r="U828" s="44" t="s">
        <v>139</v>
      </c>
      <c r="V828" s="79">
        <v>45083</v>
      </c>
      <c r="W828" s="79">
        <v>45078</v>
      </c>
      <c r="X828" s="54"/>
    </row>
    <row r="829" spans="1:24" x14ac:dyDescent="0.25">
      <c r="A829" s="44" t="s">
        <v>226</v>
      </c>
      <c r="B829" s="31"/>
      <c r="C829" s="31"/>
      <c r="D829" s="31"/>
      <c r="E829" s="31"/>
      <c r="F829" s="31"/>
      <c r="G829" s="31"/>
      <c r="H829" s="31"/>
      <c r="I829" s="31"/>
      <c r="J829" s="31"/>
      <c r="K829" s="8" t="s">
        <v>216</v>
      </c>
      <c r="L829" s="9">
        <v>44881</v>
      </c>
      <c r="M829" s="44" t="s">
        <v>402</v>
      </c>
      <c r="N829" s="44" t="s">
        <v>88</v>
      </c>
      <c r="O829" s="44" t="s">
        <v>306</v>
      </c>
      <c r="P829" s="44" t="s">
        <v>308</v>
      </c>
      <c r="R829" s="44" t="s">
        <v>49</v>
      </c>
      <c r="S829" s="8" t="s">
        <v>25</v>
      </c>
      <c r="T829" s="44" t="s">
        <v>20</v>
      </c>
      <c r="U829" s="44" t="s">
        <v>138</v>
      </c>
      <c r="V829" s="79">
        <v>45078</v>
      </c>
      <c r="W829" s="79">
        <v>45078</v>
      </c>
      <c r="X829" s="54"/>
    </row>
    <row r="830" spans="1:24" x14ac:dyDescent="0.25">
      <c r="A830" s="8" t="s">
        <v>226</v>
      </c>
      <c r="B830" s="31">
        <f>(COUNTIF($A$4:$A830,$A830)=1)+0</f>
        <v>0</v>
      </c>
      <c r="C830" s="31"/>
      <c r="D830" s="31"/>
      <c r="E830" s="31"/>
      <c r="F830" s="31"/>
      <c r="G830" s="31"/>
      <c r="H830" s="31">
        <f>(COUNTIF($A$4:$A849,$A830)=1)+0</f>
        <v>0</v>
      </c>
      <c r="I830" s="31"/>
      <c r="J830" s="31"/>
      <c r="K830" s="8" t="s">
        <v>216</v>
      </c>
      <c r="L830" s="9">
        <v>44881</v>
      </c>
      <c r="M830" s="8" t="s">
        <v>402</v>
      </c>
      <c r="N830" s="8" t="s">
        <v>88</v>
      </c>
      <c r="O830" s="8" t="s">
        <v>30</v>
      </c>
      <c r="P830" s="8" t="s">
        <v>203</v>
      </c>
      <c r="R830" s="8" t="s">
        <v>35</v>
      </c>
      <c r="S830" s="8" t="s">
        <v>25</v>
      </c>
      <c r="T830" s="8" t="s">
        <v>55</v>
      </c>
      <c r="U830" s="8" t="s">
        <v>56</v>
      </c>
      <c r="V830" s="9">
        <v>45066</v>
      </c>
      <c r="W830" s="9">
        <v>45063</v>
      </c>
      <c r="X830" s="51"/>
    </row>
    <row r="831" spans="1:24" x14ac:dyDescent="0.25">
      <c r="A831" s="8" t="s">
        <v>226</v>
      </c>
      <c r="B831" s="31">
        <f>(COUNTIF($A$4:$A831,$A831)=1)+0</f>
        <v>0</v>
      </c>
      <c r="C831" s="31"/>
      <c r="D831" s="31"/>
      <c r="E831" s="31"/>
      <c r="F831" s="31"/>
      <c r="G831" s="31"/>
      <c r="H831" s="31">
        <f>(COUNTIF($A$4:$A850,$A831)=1)+0</f>
        <v>0</v>
      </c>
      <c r="I831" s="31"/>
      <c r="J831" s="31"/>
      <c r="K831" s="8" t="s">
        <v>216</v>
      </c>
      <c r="L831" s="9">
        <v>44881</v>
      </c>
      <c r="M831" s="8" t="s">
        <v>402</v>
      </c>
      <c r="N831" s="8" t="s">
        <v>88</v>
      </c>
      <c r="O831" s="8" t="s">
        <v>31</v>
      </c>
      <c r="P831" s="8" t="s">
        <v>203</v>
      </c>
      <c r="R831" s="8" t="s">
        <v>35</v>
      </c>
      <c r="S831" s="8" t="s">
        <v>25</v>
      </c>
      <c r="T831" s="8" t="s">
        <v>55</v>
      </c>
      <c r="U831" s="8" t="s">
        <v>56</v>
      </c>
      <c r="V831" s="9">
        <v>45066</v>
      </c>
      <c r="W831" s="98">
        <v>45063</v>
      </c>
      <c r="X831" s="10"/>
    </row>
    <row r="832" spans="1:24" x14ac:dyDescent="0.25">
      <c r="A832" s="8" t="s">
        <v>226</v>
      </c>
      <c r="B832" s="31">
        <f>(COUNTIF($A$4:$A832,$A832)=1)+0</f>
        <v>0</v>
      </c>
      <c r="C832" s="31"/>
      <c r="D832" s="31"/>
      <c r="E832" s="31"/>
      <c r="F832" s="31"/>
      <c r="G832" s="31"/>
      <c r="H832" s="31">
        <f>(COUNTIF($A$4:$A855,$A832)=1)+0</f>
        <v>0</v>
      </c>
      <c r="I832" s="31"/>
      <c r="J832" s="31"/>
      <c r="K832" s="8" t="s">
        <v>216</v>
      </c>
      <c r="L832" s="9">
        <v>45246</v>
      </c>
      <c r="M832" s="8" t="s">
        <v>402</v>
      </c>
      <c r="N832" s="8" t="s">
        <v>88</v>
      </c>
      <c r="O832" s="8" t="s">
        <v>30</v>
      </c>
      <c r="P832" s="8" t="s">
        <v>206</v>
      </c>
      <c r="R832" s="8" t="s">
        <v>49</v>
      </c>
      <c r="S832" s="8" t="s">
        <v>25</v>
      </c>
      <c r="T832" s="8" t="s">
        <v>20</v>
      </c>
      <c r="U832" s="8" t="s">
        <v>138</v>
      </c>
      <c r="V832" s="9">
        <v>45009</v>
      </c>
      <c r="W832" s="98">
        <v>44993</v>
      </c>
      <c r="X832" s="10"/>
    </row>
    <row r="833" spans="1:24" x14ac:dyDescent="0.25">
      <c r="A833" s="8" t="s">
        <v>226</v>
      </c>
      <c r="B833" s="31">
        <f>(COUNTIF($A$4:$A833,$A833)=1)+0</f>
        <v>0</v>
      </c>
      <c r="C833" s="31"/>
      <c r="D833" s="31"/>
      <c r="E833" s="31"/>
      <c r="F833" s="31"/>
      <c r="G833" s="31"/>
      <c r="H833" s="31">
        <f>(COUNTIF($A$4:$A856,$A833)=1)+0</f>
        <v>0</v>
      </c>
      <c r="I833" s="31"/>
      <c r="J833" s="31"/>
      <c r="K833" s="8" t="s">
        <v>216</v>
      </c>
      <c r="L833" s="9">
        <v>45246</v>
      </c>
      <c r="M833" s="8" t="s">
        <v>402</v>
      </c>
      <c r="N833" s="8" t="s">
        <v>88</v>
      </c>
      <c r="O833" s="8" t="s">
        <v>31</v>
      </c>
      <c r="P833" s="8" t="s">
        <v>206</v>
      </c>
      <c r="R833" s="8" t="s">
        <v>49</v>
      </c>
      <c r="S833" s="8" t="s">
        <v>25</v>
      </c>
      <c r="T833" s="8" t="s">
        <v>20</v>
      </c>
      <c r="U833" s="8" t="s">
        <v>138</v>
      </c>
      <c r="V833" s="9">
        <v>45009</v>
      </c>
      <c r="W833" s="98">
        <v>44993</v>
      </c>
      <c r="X833" s="10"/>
    </row>
    <row r="834" spans="1:24" x14ac:dyDescent="0.25">
      <c r="A834" s="8" t="s">
        <v>226</v>
      </c>
      <c r="B834" s="31">
        <f>(COUNTIF($A$4:$A834,$A834)=1)+0</f>
        <v>0</v>
      </c>
      <c r="C834" s="31"/>
      <c r="D834" s="31"/>
      <c r="E834" s="31"/>
      <c r="F834" s="31"/>
      <c r="G834" s="31"/>
      <c r="H834" s="31">
        <f>(COUNTIF($A$4:$A857,$A834)=1)+0</f>
        <v>0</v>
      </c>
      <c r="I834" s="31"/>
      <c r="J834" s="31"/>
      <c r="K834" s="8" t="s">
        <v>216</v>
      </c>
      <c r="L834" s="9">
        <v>45246</v>
      </c>
      <c r="M834" s="8" t="s">
        <v>402</v>
      </c>
      <c r="N834" s="8" t="s">
        <v>88</v>
      </c>
      <c r="O834" s="8" t="s">
        <v>31</v>
      </c>
      <c r="P834" s="8" t="s">
        <v>53</v>
      </c>
      <c r="R834" s="8" t="s">
        <v>49</v>
      </c>
      <c r="S834" s="8" t="s">
        <v>25</v>
      </c>
      <c r="T834" s="8" t="s">
        <v>55</v>
      </c>
      <c r="U834" s="8" t="s">
        <v>56</v>
      </c>
      <c r="V834" s="9">
        <v>45009</v>
      </c>
      <c r="W834" s="9">
        <v>45001</v>
      </c>
      <c r="X834" s="64"/>
    </row>
    <row r="835" spans="1:24" x14ac:dyDescent="0.25">
      <c r="A835" s="8" t="s">
        <v>101</v>
      </c>
      <c r="B835" s="31">
        <f>(COUNTIF($A$4:$A835,$A835)=1)+0</f>
        <v>1</v>
      </c>
      <c r="C835" s="31">
        <f>(COUNTIF($A$6:$A835,$A835)=1)+0</f>
        <v>1</v>
      </c>
      <c r="D835" s="31"/>
      <c r="E835" s="31"/>
      <c r="F835" s="31"/>
      <c r="G835" s="31"/>
      <c r="H835" s="31"/>
      <c r="I835" s="31"/>
      <c r="J835" s="31"/>
      <c r="K835" s="8" t="s">
        <v>102</v>
      </c>
      <c r="L835" s="9">
        <v>44679</v>
      </c>
      <c r="M835" s="8" t="s">
        <v>408</v>
      </c>
      <c r="N835" s="8" t="s">
        <v>103</v>
      </c>
      <c r="O835" s="8" t="s">
        <v>104</v>
      </c>
      <c r="P835" s="8" t="s">
        <v>58</v>
      </c>
      <c r="Q835" s="15"/>
      <c r="R835" s="8" t="s">
        <v>92</v>
      </c>
      <c r="S835" s="8" t="s">
        <v>25</v>
      </c>
      <c r="T835" s="8" t="s">
        <v>55</v>
      </c>
      <c r="U835" s="8" t="s">
        <v>56</v>
      </c>
      <c r="V835" s="9">
        <v>44803</v>
      </c>
      <c r="W835" s="9">
        <v>44853</v>
      </c>
      <c r="X835" s="10"/>
    </row>
    <row r="836" spans="1:24" x14ac:dyDescent="0.25">
      <c r="A836" s="8" t="s">
        <v>101</v>
      </c>
      <c r="B836" s="31">
        <f>(COUNTIF($A$4:$A836,$A836)=1)+0</f>
        <v>0</v>
      </c>
      <c r="C836" s="31">
        <f>(COUNTIF($A$6:$A836,$A836)=1)+0</f>
        <v>0</v>
      </c>
      <c r="D836" s="31"/>
      <c r="E836" s="31"/>
      <c r="F836" s="31"/>
      <c r="G836" s="31"/>
      <c r="H836" s="31"/>
      <c r="I836" s="31"/>
      <c r="J836" s="31"/>
      <c r="K836" s="8" t="s">
        <v>102</v>
      </c>
      <c r="L836" s="9">
        <v>44761</v>
      </c>
      <c r="M836" s="8" t="s">
        <v>408</v>
      </c>
      <c r="N836" s="8" t="s">
        <v>103</v>
      </c>
      <c r="O836" s="8" t="s">
        <v>104</v>
      </c>
      <c r="P836" s="8" t="s">
        <v>69</v>
      </c>
      <c r="Q836" s="5"/>
      <c r="R836" s="8" t="s">
        <v>92</v>
      </c>
      <c r="S836" s="8" t="s">
        <v>25</v>
      </c>
      <c r="T836" s="8" t="s">
        <v>55</v>
      </c>
      <c r="U836" s="8"/>
      <c r="V836" s="9">
        <v>44869</v>
      </c>
      <c r="W836" s="14">
        <v>44853</v>
      </c>
      <c r="X836" s="10"/>
    </row>
    <row r="837" spans="1:24" x14ac:dyDescent="0.25">
      <c r="A837" s="8" t="s">
        <v>115</v>
      </c>
      <c r="B837" s="76">
        <f>(COUNTIF($A$4:$A837,$A837)=1)+0</f>
        <v>1</v>
      </c>
      <c r="C837" s="31">
        <f>(COUNTIF($A$6:$A837,$A837)=1)+0</f>
        <v>1</v>
      </c>
      <c r="D837" s="31"/>
      <c r="E837" s="31"/>
      <c r="F837" s="31"/>
      <c r="G837" s="31"/>
      <c r="H837" s="31"/>
      <c r="I837" s="31"/>
      <c r="J837" s="43"/>
      <c r="K837" s="8" t="s">
        <v>102</v>
      </c>
      <c r="L837" s="9">
        <v>44772</v>
      </c>
      <c r="M837" s="8" t="s">
        <v>398</v>
      </c>
      <c r="N837" s="8" t="s">
        <v>116</v>
      </c>
      <c r="O837" s="8" t="s">
        <v>37</v>
      </c>
      <c r="P837" s="8" t="s">
        <v>85</v>
      </c>
      <c r="Q837" s="111"/>
      <c r="R837" s="8" t="s">
        <v>35</v>
      </c>
      <c r="S837" s="8" t="s">
        <v>25</v>
      </c>
      <c r="T837" s="8" t="s">
        <v>117</v>
      </c>
      <c r="U837" s="8"/>
      <c r="V837" s="9">
        <v>44825</v>
      </c>
      <c r="W837" s="9">
        <v>44834</v>
      </c>
      <c r="X837" s="10"/>
    </row>
    <row r="838" spans="1:24" x14ac:dyDescent="0.25">
      <c r="A838" s="8" t="s">
        <v>115</v>
      </c>
      <c r="B838" s="76">
        <f>(COUNTIF($A$4:$A838,$A838)=1)+0</f>
        <v>0</v>
      </c>
      <c r="C838" s="31">
        <f>(COUNTIF($A$6:$A838,$A838)=1)+0</f>
        <v>0</v>
      </c>
      <c r="D838" s="31"/>
      <c r="E838" s="31"/>
      <c r="F838" s="31"/>
      <c r="G838" s="31"/>
      <c r="H838" s="31"/>
      <c r="I838" s="31"/>
      <c r="J838" s="43"/>
      <c r="K838" s="8" t="s">
        <v>102</v>
      </c>
      <c r="L838" s="9">
        <v>44772</v>
      </c>
      <c r="M838" s="8" t="s">
        <v>398</v>
      </c>
      <c r="N838" s="8" t="s">
        <v>116</v>
      </c>
      <c r="O838" s="8" t="s">
        <v>118</v>
      </c>
      <c r="P838" s="8" t="s">
        <v>85</v>
      </c>
      <c r="Q838" s="111"/>
      <c r="R838" s="8" t="s">
        <v>35</v>
      </c>
      <c r="S838" s="8" t="s">
        <v>25</v>
      </c>
      <c r="T838" s="8" t="s">
        <v>117</v>
      </c>
      <c r="U838" s="8"/>
      <c r="V838" s="9">
        <v>44825</v>
      </c>
      <c r="W838" s="9">
        <v>44818</v>
      </c>
      <c r="X838" s="10"/>
    </row>
    <row r="839" spans="1:24" ht="51" customHeight="1" x14ac:dyDescent="0.25">
      <c r="A839" s="8" t="s">
        <v>115</v>
      </c>
      <c r="B839" s="31">
        <f>(COUNTIF($A$4:$A839,$A839)=1)+0</f>
        <v>0</v>
      </c>
      <c r="C839" s="31">
        <f>(COUNTIF($A$6:$A839,$A839)=1)+0</f>
        <v>0</v>
      </c>
      <c r="D839" s="31"/>
      <c r="E839" s="31"/>
      <c r="F839" s="31"/>
      <c r="G839" s="31"/>
      <c r="H839" s="31"/>
      <c r="I839" s="31"/>
      <c r="J839" s="31"/>
      <c r="K839" s="8" t="s">
        <v>102</v>
      </c>
      <c r="L839" s="9">
        <v>44772</v>
      </c>
      <c r="M839" s="8" t="s">
        <v>398</v>
      </c>
      <c r="N839" s="8" t="s">
        <v>116</v>
      </c>
      <c r="O839" s="8" t="s">
        <v>27</v>
      </c>
      <c r="P839" s="8" t="s">
        <v>85</v>
      </c>
      <c r="Q839" s="10"/>
      <c r="R839" s="8" t="s">
        <v>35</v>
      </c>
      <c r="S839" s="8" t="s">
        <v>25</v>
      </c>
      <c r="T839" s="8" t="s">
        <v>117</v>
      </c>
      <c r="U839" s="8"/>
      <c r="V839" s="9">
        <v>44825</v>
      </c>
      <c r="W839" s="9">
        <v>44834</v>
      </c>
      <c r="X839" s="10"/>
    </row>
    <row r="840" spans="1:24" s="73" customFormat="1" x14ac:dyDescent="0.25">
      <c r="A840" s="8" t="s">
        <v>115</v>
      </c>
      <c r="B840" s="52">
        <f>(COUNTIF($A$4:$A840,$A840)=1)+0</f>
        <v>0</v>
      </c>
      <c r="C840" s="52">
        <f>(COUNTIF($A$6:$A840,$A840)=1)+0</f>
        <v>0</v>
      </c>
      <c r="D840" s="52"/>
      <c r="E840" s="52"/>
      <c r="F840" s="52"/>
      <c r="G840" s="52"/>
      <c r="H840" s="52"/>
      <c r="I840" s="52"/>
      <c r="J840" s="52"/>
      <c r="K840" s="8" t="s">
        <v>102</v>
      </c>
      <c r="L840" s="69">
        <v>44772</v>
      </c>
      <c r="M840" s="82" t="s">
        <v>398</v>
      </c>
      <c r="N840" s="82" t="s">
        <v>116</v>
      </c>
      <c r="O840" s="57" t="s">
        <v>24</v>
      </c>
      <c r="P840" s="82" t="s">
        <v>85</v>
      </c>
      <c r="Q840" s="71"/>
      <c r="R840" s="82" t="s">
        <v>35</v>
      </c>
      <c r="S840" s="82" t="s">
        <v>25</v>
      </c>
      <c r="T840" s="8" t="s">
        <v>117</v>
      </c>
      <c r="U840" s="8"/>
      <c r="V840" s="9">
        <v>44825</v>
      </c>
      <c r="W840" s="9">
        <v>44834</v>
      </c>
      <c r="X840" s="71"/>
    </row>
    <row r="841" spans="1:24" x14ac:dyDescent="0.25">
      <c r="A841" s="8" t="s">
        <v>115</v>
      </c>
      <c r="B841" s="31">
        <f>(COUNTIF($A$4:$A841,$A841)=1)+0</f>
        <v>0</v>
      </c>
      <c r="C841" s="31">
        <f>(COUNTIF($A$6:$A841,$A841)=1)+0</f>
        <v>0</v>
      </c>
      <c r="D841" s="31"/>
      <c r="E841" s="31"/>
      <c r="F841" s="31"/>
      <c r="G841" s="31"/>
      <c r="H841" s="31"/>
      <c r="I841" s="31"/>
      <c r="J841" s="31"/>
      <c r="K841" s="8" t="s">
        <v>102</v>
      </c>
      <c r="L841" s="9">
        <v>44772</v>
      </c>
      <c r="M841" s="8" t="s">
        <v>398</v>
      </c>
      <c r="N841" s="8" t="s">
        <v>116</v>
      </c>
      <c r="O841" s="8" t="s">
        <v>23</v>
      </c>
      <c r="P841" s="8" t="s">
        <v>85</v>
      </c>
      <c r="Q841" s="10"/>
      <c r="R841" s="8" t="s">
        <v>35</v>
      </c>
      <c r="S841" s="8" t="s">
        <v>25</v>
      </c>
      <c r="T841" s="8" t="s">
        <v>117</v>
      </c>
      <c r="U841" s="8"/>
      <c r="V841" s="9">
        <v>44825</v>
      </c>
      <c r="W841" s="9">
        <v>44834</v>
      </c>
      <c r="X841" s="10"/>
    </row>
    <row r="842" spans="1:24" x14ac:dyDescent="0.25">
      <c r="A842" s="8" t="s">
        <v>115</v>
      </c>
      <c r="B842" s="31">
        <f>(COUNTIF($A$4:$A842,$A842)=1)+0</f>
        <v>0</v>
      </c>
      <c r="C842" s="31">
        <f>(COUNTIF($A$6:$A842,$A842)=1)+0</f>
        <v>0</v>
      </c>
      <c r="D842" s="31"/>
      <c r="E842" s="31"/>
      <c r="F842" s="31"/>
      <c r="G842" s="31"/>
      <c r="H842" s="31"/>
      <c r="I842" s="31"/>
      <c r="J842" s="31"/>
      <c r="K842" s="8" t="s">
        <v>102</v>
      </c>
      <c r="L842" s="9">
        <v>44772</v>
      </c>
      <c r="M842" s="8" t="s">
        <v>398</v>
      </c>
      <c r="N842" s="8" t="s">
        <v>116</v>
      </c>
      <c r="O842" s="8" t="s">
        <v>45</v>
      </c>
      <c r="P842" s="8" t="s">
        <v>85</v>
      </c>
      <c r="Q842" s="10"/>
      <c r="R842" s="8" t="s">
        <v>35</v>
      </c>
      <c r="S842" s="8" t="s">
        <v>25</v>
      </c>
      <c r="T842" s="8" t="s">
        <v>117</v>
      </c>
      <c r="U842" s="8"/>
      <c r="V842" s="9">
        <v>44825</v>
      </c>
      <c r="W842" s="9">
        <v>44834</v>
      </c>
      <c r="X842" s="10"/>
    </row>
    <row r="843" spans="1:24" x14ac:dyDescent="0.25">
      <c r="A843" s="8" t="s">
        <v>115</v>
      </c>
      <c r="B843" s="31">
        <f>(COUNTIF($A$4:$A843,$A843)=1)+0</f>
        <v>0</v>
      </c>
      <c r="C843" s="31">
        <f>(COUNTIF($A$6:$A843,$A843)=1)+0</f>
        <v>0</v>
      </c>
      <c r="D843" s="31"/>
      <c r="E843" s="31"/>
      <c r="F843" s="31"/>
      <c r="G843" s="31"/>
      <c r="H843" s="31"/>
      <c r="I843" s="31"/>
      <c r="J843" s="31"/>
      <c r="K843" s="8" t="s">
        <v>102</v>
      </c>
      <c r="L843" s="9">
        <v>44772</v>
      </c>
      <c r="M843" s="8" t="s">
        <v>398</v>
      </c>
      <c r="N843" s="8" t="s">
        <v>116</v>
      </c>
      <c r="O843" s="8" t="s">
        <v>30</v>
      </c>
      <c r="P843" s="8" t="s">
        <v>85</v>
      </c>
      <c r="Q843" s="10"/>
      <c r="R843" s="8" t="s">
        <v>35</v>
      </c>
      <c r="S843" s="8" t="s">
        <v>25</v>
      </c>
      <c r="T843" s="8" t="s">
        <v>117</v>
      </c>
      <c r="U843" s="8"/>
      <c r="V843" s="9">
        <v>44825</v>
      </c>
      <c r="W843" s="9">
        <v>44834</v>
      </c>
      <c r="X843" s="10"/>
    </row>
    <row r="844" spans="1:24" x14ac:dyDescent="0.25">
      <c r="A844" s="8" t="s">
        <v>115</v>
      </c>
      <c r="B844" s="31">
        <f>(COUNTIF($A$4:$A844,$A844)=1)+0</f>
        <v>0</v>
      </c>
      <c r="C844" s="31">
        <f>(COUNTIF($A$6:$A844,$A844)=1)+0</f>
        <v>0</v>
      </c>
      <c r="D844" s="31"/>
      <c r="E844" s="31"/>
      <c r="F844" s="31"/>
      <c r="G844" s="31"/>
      <c r="H844" s="31"/>
      <c r="I844" s="31"/>
      <c r="J844" s="31"/>
      <c r="K844" s="8" t="s">
        <v>102</v>
      </c>
      <c r="L844" s="9">
        <v>44772</v>
      </c>
      <c r="M844" s="8" t="s">
        <v>398</v>
      </c>
      <c r="N844" s="8" t="s">
        <v>116</v>
      </c>
      <c r="O844" s="8" t="s">
        <v>31</v>
      </c>
      <c r="P844" s="8" t="s">
        <v>85</v>
      </c>
      <c r="Q844" s="10"/>
      <c r="R844" s="8" t="s">
        <v>35</v>
      </c>
      <c r="S844" s="8" t="s">
        <v>25</v>
      </c>
      <c r="T844" s="8" t="s">
        <v>117</v>
      </c>
      <c r="U844" s="8"/>
      <c r="V844" s="9">
        <v>44825</v>
      </c>
      <c r="W844" s="9">
        <v>44834</v>
      </c>
      <c r="X844" s="10"/>
    </row>
    <row r="845" spans="1:24" x14ac:dyDescent="0.25">
      <c r="A845" s="8" t="s">
        <v>115</v>
      </c>
      <c r="B845" s="31">
        <f>(COUNTIF($A$4:$A845,$A845)=1)+0</f>
        <v>0</v>
      </c>
      <c r="C845" s="31">
        <f>(COUNTIF($A$6:$A845,$A845)=1)+0</f>
        <v>0</v>
      </c>
      <c r="D845" s="31"/>
      <c r="E845" s="31"/>
      <c r="F845" s="31"/>
      <c r="G845" s="31"/>
      <c r="H845" s="31"/>
      <c r="I845" s="31"/>
      <c r="J845" s="31"/>
      <c r="K845" s="8" t="s">
        <v>102</v>
      </c>
      <c r="L845" s="9">
        <v>44772</v>
      </c>
      <c r="M845" s="8" t="s">
        <v>398</v>
      </c>
      <c r="N845" s="8" t="s">
        <v>116</v>
      </c>
      <c r="O845" s="8" t="s">
        <v>22</v>
      </c>
      <c r="P845" s="8" t="s">
        <v>85</v>
      </c>
      <c r="Q845" s="10"/>
      <c r="R845" s="8" t="s">
        <v>35</v>
      </c>
      <c r="S845" s="8" t="s">
        <v>25</v>
      </c>
      <c r="T845" s="8" t="s">
        <v>117</v>
      </c>
      <c r="U845" s="8"/>
      <c r="V845" s="9">
        <v>44825</v>
      </c>
      <c r="W845" s="9">
        <v>44834</v>
      </c>
      <c r="X845" s="10"/>
    </row>
    <row r="846" spans="1:24" x14ac:dyDescent="0.25">
      <c r="A846" s="8" t="s">
        <v>115</v>
      </c>
      <c r="B846" s="31">
        <f>(COUNTIF($A$4:$A846,$A846)=1)+0</f>
        <v>0</v>
      </c>
      <c r="C846" s="31">
        <f>(COUNTIF($A$6:$A846,$A846)=1)+0</f>
        <v>0</v>
      </c>
      <c r="D846" s="31"/>
      <c r="E846" s="31"/>
      <c r="F846" s="31"/>
      <c r="G846" s="31"/>
      <c r="H846" s="31"/>
      <c r="I846" s="31"/>
      <c r="J846" s="31"/>
      <c r="K846" s="8" t="s">
        <v>102</v>
      </c>
      <c r="L846" s="9">
        <v>44772</v>
      </c>
      <c r="M846" s="8" t="s">
        <v>398</v>
      </c>
      <c r="N846" s="8" t="s">
        <v>116</v>
      </c>
      <c r="O846" s="8" t="s">
        <v>26</v>
      </c>
      <c r="P846" s="8" t="s">
        <v>85</v>
      </c>
      <c r="Q846" s="10"/>
      <c r="R846" s="8" t="s">
        <v>35</v>
      </c>
      <c r="S846" s="8" t="s">
        <v>25</v>
      </c>
      <c r="T846" s="8" t="s">
        <v>117</v>
      </c>
      <c r="U846" s="8"/>
      <c r="V846" s="9">
        <v>44825</v>
      </c>
      <c r="W846" s="9">
        <v>44834</v>
      </c>
      <c r="X846" s="10"/>
    </row>
    <row r="847" spans="1:24" x14ac:dyDescent="0.25">
      <c r="A847" s="8" t="s">
        <v>115</v>
      </c>
      <c r="B847" s="31">
        <f>(COUNTIF($A$4:$A847,$A847)=1)+0</f>
        <v>0</v>
      </c>
      <c r="C847" s="31">
        <f>(COUNTIF($A$6:$A847,$A847)=1)+0</f>
        <v>0</v>
      </c>
      <c r="D847" s="31"/>
      <c r="E847" s="31"/>
      <c r="F847" s="31"/>
      <c r="G847" s="31"/>
      <c r="H847" s="31"/>
      <c r="I847" s="31"/>
      <c r="J847" s="31"/>
      <c r="K847" s="8" t="s">
        <v>102</v>
      </c>
      <c r="L847" s="9">
        <v>44772</v>
      </c>
      <c r="M847" s="8" t="s">
        <v>398</v>
      </c>
      <c r="N847" s="8" t="s">
        <v>116</v>
      </c>
      <c r="O847" s="8" t="s">
        <v>28</v>
      </c>
      <c r="P847" s="8" t="s">
        <v>85</v>
      </c>
      <c r="Q847" s="10"/>
      <c r="R847" s="8" t="s">
        <v>35</v>
      </c>
      <c r="S847" s="8" t="s">
        <v>25</v>
      </c>
      <c r="T847" s="8" t="s">
        <v>117</v>
      </c>
      <c r="U847" s="8"/>
      <c r="V847" s="9">
        <v>44825</v>
      </c>
      <c r="W847" s="9">
        <v>44834</v>
      </c>
      <c r="X847" s="10"/>
    </row>
    <row r="848" spans="1:24" x14ac:dyDescent="0.25">
      <c r="A848" s="8" t="s">
        <v>115</v>
      </c>
      <c r="B848" s="31">
        <f>(COUNTIF($A$4:$A848,$A848)=1)+0</f>
        <v>0</v>
      </c>
      <c r="C848" s="31">
        <f>(COUNTIF($A$6:$A848,$A848)=1)+0</f>
        <v>0</v>
      </c>
      <c r="D848" s="31"/>
      <c r="E848" s="31"/>
      <c r="F848" s="31"/>
      <c r="G848" s="31"/>
      <c r="H848" s="31"/>
      <c r="I848" s="31"/>
      <c r="J848" s="31"/>
      <c r="K848" s="8" t="s">
        <v>102</v>
      </c>
      <c r="L848" s="9">
        <v>44772</v>
      </c>
      <c r="M848" s="8" t="s">
        <v>398</v>
      </c>
      <c r="N848" s="8" t="s">
        <v>116</v>
      </c>
      <c r="O848" s="8" t="s">
        <v>63</v>
      </c>
      <c r="P848" s="8" t="s">
        <v>85</v>
      </c>
      <c r="Q848" s="10"/>
      <c r="R848" s="8" t="s">
        <v>35</v>
      </c>
      <c r="S848" s="8" t="s">
        <v>25</v>
      </c>
      <c r="T848" s="8" t="s">
        <v>117</v>
      </c>
      <c r="U848" s="8"/>
      <c r="V848" s="9">
        <v>44825</v>
      </c>
      <c r="W848" s="9">
        <v>44834</v>
      </c>
      <c r="X848" s="10"/>
    </row>
    <row r="849" spans="1:24" x14ac:dyDescent="0.25">
      <c r="A849" s="8" t="s">
        <v>115</v>
      </c>
      <c r="B849" s="31">
        <f>(COUNTIF($A$4:$A849,$A849)=1)+0</f>
        <v>0</v>
      </c>
      <c r="C849" s="31">
        <f>(COUNTIF($A$6:$A849,$A849)=1)+0</f>
        <v>0</v>
      </c>
      <c r="D849" s="31"/>
      <c r="E849" s="31"/>
      <c r="F849" s="31"/>
      <c r="G849" s="31"/>
      <c r="H849" s="31"/>
      <c r="I849" s="31"/>
      <c r="J849" s="31"/>
      <c r="K849" s="8" t="s">
        <v>102</v>
      </c>
      <c r="L849" s="9">
        <v>44772</v>
      </c>
      <c r="M849" s="8" t="s">
        <v>398</v>
      </c>
      <c r="N849" s="8" t="s">
        <v>116</v>
      </c>
      <c r="O849" s="8" t="s">
        <v>62</v>
      </c>
      <c r="P849" s="8" t="s">
        <v>85</v>
      </c>
      <c r="Q849" s="10"/>
      <c r="R849" s="8" t="s">
        <v>35</v>
      </c>
      <c r="S849" s="8" t="s">
        <v>25</v>
      </c>
      <c r="T849" s="8" t="s">
        <v>117</v>
      </c>
      <c r="U849" s="8"/>
      <c r="V849" s="9">
        <v>44825</v>
      </c>
      <c r="W849" s="9">
        <v>44834</v>
      </c>
      <c r="X849" s="10"/>
    </row>
    <row r="850" spans="1:24" x14ac:dyDescent="0.25">
      <c r="A850" s="8" t="s">
        <v>115</v>
      </c>
      <c r="B850" s="31">
        <f>(COUNTIF($A$4:$A850,$A850)=1)+0</f>
        <v>0</v>
      </c>
      <c r="C850" s="31">
        <f>(COUNTIF($A$6:$A850,$A850)=1)+0</f>
        <v>0</v>
      </c>
      <c r="D850" s="31"/>
      <c r="E850" s="31"/>
      <c r="F850" s="31"/>
      <c r="G850" s="31"/>
      <c r="H850" s="31"/>
      <c r="I850" s="31"/>
      <c r="J850" s="31"/>
      <c r="K850" s="8" t="s">
        <v>102</v>
      </c>
      <c r="L850" s="9">
        <v>44772</v>
      </c>
      <c r="M850" s="8" t="s">
        <v>398</v>
      </c>
      <c r="N850" s="8" t="s">
        <v>116</v>
      </c>
      <c r="O850" s="8" t="s">
        <v>29</v>
      </c>
      <c r="P850" s="8" t="s">
        <v>85</v>
      </c>
      <c r="Q850" s="10"/>
      <c r="R850" s="8" t="s">
        <v>35</v>
      </c>
      <c r="S850" s="8" t="s">
        <v>25</v>
      </c>
      <c r="T850" s="8" t="s">
        <v>117</v>
      </c>
      <c r="U850" s="8"/>
      <c r="V850" s="9">
        <v>44825</v>
      </c>
      <c r="W850" s="9">
        <v>44834</v>
      </c>
      <c r="X850" s="10"/>
    </row>
    <row r="851" spans="1:24" x14ac:dyDescent="0.25">
      <c r="A851" s="46" t="s">
        <v>115</v>
      </c>
      <c r="B851" s="31">
        <f>(COUNTIF($A$4:$A851,$A851)=1)+0</f>
        <v>0</v>
      </c>
      <c r="C851" s="31">
        <f>(COUNTIF($A$6:$A851,$A851)=1)+0</f>
        <v>0</v>
      </c>
      <c r="D851" s="31"/>
      <c r="E851" s="31"/>
      <c r="F851" s="31"/>
      <c r="G851" s="31"/>
      <c r="H851" s="31"/>
      <c r="I851" s="31"/>
      <c r="J851" s="31"/>
      <c r="K851" s="4" t="s">
        <v>102</v>
      </c>
      <c r="L851" s="6">
        <v>44772</v>
      </c>
      <c r="M851" s="4" t="s">
        <v>398</v>
      </c>
      <c r="N851" s="4" t="s">
        <v>116</v>
      </c>
      <c r="O851" s="4" t="s">
        <v>83</v>
      </c>
      <c r="P851" s="4" t="s">
        <v>85</v>
      </c>
      <c r="Q851" s="84"/>
      <c r="R851" s="4" t="s">
        <v>35</v>
      </c>
      <c r="S851" s="4" t="s">
        <v>19</v>
      </c>
      <c r="T851" s="4" t="s">
        <v>117</v>
      </c>
      <c r="U851" s="4" t="s">
        <v>171</v>
      </c>
      <c r="V851" s="6">
        <v>45064</v>
      </c>
      <c r="W851" s="6">
        <v>44999</v>
      </c>
      <c r="X851" s="7"/>
    </row>
    <row r="852" spans="1:24" x14ac:dyDescent="0.25">
      <c r="A852" s="8" t="s">
        <v>129</v>
      </c>
      <c r="B852" s="31">
        <f>(COUNTIF($A$4:$A852,$A852)=1)+0</f>
        <v>1</v>
      </c>
      <c r="C852" s="31">
        <f>(COUNTIF($A$6:$A852,$A852)=1)+0</f>
        <v>1</v>
      </c>
      <c r="D852" s="31"/>
      <c r="E852" s="31"/>
      <c r="F852" s="31"/>
      <c r="G852" s="31"/>
      <c r="H852" s="31"/>
      <c r="I852" s="31"/>
      <c r="J852" s="31"/>
      <c r="K852" s="8" t="s">
        <v>102</v>
      </c>
      <c r="L852" s="9">
        <v>44785</v>
      </c>
      <c r="M852" s="8" t="s">
        <v>418</v>
      </c>
      <c r="N852" s="8" t="s">
        <v>130</v>
      </c>
      <c r="O852" s="8" t="s">
        <v>235</v>
      </c>
      <c r="P852" s="8" t="s">
        <v>125</v>
      </c>
      <c r="Q852" s="10"/>
      <c r="R852" s="8" t="s">
        <v>92</v>
      </c>
      <c r="S852" s="8" t="s">
        <v>311</v>
      </c>
      <c r="T852" s="8" t="s">
        <v>55</v>
      </c>
      <c r="U852" s="8"/>
      <c r="V852" s="9">
        <v>44848</v>
      </c>
      <c r="W852" s="9">
        <v>44853</v>
      </c>
      <c r="X852" s="10"/>
    </row>
    <row r="853" spans="1:24" x14ac:dyDescent="0.25">
      <c r="A853" s="8" t="s">
        <v>129</v>
      </c>
      <c r="B853" s="31">
        <f>(COUNTIF($A$4:$A853,$A853)=1)+0</f>
        <v>0</v>
      </c>
      <c r="C853" s="31">
        <f>(COUNTIF($A$6:$A853,$A853)=1)+0</f>
        <v>0</v>
      </c>
      <c r="D853" s="31"/>
      <c r="E853" s="31"/>
      <c r="F853" s="31"/>
      <c r="G853" s="31"/>
      <c r="H853" s="31"/>
      <c r="I853" s="31"/>
      <c r="J853" s="31"/>
      <c r="K853" s="8" t="s">
        <v>102</v>
      </c>
      <c r="L853" s="9">
        <v>44785</v>
      </c>
      <c r="M853" s="8" t="s">
        <v>418</v>
      </c>
      <c r="N853" s="8" t="s">
        <v>130</v>
      </c>
      <c r="O853" s="8" t="s">
        <v>27</v>
      </c>
      <c r="P853" s="8" t="s">
        <v>125</v>
      </c>
      <c r="Q853" s="10"/>
      <c r="R853" s="8" t="s">
        <v>92</v>
      </c>
      <c r="S853" s="8" t="s">
        <v>311</v>
      </c>
      <c r="T853" s="8" t="s">
        <v>55</v>
      </c>
      <c r="U853" s="8"/>
      <c r="V853" s="9">
        <v>44848</v>
      </c>
      <c r="W853" s="9">
        <v>44853</v>
      </c>
      <c r="X853" s="10"/>
    </row>
    <row r="854" spans="1:24" x14ac:dyDescent="0.25">
      <c r="A854" s="8" t="s">
        <v>129</v>
      </c>
      <c r="B854" s="31">
        <f>(COUNTIF($A$4:$A854,$A854)=1)+0</f>
        <v>0</v>
      </c>
      <c r="C854" s="31">
        <f>(COUNTIF($A$6:$A854,$A854)=1)+0</f>
        <v>0</v>
      </c>
      <c r="D854" s="31"/>
      <c r="E854" s="31"/>
      <c r="F854" s="31"/>
      <c r="G854" s="31"/>
      <c r="H854" s="31"/>
      <c r="I854" s="31"/>
      <c r="J854" s="31"/>
      <c r="K854" s="8" t="s">
        <v>102</v>
      </c>
      <c r="L854" s="9">
        <v>44785</v>
      </c>
      <c r="M854" s="8" t="s">
        <v>418</v>
      </c>
      <c r="N854" s="8" t="s">
        <v>130</v>
      </c>
      <c r="O854" s="8" t="s">
        <v>24</v>
      </c>
      <c r="P854" s="8" t="s">
        <v>125</v>
      </c>
      <c r="Q854" s="10"/>
      <c r="R854" s="8" t="s">
        <v>92</v>
      </c>
      <c r="S854" s="8" t="s">
        <v>311</v>
      </c>
      <c r="T854" s="8" t="s">
        <v>55</v>
      </c>
      <c r="U854" s="8"/>
      <c r="V854" s="9">
        <v>44848</v>
      </c>
      <c r="W854" s="9">
        <v>44853</v>
      </c>
      <c r="X854" s="10"/>
    </row>
    <row r="855" spans="1:24" x14ac:dyDescent="0.25">
      <c r="A855" s="8" t="s">
        <v>129</v>
      </c>
      <c r="B855" s="31">
        <f>(COUNTIF($A$4:$A855,$A855)=1)+0</f>
        <v>0</v>
      </c>
      <c r="C855" s="31">
        <f>(COUNTIF($A$6:$A855,$A855)=1)+0</f>
        <v>0</v>
      </c>
      <c r="D855" s="31"/>
      <c r="E855" s="31"/>
      <c r="F855" s="31"/>
      <c r="G855" s="31"/>
      <c r="H855" s="31"/>
      <c r="I855" s="31"/>
      <c r="J855" s="31"/>
      <c r="K855" s="8" t="s">
        <v>102</v>
      </c>
      <c r="L855" s="9">
        <v>44785</v>
      </c>
      <c r="M855" s="8" t="s">
        <v>418</v>
      </c>
      <c r="N855" s="8" t="s">
        <v>130</v>
      </c>
      <c r="O855" s="8" t="s">
        <v>30</v>
      </c>
      <c r="P855" s="8" t="s">
        <v>125</v>
      </c>
      <c r="Q855" s="10"/>
      <c r="R855" s="8" t="s">
        <v>92</v>
      </c>
      <c r="S855" s="8" t="s">
        <v>311</v>
      </c>
      <c r="T855" s="8" t="s">
        <v>55</v>
      </c>
      <c r="U855" s="8"/>
      <c r="V855" s="9">
        <v>44848</v>
      </c>
      <c r="W855" s="9">
        <v>44853</v>
      </c>
      <c r="X855" s="10"/>
    </row>
    <row r="856" spans="1:24" x14ac:dyDescent="0.25">
      <c r="A856" s="8" t="s">
        <v>129</v>
      </c>
      <c r="B856" s="31">
        <f>(COUNTIF($A$4:$A856,$A856)=1)+0</f>
        <v>0</v>
      </c>
      <c r="C856" s="31">
        <f>(COUNTIF($A$6:$A856,$A856)=1)+0</f>
        <v>0</v>
      </c>
      <c r="D856" s="31"/>
      <c r="E856" s="31"/>
      <c r="F856" s="31"/>
      <c r="G856" s="31"/>
      <c r="H856" s="31"/>
      <c r="I856" s="31"/>
      <c r="J856" s="31"/>
      <c r="K856" s="8" t="s">
        <v>102</v>
      </c>
      <c r="L856" s="9">
        <v>44785</v>
      </c>
      <c r="M856" s="8" t="s">
        <v>418</v>
      </c>
      <c r="N856" s="8" t="s">
        <v>130</v>
      </c>
      <c r="O856" s="8" t="s">
        <v>31</v>
      </c>
      <c r="P856" s="8" t="s">
        <v>125</v>
      </c>
      <c r="Q856" s="10"/>
      <c r="R856" s="8" t="s">
        <v>92</v>
      </c>
      <c r="S856" s="8" t="s">
        <v>311</v>
      </c>
      <c r="T856" s="8" t="s">
        <v>55</v>
      </c>
      <c r="U856" s="8"/>
      <c r="V856" s="9">
        <v>44848</v>
      </c>
      <c r="W856" s="9">
        <v>44853</v>
      </c>
      <c r="X856" s="10"/>
    </row>
    <row r="857" spans="1:24" x14ac:dyDescent="0.25">
      <c r="A857" s="8" t="s">
        <v>129</v>
      </c>
      <c r="B857" s="31">
        <f>(COUNTIF($A$4:$A857,$A857)=1)+0</f>
        <v>0</v>
      </c>
      <c r="C857" s="31">
        <f>(COUNTIF($A$6:$A857,$A857)=1)+0</f>
        <v>0</v>
      </c>
      <c r="D857" s="31"/>
      <c r="E857" s="31"/>
      <c r="F857" s="31"/>
      <c r="G857" s="31"/>
      <c r="H857" s="31"/>
      <c r="I857" s="31"/>
      <c r="J857" s="31"/>
      <c r="K857" s="8" t="s">
        <v>102</v>
      </c>
      <c r="L857" s="9">
        <v>44785</v>
      </c>
      <c r="M857" s="8" t="s">
        <v>418</v>
      </c>
      <c r="N857" s="8" t="s">
        <v>130</v>
      </c>
      <c r="O857" s="8" t="s">
        <v>29</v>
      </c>
      <c r="P857" s="8" t="s">
        <v>125</v>
      </c>
      <c r="Q857" s="10"/>
      <c r="R857" s="8" t="s">
        <v>92</v>
      </c>
      <c r="S857" s="8" t="s">
        <v>311</v>
      </c>
      <c r="T857" s="8" t="s">
        <v>55</v>
      </c>
      <c r="U857" s="8"/>
      <c r="V857" s="9">
        <v>44848</v>
      </c>
      <c r="W857" s="9">
        <v>44853</v>
      </c>
      <c r="X857" s="10"/>
    </row>
    <row r="858" spans="1:24" x14ac:dyDescent="0.25">
      <c r="A858" s="8" t="s">
        <v>131</v>
      </c>
      <c r="B858" s="31">
        <f>(COUNTIF($A$4:$A858,$A858)=1)+0</f>
        <v>1</v>
      </c>
      <c r="C858" s="31">
        <f>(COUNTIF($A$6:$A858,$A858)=1)+0</f>
        <v>1</v>
      </c>
      <c r="D858" s="31"/>
      <c r="E858" s="31"/>
      <c r="F858" s="31"/>
      <c r="G858" s="31"/>
      <c r="H858" s="31">
        <f>(COUNTIF($A$4:$A870,$A858)=1)+0</f>
        <v>1</v>
      </c>
      <c r="I858" s="31"/>
      <c r="J858" s="31"/>
      <c r="K858" s="8" t="s">
        <v>102</v>
      </c>
      <c r="L858" s="9">
        <v>44784</v>
      </c>
      <c r="M858" s="8" t="s">
        <v>402</v>
      </c>
      <c r="N858" s="8" t="s">
        <v>110</v>
      </c>
      <c r="O858" s="8" t="s">
        <v>104</v>
      </c>
      <c r="P858" s="8" t="s">
        <v>125</v>
      </c>
      <c r="Q858" s="10"/>
      <c r="R858" s="8" t="s">
        <v>92</v>
      </c>
      <c r="S858" s="8" t="s">
        <v>311</v>
      </c>
      <c r="T858" s="8" t="s">
        <v>55</v>
      </c>
      <c r="U858" s="8"/>
      <c r="V858" s="9">
        <v>44886</v>
      </c>
      <c r="W858" s="9">
        <v>44846</v>
      </c>
      <c r="X858" s="10"/>
    </row>
    <row r="859" spans="1:24" x14ac:dyDescent="0.25">
      <c r="A859" s="8" t="s">
        <v>149</v>
      </c>
      <c r="B859" s="31">
        <f>(COUNTIF($A$4:$A859,$A859)=1)+0</f>
        <v>1</v>
      </c>
      <c r="C859" s="31">
        <f>(COUNTIF($A$6:$A859,$A859)=1)+0</f>
        <v>1</v>
      </c>
      <c r="D859" s="31"/>
      <c r="E859" s="31"/>
      <c r="F859" s="31"/>
      <c r="G859" s="31"/>
      <c r="H859" s="31"/>
      <c r="I859" s="31"/>
      <c r="J859" s="31"/>
      <c r="K859" s="8" t="s">
        <v>102</v>
      </c>
      <c r="L859" s="9">
        <v>44804</v>
      </c>
      <c r="M859" s="8" t="s">
        <v>419</v>
      </c>
      <c r="N859" s="8" t="s">
        <v>150</v>
      </c>
      <c r="O859" s="8" t="s">
        <v>37</v>
      </c>
      <c r="P859" s="8" t="s">
        <v>68</v>
      </c>
      <c r="Q859" s="5"/>
      <c r="R859" s="8" t="s">
        <v>92</v>
      </c>
      <c r="S859" s="8" t="s">
        <v>311</v>
      </c>
      <c r="T859" s="8" t="s">
        <v>55</v>
      </c>
      <c r="U859" s="8"/>
      <c r="V859" s="9">
        <v>44895</v>
      </c>
      <c r="W859" s="9">
        <v>44908</v>
      </c>
      <c r="X859" s="10"/>
    </row>
    <row r="860" spans="1:24" x14ac:dyDescent="0.25">
      <c r="A860" s="8" t="s">
        <v>149</v>
      </c>
      <c r="B860" s="31">
        <f>(COUNTIF($A$4:$A860,$A860)=1)+0</f>
        <v>0</v>
      </c>
      <c r="C860" s="31">
        <f>(COUNTIF($A$6:$A860,$A860)=1)+0</f>
        <v>0</v>
      </c>
      <c r="D860" s="31"/>
      <c r="E860" s="31"/>
      <c r="F860" s="31"/>
      <c r="G860" s="31"/>
      <c r="H860" s="31"/>
      <c r="I860" s="31"/>
      <c r="J860" s="31"/>
      <c r="K860" s="8" t="s">
        <v>102</v>
      </c>
      <c r="L860" s="9">
        <v>44804</v>
      </c>
      <c r="M860" s="8" t="s">
        <v>419</v>
      </c>
      <c r="N860" s="8" t="s">
        <v>150</v>
      </c>
      <c r="O860" s="8" t="s">
        <v>37</v>
      </c>
      <c r="P860" s="8" t="s">
        <v>68</v>
      </c>
      <c r="Q860" s="10"/>
      <c r="R860" s="8" t="s">
        <v>92</v>
      </c>
      <c r="S860" s="8" t="s">
        <v>311</v>
      </c>
      <c r="T860" s="8" t="s">
        <v>55</v>
      </c>
      <c r="U860" s="8"/>
      <c r="V860" s="9">
        <v>44862</v>
      </c>
      <c r="W860" s="9">
        <v>44853</v>
      </c>
      <c r="X860" s="10"/>
    </row>
    <row r="861" spans="1:24" x14ac:dyDescent="0.25">
      <c r="A861" s="11" t="s">
        <v>167</v>
      </c>
      <c r="B861" s="31">
        <f>(COUNTIF($A$4:$A861,$A861)=1)+0</f>
        <v>1</v>
      </c>
      <c r="C861" s="31">
        <f>(COUNTIF($A$6:$A861,$A861)=1)+0</f>
        <v>1</v>
      </c>
      <c r="D861" s="31"/>
      <c r="E861" s="31"/>
      <c r="F861" s="31"/>
      <c r="G861" s="31"/>
      <c r="H861" s="31"/>
      <c r="I861" s="31"/>
      <c r="J861" s="31"/>
      <c r="K861" s="11" t="s">
        <v>102</v>
      </c>
      <c r="L861" s="12">
        <v>44882</v>
      </c>
      <c r="M861" s="11" t="s">
        <v>420</v>
      </c>
      <c r="N861" s="11" t="s">
        <v>265</v>
      </c>
      <c r="O861" s="11" t="s">
        <v>57</v>
      </c>
      <c r="P861" s="11" t="s">
        <v>168</v>
      </c>
      <c r="R861" s="11" t="s">
        <v>92</v>
      </c>
      <c r="S861" s="11" t="s">
        <v>191</v>
      </c>
      <c r="T861" s="11" t="s">
        <v>55</v>
      </c>
      <c r="U861" s="11" t="s">
        <v>56</v>
      </c>
      <c r="V861" s="12">
        <v>45023</v>
      </c>
      <c r="W861" s="12">
        <v>44952</v>
      </c>
      <c r="X861" s="5"/>
    </row>
    <row r="862" spans="1:24" x14ac:dyDescent="0.25">
      <c r="A862" s="8" t="s">
        <v>199</v>
      </c>
      <c r="B862" s="31">
        <f>(COUNTIF($A$4:$A862,$A862)=1)+0</f>
        <v>1</v>
      </c>
      <c r="C862" s="31">
        <f>(COUNTIF($A$6:$A862,$A862)=1)+0</f>
        <v>1</v>
      </c>
      <c r="D862" s="31"/>
      <c r="E862" s="31"/>
      <c r="F862" s="31"/>
      <c r="G862" s="31"/>
      <c r="H862" s="31"/>
      <c r="I862" s="31"/>
      <c r="J862" s="31"/>
      <c r="K862" s="8" t="s">
        <v>102</v>
      </c>
      <c r="L862" s="9">
        <v>44964</v>
      </c>
      <c r="M862" s="8" t="s">
        <v>398</v>
      </c>
      <c r="N862" s="8" t="s">
        <v>130</v>
      </c>
      <c r="O862" s="8" t="s">
        <v>200</v>
      </c>
      <c r="P862" s="8" t="s">
        <v>85</v>
      </c>
      <c r="R862" s="8" t="s">
        <v>35</v>
      </c>
      <c r="S862" s="8" t="s">
        <v>25</v>
      </c>
      <c r="T862" s="8" t="s">
        <v>55</v>
      </c>
      <c r="U862" s="8" t="s">
        <v>56</v>
      </c>
      <c r="V862" s="9">
        <v>44999</v>
      </c>
      <c r="W862" s="9">
        <v>44999</v>
      </c>
      <c r="X862" s="10"/>
    </row>
    <row r="863" spans="1:24" x14ac:dyDescent="0.25">
      <c r="A863" s="8" t="s">
        <v>199</v>
      </c>
      <c r="B863" s="31">
        <f>(COUNTIF($A$4:$A863,$A863)=1)+0</f>
        <v>0</v>
      </c>
      <c r="C863" s="31">
        <f>(COUNTIF($A$6:$A863,$A863)=1)+0</f>
        <v>0</v>
      </c>
      <c r="D863" s="31"/>
      <c r="E863" s="31"/>
      <c r="F863" s="31"/>
      <c r="G863" s="31"/>
      <c r="H863" s="31"/>
      <c r="I863" s="31"/>
      <c r="J863" s="31"/>
      <c r="K863" s="8" t="s">
        <v>102</v>
      </c>
      <c r="L863" s="9">
        <v>44964</v>
      </c>
      <c r="M863" s="8" t="s">
        <v>398</v>
      </c>
      <c r="N863" s="8" t="s">
        <v>130</v>
      </c>
      <c r="O863" s="8" t="s">
        <v>46</v>
      </c>
      <c r="P863" s="8" t="s">
        <v>85</v>
      </c>
      <c r="R863" s="8" t="s">
        <v>35</v>
      </c>
      <c r="S863" s="8" t="s">
        <v>25</v>
      </c>
      <c r="T863" s="8" t="s">
        <v>55</v>
      </c>
      <c r="U863" s="8" t="s">
        <v>56</v>
      </c>
      <c r="V863" s="9">
        <v>45001</v>
      </c>
      <c r="W863" s="9">
        <v>45001</v>
      </c>
      <c r="X863" s="10"/>
    </row>
    <row r="864" spans="1:24" x14ac:dyDescent="0.25">
      <c r="A864" s="8" t="s">
        <v>199</v>
      </c>
      <c r="B864" s="31">
        <f>(COUNTIF($A$4:$A864,$A864)=1)+0</f>
        <v>0</v>
      </c>
      <c r="C864" s="31">
        <f>(COUNTIF($A$6:$A864,$A864)=1)+0</f>
        <v>0</v>
      </c>
      <c r="D864" s="31"/>
      <c r="E864" s="31"/>
      <c r="F864" s="31"/>
      <c r="G864" s="31"/>
      <c r="H864" s="31"/>
      <c r="I864" s="31"/>
      <c r="J864" s="31"/>
      <c r="K864" s="8" t="s">
        <v>102</v>
      </c>
      <c r="L864" s="9">
        <v>44964</v>
      </c>
      <c r="M864" s="8" t="s">
        <v>398</v>
      </c>
      <c r="N864" s="8" t="s">
        <v>130</v>
      </c>
      <c r="O864" s="8" t="s">
        <v>47</v>
      </c>
      <c r="P864" s="8" t="s">
        <v>85</v>
      </c>
      <c r="R864" s="8" t="s">
        <v>35</v>
      </c>
      <c r="S864" s="8" t="s">
        <v>25</v>
      </c>
      <c r="T864" s="8" t="s">
        <v>55</v>
      </c>
      <c r="U864" s="8" t="s">
        <v>56</v>
      </c>
      <c r="V864" s="9">
        <v>45001</v>
      </c>
      <c r="W864" s="9">
        <v>45001</v>
      </c>
      <c r="X864" s="10"/>
    </row>
    <row r="865" spans="1:24" x14ac:dyDescent="0.25">
      <c r="A865" s="8" t="s">
        <v>199</v>
      </c>
      <c r="B865" s="31">
        <f>(COUNTIF($A$4:$A865,$A865)=1)+0</f>
        <v>0</v>
      </c>
      <c r="C865" s="31">
        <f>(COUNTIF($A$6:$A865,$A865)=1)+0</f>
        <v>0</v>
      </c>
      <c r="D865" s="31"/>
      <c r="E865" s="31"/>
      <c r="F865" s="31"/>
      <c r="G865" s="31"/>
      <c r="H865" s="31"/>
      <c r="I865" s="31"/>
      <c r="J865" s="31"/>
      <c r="K865" s="8" t="s">
        <v>102</v>
      </c>
      <c r="L865" s="9">
        <v>44964</v>
      </c>
      <c r="M865" s="8" t="s">
        <v>398</v>
      </c>
      <c r="N865" s="8" t="s">
        <v>130</v>
      </c>
      <c r="O865" s="8" t="s">
        <v>81</v>
      </c>
      <c r="P865" s="8" t="s">
        <v>85</v>
      </c>
      <c r="R865" s="8" t="s">
        <v>35</v>
      </c>
      <c r="S865" s="8" t="s">
        <v>25</v>
      </c>
      <c r="T865" s="8" t="s">
        <v>55</v>
      </c>
      <c r="U865" s="8" t="s">
        <v>56</v>
      </c>
      <c r="V865" s="9">
        <v>45001</v>
      </c>
      <c r="W865" s="9">
        <v>45001</v>
      </c>
      <c r="X865" s="10"/>
    </row>
    <row r="866" spans="1:24" x14ac:dyDescent="0.25">
      <c r="A866" s="8" t="s">
        <v>199</v>
      </c>
      <c r="B866" s="31">
        <f>(COUNTIF($A$4:$A866,$A866)=1)+0</f>
        <v>0</v>
      </c>
      <c r="C866" s="31">
        <f>(COUNTIF($A$6:$A866,$A866)=1)+0</f>
        <v>0</v>
      </c>
      <c r="D866" s="31"/>
      <c r="E866" s="31"/>
      <c r="F866" s="31"/>
      <c r="G866" s="31"/>
      <c r="H866" s="31"/>
      <c r="I866" s="31"/>
      <c r="J866" s="31"/>
      <c r="K866" s="8" t="s">
        <v>102</v>
      </c>
      <c r="L866" s="9">
        <v>44964</v>
      </c>
      <c r="M866" s="8" t="s">
        <v>398</v>
      </c>
      <c r="N866" s="8" t="s">
        <v>130</v>
      </c>
      <c r="O866" s="8" t="s">
        <v>21</v>
      </c>
      <c r="P866" s="8" t="s">
        <v>85</v>
      </c>
      <c r="R866" s="8" t="s">
        <v>35</v>
      </c>
      <c r="S866" s="8" t="s">
        <v>25</v>
      </c>
      <c r="T866" s="8" t="s">
        <v>55</v>
      </c>
      <c r="U866" s="8" t="s">
        <v>56</v>
      </c>
      <c r="V866" s="9">
        <v>45001</v>
      </c>
      <c r="W866" s="9">
        <v>45001</v>
      </c>
      <c r="X866" s="10"/>
    </row>
    <row r="867" spans="1:24" x14ac:dyDescent="0.25">
      <c r="A867" s="8" t="s">
        <v>199</v>
      </c>
      <c r="B867" s="31">
        <f>(COUNTIF($A$4:$A867,$A867)=1)+0</f>
        <v>0</v>
      </c>
      <c r="C867" s="31">
        <f>(COUNTIF($A$6:$A867,$A867)=1)+0</f>
        <v>0</v>
      </c>
      <c r="D867" s="31"/>
      <c r="E867" s="31"/>
      <c r="F867" s="31"/>
      <c r="G867" s="31"/>
      <c r="H867" s="31"/>
      <c r="I867" s="31"/>
      <c r="J867" s="31"/>
      <c r="K867" s="8" t="s">
        <v>102</v>
      </c>
      <c r="L867" s="9">
        <v>44964</v>
      </c>
      <c r="M867" s="8" t="s">
        <v>398</v>
      </c>
      <c r="N867" s="8" t="s">
        <v>130</v>
      </c>
      <c r="O867" s="8" t="s">
        <v>46</v>
      </c>
      <c r="P867" s="10" t="s">
        <v>50</v>
      </c>
      <c r="R867" s="8" t="s">
        <v>35</v>
      </c>
      <c r="S867" s="8" t="s">
        <v>25</v>
      </c>
      <c r="T867" s="8" t="s">
        <v>142</v>
      </c>
      <c r="U867" s="8" t="s">
        <v>231</v>
      </c>
      <c r="V867" s="9">
        <v>45022</v>
      </c>
      <c r="W867" s="9">
        <v>45042</v>
      </c>
      <c r="X867" s="10"/>
    </row>
    <row r="868" spans="1:24" x14ac:dyDescent="0.25">
      <c r="A868" s="8" t="s">
        <v>199</v>
      </c>
      <c r="B868" s="31">
        <f>(COUNTIF($A$4:$A868,$A868)=1)+0</f>
        <v>0</v>
      </c>
      <c r="C868" s="31">
        <f>(COUNTIF($A$6:$A868,$A868)=1)+0</f>
        <v>0</v>
      </c>
      <c r="D868" s="31"/>
      <c r="E868" s="31"/>
      <c r="F868" s="31"/>
      <c r="G868" s="31"/>
      <c r="H868" s="31"/>
      <c r="I868" s="31"/>
      <c r="J868" s="31"/>
      <c r="K868" s="8" t="s">
        <v>102</v>
      </c>
      <c r="L868" s="9">
        <v>44964</v>
      </c>
      <c r="M868" s="8" t="s">
        <v>398</v>
      </c>
      <c r="N868" s="8" t="s">
        <v>130</v>
      </c>
      <c r="O868" s="8" t="s">
        <v>47</v>
      </c>
      <c r="P868" s="10" t="s">
        <v>50</v>
      </c>
      <c r="R868" s="8" t="s">
        <v>35</v>
      </c>
      <c r="S868" s="8" t="s">
        <v>25</v>
      </c>
      <c r="T868" s="8" t="s">
        <v>142</v>
      </c>
      <c r="U868" s="8" t="s">
        <v>231</v>
      </c>
      <c r="V868" s="9">
        <v>45022</v>
      </c>
      <c r="W868" s="9">
        <v>45042</v>
      </c>
      <c r="X868" s="10"/>
    </row>
    <row r="869" spans="1:24" x14ac:dyDescent="0.25">
      <c r="A869" s="8" t="s">
        <v>199</v>
      </c>
      <c r="B869" s="31">
        <f>(COUNTIF($A$4:$A869,$A869)=1)+0</f>
        <v>0</v>
      </c>
      <c r="C869" s="31">
        <f>(COUNTIF($A$6:$A869,$A869)=1)+0</f>
        <v>0</v>
      </c>
      <c r="D869" s="31"/>
      <c r="E869" s="31"/>
      <c r="F869" s="31"/>
      <c r="G869" s="31"/>
      <c r="H869" s="31"/>
      <c r="I869" s="31"/>
      <c r="J869" s="31"/>
      <c r="K869" s="8" t="s">
        <v>102</v>
      </c>
      <c r="L869" s="9">
        <v>44964</v>
      </c>
      <c r="M869" s="8" t="s">
        <v>398</v>
      </c>
      <c r="N869" s="8" t="s">
        <v>130</v>
      </c>
      <c r="O869" s="8" t="s">
        <v>81</v>
      </c>
      <c r="P869" s="10" t="s">
        <v>50</v>
      </c>
      <c r="R869" s="8" t="s">
        <v>35</v>
      </c>
      <c r="S869" s="8" t="s">
        <v>25</v>
      </c>
      <c r="T869" s="8" t="s">
        <v>142</v>
      </c>
      <c r="U869" s="8" t="s">
        <v>231</v>
      </c>
      <c r="V869" s="9">
        <v>45022</v>
      </c>
      <c r="W869" s="9">
        <v>45042</v>
      </c>
      <c r="X869" s="10"/>
    </row>
    <row r="870" spans="1:24" x14ac:dyDescent="0.25">
      <c r="A870" s="8" t="s">
        <v>199</v>
      </c>
      <c r="B870" s="31">
        <f>(COUNTIF($A$4:$A870,$A870)=1)+0</f>
        <v>0</v>
      </c>
      <c r="C870" s="31">
        <f>(COUNTIF($A$6:$A870,$A870)=1)+0</f>
        <v>0</v>
      </c>
      <c r="D870" s="31"/>
      <c r="E870" s="31"/>
      <c r="F870" s="31"/>
      <c r="G870" s="31"/>
      <c r="H870" s="31"/>
      <c r="I870" s="31"/>
      <c r="J870" s="31"/>
      <c r="K870" s="8" t="s">
        <v>102</v>
      </c>
      <c r="L870" s="9">
        <v>44964</v>
      </c>
      <c r="M870" s="8" t="s">
        <v>398</v>
      </c>
      <c r="N870" s="8" t="s">
        <v>130</v>
      </c>
      <c r="O870" s="8" t="s">
        <v>21</v>
      </c>
      <c r="P870" s="10" t="s">
        <v>50</v>
      </c>
      <c r="R870" s="8" t="s">
        <v>35</v>
      </c>
      <c r="S870" s="8" t="s">
        <v>25</v>
      </c>
      <c r="T870" s="8" t="s">
        <v>142</v>
      </c>
      <c r="U870" s="8" t="s">
        <v>231</v>
      </c>
      <c r="V870" s="9">
        <v>45022</v>
      </c>
      <c r="W870" s="9">
        <v>45042</v>
      </c>
      <c r="X870" s="71"/>
    </row>
    <row r="871" spans="1:24" x14ac:dyDescent="0.25">
      <c r="A871" s="8" t="s">
        <v>199</v>
      </c>
      <c r="B871" s="31">
        <f>(COUNTIF($A$4:$A871,$A871)=1)+0</f>
        <v>0</v>
      </c>
      <c r="C871" s="31">
        <f>(COUNTIF($A$6:$A871,$A871)=1)+0</f>
        <v>0</v>
      </c>
      <c r="D871" s="31"/>
      <c r="E871" s="31"/>
      <c r="F871" s="31"/>
      <c r="G871" s="31"/>
      <c r="H871" s="31"/>
      <c r="I871" s="31"/>
      <c r="J871" s="31"/>
      <c r="K871" s="8" t="s">
        <v>102</v>
      </c>
      <c r="L871" s="9">
        <v>44964</v>
      </c>
      <c r="M871" s="8" t="s">
        <v>398</v>
      </c>
      <c r="N871" s="8" t="s">
        <v>130</v>
      </c>
      <c r="O871" s="8" t="s">
        <v>200</v>
      </c>
      <c r="P871" s="10" t="s">
        <v>50</v>
      </c>
      <c r="R871" s="8" t="s">
        <v>35</v>
      </c>
      <c r="S871" s="8" t="s">
        <v>25</v>
      </c>
      <c r="T871" s="8" t="s">
        <v>142</v>
      </c>
      <c r="U871" s="8" t="s">
        <v>231</v>
      </c>
      <c r="V871" s="9">
        <v>45022</v>
      </c>
      <c r="W871" s="9">
        <v>45042</v>
      </c>
      <c r="X871" s="10"/>
    </row>
    <row r="872" spans="1:24" x14ac:dyDescent="0.25">
      <c r="A872" s="8" t="s">
        <v>199</v>
      </c>
      <c r="B872" s="31">
        <f>(COUNTIF($A$4:$A872,$A872)=1)+0</f>
        <v>0</v>
      </c>
      <c r="C872" s="31">
        <f>(COUNTIF($A$6:$A872,$A872)=1)+0</f>
        <v>0</v>
      </c>
      <c r="D872" s="31"/>
      <c r="E872" s="31"/>
      <c r="F872" s="31"/>
      <c r="G872" s="31"/>
      <c r="H872" s="31"/>
      <c r="I872" s="31"/>
      <c r="J872" s="31"/>
      <c r="K872" s="8" t="s">
        <v>102</v>
      </c>
      <c r="L872" s="9">
        <v>44964</v>
      </c>
      <c r="M872" s="8" t="s">
        <v>398</v>
      </c>
      <c r="N872" s="8" t="s">
        <v>130</v>
      </c>
      <c r="O872" s="8" t="s">
        <v>83</v>
      </c>
      <c r="P872" s="10" t="s">
        <v>50</v>
      </c>
      <c r="R872" s="8" t="s">
        <v>35</v>
      </c>
      <c r="S872" s="8" t="s">
        <v>25</v>
      </c>
      <c r="T872" s="8" t="s">
        <v>142</v>
      </c>
      <c r="U872" s="8" t="s">
        <v>231</v>
      </c>
      <c r="V872" s="9">
        <v>45022</v>
      </c>
      <c r="W872" s="9">
        <v>45042</v>
      </c>
      <c r="X872" s="10"/>
    </row>
    <row r="873" spans="1:24" x14ac:dyDescent="0.25">
      <c r="A873" s="8" t="s">
        <v>199</v>
      </c>
      <c r="B873" s="31">
        <f>(COUNTIF($A$4:$A873,$A873)=1)+0</f>
        <v>0</v>
      </c>
      <c r="C873" s="31">
        <f>(COUNTIF($A$6:$A873,$A873)=1)+0</f>
        <v>0</v>
      </c>
      <c r="D873" s="31"/>
      <c r="E873" s="31"/>
      <c r="F873" s="31"/>
      <c r="G873" s="31"/>
      <c r="H873" s="31"/>
      <c r="I873" s="31"/>
      <c r="J873" s="31"/>
      <c r="K873" s="8" t="s">
        <v>102</v>
      </c>
      <c r="L873" s="9">
        <v>44964</v>
      </c>
      <c r="M873" s="8" t="s">
        <v>398</v>
      </c>
      <c r="N873" s="8" t="s">
        <v>130</v>
      </c>
      <c r="O873" s="8" t="s">
        <v>24</v>
      </c>
      <c r="P873" s="10" t="s">
        <v>50</v>
      </c>
      <c r="R873" s="8" t="s">
        <v>35</v>
      </c>
      <c r="S873" s="8" t="s">
        <v>25</v>
      </c>
      <c r="T873" s="8" t="s">
        <v>142</v>
      </c>
      <c r="U873" s="8" t="s">
        <v>231</v>
      </c>
      <c r="V873" s="9">
        <v>45022</v>
      </c>
      <c r="W873" s="9">
        <v>45042</v>
      </c>
      <c r="X873" s="10"/>
    </row>
    <row r="874" spans="1:24" x14ac:dyDescent="0.25">
      <c r="A874" s="8" t="s">
        <v>199</v>
      </c>
      <c r="B874" s="31">
        <f>(COUNTIF($A$4:$A874,$A874)=1)+0</f>
        <v>0</v>
      </c>
      <c r="C874" s="31">
        <f>(COUNTIF($A$6:$A874,$A874)=1)+0</f>
        <v>0</v>
      </c>
      <c r="D874" s="31"/>
      <c r="E874" s="31"/>
      <c r="F874" s="31"/>
      <c r="G874" s="31"/>
      <c r="H874" s="31"/>
      <c r="I874" s="31"/>
      <c r="J874" s="31"/>
      <c r="K874" s="8" t="s">
        <v>102</v>
      </c>
      <c r="L874" s="9">
        <v>44964</v>
      </c>
      <c r="M874" s="8" t="s">
        <v>398</v>
      </c>
      <c r="N874" s="8" t="s">
        <v>130</v>
      </c>
      <c r="O874" s="8" t="s">
        <v>63</v>
      </c>
      <c r="P874" s="10" t="s">
        <v>50</v>
      </c>
      <c r="R874" s="8" t="s">
        <v>35</v>
      </c>
      <c r="S874" s="8" t="s">
        <v>25</v>
      </c>
      <c r="T874" s="8" t="s">
        <v>142</v>
      </c>
      <c r="U874" s="8" t="s">
        <v>231</v>
      </c>
      <c r="V874" s="9">
        <v>45022</v>
      </c>
      <c r="W874" s="9">
        <v>45042</v>
      </c>
      <c r="X874" s="10"/>
    </row>
    <row r="875" spans="1:24" x14ac:dyDescent="0.25">
      <c r="A875" s="8" t="s">
        <v>199</v>
      </c>
      <c r="B875" s="31">
        <f>(COUNTIF($A$4:$A875,$A875)=1)+0</f>
        <v>0</v>
      </c>
      <c r="C875" s="31">
        <f>(COUNTIF($A$6:$A875,$A875)=1)+0</f>
        <v>0</v>
      </c>
      <c r="D875" s="31"/>
      <c r="E875" s="31"/>
      <c r="F875" s="31"/>
      <c r="G875" s="31"/>
      <c r="H875" s="31"/>
      <c r="I875" s="31"/>
      <c r="J875" s="31"/>
      <c r="K875" s="8" t="s">
        <v>102</v>
      </c>
      <c r="L875" s="9">
        <v>44964</v>
      </c>
      <c r="M875" s="8" t="s">
        <v>398</v>
      </c>
      <c r="N875" s="8" t="s">
        <v>130</v>
      </c>
      <c r="O875" s="8" t="s">
        <v>62</v>
      </c>
      <c r="P875" s="8" t="s">
        <v>50</v>
      </c>
      <c r="R875" s="8" t="s">
        <v>35</v>
      </c>
      <c r="S875" s="8" t="s">
        <v>25</v>
      </c>
      <c r="T875" s="8" t="s">
        <v>142</v>
      </c>
      <c r="U875" s="8" t="s">
        <v>231</v>
      </c>
      <c r="V875" s="9">
        <v>45022</v>
      </c>
      <c r="W875" s="9">
        <v>45042</v>
      </c>
      <c r="X875" s="71"/>
    </row>
    <row r="876" spans="1:24" x14ac:dyDescent="0.25">
      <c r="A876" s="8" t="s">
        <v>199</v>
      </c>
      <c r="B876" s="31">
        <f>(COUNTIF($A$4:$A876,$A876)=1)+0</f>
        <v>0</v>
      </c>
      <c r="C876" s="31">
        <f>(COUNTIF($A$6:$A876,$A876)=1)+0</f>
        <v>0</v>
      </c>
      <c r="D876" s="31"/>
      <c r="E876" s="31"/>
      <c r="F876" s="31"/>
      <c r="G876" s="31"/>
      <c r="H876" s="31"/>
      <c r="I876" s="31"/>
      <c r="J876" s="31"/>
      <c r="K876" s="8" t="s">
        <v>102</v>
      </c>
      <c r="L876" s="9">
        <v>44964</v>
      </c>
      <c r="M876" s="8" t="s">
        <v>398</v>
      </c>
      <c r="N876" s="8" t="s">
        <v>130</v>
      </c>
      <c r="O876" s="8" t="s">
        <v>81</v>
      </c>
      <c r="P876" s="8" t="s">
        <v>203</v>
      </c>
      <c r="R876" s="8" t="s">
        <v>35</v>
      </c>
      <c r="S876" s="8" t="s">
        <v>25</v>
      </c>
      <c r="T876" s="8" t="s">
        <v>20</v>
      </c>
      <c r="U876" s="8" t="s">
        <v>138</v>
      </c>
      <c r="V876" s="9">
        <v>45008</v>
      </c>
      <c r="W876" s="9">
        <v>45042</v>
      </c>
      <c r="X876" s="10"/>
    </row>
    <row r="877" spans="1:24" x14ac:dyDescent="0.25">
      <c r="A877" s="8" t="s">
        <v>199</v>
      </c>
      <c r="B877" s="31">
        <f>(COUNTIF($A$4:$A877,$A877)=1)+0</f>
        <v>0</v>
      </c>
      <c r="C877" s="31">
        <f>(COUNTIF($A$6:$A877,$A877)=1)+0</f>
        <v>0</v>
      </c>
      <c r="D877" s="31"/>
      <c r="E877" s="31"/>
      <c r="F877" s="31"/>
      <c r="G877" s="31"/>
      <c r="H877" s="31"/>
      <c r="I877" s="31"/>
      <c r="J877" s="31"/>
      <c r="K877" s="8" t="s">
        <v>102</v>
      </c>
      <c r="L877" s="9">
        <v>44964</v>
      </c>
      <c r="M877" s="8" t="s">
        <v>398</v>
      </c>
      <c r="N877" s="8" t="s">
        <v>130</v>
      </c>
      <c r="O877" s="8" t="s">
        <v>21</v>
      </c>
      <c r="P877" s="8" t="s">
        <v>203</v>
      </c>
      <c r="R877" s="8" t="s">
        <v>35</v>
      </c>
      <c r="S877" s="8" t="s">
        <v>25</v>
      </c>
      <c r="T877" s="8" t="s">
        <v>20</v>
      </c>
      <c r="U877" s="8" t="s">
        <v>138</v>
      </c>
      <c r="V877" s="9">
        <v>45008</v>
      </c>
      <c r="W877" s="9">
        <v>45042</v>
      </c>
      <c r="X877" s="10"/>
    </row>
    <row r="878" spans="1:24" x14ac:dyDescent="0.25">
      <c r="A878" s="8" t="s">
        <v>199</v>
      </c>
      <c r="B878" s="31">
        <f>(COUNTIF($A$4:$A878,$A878)=1)+0</f>
        <v>0</v>
      </c>
      <c r="C878" s="31">
        <f>(COUNTIF($A$6:$A878,$A878)=1)+0</f>
        <v>0</v>
      </c>
      <c r="D878" s="31"/>
      <c r="E878" s="31"/>
      <c r="F878" s="31"/>
      <c r="G878" s="31"/>
      <c r="H878" s="31"/>
      <c r="I878" s="31"/>
      <c r="J878" s="31"/>
      <c r="K878" s="8" t="s">
        <v>102</v>
      </c>
      <c r="L878" s="9">
        <v>44964</v>
      </c>
      <c r="M878" s="8" t="s">
        <v>398</v>
      </c>
      <c r="N878" s="8" t="s">
        <v>130</v>
      </c>
      <c r="O878" s="8" t="s">
        <v>200</v>
      </c>
      <c r="P878" s="8" t="s">
        <v>203</v>
      </c>
      <c r="R878" s="8" t="s">
        <v>35</v>
      </c>
      <c r="S878" s="8" t="s">
        <v>25</v>
      </c>
      <c r="T878" s="8" t="s">
        <v>20</v>
      </c>
      <c r="U878" s="8" t="s">
        <v>138</v>
      </c>
      <c r="V878" s="9">
        <v>45008</v>
      </c>
      <c r="W878" s="9">
        <v>45042</v>
      </c>
      <c r="X878" s="10"/>
    </row>
    <row r="879" spans="1:24" x14ac:dyDescent="0.25">
      <c r="A879" s="11" t="s">
        <v>199</v>
      </c>
      <c r="B879" s="31">
        <f>(COUNTIF($A$4:$A879,$A879)=1)+0</f>
        <v>0</v>
      </c>
      <c r="C879" s="31">
        <f>(COUNTIF($A$6:$A879,$A879)=1)+0</f>
        <v>0</v>
      </c>
      <c r="D879" s="31"/>
      <c r="E879" s="31"/>
      <c r="F879" s="31"/>
      <c r="G879" s="31"/>
      <c r="H879" s="31"/>
      <c r="I879" s="31"/>
      <c r="J879" s="31"/>
      <c r="K879" s="11" t="s">
        <v>102</v>
      </c>
      <c r="L879" s="12">
        <v>44964</v>
      </c>
      <c r="M879" s="11" t="s">
        <v>398</v>
      </c>
      <c r="N879" s="11" t="s">
        <v>130</v>
      </c>
      <c r="O879" s="11" t="s">
        <v>46</v>
      </c>
      <c r="P879" s="11" t="s">
        <v>203</v>
      </c>
      <c r="R879" s="11" t="s">
        <v>35</v>
      </c>
      <c r="S879" s="11" t="s">
        <v>19</v>
      </c>
      <c r="T879" s="11" t="s">
        <v>20</v>
      </c>
      <c r="U879" s="11" t="s">
        <v>138</v>
      </c>
      <c r="V879" s="12">
        <v>45078</v>
      </c>
      <c r="W879" s="12">
        <v>45008</v>
      </c>
      <c r="X879" s="5"/>
    </row>
    <row r="880" spans="1:24" x14ac:dyDescent="0.25">
      <c r="A880" s="11" t="s">
        <v>199</v>
      </c>
      <c r="B880" s="31">
        <f>(COUNTIF($A$4:$A880,$A880)=1)+0</f>
        <v>0</v>
      </c>
      <c r="C880" s="31">
        <f>(COUNTIF($A$6:$A880,$A880)=1)+0</f>
        <v>0</v>
      </c>
      <c r="D880" s="31"/>
      <c r="E880" s="31"/>
      <c r="F880" s="31"/>
      <c r="G880" s="31"/>
      <c r="H880" s="31"/>
      <c r="I880" s="31"/>
      <c r="J880" s="31"/>
      <c r="K880" s="11" t="s">
        <v>102</v>
      </c>
      <c r="L880" s="12">
        <v>44964</v>
      </c>
      <c r="M880" s="11" t="s">
        <v>398</v>
      </c>
      <c r="N880" s="11" t="s">
        <v>130</v>
      </c>
      <c r="O880" s="11" t="s">
        <v>47</v>
      </c>
      <c r="P880" s="11" t="s">
        <v>203</v>
      </c>
      <c r="R880" s="11" t="s">
        <v>35</v>
      </c>
      <c r="S880" s="11" t="s">
        <v>19</v>
      </c>
      <c r="T880" s="11" t="s">
        <v>20</v>
      </c>
      <c r="U880" s="11" t="s">
        <v>138</v>
      </c>
      <c r="V880" s="12">
        <v>45078</v>
      </c>
      <c r="W880" s="12">
        <v>45008</v>
      </c>
      <c r="X880" s="113"/>
    </row>
    <row r="881" spans="1:24" x14ac:dyDescent="0.25">
      <c r="A881" s="8" t="s">
        <v>269</v>
      </c>
      <c r="B881" s="31">
        <f>(COUNTIF($A$4:$A881,$A881)=1)+0</f>
        <v>1</v>
      </c>
      <c r="C881" s="31">
        <f>(COUNTIF($A$6:$A881,$A881)=1)+0</f>
        <v>1</v>
      </c>
      <c r="D881" s="31"/>
      <c r="E881" s="31"/>
      <c r="F881" s="31"/>
      <c r="G881" s="31"/>
      <c r="H881" s="31"/>
      <c r="I881" s="31"/>
      <c r="J881" s="31"/>
      <c r="K881" s="8" t="s">
        <v>102</v>
      </c>
      <c r="L881" s="9">
        <v>44778</v>
      </c>
      <c r="M881" s="8" t="s">
        <v>395</v>
      </c>
      <c r="N881" s="8" t="s">
        <v>110</v>
      </c>
      <c r="O881" s="8" t="s">
        <v>30</v>
      </c>
      <c r="P881" s="8" t="s">
        <v>58</v>
      </c>
      <c r="Q881" s="10" t="s">
        <v>128</v>
      </c>
      <c r="R881" s="8" t="s">
        <v>92</v>
      </c>
      <c r="S881" s="8" t="s">
        <v>311</v>
      </c>
      <c r="T881" s="8" t="s">
        <v>55</v>
      </c>
      <c r="U881" s="8" t="s">
        <v>56</v>
      </c>
      <c r="V881" s="9">
        <v>44869</v>
      </c>
      <c r="W881" s="9">
        <v>44893</v>
      </c>
      <c r="X881" s="10"/>
    </row>
    <row r="882" spans="1:24" x14ac:dyDescent="0.25">
      <c r="A882" s="8" t="s">
        <v>269</v>
      </c>
      <c r="B882" s="31">
        <f>(COUNTIF($A$4:$A882,$A882)=1)+0</f>
        <v>0</v>
      </c>
      <c r="C882" s="31">
        <f>(COUNTIF($A$6:$A882,$A882)=1)+0</f>
        <v>0</v>
      </c>
      <c r="D882" s="31"/>
      <c r="E882" s="31"/>
      <c r="F882" s="31"/>
      <c r="G882" s="31"/>
      <c r="H882" s="31"/>
      <c r="I882" s="31"/>
      <c r="J882" s="31"/>
      <c r="K882" s="8" t="s">
        <v>102</v>
      </c>
      <c r="L882" s="9">
        <v>44778</v>
      </c>
      <c r="M882" s="8" t="s">
        <v>395</v>
      </c>
      <c r="N882" s="8" t="s">
        <v>110</v>
      </c>
      <c r="O882" s="10" t="s">
        <v>31</v>
      </c>
      <c r="P882" s="8" t="s">
        <v>58</v>
      </c>
      <c r="Q882" s="10" t="s">
        <v>234</v>
      </c>
      <c r="R882" s="8" t="s">
        <v>92</v>
      </c>
      <c r="S882" s="8" t="s">
        <v>311</v>
      </c>
      <c r="T882" s="8" t="s">
        <v>55</v>
      </c>
      <c r="U882" s="8" t="s">
        <v>56</v>
      </c>
      <c r="V882" s="9">
        <v>44870</v>
      </c>
      <c r="W882" s="9">
        <v>44893</v>
      </c>
      <c r="X882" s="10"/>
    </row>
    <row r="883" spans="1:24" x14ac:dyDescent="0.25">
      <c r="A883" s="46" t="s">
        <v>280</v>
      </c>
      <c r="B883" s="72">
        <f>(COUNTIF($A$4:$A883,$A883)=1)+0</f>
        <v>1</v>
      </c>
      <c r="C883" s="72"/>
      <c r="D883" s="72"/>
      <c r="E883" s="72"/>
      <c r="F883" s="72"/>
      <c r="G883" s="72"/>
      <c r="H883" s="72"/>
      <c r="I883" s="72"/>
      <c r="J883" s="72">
        <f>(COUNTIF($A$31:$A924,$A883)=1)+0</f>
        <v>0</v>
      </c>
      <c r="K883" s="46" t="s">
        <v>102</v>
      </c>
      <c r="L883" s="70">
        <v>45020</v>
      </c>
      <c r="M883" s="46" t="s">
        <v>394</v>
      </c>
      <c r="N883" s="46" t="s">
        <v>213</v>
      </c>
      <c r="O883" s="46" t="s">
        <v>209</v>
      </c>
      <c r="P883" s="46" t="s">
        <v>125</v>
      </c>
      <c r="R883" s="46" t="s">
        <v>92</v>
      </c>
      <c r="S883" s="46" t="s">
        <v>25</v>
      </c>
      <c r="T883" s="46" t="s">
        <v>55</v>
      </c>
      <c r="U883" s="46" t="s">
        <v>56</v>
      </c>
      <c r="V883" s="70">
        <v>45076</v>
      </c>
      <c r="W883" s="70">
        <v>45062</v>
      </c>
      <c r="X883" s="107"/>
    </row>
    <row r="884" spans="1:24" x14ac:dyDescent="0.25">
      <c r="A884" s="104" t="s">
        <v>280</v>
      </c>
      <c r="B884" s="30"/>
      <c r="C884" s="30"/>
      <c r="D884" s="30"/>
      <c r="E884" s="30"/>
      <c r="F884" s="30"/>
      <c r="G884" s="30"/>
      <c r="H884" s="30"/>
      <c r="I884" s="30"/>
      <c r="J884" s="30"/>
      <c r="K884" s="104" t="s">
        <v>102</v>
      </c>
      <c r="L884" s="60">
        <v>45063</v>
      </c>
      <c r="M884" s="59" t="s">
        <v>394</v>
      </c>
      <c r="N884" s="59" t="s">
        <v>213</v>
      </c>
      <c r="O884" s="104" t="s">
        <v>104</v>
      </c>
      <c r="P884" s="59" t="s">
        <v>58</v>
      </c>
      <c r="Q884" s="104" t="s">
        <v>333</v>
      </c>
      <c r="R884" s="59" t="s">
        <v>92</v>
      </c>
      <c r="S884" s="59" t="s">
        <v>218</v>
      </c>
      <c r="T884" s="104" t="s">
        <v>55</v>
      </c>
      <c r="U884" s="104" t="s">
        <v>56</v>
      </c>
      <c r="V884" s="60">
        <v>45176</v>
      </c>
      <c r="W884" s="60">
        <v>45104</v>
      </c>
      <c r="X884" s="105"/>
    </row>
    <row r="885" spans="1:24" x14ac:dyDescent="0.25">
      <c r="A885" s="59" t="s">
        <v>309</v>
      </c>
      <c r="B885" s="31">
        <f>(COUNTIF($A$4:$A885,$A885)=1)+0</f>
        <v>1</v>
      </c>
      <c r="J885" s="31">
        <f>(COUNTIF($A$30:$A930,$A885)=1)+0</f>
        <v>0</v>
      </c>
      <c r="K885" s="59" t="s">
        <v>102</v>
      </c>
      <c r="L885" s="60">
        <v>45084</v>
      </c>
      <c r="M885" s="59" t="s">
        <v>395</v>
      </c>
      <c r="N885" s="59" t="s">
        <v>110</v>
      </c>
      <c r="O885" s="59" t="s">
        <v>37</v>
      </c>
      <c r="P885" s="59" t="s">
        <v>68</v>
      </c>
      <c r="R885" s="59" t="s">
        <v>92</v>
      </c>
      <c r="S885" s="59" t="s">
        <v>224</v>
      </c>
      <c r="T885" s="59" t="s">
        <v>55</v>
      </c>
      <c r="U885" s="59" t="s">
        <v>56</v>
      </c>
      <c r="V885" s="60">
        <v>45132</v>
      </c>
      <c r="W885" s="60">
        <v>45090</v>
      </c>
      <c r="X885" s="115"/>
    </row>
    <row r="886" spans="1:24" x14ac:dyDescent="0.25">
      <c r="A886" s="59" t="s">
        <v>309</v>
      </c>
      <c r="B886" s="31">
        <f>(COUNTIF($A$4:$A886,$A886)=1)+0</f>
        <v>0</v>
      </c>
      <c r="J886" s="31">
        <f>(COUNTIF($A$75:$A886,$A886)=1)+0</f>
        <v>0</v>
      </c>
      <c r="K886" s="59" t="s">
        <v>102</v>
      </c>
      <c r="L886" s="60">
        <v>45084</v>
      </c>
      <c r="M886" s="59" t="s">
        <v>395</v>
      </c>
      <c r="N886" s="59" t="s">
        <v>110</v>
      </c>
      <c r="O886" s="59" t="s">
        <v>30</v>
      </c>
      <c r="P886" s="59" t="s">
        <v>68</v>
      </c>
      <c r="R886" s="59" t="s">
        <v>92</v>
      </c>
      <c r="S886" s="59" t="s">
        <v>224</v>
      </c>
      <c r="T886" s="59" t="s">
        <v>55</v>
      </c>
      <c r="U886" s="59" t="s">
        <v>56</v>
      </c>
      <c r="V886" s="60">
        <v>45132</v>
      </c>
      <c r="W886" s="60">
        <v>45090</v>
      </c>
      <c r="X886" s="80"/>
    </row>
    <row r="887" spans="1:24" x14ac:dyDescent="0.25">
      <c r="A887" s="59" t="s">
        <v>309</v>
      </c>
      <c r="B887" s="31">
        <f>(COUNTIF($A$4:$A887,$A887)=1)+0</f>
        <v>0</v>
      </c>
      <c r="J887" s="31">
        <f>(COUNTIF($A$75:$A887,$A887)=1)+0</f>
        <v>0</v>
      </c>
      <c r="K887" s="59" t="s">
        <v>102</v>
      </c>
      <c r="L887" s="60">
        <v>45084</v>
      </c>
      <c r="M887" s="59" t="s">
        <v>395</v>
      </c>
      <c r="N887" s="59" t="s">
        <v>110</v>
      </c>
      <c r="O887" s="59" t="s">
        <v>31</v>
      </c>
      <c r="P887" s="59" t="s">
        <v>68</v>
      </c>
      <c r="R887" s="59" t="s">
        <v>92</v>
      </c>
      <c r="S887" s="59" t="s">
        <v>224</v>
      </c>
      <c r="T887" s="59" t="s">
        <v>55</v>
      </c>
      <c r="U887" s="59" t="s">
        <v>56</v>
      </c>
      <c r="V887" s="60">
        <v>45132</v>
      </c>
      <c r="W887" s="60">
        <v>45090</v>
      </c>
      <c r="X887" s="80"/>
    </row>
    <row r="888" spans="1:24" x14ac:dyDescent="0.25">
      <c r="A888" s="59" t="s">
        <v>309</v>
      </c>
      <c r="B888" s="31">
        <f>(COUNTIF($A$4:$A888,$A888)=1)+0</f>
        <v>0</v>
      </c>
      <c r="J888" s="31">
        <f>(COUNTIF($A$72:$A891,$A888)=1)+0</f>
        <v>0</v>
      </c>
      <c r="K888" s="59" t="s">
        <v>102</v>
      </c>
      <c r="L888" s="60">
        <v>45084</v>
      </c>
      <c r="M888" s="59" t="s">
        <v>395</v>
      </c>
      <c r="N888" s="59" t="s">
        <v>110</v>
      </c>
      <c r="O888" s="59" t="s">
        <v>30</v>
      </c>
      <c r="P888" s="59" t="s">
        <v>53</v>
      </c>
      <c r="R888" s="59" t="s">
        <v>92</v>
      </c>
      <c r="S888" s="59" t="s">
        <v>224</v>
      </c>
      <c r="T888" s="59" t="s">
        <v>55</v>
      </c>
      <c r="U888" s="59" t="s">
        <v>56</v>
      </c>
      <c r="V888" s="60">
        <v>45132</v>
      </c>
      <c r="W888" s="60">
        <v>45090</v>
      </c>
      <c r="X888" s="80"/>
    </row>
    <row r="889" spans="1:24" x14ac:dyDescent="0.25">
      <c r="A889" s="59" t="s">
        <v>309</v>
      </c>
      <c r="B889" s="31">
        <f>(COUNTIF($A$4:$A889,$A889)=1)+0</f>
        <v>0</v>
      </c>
      <c r="J889" s="31">
        <f>(COUNTIF($A$71:$A893,$A889)=1)+0</f>
        <v>0</v>
      </c>
      <c r="K889" s="59" t="s">
        <v>102</v>
      </c>
      <c r="L889" s="60">
        <v>45084</v>
      </c>
      <c r="M889" s="59" t="s">
        <v>395</v>
      </c>
      <c r="N889" s="59" t="s">
        <v>110</v>
      </c>
      <c r="O889" s="59" t="s">
        <v>37</v>
      </c>
      <c r="P889" s="59" t="s">
        <v>53</v>
      </c>
      <c r="R889" s="59" t="s">
        <v>92</v>
      </c>
      <c r="S889" s="59" t="s">
        <v>224</v>
      </c>
      <c r="T889" s="59" t="s">
        <v>55</v>
      </c>
      <c r="U889" s="59" t="s">
        <v>56</v>
      </c>
      <c r="V889" s="60">
        <v>45132</v>
      </c>
      <c r="W889" s="60">
        <v>45090</v>
      </c>
      <c r="X889" s="80"/>
    </row>
    <row r="890" spans="1:24" x14ac:dyDescent="0.25">
      <c r="A890" s="59" t="s">
        <v>309</v>
      </c>
      <c r="B890" s="31">
        <f>(COUNTIF($A$4:$A890,$A890)=1)+0</f>
        <v>0</v>
      </c>
      <c r="J890" s="31">
        <f>(COUNTIF($A$73:$A892,$A890)=1)+0</f>
        <v>0</v>
      </c>
      <c r="K890" s="59" t="s">
        <v>102</v>
      </c>
      <c r="L890" s="60">
        <v>45084</v>
      </c>
      <c r="M890" s="59" t="s">
        <v>395</v>
      </c>
      <c r="N890" s="59" t="s">
        <v>110</v>
      </c>
      <c r="O890" s="59" t="s">
        <v>31</v>
      </c>
      <c r="P890" s="59" t="s">
        <v>53</v>
      </c>
      <c r="R890" s="59" t="s">
        <v>92</v>
      </c>
      <c r="S890" s="59" t="s">
        <v>224</v>
      </c>
      <c r="T890" s="59" t="s">
        <v>55</v>
      </c>
      <c r="U890" s="59" t="s">
        <v>56</v>
      </c>
      <c r="V890" s="60">
        <v>45132</v>
      </c>
      <c r="W890" s="60">
        <v>45090</v>
      </c>
      <c r="X890" s="80"/>
    </row>
    <row r="891" spans="1:24" x14ac:dyDescent="0.25">
      <c r="A891" s="59" t="s">
        <v>309</v>
      </c>
      <c r="B891" s="31">
        <f>(COUNTIF($A$4:$A891,$A891)=1)+0</f>
        <v>0</v>
      </c>
      <c r="J891" s="31">
        <f>(COUNTIF($A$39:$A927,$A891)=1)+0</f>
        <v>0</v>
      </c>
      <c r="K891" s="59" t="s">
        <v>102</v>
      </c>
      <c r="L891" s="60">
        <v>45079</v>
      </c>
      <c r="M891" s="59" t="s">
        <v>395</v>
      </c>
      <c r="N891" s="59" t="s">
        <v>110</v>
      </c>
      <c r="O891" s="59" t="s">
        <v>37</v>
      </c>
      <c r="P891" s="59" t="s">
        <v>310</v>
      </c>
      <c r="Q891" s="59">
        <v>805</v>
      </c>
      <c r="R891" s="59" t="s">
        <v>92</v>
      </c>
      <c r="S891" s="59" t="s">
        <v>218</v>
      </c>
      <c r="T891" s="59" t="s">
        <v>55</v>
      </c>
      <c r="U891" s="59" t="s">
        <v>56</v>
      </c>
      <c r="V891" s="60">
        <v>45176</v>
      </c>
      <c r="W891" s="60">
        <v>45104</v>
      </c>
      <c r="X891" s="80"/>
    </row>
    <row r="892" spans="1:24" x14ac:dyDescent="0.25">
      <c r="A892" s="59" t="s">
        <v>309</v>
      </c>
      <c r="B892" s="31">
        <f>(COUNTIF($A$4:$A892,$A892)=1)+0</f>
        <v>0</v>
      </c>
      <c r="J892" s="31">
        <f>(COUNTIF($A$75:$A892,$A892)=1)+0</f>
        <v>0</v>
      </c>
      <c r="K892" s="59" t="s">
        <v>102</v>
      </c>
      <c r="L892" s="60">
        <v>45080</v>
      </c>
      <c r="M892" s="59" t="s">
        <v>395</v>
      </c>
      <c r="N892" s="59" t="s">
        <v>110</v>
      </c>
      <c r="O892" s="59" t="s">
        <v>30</v>
      </c>
      <c r="P892" s="59" t="s">
        <v>58</v>
      </c>
      <c r="Q892" s="59" t="s">
        <v>334</v>
      </c>
      <c r="R892" s="59" t="s">
        <v>92</v>
      </c>
      <c r="S892" s="59" t="s">
        <v>218</v>
      </c>
      <c r="T892" s="59" t="s">
        <v>55</v>
      </c>
      <c r="U892" s="59" t="s">
        <v>56</v>
      </c>
      <c r="V892" s="60">
        <v>45176</v>
      </c>
      <c r="W892" s="60">
        <v>45104</v>
      </c>
      <c r="X892" s="80"/>
    </row>
    <row r="893" spans="1:24" x14ac:dyDescent="0.25">
      <c r="A893" s="59" t="s">
        <v>309</v>
      </c>
      <c r="B893" s="31">
        <f>(COUNTIF($A$4:$A893,$A893)=1)+0</f>
        <v>0</v>
      </c>
      <c r="J893" s="31">
        <f>(COUNTIF($A$75:$A893,$A893)=1)+0</f>
        <v>0</v>
      </c>
      <c r="K893" s="59" t="s">
        <v>102</v>
      </c>
      <c r="L893" s="60">
        <v>45081</v>
      </c>
      <c r="M893" s="59" t="s">
        <v>395</v>
      </c>
      <c r="N893" s="59" t="s">
        <v>110</v>
      </c>
      <c r="O893" s="59" t="s">
        <v>31</v>
      </c>
      <c r="P893" s="59" t="s">
        <v>58</v>
      </c>
      <c r="Q893" s="59" t="s">
        <v>334</v>
      </c>
      <c r="R893" s="59" t="s">
        <v>92</v>
      </c>
      <c r="S893" s="59" t="s">
        <v>218</v>
      </c>
      <c r="T893" s="59" t="s">
        <v>55</v>
      </c>
      <c r="U893" s="59" t="s">
        <v>56</v>
      </c>
      <c r="V893" s="60">
        <v>45176</v>
      </c>
      <c r="W893" s="60">
        <v>45104</v>
      </c>
      <c r="X893" s="80"/>
    </row>
    <row r="894" spans="1:24" x14ac:dyDescent="0.25">
      <c r="A894" s="11" t="s">
        <v>281</v>
      </c>
      <c r="B894" s="31">
        <f>(COUNTIF($A$4:$A894,$A894)=1)+0</f>
        <v>1</v>
      </c>
      <c r="C894" s="31"/>
      <c r="D894" s="31"/>
      <c r="E894" s="31"/>
      <c r="F894" s="31"/>
      <c r="G894" s="31"/>
      <c r="H894" s="31"/>
      <c r="I894" s="31"/>
      <c r="J894" s="31">
        <f>(COUNTIF($A$35:$A932,$A894)=1)+0</f>
        <v>0</v>
      </c>
      <c r="K894" s="11" t="s">
        <v>216</v>
      </c>
      <c r="L894" s="12">
        <v>45015</v>
      </c>
      <c r="M894" s="11" t="s">
        <v>402</v>
      </c>
      <c r="N894" s="11" t="s">
        <v>161</v>
      </c>
      <c r="O894" s="11" t="s">
        <v>30</v>
      </c>
      <c r="P894" s="11" t="s">
        <v>72</v>
      </c>
      <c r="R894" s="11" t="s">
        <v>35</v>
      </c>
      <c r="S894" s="11" t="s">
        <v>19</v>
      </c>
      <c r="T894" s="11" t="s">
        <v>20</v>
      </c>
      <c r="U894" s="11" t="s">
        <v>138</v>
      </c>
      <c r="V894" s="12">
        <v>45033</v>
      </c>
      <c r="W894" s="12">
        <v>45020</v>
      </c>
    </row>
    <row r="895" spans="1:24" x14ac:dyDescent="0.25">
      <c r="A895" s="11" t="s">
        <v>281</v>
      </c>
      <c r="B895" s="31">
        <f>(COUNTIF($A$4:$A895,$A895)=1)+0</f>
        <v>0</v>
      </c>
      <c r="C895" s="31"/>
      <c r="D895" s="31"/>
      <c r="E895" s="31"/>
      <c r="F895" s="31"/>
      <c r="G895" s="31"/>
      <c r="H895" s="31"/>
      <c r="I895" s="31"/>
      <c r="J895" s="31">
        <f>(COUNTIF($A$36:$A932,$A895)=1)+0</f>
        <v>0</v>
      </c>
      <c r="K895" s="11" t="s">
        <v>216</v>
      </c>
      <c r="L895" s="12">
        <v>45015</v>
      </c>
      <c r="M895" s="11" t="s">
        <v>402</v>
      </c>
      <c r="N895" s="11" t="s">
        <v>161</v>
      </c>
      <c r="O895" s="11" t="s">
        <v>31</v>
      </c>
      <c r="P895" s="11" t="s">
        <v>72</v>
      </c>
      <c r="R895" s="11" t="s">
        <v>35</v>
      </c>
      <c r="S895" s="11" t="s">
        <v>19</v>
      </c>
      <c r="T895" s="11" t="s">
        <v>20</v>
      </c>
      <c r="U895" s="11" t="s">
        <v>138</v>
      </c>
      <c r="V895" s="12">
        <v>45033</v>
      </c>
      <c r="W895" s="12">
        <v>45020</v>
      </c>
    </row>
    <row r="896" spans="1:24" x14ac:dyDescent="0.25">
      <c r="A896" s="11" t="s">
        <v>281</v>
      </c>
      <c r="B896" s="31">
        <f>(COUNTIF($A$4:$A896,$A896)=1)+0</f>
        <v>0</v>
      </c>
      <c r="C896" s="31"/>
      <c r="D896" s="31"/>
      <c r="E896" s="31"/>
      <c r="F896" s="31"/>
      <c r="G896" s="31"/>
      <c r="H896" s="31"/>
      <c r="I896" s="31"/>
      <c r="J896" s="31">
        <f>(COUNTIF($A$75:$A896,$A896)=1)+0</f>
        <v>0</v>
      </c>
      <c r="K896" s="11" t="s">
        <v>216</v>
      </c>
      <c r="L896" s="12">
        <v>45015</v>
      </c>
      <c r="M896" s="11" t="s">
        <v>402</v>
      </c>
      <c r="N896" s="11" t="s">
        <v>161</v>
      </c>
      <c r="O896" s="11" t="s">
        <v>30</v>
      </c>
      <c r="P896" s="11" t="s">
        <v>238</v>
      </c>
      <c r="R896" s="11" t="s">
        <v>49</v>
      </c>
      <c r="S896" s="11" t="s">
        <v>19</v>
      </c>
      <c r="T896" s="11" t="s">
        <v>20</v>
      </c>
      <c r="U896" s="11" t="s">
        <v>138</v>
      </c>
      <c r="V896" s="12">
        <v>45033</v>
      </c>
      <c r="W896" s="12">
        <v>45033</v>
      </c>
      <c r="X896" s="5"/>
    </row>
    <row r="897" spans="1:24" x14ac:dyDescent="0.25">
      <c r="A897" s="11" t="s">
        <v>281</v>
      </c>
      <c r="B897" s="31">
        <f>(COUNTIF($A$4:$A897,$A897)=1)+0</f>
        <v>0</v>
      </c>
      <c r="C897" s="31"/>
      <c r="D897" s="31"/>
      <c r="E897" s="31"/>
      <c r="F897" s="31"/>
      <c r="G897" s="31"/>
      <c r="H897" s="31"/>
      <c r="I897" s="31"/>
      <c r="J897" s="31">
        <f>(COUNTIF($A$75:$A897,$A897)=1)+0</f>
        <v>0</v>
      </c>
      <c r="K897" s="11" t="s">
        <v>216</v>
      </c>
      <c r="L897" s="12">
        <v>45015</v>
      </c>
      <c r="M897" s="11" t="s">
        <v>402</v>
      </c>
      <c r="N897" s="11" t="s">
        <v>161</v>
      </c>
      <c r="O897" s="11" t="s">
        <v>31</v>
      </c>
      <c r="P897" s="11" t="s">
        <v>238</v>
      </c>
      <c r="R897" s="11" t="s">
        <v>49</v>
      </c>
      <c r="S897" s="11" t="s">
        <v>19</v>
      </c>
      <c r="T897" s="11" t="s">
        <v>20</v>
      </c>
      <c r="U897" s="11" t="s">
        <v>138</v>
      </c>
      <c r="V897" s="12">
        <v>45033</v>
      </c>
      <c r="W897" s="12">
        <v>45033</v>
      </c>
    </row>
    <row r="898" spans="1:24" x14ac:dyDescent="0.25">
      <c r="A898" s="11" t="s">
        <v>281</v>
      </c>
      <c r="B898" s="31">
        <f>(COUNTIF($A$4:$A898,$A898)=1)+0</f>
        <v>0</v>
      </c>
      <c r="C898" s="31"/>
      <c r="D898" s="31"/>
      <c r="E898" s="31"/>
      <c r="F898" s="31"/>
      <c r="G898" s="31"/>
      <c r="H898" s="31"/>
      <c r="I898" s="31"/>
      <c r="J898" s="31">
        <f>(COUNTIF($A$75:$A898,$A898)=1)+0</f>
        <v>0</v>
      </c>
      <c r="K898" s="11" t="s">
        <v>216</v>
      </c>
      <c r="L898" s="12">
        <v>45015</v>
      </c>
      <c r="M898" s="11" t="s">
        <v>402</v>
      </c>
      <c r="N898" s="11" t="s">
        <v>161</v>
      </c>
      <c r="O898" s="11" t="s">
        <v>30</v>
      </c>
      <c r="P898" s="11" t="s">
        <v>69</v>
      </c>
      <c r="R898" s="11" t="s">
        <v>35</v>
      </c>
      <c r="S898" s="11" t="s">
        <v>19</v>
      </c>
      <c r="T898" s="11" t="s">
        <v>55</v>
      </c>
      <c r="U898" s="11" t="s">
        <v>56</v>
      </c>
      <c r="V898" s="12">
        <v>45033</v>
      </c>
      <c r="W898" s="12">
        <v>45020</v>
      </c>
    </row>
    <row r="899" spans="1:24" x14ac:dyDescent="0.25">
      <c r="A899" s="11" t="s">
        <v>281</v>
      </c>
      <c r="B899" s="31">
        <f>(COUNTIF($A$4:$A899,$A899)=1)+0</f>
        <v>0</v>
      </c>
      <c r="C899" s="31"/>
      <c r="D899" s="31"/>
      <c r="E899" s="31"/>
      <c r="F899" s="31"/>
      <c r="G899" s="31"/>
      <c r="H899" s="31"/>
      <c r="I899" s="31"/>
      <c r="J899" s="31">
        <f>(COUNTIF($A$75:$A899,$A899)=1)+0</f>
        <v>0</v>
      </c>
      <c r="K899" s="11" t="s">
        <v>216</v>
      </c>
      <c r="L899" s="12">
        <v>45015</v>
      </c>
      <c r="M899" s="11" t="s">
        <v>402</v>
      </c>
      <c r="N899" s="11" t="s">
        <v>161</v>
      </c>
      <c r="O899" s="11" t="s">
        <v>31</v>
      </c>
      <c r="P899" s="11" t="s">
        <v>69</v>
      </c>
      <c r="R899" s="11" t="s">
        <v>35</v>
      </c>
      <c r="S899" s="11" t="s">
        <v>19</v>
      </c>
      <c r="T899" s="11" t="s">
        <v>55</v>
      </c>
      <c r="U899" s="11" t="s">
        <v>56</v>
      </c>
      <c r="V899" s="12">
        <v>45033</v>
      </c>
      <c r="W899" s="12">
        <v>45020</v>
      </c>
    </row>
    <row r="900" spans="1:24" x14ac:dyDescent="0.25">
      <c r="A900" s="8" t="s">
        <v>152</v>
      </c>
      <c r="B900" s="31">
        <f>(COUNTIF($A$4:$A900,$A900)=1)+0</f>
        <v>1</v>
      </c>
      <c r="C900" s="31"/>
      <c r="D900" s="31"/>
      <c r="E900" s="31"/>
      <c r="F900" s="31"/>
      <c r="G900" s="31"/>
      <c r="H900" s="31">
        <f>(COUNTIF($A$4:$A917,$A900)=1)+0</f>
        <v>0</v>
      </c>
      <c r="I900" s="31"/>
      <c r="J900" s="31"/>
      <c r="K900" s="8" t="s">
        <v>188</v>
      </c>
      <c r="L900" s="9">
        <v>44810</v>
      </c>
      <c r="M900" s="8" t="s">
        <v>402</v>
      </c>
      <c r="N900" s="8" t="s">
        <v>153</v>
      </c>
      <c r="O900" s="10" t="s">
        <v>30</v>
      </c>
      <c r="P900" s="8" t="s">
        <v>58</v>
      </c>
      <c r="Q900" s="15" t="s">
        <v>154</v>
      </c>
      <c r="R900" s="8" t="s">
        <v>54</v>
      </c>
      <c r="S900" s="8" t="s">
        <v>311</v>
      </c>
      <c r="T900" s="8" t="s">
        <v>55</v>
      </c>
      <c r="U900" s="8" t="s">
        <v>56</v>
      </c>
      <c r="V900" s="9">
        <v>44993</v>
      </c>
      <c r="W900" s="9">
        <v>44994</v>
      </c>
      <c r="X900" s="10"/>
    </row>
    <row r="901" spans="1:24" x14ac:dyDescent="0.25">
      <c r="A901" s="8" t="s">
        <v>152</v>
      </c>
      <c r="B901" s="31">
        <f>(COUNTIF($A$4:$A901,$A901)=1)+0</f>
        <v>0</v>
      </c>
      <c r="C901" s="31"/>
      <c r="D901" s="31"/>
      <c r="E901" s="31"/>
      <c r="F901" s="31"/>
      <c r="G901" s="31"/>
      <c r="H901" s="31">
        <f>(COUNTIF($A$4:$A918,$A901)=1)+0</f>
        <v>0</v>
      </c>
      <c r="I901" s="31"/>
      <c r="J901" s="31"/>
      <c r="K901" s="8" t="s">
        <v>188</v>
      </c>
      <c r="L901" s="9">
        <v>44810</v>
      </c>
      <c r="M901" s="8" t="s">
        <v>402</v>
      </c>
      <c r="N901" s="8" t="s">
        <v>153</v>
      </c>
      <c r="O901" s="8" t="s">
        <v>31</v>
      </c>
      <c r="P901" s="8" t="s">
        <v>58</v>
      </c>
      <c r="Q901" s="15" t="s">
        <v>154</v>
      </c>
      <c r="R901" s="8" t="s">
        <v>54</v>
      </c>
      <c r="S901" s="8" t="s">
        <v>311</v>
      </c>
      <c r="T901" s="8" t="s">
        <v>55</v>
      </c>
      <c r="U901" s="8" t="s">
        <v>56</v>
      </c>
      <c r="V901" s="9">
        <v>44993</v>
      </c>
      <c r="W901" s="9">
        <v>44994</v>
      </c>
      <c r="X901" s="10"/>
    </row>
    <row r="902" spans="1:24" x14ac:dyDescent="0.25">
      <c r="A902" s="8" t="s">
        <v>278</v>
      </c>
      <c r="B902" s="31">
        <f>(COUNTIF($A$4:$A902,$A902)=1)+0</f>
        <v>1</v>
      </c>
      <c r="C902" s="31"/>
      <c r="D902" s="31"/>
      <c r="E902" s="31"/>
      <c r="F902" s="31"/>
      <c r="G902" s="31"/>
      <c r="H902" s="31"/>
      <c r="I902" s="31"/>
      <c r="J902" s="31">
        <f>(COUNTIF($A$75:$A902,$A902)=1)+0</f>
        <v>1</v>
      </c>
      <c r="K902" s="8" t="s">
        <v>158</v>
      </c>
      <c r="L902" s="9">
        <v>45007</v>
      </c>
      <c r="M902" s="8" t="s">
        <v>402</v>
      </c>
      <c r="N902" s="8" t="s">
        <v>279</v>
      </c>
      <c r="O902" s="8" t="s">
        <v>35</v>
      </c>
      <c r="P902" s="8" t="s">
        <v>125</v>
      </c>
      <c r="R902" s="8" t="s">
        <v>49</v>
      </c>
      <c r="S902" s="8" t="s">
        <v>311</v>
      </c>
      <c r="T902" s="8" t="s">
        <v>55</v>
      </c>
      <c r="U902" s="8" t="s">
        <v>56</v>
      </c>
      <c r="V902" s="9">
        <v>45050</v>
      </c>
      <c r="W902" s="9">
        <v>45050</v>
      </c>
      <c r="X902" s="10"/>
    </row>
    <row r="903" spans="1:24" x14ac:dyDescent="0.25">
      <c r="A903" s="8" t="s">
        <v>86</v>
      </c>
      <c r="B903" s="31">
        <f>(COUNTIF($A$4:$A903,$A903)=1)+0</f>
        <v>1</v>
      </c>
      <c r="C903" s="31"/>
      <c r="D903" s="31"/>
      <c r="E903" s="31"/>
      <c r="F903" s="31"/>
      <c r="G903" s="31"/>
      <c r="H903" s="31"/>
      <c r="I903" s="31">
        <f>(COUNTIF($A$4:$A903,$A903)=1)+0</f>
        <v>1</v>
      </c>
      <c r="J903" s="31"/>
      <c r="K903" s="8" t="s">
        <v>216</v>
      </c>
      <c r="L903" s="9">
        <v>44648</v>
      </c>
      <c r="M903" s="8" t="s">
        <v>390</v>
      </c>
      <c r="N903" s="8" t="s">
        <v>88</v>
      </c>
      <c r="O903" s="8" t="s">
        <v>57</v>
      </c>
      <c r="P903" s="8" t="s">
        <v>76</v>
      </c>
      <c r="Q903" s="5"/>
      <c r="R903" s="8" t="s">
        <v>35</v>
      </c>
      <c r="S903" s="8" t="s">
        <v>311</v>
      </c>
      <c r="T903" s="8" t="s">
        <v>20</v>
      </c>
      <c r="U903" s="8" t="s">
        <v>138</v>
      </c>
      <c r="V903" s="9">
        <v>44825</v>
      </c>
      <c r="W903" s="9">
        <v>44825</v>
      </c>
      <c r="X903" s="10"/>
    </row>
    <row r="904" spans="1:24" x14ac:dyDescent="0.25">
      <c r="A904" s="8" t="s">
        <v>86</v>
      </c>
      <c r="B904" s="31">
        <f>(COUNTIF($A$4:$A904,$A904)=1)+0</f>
        <v>0</v>
      </c>
      <c r="C904" s="31"/>
      <c r="D904" s="31"/>
      <c r="E904" s="31"/>
      <c r="F904" s="31"/>
      <c r="G904" s="31"/>
      <c r="H904" s="31"/>
      <c r="I904" s="31">
        <f>(COUNTIF($A$4:$A904,$A904)=1)+0</f>
        <v>0</v>
      </c>
      <c r="J904" s="31"/>
      <c r="K904" s="8" t="s">
        <v>216</v>
      </c>
      <c r="L904" s="9">
        <v>44648</v>
      </c>
      <c r="M904" s="8" t="s">
        <v>390</v>
      </c>
      <c r="N904" s="8" t="s">
        <v>88</v>
      </c>
      <c r="O904" s="8" t="s">
        <v>57</v>
      </c>
      <c r="P904" s="8" t="s">
        <v>238</v>
      </c>
      <c r="Q904" s="5"/>
      <c r="R904" s="8" t="s">
        <v>35</v>
      </c>
      <c r="S904" s="8" t="s">
        <v>311</v>
      </c>
      <c r="T904" s="8" t="s">
        <v>20</v>
      </c>
      <c r="U904" s="8" t="s">
        <v>138</v>
      </c>
      <c r="V904" s="9">
        <v>44819</v>
      </c>
      <c r="W904" s="9">
        <v>44811</v>
      </c>
      <c r="X904" s="10"/>
    </row>
    <row r="905" spans="1:24" x14ac:dyDescent="0.25">
      <c r="A905" s="8" t="s">
        <v>109</v>
      </c>
      <c r="B905" s="31">
        <f>(COUNTIF($A$4:$A905,$A905)=1)+0</f>
        <v>1</v>
      </c>
      <c r="C905" s="31"/>
      <c r="D905" s="31"/>
      <c r="E905" s="31"/>
      <c r="F905" s="31"/>
      <c r="G905" s="31"/>
      <c r="H905" s="31"/>
      <c r="I905" s="31">
        <f>(COUNTIF($A$4:$A905,$A905)=1)+0</f>
        <v>1</v>
      </c>
      <c r="J905" s="31"/>
      <c r="K905" s="8" t="s">
        <v>102</v>
      </c>
      <c r="L905" s="9">
        <v>44755</v>
      </c>
      <c r="M905" s="8" t="s">
        <v>390</v>
      </c>
      <c r="N905" s="8" t="s">
        <v>110</v>
      </c>
      <c r="O905" s="8" t="s">
        <v>57</v>
      </c>
      <c r="P905" s="8" t="s">
        <v>58</v>
      </c>
      <c r="Q905" s="15"/>
      <c r="R905" s="8" t="s">
        <v>92</v>
      </c>
      <c r="S905" s="8" t="s">
        <v>311</v>
      </c>
      <c r="T905" s="8" t="s">
        <v>55</v>
      </c>
      <c r="U905" s="8"/>
      <c r="V905" s="9">
        <v>44827</v>
      </c>
      <c r="W905" s="9">
        <v>44897</v>
      </c>
      <c r="X905" s="10"/>
    </row>
    <row r="906" spans="1:24" x14ac:dyDescent="0.25">
      <c r="A906" s="8" t="s">
        <v>111</v>
      </c>
      <c r="B906" s="31">
        <f>(COUNTIF($A$4:$A906,$A906)=1)+0</f>
        <v>1</v>
      </c>
      <c r="C906" s="31"/>
      <c r="D906" s="31"/>
      <c r="E906" s="31"/>
      <c r="F906" s="31"/>
      <c r="G906" s="31"/>
      <c r="H906" s="31"/>
      <c r="I906" s="31">
        <f>(COUNTIF($A$4:$A906,$A906)=1)+0</f>
        <v>1</v>
      </c>
      <c r="J906" s="31"/>
      <c r="K906" s="8" t="s">
        <v>14</v>
      </c>
      <c r="L906" s="9">
        <v>44741</v>
      </c>
      <c r="M906" s="8" t="s">
        <v>390</v>
      </c>
      <c r="N906" s="8" t="s">
        <v>112</v>
      </c>
      <c r="O906" s="8" t="s">
        <v>57</v>
      </c>
      <c r="P906" s="8" t="s">
        <v>114</v>
      </c>
      <c r="Q906" s="5"/>
      <c r="R906" s="8" t="s">
        <v>35</v>
      </c>
      <c r="S906" s="8" t="s">
        <v>311</v>
      </c>
      <c r="T906" s="8" t="s">
        <v>20</v>
      </c>
      <c r="U906" s="8"/>
      <c r="V906" s="9">
        <v>44853</v>
      </c>
      <c r="W906" s="9">
        <v>44853</v>
      </c>
      <c r="X906" s="10"/>
    </row>
    <row r="907" spans="1:24" x14ac:dyDescent="0.25">
      <c r="A907" s="8" t="s">
        <v>111</v>
      </c>
      <c r="B907" s="31">
        <f>(COUNTIF($A$4:$A907,$A907)=1)+0</f>
        <v>0</v>
      </c>
      <c r="C907" s="31"/>
      <c r="D907" s="31"/>
      <c r="E907" s="31"/>
      <c r="F907" s="31"/>
      <c r="G907" s="31"/>
      <c r="H907" s="31"/>
      <c r="I907" s="31">
        <f>(COUNTIF($A$4:$A907,$A907)=1)+0</f>
        <v>0</v>
      </c>
      <c r="J907" s="31"/>
      <c r="K907" s="8" t="s">
        <v>14</v>
      </c>
      <c r="L907" s="9">
        <v>44741</v>
      </c>
      <c r="M907" s="8" t="s">
        <v>390</v>
      </c>
      <c r="N907" s="8" t="s">
        <v>112</v>
      </c>
      <c r="O907" s="8" t="s">
        <v>57</v>
      </c>
      <c r="P907" s="8" t="s">
        <v>113</v>
      </c>
      <c r="Q907" s="5"/>
      <c r="R907" s="8" t="s">
        <v>35</v>
      </c>
      <c r="S907" s="8" t="s">
        <v>311</v>
      </c>
      <c r="T907" s="8" t="s">
        <v>55</v>
      </c>
      <c r="U907" s="8"/>
      <c r="V907" s="9">
        <v>44853</v>
      </c>
      <c r="W907" s="9">
        <v>44853</v>
      </c>
      <c r="X907" s="10"/>
    </row>
    <row r="908" spans="1:24" x14ac:dyDescent="0.25">
      <c r="A908" s="8" t="s">
        <v>160</v>
      </c>
      <c r="B908" s="31">
        <f>(COUNTIF($A$4:$A908,$A908)=1)+0</f>
        <v>1</v>
      </c>
      <c r="C908" s="31"/>
      <c r="D908" s="31"/>
      <c r="E908" s="31"/>
      <c r="F908" s="31"/>
      <c r="G908" s="31"/>
      <c r="H908" s="31"/>
      <c r="I908" s="31">
        <f>(COUNTIF($A$4:$A908,$A908)=1)+0</f>
        <v>1</v>
      </c>
      <c r="J908" s="31"/>
      <c r="K908" s="8" t="s">
        <v>216</v>
      </c>
      <c r="L908" s="9">
        <v>44897</v>
      </c>
      <c r="M908" s="8" t="s">
        <v>421</v>
      </c>
      <c r="N908" s="8" t="s">
        <v>161</v>
      </c>
      <c r="O908" s="8" t="s">
        <v>32</v>
      </c>
      <c r="P908" s="8" t="s">
        <v>68</v>
      </c>
      <c r="R908" s="8" t="s">
        <v>35</v>
      </c>
      <c r="S908" s="8" t="s">
        <v>311</v>
      </c>
      <c r="T908" s="8" t="s">
        <v>156</v>
      </c>
      <c r="U908" s="8" t="s">
        <v>56</v>
      </c>
      <c r="V908" s="9">
        <v>44897</v>
      </c>
      <c r="W908" s="9">
        <v>44897</v>
      </c>
      <c r="X908" s="10"/>
    </row>
    <row r="909" spans="1:24" x14ac:dyDescent="0.25">
      <c r="A909" s="8" t="s">
        <v>160</v>
      </c>
      <c r="B909" s="31">
        <f>(COUNTIF($A$4:$A909,$A909)=1)+0</f>
        <v>0</v>
      </c>
      <c r="C909" s="31"/>
      <c r="D909" s="31"/>
      <c r="E909" s="31"/>
      <c r="F909" s="31"/>
      <c r="G909" s="31"/>
      <c r="H909" s="31"/>
      <c r="I909" s="31">
        <f>(COUNTIF($A$4:$A909,$A909)=1)+0</f>
        <v>0</v>
      </c>
      <c r="J909" s="31"/>
      <c r="K909" s="8" t="s">
        <v>216</v>
      </c>
      <c r="L909" s="9">
        <v>44897</v>
      </c>
      <c r="M909" s="8" t="s">
        <v>421</v>
      </c>
      <c r="N909" s="8" t="s">
        <v>161</v>
      </c>
      <c r="O909" s="8" t="s">
        <v>32</v>
      </c>
      <c r="P909" s="8" t="s">
        <v>58</v>
      </c>
      <c r="R909" s="8" t="s">
        <v>35</v>
      </c>
      <c r="S909" s="8" t="s">
        <v>311</v>
      </c>
      <c r="T909" s="8" t="s">
        <v>156</v>
      </c>
      <c r="U909" s="8" t="s">
        <v>56</v>
      </c>
      <c r="V909" s="9">
        <v>44897</v>
      </c>
      <c r="W909" s="9">
        <v>44897</v>
      </c>
      <c r="X909" s="10"/>
    </row>
    <row r="910" spans="1:24" x14ac:dyDescent="0.25">
      <c r="A910" s="8" t="s">
        <v>160</v>
      </c>
      <c r="B910" s="31">
        <f>(COUNTIF($A$4:$A910,$A910)=1)+0</f>
        <v>0</v>
      </c>
      <c r="C910" s="31"/>
      <c r="D910" s="31"/>
      <c r="E910" s="31"/>
      <c r="F910" s="31"/>
      <c r="G910" s="31"/>
      <c r="H910" s="31"/>
      <c r="I910" s="31">
        <f>(COUNTIF($A$4:$A910,$A910)=1)+0</f>
        <v>0</v>
      </c>
      <c r="J910" s="31"/>
      <c r="K910" s="8" t="s">
        <v>216</v>
      </c>
      <c r="L910" s="9">
        <v>44939</v>
      </c>
      <c r="M910" s="8" t="s">
        <v>421</v>
      </c>
      <c r="N910" s="8" t="s">
        <v>161</v>
      </c>
      <c r="O910" s="8" t="s">
        <v>32</v>
      </c>
      <c r="P910" s="8" t="s">
        <v>272</v>
      </c>
      <c r="Q910" s="8"/>
      <c r="R910" s="8" t="s">
        <v>35</v>
      </c>
      <c r="S910" s="8" t="s">
        <v>311</v>
      </c>
      <c r="T910" s="8" t="s">
        <v>156</v>
      </c>
      <c r="U910" s="8" t="s">
        <v>162</v>
      </c>
      <c r="V910" s="9">
        <v>44911</v>
      </c>
      <c r="W910" s="9">
        <v>44939</v>
      </c>
      <c r="X910" s="10"/>
    </row>
    <row r="911" spans="1:24" x14ac:dyDescent="0.25">
      <c r="A911" s="8" t="s">
        <v>160</v>
      </c>
      <c r="B911" s="31">
        <f>(COUNTIF($A$4:$A911,$A911)=1)+0</f>
        <v>0</v>
      </c>
      <c r="C911" s="31"/>
      <c r="D911" s="31"/>
      <c r="E911" s="31"/>
      <c r="F911" s="31"/>
      <c r="G911" s="31"/>
      <c r="H911" s="31"/>
      <c r="I911" s="31">
        <f>(COUNTIF($A$4:$A911,$A911)=1)+0</f>
        <v>0</v>
      </c>
      <c r="J911" s="31"/>
      <c r="K911" s="8" t="s">
        <v>216</v>
      </c>
      <c r="L911" s="9">
        <v>44939</v>
      </c>
      <c r="M911" s="8" t="s">
        <v>421</v>
      </c>
      <c r="N911" s="8" t="s">
        <v>161</v>
      </c>
      <c r="O911" s="53" t="s">
        <v>32</v>
      </c>
      <c r="P911" s="8" t="s">
        <v>76</v>
      </c>
      <c r="Q911" s="8"/>
      <c r="R911" s="8" t="s">
        <v>35</v>
      </c>
      <c r="S911" s="8" t="s">
        <v>311</v>
      </c>
      <c r="T911" s="8" t="s">
        <v>156</v>
      </c>
      <c r="U911" s="8" t="s">
        <v>144</v>
      </c>
      <c r="V911" s="9">
        <v>44901</v>
      </c>
      <c r="W911" s="9">
        <v>44939</v>
      </c>
      <c r="X911" s="10"/>
    </row>
    <row r="912" spans="1:24" x14ac:dyDescent="0.25">
      <c r="A912" s="8" t="s">
        <v>160</v>
      </c>
      <c r="B912" s="31">
        <f>(COUNTIF($A$4:$A912,$A912)=1)+0</f>
        <v>0</v>
      </c>
      <c r="C912" s="31"/>
      <c r="D912" s="31"/>
      <c r="E912" s="31"/>
      <c r="F912" s="31"/>
      <c r="G912" s="31"/>
      <c r="H912" s="31"/>
      <c r="I912" s="31">
        <f>(COUNTIF($A$4:$A912,$A912)=1)+0</f>
        <v>0</v>
      </c>
      <c r="J912" s="31"/>
      <c r="K912" s="8" t="s">
        <v>216</v>
      </c>
      <c r="L912" s="9">
        <v>44897</v>
      </c>
      <c r="M912" s="8" t="s">
        <v>421</v>
      </c>
      <c r="N912" s="8" t="s">
        <v>161</v>
      </c>
      <c r="O912" s="53" t="s">
        <v>32</v>
      </c>
      <c r="P912" s="8" t="s">
        <v>236</v>
      </c>
      <c r="R912" s="8" t="s">
        <v>35</v>
      </c>
      <c r="S912" s="8" t="s">
        <v>311</v>
      </c>
      <c r="T912" s="8" t="s">
        <v>156</v>
      </c>
      <c r="U912" s="8" t="s">
        <v>56</v>
      </c>
      <c r="V912" s="9">
        <v>44897</v>
      </c>
      <c r="W912" s="9">
        <v>44897</v>
      </c>
      <c r="X912" s="10"/>
    </row>
    <row r="913" spans="1:24" x14ac:dyDescent="0.25">
      <c r="A913" s="8" t="s">
        <v>160</v>
      </c>
      <c r="B913" s="31">
        <f>(COUNTIF($A$4:$A913,$A913)=1)+0</f>
        <v>0</v>
      </c>
      <c r="C913" s="31"/>
      <c r="D913" s="31"/>
      <c r="E913" s="31"/>
      <c r="F913" s="31"/>
      <c r="G913" s="31"/>
      <c r="H913" s="31"/>
      <c r="I913" s="31">
        <f>(COUNTIF($A$4:$A913,$A913)=1)+0</f>
        <v>0</v>
      </c>
      <c r="J913" s="31"/>
      <c r="K913" s="8" t="s">
        <v>216</v>
      </c>
      <c r="L913" s="9">
        <v>44897</v>
      </c>
      <c r="M913" s="8" t="s">
        <v>421</v>
      </c>
      <c r="N913" s="8" t="s">
        <v>161</v>
      </c>
      <c r="O913" s="53" t="s">
        <v>32</v>
      </c>
      <c r="P913" s="8" t="s">
        <v>229</v>
      </c>
      <c r="R913" s="8" t="s">
        <v>35</v>
      </c>
      <c r="S913" s="8" t="s">
        <v>311</v>
      </c>
      <c r="T913" s="8" t="s">
        <v>156</v>
      </c>
      <c r="U913" s="8" t="s">
        <v>56</v>
      </c>
      <c r="V913" s="9">
        <v>44897</v>
      </c>
      <c r="W913" s="9">
        <v>44897</v>
      </c>
      <c r="X913" s="10"/>
    </row>
    <row r="914" spans="1:24" x14ac:dyDescent="0.25">
      <c r="A914" s="8" t="s">
        <v>160</v>
      </c>
      <c r="B914" s="31">
        <f>(COUNTIF($A$4:$A914,$A914)=1)+0</f>
        <v>0</v>
      </c>
      <c r="C914" s="31"/>
      <c r="D914" s="31"/>
      <c r="E914" s="31"/>
      <c r="F914" s="31"/>
      <c r="G914" s="31"/>
      <c r="H914" s="31"/>
      <c r="I914" s="31">
        <f>(COUNTIF($A$4:$A914,$A914)=1)+0</f>
        <v>0</v>
      </c>
      <c r="J914" s="31"/>
      <c r="K914" s="8" t="s">
        <v>216</v>
      </c>
      <c r="L914" s="9">
        <v>44897</v>
      </c>
      <c r="M914" s="8" t="s">
        <v>421</v>
      </c>
      <c r="N914" s="8" t="s">
        <v>161</v>
      </c>
      <c r="O914" s="8" t="s">
        <v>32</v>
      </c>
      <c r="P914" s="8" t="s">
        <v>84</v>
      </c>
      <c r="R914" s="8" t="s">
        <v>35</v>
      </c>
      <c r="S914" s="8" t="s">
        <v>311</v>
      </c>
      <c r="T914" s="8" t="s">
        <v>156</v>
      </c>
      <c r="U914" s="8" t="s">
        <v>56</v>
      </c>
      <c r="V914" s="9">
        <v>44897</v>
      </c>
      <c r="W914" s="9">
        <v>44897</v>
      </c>
      <c r="X914" s="10"/>
    </row>
    <row r="915" spans="1:24" x14ac:dyDescent="0.25">
      <c r="A915" s="8" t="s">
        <v>160</v>
      </c>
      <c r="B915" s="31">
        <f>(COUNTIF($A$4:$A915,$A915)=1)+0</f>
        <v>0</v>
      </c>
      <c r="C915" s="31"/>
      <c r="D915" s="31"/>
      <c r="E915" s="31"/>
      <c r="F915" s="31"/>
      <c r="G915" s="31"/>
      <c r="H915" s="31"/>
      <c r="I915" s="31">
        <f>(COUNTIF($A$4:$A915,$A915)=1)+0</f>
        <v>0</v>
      </c>
      <c r="J915" s="31"/>
      <c r="K915" s="8" t="s">
        <v>216</v>
      </c>
      <c r="L915" s="9">
        <v>44897</v>
      </c>
      <c r="M915" s="8" t="s">
        <v>421</v>
      </c>
      <c r="N915" s="8" t="s">
        <v>161</v>
      </c>
      <c r="O915" s="8" t="s">
        <v>32</v>
      </c>
      <c r="P915" s="8" t="s">
        <v>69</v>
      </c>
      <c r="R915" s="8" t="s">
        <v>35</v>
      </c>
      <c r="S915" s="8" t="s">
        <v>311</v>
      </c>
      <c r="T915" s="8" t="s">
        <v>156</v>
      </c>
      <c r="U915" s="8" t="s">
        <v>56</v>
      </c>
      <c r="V915" s="9">
        <v>44897</v>
      </c>
      <c r="W915" s="9">
        <v>44897</v>
      </c>
      <c r="X915" s="10"/>
    </row>
    <row r="916" spans="1:24" x14ac:dyDescent="0.25">
      <c r="A916" s="8" t="s">
        <v>160</v>
      </c>
      <c r="B916" s="31">
        <f>(COUNTIF($A$4:$A916,$A916)=1)+0</f>
        <v>0</v>
      </c>
      <c r="C916" s="31"/>
      <c r="D916" s="31"/>
      <c r="E916" s="31"/>
      <c r="F916" s="31"/>
      <c r="G916" s="31"/>
      <c r="H916" s="31"/>
      <c r="I916" s="31">
        <f>(COUNTIF($A$4:$A916,$A916)=1)+0</f>
        <v>0</v>
      </c>
      <c r="J916" s="31"/>
      <c r="K916" s="8" t="s">
        <v>216</v>
      </c>
      <c r="L916" s="9">
        <v>44897</v>
      </c>
      <c r="M916" s="8" t="s">
        <v>421</v>
      </c>
      <c r="N916" s="8" t="s">
        <v>161</v>
      </c>
      <c r="O916" s="8" t="s">
        <v>32</v>
      </c>
      <c r="P916" s="8" t="s">
        <v>140</v>
      </c>
      <c r="Q916" s="8"/>
      <c r="R916" s="8" t="s">
        <v>35</v>
      </c>
      <c r="S916" s="8" t="s">
        <v>311</v>
      </c>
      <c r="T916" s="8" t="s">
        <v>156</v>
      </c>
      <c r="U916" s="8" t="s">
        <v>56</v>
      </c>
      <c r="V916" s="9">
        <v>44897</v>
      </c>
      <c r="W916" s="9">
        <v>44897</v>
      </c>
      <c r="X916" s="10"/>
    </row>
    <row r="917" spans="1:24" x14ac:dyDescent="0.25">
      <c r="A917" s="8" t="s">
        <v>160</v>
      </c>
      <c r="B917" s="31">
        <f>(COUNTIF($A$4:$A917,$A917)=1)+0</f>
        <v>0</v>
      </c>
      <c r="C917" s="31"/>
      <c r="D917" s="31"/>
      <c r="E917" s="31"/>
      <c r="F917" s="31"/>
      <c r="G917" s="31"/>
      <c r="H917" s="31"/>
      <c r="I917" s="31">
        <f>(COUNTIF($A$4:$A917,$A917)=1)+0</f>
        <v>0</v>
      </c>
      <c r="J917" s="31"/>
      <c r="K917" s="8" t="s">
        <v>216</v>
      </c>
      <c r="L917" s="9">
        <v>44897</v>
      </c>
      <c r="M917" s="8" t="s">
        <v>421</v>
      </c>
      <c r="N917" s="8" t="s">
        <v>161</v>
      </c>
      <c r="O917" s="8" t="s">
        <v>32</v>
      </c>
      <c r="P917" s="8" t="s">
        <v>140</v>
      </c>
      <c r="Q917" s="8"/>
      <c r="R917" s="8" t="s">
        <v>35</v>
      </c>
      <c r="S917" s="8" t="s">
        <v>311</v>
      </c>
      <c r="T917" s="8" t="s">
        <v>156</v>
      </c>
      <c r="U917" s="8" t="s">
        <v>56</v>
      </c>
      <c r="V917" s="9">
        <v>44904</v>
      </c>
      <c r="W917" s="9">
        <v>44897</v>
      </c>
      <c r="X917" s="10"/>
    </row>
    <row r="918" spans="1:24" x14ac:dyDescent="0.25">
      <c r="A918" s="8" t="s">
        <v>160</v>
      </c>
      <c r="B918" s="31">
        <f>(COUNTIF($A$4:$A918,$A918)=1)+0</f>
        <v>0</v>
      </c>
      <c r="C918" s="31"/>
      <c r="D918" s="31"/>
      <c r="E918" s="31"/>
      <c r="F918" s="31"/>
      <c r="G918" s="31"/>
      <c r="H918" s="31"/>
      <c r="I918" s="31">
        <f>(COUNTIF($A$4:$A918,$A918)=1)+0</f>
        <v>0</v>
      </c>
      <c r="J918" s="31"/>
      <c r="K918" s="8" t="s">
        <v>216</v>
      </c>
      <c r="L918" s="9">
        <v>44897</v>
      </c>
      <c r="M918" s="8" t="s">
        <v>421</v>
      </c>
      <c r="N918" s="8" t="s">
        <v>161</v>
      </c>
      <c r="O918" s="8" t="s">
        <v>32</v>
      </c>
      <c r="P918" s="8" t="s">
        <v>85</v>
      </c>
      <c r="R918" s="8" t="s">
        <v>35</v>
      </c>
      <c r="S918" s="8" t="s">
        <v>311</v>
      </c>
      <c r="T918" s="8" t="s">
        <v>156</v>
      </c>
      <c r="U918" s="8" t="s">
        <v>56</v>
      </c>
      <c r="V918" s="9">
        <v>44897</v>
      </c>
      <c r="W918" s="9">
        <v>44897</v>
      </c>
      <c r="X918" s="10"/>
    </row>
    <row r="919" spans="1:24" x14ac:dyDescent="0.25">
      <c r="A919" s="8" t="s">
        <v>160</v>
      </c>
      <c r="B919" s="31">
        <f>(COUNTIF($A$4:$A919,$A919)=1)+0</f>
        <v>0</v>
      </c>
      <c r="C919" s="31"/>
      <c r="D919" s="31"/>
      <c r="E919" s="31"/>
      <c r="F919" s="31"/>
      <c r="G919" s="31"/>
      <c r="H919" s="31"/>
      <c r="I919" s="31">
        <f>(COUNTIF($A$4:$A919,$A919)=1)+0</f>
        <v>0</v>
      </c>
      <c r="J919" s="31"/>
      <c r="K919" s="8" t="s">
        <v>216</v>
      </c>
      <c r="L919" s="9">
        <v>44897</v>
      </c>
      <c r="M919" s="8" t="s">
        <v>421</v>
      </c>
      <c r="N919" s="8" t="s">
        <v>161</v>
      </c>
      <c r="O919" s="8" t="s">
        <v>32</v>
      </c>
      <c r="P919" s="8" t="s">
        <v>50</v>
      </c>
      <c r="R919" s="8" t="s">
        <v>35</v>
      </c>
      <c r="S919" s="8" t="s">
        <v>311</v>
      </c>
      <c r="T919" s="8" t="s">
        <v>156</v>
      </c>
      <c r="U919" s="8" t="s">
        <v>56</v>
      </c>
      <c r="V919" s="9">
        <v>44897</v>
      </c>
      <c r="W919" s="9">
        <v>44897</v>
      </c>
      <c r="X919" s="10"/>
    </row>
    <row r="920" spans="1:24" x14ac:dyDescent="0.25">
      <c r="A920" s="8" t="s">
        <v>160</v>
      </c>
      <c r="B920" s="31">
        <f>(COUNTIF($A$4:$A920,$A920)=1)+0</f>
        <v>0</v>
      </c>
      <c r="C920" s="31"/>
      <c r="D920" s="31"/>
      <c r="E920" s="31"/>
      <c r="F920" s="31"/>
      <c r="G920" s="31"/>
      <c r="H920" s="31"/>
      <c r="I920" s="31">
        <f>(COUNTIF($A$4:$A920,$A920)=1)+0</f>
        <v>0</v>
      </c>
      <c r="J920" s="31"/>
      <c r="K920" s="8" t="s">
        <v>216</v>
      </c>
      <c r="L920" s="9">
        <v>44897</v>
      </c>
      <c r="M920" s="8" t="s">
        <v>421</v>
      </c>
      <c r="N920" s="8" t="s">
        <v>161</v>
      </c>
      <c r="O920" s="8" t="s">
        <v>32</v>
      </c>
      <c r="P920" s="8" t="s">
        <v>108</v>
      </c>
      <c r="R920" s="8" t="s">
        <v>35</v>
      </c>
      <c r="S920" s="8" t="s">
        <v>311</v>
      </c>
      <c r="T920" s="8" t="s">
        <v>156</v>
      </c>
      <c r="U920" s="8" t="s">
        <v>56</v>
      </c>
      <c r="V920" s="9">
        <v>44897</v>
      </c>
      <c r="W920" s="9">
        <v>44897</v>
      </c>
      <c r="X920" s="10"/>
    </row>
    <row r="921" spans="1:24" x14ac:dyDescent="0.25">
      <c r="A921" s="8" t="s">
        <v>160</v>
      </c>
      <c r="B921" s="31">
        <f>(COUNTIF($A$4:$A921,$A921)=1)+0</f>
        <v>0</v>
      </c>
      <c r="C921" s="31"/>
      <c r="D921" s="31"/>
      <c r="E921" s="31"/>
      <c r="F921" s="31"/>
      <c r="G921" s="31"/>
      <c r="H921" s="31"/>
      <c r="I921" s="31">
        <f>(COUNTIF($A$4:$A921,$A921)=1)+0</f>
        <v>0</v>
      </c>
      <c r="J921" s="31"/>
      <c r="K921" s="8" t="s">
        <v>216</v>
      </c>
      <c r="L921" s="9">
        <v>44897</v>
      </c>
      <c r="M921" s="8" t="s">
        <v>421</v>
      </c>
      <c r="N921" s="8" t="s">
        <v>161</v>
      </c>
      <c r="O921" s="8" t="s">
        <v>32</v>
      </c>
      <c r="P921" s="8" t="s">
        <v>125</v>
      </c>
      <c r="Q921" s="8"/>
      <c r="R921" s="8" t="s">
        <v>35</v>
      </c>
      <c r="S921" s="8" t="s">
        <v>311</v>
      </c>
      <c r="T921" s="8" t="s">
        <v>156</v>
      </c>
      <c r="U921" s="8" t="s">
        <v>163</v>
      </c>
      <c r="V921" s="9">
        <v>44897</v>
      </c>
      <c r="W921" s="9">
        <v>44897</v>
      </c>
      <c r="X921" s="10"/>
    </row>
    <row r="922" spans="1:24" x14ac:dyDescent="0.25">
      <c r="A922" s="46"/>
      <c r="K922" s="46"/>
      <c r="S922" s="46"/>
    </row>
    <row r="923" spans="1:24" x14ac:dyDescent="0.25">
      <c r="A923" s="108"/>
      <c r="K923" s="108"/>
      <c r="L923" s="108"/>
      <c r="M923" s="108"/>
      <c r="N923" s="108"/>
      <c r="O923" s="108"/>
      <c r="P923" s="108"/>
      <c r="R923" s="108"/>
      <c r="S923" s="108"/>
      <c r="T923" s="108"/>
      <c r="U923" s="108"/>
      <c r="V923" s="109"/>
      <c r="W923" s="109"/>
      <c r="X923" s="108"/>
    </row>
    <row r="924" spans="1:24" x14ac:dyDescent="0.25">
      <c r="B924" s="11" t="s">
        <v>188</v>
      </c>
    </row>
    <row r="925" spans="1:24" x14ac:dyDescent="0.25">
      <c r="B925" s="31">
        <f>(COUNTIF($A$4:$A925,$A925)=1)+0</f>
        <v>0</v>
      </c>
      <c r="J925" s="31">
        <f>(COUNTIF($A$75:$A925,$A925)=1)+0</f>
        <v>0</v>
      </c>
    </row>
    <row r="926" spans="1:24" x14ac:dyDescent="0.25">
      <c r="B926" s="31">
        <f>(COUNTIF($A$4:$A926,$A926)=1)+0</f>
        <v>0</v>
      </c>
      <c r="J926" s="31">
        <f>(COUNTIF($A$75:$A926,$A926)=1)+0</f>
        <v>0</v>
      </c>
    </row>
    <row r="927" spans="1:24" x14ac:dyDescent="0.25">
      <c r="B927" s="31">
        <f>(COUNTIF($A$4:$A927,$A927)=1)+0</f>
        <v>0</v>
      </c>
      <c r="J927" s="31">
        <f>(COUNTIF($A$75:$A927,$A927)=1)+0</f>
        <v>0</v>
      </c>
    </row>
    <row r="928" spans="1:24" x14ac:dyDescent="0.25">
      <c r="B928" s="31">
        <f>(COUNTIF($A$4:$A928,$A928)=1)+0</f>
        <v>0</v>
      </c>
      <c r="J928" s="31">
        <f>(COUNTIF($A$75:$A928,$A928)=1)+0</f>
        <v>0</v>
      </c>
    </row>
    <row r="929" spans="2:10" x14ac:dyDescent="0.25">
      <c r="B929" s="31">
        <f>(COUNTIF($A$4:$A929,$A929)=1)+0</f>
        <v>0</v>
      </c>
      <c r="J929" s="31">
        <f>(COUNTIF($A$75:$A929,$A929)=1)+0</f>
        <v>0</v>
      </c>
    </row>
    <row r="930" spans="2:10" x14ac:dyDescent="0.25">
      <c r="B930" s="31">
        <f>(COUNTIF($A$4:$A930,$A930)=1)+0</f>
        <v>0</v>
      </c>
      <c r="J930" s="31">
        <f>(COUNTIF($A$75:$A930,$A930)=1)+0</f>
        <v>0</v>
      </c>
    </row>
    <row r="931" spans="2:10" x14ac:dyDescent="0.25">
      <c r="B931" s="31">
        <f>(COUNTIF($A$4:$A931,$A931)=1)+0</f>
        <v>0</v>
      </c>
      <c r="J931" s="31">
        <f>(COUNTIF($A$75:$A931,$A931)=1)+0</f>
        <v>0</v>
      </c>
    </row>
    <row r="932" spans="2:10" x14ac:dyDescent="0.25">
      <c r="B932" s="31">
        <f>(COUNTIF($A$4:$A932,$A932)=1)+0</f>
        <v>0</v>
      </c>
      <c r="J932" s="31">
        <f>(COUNTIF($A$75:$A932,$A932)=1)+0</f>
        <v>0</v>
      </c>
    </row>
    <row r="933" spans="2:10" x14ac:dyDescent="0.25">
      <c r="B933" s="31">
        <f>(COUNTIF($A$4:$A933,$A933)=1)+0</f>
        <v>0</v>
      </c>
      <c r="J933" s="31">
        <f>(COUNTIF($A$75:$A933,$A933)=1)+0</f>
        <v>0</v>
      </c>
    </row>
    <row r="934" spans="2:10" x14ac:dyDescent="0.25">
      <c r="B934" s="31">
        <f>(COUNTIF($A$4:$A934,$A934)=1)+0</f>
        <v>0</v>
      </c>
      <c r="J934" s="31">
        <f>(COUNTIF($A$75:$A934,$A934)=1)+0</f>
        <v>0</v>
      </c>
    </row>
    <row r="935" spans="2:10" x14ac:dyDescent="0.25">
      <c r="B935" s="31">
        <f>(COUNTIF($A$4:$A935,$A935)=1)+0</f>
        <v>0</v>
      </c>
      <c r="J935" s="31">
        <f>(COUNTIF($A$75:$A935,$A935)=1)+0</f>
        <v>0</v>
      </c>
    </row>
    <row r="936" spans="2:10" x14ac:dyDescent="0.25">
      <c r="B936" s="31">
        <f>(COUNTIF($A$4:$A936,$A936)=1)+0</f>
        <v>0</v>
      </c>
      <c r="J936" s="31">
        <f>(COUNTIF($A$75:$A936,$A936)=1)+0</f>
        <v>0</v>
      </c>
    </row>
    <row r="937" spans="2:10" x14ac:dyDescent="0.25">
      <c r="B937" s="31">
        <f>(COUNTIF($A$4:$A937,$A937)=1)+0</f>
        <v>0</v>
      </c>
      <c r="J937" s="31">
        <f>(COUNTIF($A$75:$A937,$A937)=1)+0</f>
        <v>0</v>
      </c>
    </row>
    <row r="938" spans="2:10" x14ac:dyDescent="0.25">
      <c r="B938" s="31">
        <f>(COUNTIF($A$4:$A938,$A938)=1)+0</f>
        <v>0</v>
      </c>
      <c r="J938" s="31">
        <f>(COUNTIF($A$75:$A938,$A938)=1)+0</f>
        <v>0</v>
      </c>
    </row>
    <row r="939" spans="2:10" x14ac:dyDescent="0.25">
      <c r="B939" s="31">
        <f>(COUNTIF($A$4:$A939,$A939)=1)+0</f>
        <v>0</v>
      </c>
      <c r="J939" s="31">
        <f>(COUNTIF($A$75:$A939,$A939)=1)+0</f>
        <v>0</v>
      </c>
    </row>
    <row r="940" spans="2:10" x14ac:dyDescent="0.25">
      <c r="B940" s="31">
        <f>(COUNTIF($A$4:$A940,$A940)=1)+0</f>
        <v>0</v>
      </c>
      <c r="J940" s="31">
        <f>(COUNTIF($A$75:$A940,$A940)=1)+0</f>
        <v>0</v>
      </c>
    </row>
    <row r="941" spans="2:10" x14ac:dyDescent="0.25">
      <c r="B941" s="31">
        <f>(COUNTIF($A$4:$A941,$A941)=1)+0</f>
        <v>0</v>
      </c>
      <c r="J941" s="31">
        <f>(COUNTIF($A$75:$A941,$A941)=1)+0</f>
        <v>0</v>
      </c>
    </row>
    <row r="942" spans="2:10" x14ac:dyDescent="0.25">
      <c r="B942" s="31">
        <f>(COUNTIF($A$4:$A942,$A942)=1)+0</f>
        <v>0</v>
      </c>
      <c r="J942" s="31">
        <f>(COUNTIF($A$75:$A942,$A942)=1)+0</f>
        <v>0</v>
      </c>
    </row>
    <row r="943" spans="2:10" x14ac:dyDescent="0.25">
      <c r="B943" s="31">
        <f>(COUNTIF($A$4:$A943,$A943)=1)+0</f>
        <v>0</v>
      </c>
      <c r="J943" s="31">
        <f>(COUNTIF($A$75:$A943,$A943)=1)+0</f>
        <v>0</v>
      </c>
    </row>
    <row r="944" spans="2:10" x14ac:dyDescent="0.25">
      <c r="B944" s="31">
        <f>(COUNTIF($A$4:$A944,$A944)=1)+0</f>
        <v>0</v>
      </c>
      <c r="J944" s="31">
        <f>(COUNTIF($A$75:$A944,$A944)=1)+0</f>
        <v>0</v>
      </c>
    </row>
    <row r="945" spans="2:10" x14ac:dyDescent="0.25">
      <c r="B945" s="31">
        <f>(COUNTIF($A$4:$A945,$A945)=1)+0</f>
        <v>0</v>
      </c>
      <c r="J945" s="31">
        <f>(COUNTIF($A$75:$A945,$A945)=1)+0</f>
        <v>0</v>
      </c>
    </row>
    <row r="946" spans="2:10" x14ac:dyDescent="0.25">
      <c r="B946" s="31">
        <f>(COUNTIF($A$4:$A946,$A946)=1)+0</f>
        <v>0</v>
      </c>
      <c r="J946" s="31">
        <f>(COUNTIF($A$75:$A946,$A946)=1)+0</f>
        <v>0</v>
      </c>
    </row>
    <row r="947" spans="2:10" x14ac:dyDescent="0.25">
      <c r="B947" s="31">
        <f>(COUNTIF($A$4:$A947,$A947)=1)+0</f>
        <v>0</v>
      </c>
      <c r="J947" s="31">
        <f>(COUNTIF($A$75:$A947,$A947)=1)+0</f>
        <v>0</v>
      </c>
    </row>
    <row r="948" spans="2:10" x14ac:dyDescent="0.25">
      <c r="B948" s="31">
        <f>(COUNTIF($A$4:$A948,$A948)=1)+0</f>
        <v>0</v>
      </c>
      <c r="J948" s="31">
        <f>(COUNTIF($A$75:$A948,$A948)=1)+0</f>
        <v>0</v>
      </c>
    </row>
    <row r="949" spans="2:10" x14ac:dyDescent="0.25">
      <c r="B949" s="31">
        <f>(COUNTIF($A$4:$A949,$A949)=1)+0</f>
        <v>0</v>
      </c>
      <c r="J949" s="31">
        <f>(COUNTIF($A$75:$A949,$A949)=1)+0</f>
        <v>0</v>
      </c>
    </row>
    <row r="950" spans="2:10" x14ac:dyDescent="0.25">
      <c r="B950" s="31">
        <f>(COUNTIF($A$4:$A950,$A950)=1)+0</f>
        <v>0</v>
      </c>
      <c r="J950" s="31">
        <f>(COUNTIF($A$75:$A950,$A950)=1)+0</f>
        <v>0</v>
      </c>
    </row>
    <row r="951" spans="2:10" x14ac:dyDescent="0.25">
      <c r="B951" s="31">
        <f>(COUNTIF($A$4:$A951,$A951)=1)+0</f>
        <v>0</v>
      </c>
      <c r="J951" s="31">
        <f>(COUNTIF($A$75:$A951,$A951)=1)+0</f>
        <v>0</v>
      </c>
    </row>
    <row r="952" spans="2:10" x14ac:dyDescent="0.25">
      <c r="B952" s="31">
        <f>(COUNTIF($A$4:$A952,$A952)=1)+0</f>
        <v>0</v>
      </c>
      <c r="J952" s="31">
        <f>(COUNTIF($A$75:$A952,$A952)=1)+0</f>
        <v>0</v>
      </c>
    </row>
    <row r="953" spans="2:10" x14ac:dyDescent="0.25">
      <c r="B953" s="31">
        <f>(COUNTIF($A$4:$A953,$A953)=1)+0</f>
        <v>0</v>
      </c>
      <c r="J953" s="31">
        <f>(COUNTIF($A$75:$A953,$A953)=1)+0</f>
        <v>0</v>
      </c>
    </row>
    <row r="954" spans="2:10" x14ac:dyDescent="0.25">
      <c r="B954" s="31">
        <f>(COUNTIF($A$4:$A954,$A954)=1)+0</f>
        <v>0</v>
      </c>
      <c r="J954" s="31">
        <f>(COUNTIF($A$75:$A954,$A954)=1)+0</f>
        <v>0</v>
      </c>
    </row>
    <row r="955" spans="2:10" x14ac:dyDescent="0.25">
      <c r="B955" s="31">
        <f>(COUNTIF($A$4:$A955,$A955)=1)+0</f>
        <v>0</v>
      </c>
      <c r="J955" s="31">
        <f>(COUNTIF($A$75:$A955,$A955)=1)+0</f>
        <v>0</v>
      </c>
    </row>
    <row r="956" spans="2:10" x14ac:dyDescent="0.25">
      <c r="B956" s="31">
        <f>(COUNTIF($A$4:$A956,$A956)=1)+0</f>
        <v>0</v>
      </c>
      <c r="J956" s="31">
        <f>(COUNTIF($A$75:$A956,$A956)=1)+0</f>
        <v>0</v>
      </c>
    </row>
    <row r="957" spans="2:10" x14ac:dyDescent="0.25">
      <c r="B957" s="31">
        <f>(COUNTIF($A$4:$A957,$A957)=1)+0</f>
        <v>0</v>
      </c>
      <c r="J957" s="31">
        <f>(COUNTIF($A$75:$A957,$A957)=1)+0</f>
        <v>0</v>
      </c>
    </row>
    <row r="958" spans="2:10" x14ac:dyDescent="0.25">
      <c r="B958" s="31">
        <f>(COUNTIF($A$4:$A958,$A958)=1)+0</f>
        <v>0</v>
      </c>
      <c r="J958" s="31">
        <f>(COUNTIF($A$75:$A958,$A958)=1)+0</f>
        <v>0</v>
      </c>
    </row>
    <row r="959" spans="2:10" x14ac:dyDescent="0.25">
      <c r="B959" s="31">
        <f>(COUNTIF($A$4:$A959,$A959)=1)+0</f>
        <v>0</v>
      </c>
      <c r="J959" s="31">
        <f>(COUNTIF($A$75:$A959,$A959)=1)+0</f>
        <v>0</v>
      </c>
    </row>
    <row r="960" spans="2:10" x14ac:dyDescent="0.25">
      <c r="B960" s="31">
        <f>(COUNTIF($A$4:$A960,$A960)=1)+0</f>
        <v>0</v>
      </c>
      <c r="J960" s="31">
        <f>(COUNTIF($A$75:$A960,$A960)=1)+0</f>
        <v>0</v>
      </c>
    </row>
    <row r="961" spans="2:10" x14ac:dyDescent="0.25">
      <c r="B961" s="31">
        <f>(COUNTIF($A$4:$A961,$A961)=1)+0</f>
        <v>0</v>
      </c>
      <c r="J961" s="31">
        <f>(COUNTIF($A$75:$A961,$A961)=1)+0</f>
        <v>0</v>
      </c>
    </row>
    <row r="962" spans="2:10" x14ac:dyDescent="0.25">
      <c r="B962" s="31">
        <f>(COUNTIF($A$4:$A962,$A962)=1)+0</f>
        <v>0</v>
      </c>
      <c r="J962" s="31">
        <f>(COUNTIF($A$75:$A962,$A962)=1)+0</f>
        <v>0</v>
      </c>
    </row>
    <row r="963" spans="2:10" x14ac:dyDescent="0.25">
      <c r="B963" s="31">
        <f>(COUNTIF($A$4:$A963,$A963)=1)+0</f>
        <v>0</v>
      </c>
      <c r="J963" s="31">
        <f>(COUNTIF($A$75:$A963,$A963)=1)+0</f>
        <v>0</v>
      </c>
    </row>
    <row r="964" spans="2:10" x14ac:dyDescent="0.25">
      <c r="B964" s="31">
        <f>(COUNTIF($A$4:$A964,$A964)=1)+0</f>
        <v>0</v>
      </c>
      <c r="J964" s="31">
        <f>(COUNTIF($A$75:$A964,$A964)=1)+0</f>
        <v>0</v>
      </c>
    </row>
    <row r="965" spans="2:10" x14ac:dyDescent="0.25">
      <c r="B965" s="31">
        <f>(COUNTIF($A$4:$A965,$A965)=1)+0</f>
        <v>0</v>
      </c>
      <c r="J965" s="31">
        <f>(COUNTIF($A$75:$A965,$A965)=1)+0</f>
        <v>0</v>
      </c>
    </row>
    <row r="966" spans="2:10" x14ac:dyDescent="0.25">
      <c r="B966" s="31">
        <f>(COUNTIF($A$4:$A966,$A966)=1)+0</f>
        <v>0</v>
      </c>
      <c r="J966" s="31">
        <f>(COUNTIF($A$75:$A966,$A966)=1)+0</f>
        <v>0</v>
      </c>
    </row>
    <row r="967" spans="2:10" x14ac:dyDescent="0.25">
      <c r="B967" s="31">
        <f>(COUNTIF($A$4:$A967,$A967)=1)+0</f>
        <v>0</v>
      </c>
      <c r="J967" s="31">
        <f>(COUNTIF($A$75:$A967,$A967)=1)+0</f>
        <v>0</v>
      </c>
    </row>
    <row r="968" spans="2:10" x14ac:dyDescent="0.25">
      <c r="B968" s="31">
        <f>(COUNTIF($A$4:$A968,$A968)=1)+0</f>
        <v>0</v>
      </c>
      <c r="J968" s="31">
        <f>(COUNTIF($A$75:$A968,$A968)=1)+0</f>
        <v>0</v>
      </c>
    </row>
    <row r="969" spans="2:10" x14ac:dyDescent="0.25">
      <c r="B969" s="31">
        <f>(COUNTIF($A$4:$A969,$A969)=1)+0</f>
        <v>0</v>
      </c>
      <c r="J969" s="31">
        <f>(COUNTIF($A$75:$A969,$A969)=1)+0</f>
        <v>0</v>
      </c>
    </row>
    <row r="970" spans="2:10" x14ac:dyDescent="0.25">
      <c r="B970" s="31">
        <f>(COUNTIF($A$4:$A970,$A970)=1)+0</f>
        <v>0</v>
      </c>
      <c r="J970" s="31">
        <f>(COUNTIF($A$75:$A970,$A970)=1)+0</f>
        <v>0</v>
      </c>
    </row>
    <row r="971" spans="2:10" x14ac:dyDescent="0.25">
      <c r="B971" s="31">
        <f>(COUNTIF($A$4:$A971,$A971)=1)+0</f>
        <v>0</v>
      </c>
      <c r="J971" s="31">
        <f>(COUNTIF($A$75:$A971,$A971)=1)+0</f>
        <v>0</v>
      </c>
    </row>
    <row r="972" spans="2:10" x14ac:dyDescent="0.25">
      <c r="B972" s="31">
        <f>(COUNTIF($A$4:$A972,$A972)=1)+0</f>
        <v>0</v>
      </c>
      <c r="J972" s="31">
        <f>(COUNTIF($A$75:$A972,$A972)=1)+0</f>
        <v>0</v>
      </c>
    </row>
    <row r="973" spans="2:10" x14ac:dyDescent="0.25">
      <c r="B973" s="31">
        <f>(COUNTIF($A$4:$A973,$A973)=1)+0</f>
        <v>0</v>
      </c>
      <c r="J973" s="31">
        <f>(COUNTIF($A$75:$A973,$A973)=1)+0</f>
        <v>0</v>
      </c>
    </row>
    <row r="974" spans="2:10" x14ac:dyDescent="0.25">
      <c r="B974" s="31">
        <f>(COUNTIF($A$4:$A974,$A974)=1)+0</f>
        <v>0</v>
      </c>
      <c r="J974" s="31">
        <f>(COUNTIF($A$75:$A974,$A974)=1)+0</f>
        <v>0</v>
      </c>
    </row>
    <row r="975" spans="2:10" x14ac:dyDescent="0.25">
      <c r="B975" s="31">
        <f>(COUNTIF($A$4:$A975,$A975)=1)+0</f>
        <v>0</v>
      </c>
      <c r="J975" s="31">
        <f>(COUNTIF($A$75:$A975,$A975)=1)+0</f>
        <v>0</v>
      </c>
    </row>
    <row r="976" spans="2:10" x14ac:dyDescent="0.25">
      <c r="B976" s="31">
        <f>(COUNTIF($A$4:$A976,$A976)=1)+0</f>
        <v>0</v>
      </c>
      <c r="J976" s="31">
        <f>(COUNTIF($A$75:$A976,$A976)=1)+0</f>
        <v>0</v>
      </c>
    </row>
    <row r="977" spans="2:10" x14ac:dyDescent="0.25">
      <c r="B977" s="31">
        <f>(COUNTIF($A$4:$A977,$A977)=1)+0</f>
        <v>0</v>
      </c>
      <c r="J977" s="31">
        <f>(COUNTIF($A$75:$A977,$A977)=1)+0</f>
        <v>0</v>
      </c>
    </row>
    <row r="978" spans="2:10" x14ac:dyDescent="0.25">
      <c r="B978" s="31">
        <f>(COUNTIF($A$4:$A978,$A978)=1)+0</f>
        <v>0</v>
      </c>
      <c r="J978" s="31">
        <f>(COUNTIF($A$75:$A978,$A978)=1)+0</f>
        <v>0</v>
      </c>
    </row>
    <row r="979" spans="2:10" x14ac:dyDescent="0.25">
      <c r="B979" s="31">
        <f>(COUNTIF($A$4:$A979,$A979)=1)+0</f>
        <v>0</v>
      </c>
      <c r="J979" s="31">
        <f>(COUNTIF($A$75:$A979,$A979)=1)+0</f>
        <v>0</v>
      </c>
    </row>
    <row r="980" spans="2:10" x14ac:dyDescent="0.25">
      <c r="B980" s="31">
        <f>(COUNTIF($A$4:$A980,$A980)=1)+0</f>
        <v>0</v>
      </c>
      <c r="J980" s="31">
        <f>(COUNTIF($A$75:$A980,$A980)=1)+0</f>
        <v>0</v>
      </c>
    </row>
    <row r="981" spans="2:10" x14ac:dyDescent="0.25">
      <c r="B981" s="31">
        <f>(COUNTIF($A$4:$A981,$A981)=1)+0</f>
        <v>0</v>
      </c>
      <c r="J981" s="31">
        <f>(COUNTIF($A$75:$A981,$A981)=1)+0</f>
        <v>0</v>
      </c>
    </row>
    <row r="982" spans="2:10" x14ac:dyDescent="0.25">
      <c r="B982" s="31">
        <f>(COUNTIF($A$4:$A982,$A982)=1)+0</f>
        <v>0</v>
      </c>
      <c r="J982" s="31">
        <f>(COUNTIF($A$75:$A982,$A982)=1)+0</f>
        <v>0</v>
      </c>
    </row>
    <row r="983" spans="2:10" x14ac:dyDescent="0.25">
      <c r="B983" s="31">
        <f>(COUNTIF($A$4:$A983,$A983)=1)+0</f>
        <v>0</v>
      </c>
      <c r="J983" s="31">
        <f>(COUNTIF($A$75:$A983,$A983)=1)+0</f>
        <v>0</v>
      </c>
    </row>
    <row r="984" spans="2:10" x14ac:dyDescent="0.25">
      <c r="B984" s="31">
        <f>(COUNTIF($A$4:$A984,$A984)=1)+0</f>
        <v>0</v>
      </c>
      <c r="J984" s="31">
        <f>(COUNTIF($A$75:$A984,$A984)=1)+0</f>
        <v>0</v>
      </c>
    </row>
    <row r="985" spans="2:10" x14ac:dyDescent="0.25">
      <c r="B985" s="31">
        <f>(COUNTIF($A$4:$A985,$A985)=1)+0</f>
        <v>0</v>
      </c>
      <c r="J985" s="31">
        <f>(COUNTIF($A$75:$A985,$A985)=1)+0</f>
        <v>0</v>
      </c>
    </row>
    <row r="986" spans="2:10" x14ac:dyDescent="0.25">
      <c r="B986" s="31">
        <f>(COUNTIF($A$4:$A986,$A986)=1)+0</f>
        <v>0</v>
      </c>
      <c r="J986" s="31">
        <f>(COUNTIF($A$75:$A986,$A986)=1)+0</f>
        <v>0</v>
      </c>
    </row>
    <row r="987" spans="2:10" x14ac:dyDescent="0.25">
      <c r="B987" s="31">
        <f>(COUNTIF($A$4:$A987,$A987)=1)+0</f>
        <v>0</v>
      </c>
      <c r="J987" s="31">
        <f>(COUNTIF($A$75:$A987,$A987)=1)+0</f>
        <v>0</v>
      </c>
    </row>
    <row r="988" spans="2:10" x14ac:dyDescent="0.25">
      <c r="B988" s="31">
        <f>(COUNTIF($A$4:$A988,$A988)=1)+0</f>
        <v>0</v>
      </c>
      <c r="J988" s="31">
        <f>(COUNTIF($A$75:$A988,$A988)=1)+0</f>
        <v>0</v>
      </c>
    </row>
    <row r="989" spans="2:10" x14ac:dyDescent="0.25">
      <c r="B989" s="31">
        <f>(COUNTIF($A$4:$A989,$A989)=1)+0</f>
        <v>0</v>
      </c>
      <c r="J989" s="31">
        <f>(COUNTIF($A$75:$A989,$A989)=1)+0</f>
        <v>0</v>
      </c>
    </row>
    <row r="990" spans="2:10" x14ac:dyDescent="0.25">
      <c r="B990" s="31">
        <f>(COUNTIF($A$4:$A990,$A990)=1)+0</f>
        <v>0</v>
      </c>
      <c r="J990" s="31">
        <f>(COUNTIF($A$75:$A990,$A990)=1)+0</f>
        <v>0</v>
      </c>
    </row>
    <row r="991" spans="2:10" x14ac:dyDescent="0.25">
      <c r="B991" s="31">
        <f>(COUNTIF($A$4:$A991,$A991)=1)+0</f>
        <v>0</v>
      </c>
      <c r="J991" s="31">
        <f>(COUNTIF($A$75:$A991,$A991)=1)+0</f>
        <v>0</v>
      </c>
    </row>
    <row r="992" spans="2:10" x14ac:dyDescent="0.25">
      <c r="B992" s="31">
        <f>(COUNTIF($A$4:$A992,$A992)=1)+0</f>
        <v>0</v>
      </c>
    </row>
    <row r="993" spans="2:2" x14ac:dyDescent="0.25">
      <c r="B993" s="31">
        <f>(COUNTIF($A$4:$A993,$A993)=1)+0</f>
        <v>0</v>
      </c>
    </row>
    <row r="994" spans="2:2" x14ac:dyDescent="0.25">
      <c r="B994" s="31">
        <f>(COUNTIF($A$4:$A994,$A994)=1)+0</f>
        <v>0</v>
      </c>
    </row>
    <row r="995" spans="2:2" x14ac:dyDescent="0.25">
      <c r="B995" s="31">
        <f>(COUNTIF($A$4:$A995,$A995)=1)+0</f>
        <v>0</v>
      </c>
    </row>
    <row r="996" spans="2:2" x14ac:dyDescent="0.25">
      <c r="B996" s="31">
        <f>(COUNTIF($A$4:$A996,$A996)=1)+0</f>
        <v>0</v>
      </c>
    </row>
    <row r="997" spans="2:2" x14ac:dyDescent="0.25">
      <c r="B997" s="31">
        <f>(COUNTIF($A$4:$A997,$A997)=1)+0</f>
        <v>0</v>
      </c>
    </row>
    <row r="998" spans="2:2" x14ac:dyDescent="0.25">
      <c r="B998" s="31">
        <f>(COUNTIF($A$4:$A998,$A998)=1)+0</f>
        <v>0</v>
      </c>
    </row>
    <row r="999" spans="2:2" x14ac:dyDescent="0.25">
      <c r="B999" s="31">
        <f>(COUNTIF($A$4:$A999,$A999)=1)+0</f>
        <v>0</v>
      </c>
    </row>
    <row r="1000" spans="2:2" x14ac:dyDescent="0.25">
      <c r="B1000" s="31">
        <f>(COUNTIF($A$4:$A1000,$A1000)=1)+0</f>
        <v>0</v>
      </c>
    </row>
    <row r="1001" spans="2:2" x14ac:dyDescent="0.25">
      <c r="B1001" s="31">
        <f>(COUNTIF($A$4:$A1001,$A1001)=1)+0</f>
        <v>0</v>
      </c>
    </row>
    <row r="1002" spans="2:2" x14ac:dyDescent="0.25">
      <c r="B1002" s="31">
        <f>(COUNTIF($A$4:$A1002,$A1002)=1)+0</f>
        <v>0</v>
      </c>
    </row>
    <row r="1003" spans="2:2" x14ac:dyDescent="0.25">
      <c r="B1003" s="31">
        <f>(COUNTIF($A$4:$A1003,$A1003)=1)+0</f>
        <v>0</v>
      </c>
    </row>
    <row r="1004" spans="2:2" x14ac:dyDescent="0.25">
      <c r="B1004" s="31">
        <f>(COUNTIF($A$4:$A1004,$A1004)=1)+0</f>
        <v>0</v>
      </c>
    </row>
    <row r="1005" spans="2:2" x14ac:dyDescent="0.25">
      <c r="B1005" s="31">
        <f>(COUNTIF($A$4:$A1005,$A1005)=1)+0</f>
        <v>0</v>
      </c>
    </row>
    <row r="1006" spans="2:2" x14ac:dyDescent="0.25">
      <c r="B1006" s="31">
        <f>(COUNTIF($A$4:$A1006,$A1006)=1)+0</f>
        <v>0</v>
      </c>
    </row>
    <row r="1007" spans="2:2" x14ac:dyDescent="0.25">
      <c r="B1007" s="31">
        <f>(COUNTIF($A$4:$A1007,$A1007)=1)+0</f>
        <v>0</v>
      </c>
    </row>
    <row r="1008" spans="2:2" x14ac:dyDescent="0.25">
      <c r="B1008" s="31">
        <f>(COUNTIF($A$4:$A1008,$A1008)=1)+0</f>
        <v>0</v>
      </c>
    </row>
    <row r="1009" spans="2:2" x14ac:dyDescent="0.25">
      <c r="B1009" s="31">
        <f>(COUNTIF($A$4:$A1009,$A1009)=1)+0</f>
        <v>0</v>
      </c>
    </row>
    <row r="1010" spans="2:2" x14ac:dyDescent="0.25">
      <c r="B1010" s="31">
        <f>(COUNTIF($A$4:$A1010,$A1010)=1)+0</f>
        <v>0</v>
      </c>
    </row>
    <row r="1011" spans="2:2" x14ac:dyDescent="0.25">
      <c r="B1011" s="31">
        <f>(COUNTIF($A$4:$A1011,$A1011)=1)+0</f>
        <v>0</v>
      </c>
    </row>
    <row r="1012" spans="2:2" x14ac:dyDescent="0.25">
      <c r="B1012" s="31">
        <f>(COUNTIF($A$4:$A1012,$A1012)=1)+0</f>
        <v>0</v>
      </c>
    </row>
    <row r="1013" spans="2:2" x14ac:dyDescent="0.25">
      <c r="B1013" s="31">
        <f>(COUNTIF($A$4:$A1013,$A1013)=1)+0</f>
        <v>0</v>
      </c>
    </row>
    <row r="1014" spans="2:2" x14ac:dyDescent="0.25">
      <c r="B1014" s="31">
        <f>(COUNTIF($A$4:$A1014,$A1014)=1)+0</f>
        <v>0</v>
      </c>
    </row>
    <row r="1015" spans="2:2" x14ac:dyDescent="0.25">
      <c r="B1015" s="31">
        <f>(COUNTIF($A$4:$A1015,$A1015)=1)+0</f>
        <v>0</v>
      </c>
    </row>
    <row r="1016" spans="2:2" x14ac:dyDescent="0.25">
      <c r="B1016" s="31">
        <f>(COUNTIF($A$4:$A1016,$A1016)=1)+0</f>
        <v>0</v>
      </c>
    </row>
    <row r="1017" spans="2:2" x14ac:dyDescent="0.25">
      <c r="B1017" s="31">
        <f>(COUNTIF($A$4:$A1017,$A1017)=1)+0</f>
        <v>0</v>
      </c>
    </row>
    <row r="1018" spans="2:2" x14ac:dyDescent="0.25">
      <c r="B1018" s="31">
        <f>(COUNTIF($A$4:$A1018,$A1018)=1)+0</f>
        <v>0</v>
      </c>
    </row>
    <row r="1019" spans="2:2" x14ac:dyDescent="0.25">
      <c r="B1019" s="31">
        <f>(COUNTIF($A$4:$A1019,$A1019)=1)+0</f>
        <v>0</v>
      </c>
    </row>
    <row r="1020" spans="2:2" x14ac:dyDescent="0.25">
      <c r="B1020" s="31">
        <f>(COUNTIF($A$4:$A1020,$A1020)=1)+0</f>
        <v>0</v>
      </c>
    </row>
    <row r="1021" spans="2:2" x14ac:dyDescent="0.25">
      <c r="B1021" s="31">
        <f>(COUNTIF($A$4:$A1021,$A1021)=1)+0</f>
        <v>0</v>
      </c>
    </row>
    <row r="1022" spans="2:2" x14ac:dyDescent="0.25">
      <c r="B1022" s="31">
        <f>(COUNTIF($A$4:$A1022,$A1022)=1)+0</f>
        <v>0</v>
      </c>
    </row>
    <row r="1023" spans="2:2" x14ac:dyDescent="0.25">
      <c r="B1023" s="31">
        <f>(COUNTIF($A$4:$A1023,$A1023)=1)+0</f>
        <v>0</v>
      </c>
    </row>
    <row r="1024" spans="2:2" x14ac:dyDescent="0.25">
      <c r="B1024" s="31">
        <f>(COUNTIF($A$4:$A1024,$A1024)=1)+0</f>
        <v>0</v>
      </c>
    </row>
    <row r="1025" spans="2:2" x14ac:dyDescent="0.25">
      <c r="B1025" s="31">
        <f>(COUNTIF($A$4:$A1025,$A1025)=1)+0</f>
        <v>0</v>
      </c>
    </row>
    <row r="1026" spans="2:2" x14ac:dyDescent="0.25">
      <c r="B1026" s="31">
        <f>(COUNTIF($A$4:$A1026,$A1026)=1)+0</f>
        <v>0</v>
      </c>
    </row>
    <row r="1027" spans="2:2" x14ac:dyDescent="0.25">
      <c r="B1027" s="31">
        <f>(COUNTIF($A$4:$A1027,$A1027)=1)+0</f>
        <v>0</v>
      </c>
    </row>
    <row r="1028" spans="2:2" x14ac:dyDescent="0.25">
      <c r="B1028" s="31">
        <f>(COUNTIF($A$4:$A1028,$A1028)=1)+0</f>
        <v>0</v>
      </c>
    </row>
    <row r="1029" spans="2:2" x14ac:dyDescent="0.25">
      <c r="B1029" s="31">
        <f>(COUNTIF($A$4:$A1029,$A1029)=1)+0</f>
        <v>0</v>
      </c>
    </row>
    <row r="1030" spans="2:2" x14ac:dyDescent="0.25">
      <c r="B1030" s="31">
        <f>(COUNTIF($A$4:$A1030,$A1030)=1)+0</f>
        <v>0</v>
      </c>
    </row>
    <row r="1031" spans="2:2" x14ac:dyDescent="0.25">
      <c r="B1031" s="31">
        <f>(COUNTIF($A$4:$A1031,$A1031)=1)+0</f>
        <v>0</v>
      </c>
    </row>
    <row r="1032" spans="2:2" x14ac:dyDescent="0.25">
      <c r="B1032" s="31">
        <f>(COUNTIF($A$4:$A1032,$A1032)=1)+0</f>
        <v>0</v>
      </c>
    </row>
    <row r="1033" spans="2:2" x14ac:dyDescent="0.25">
      <c r="B1033" s="31">
        <f>(COUNTIF($A$4:$A1033,$A1033)=1)+0</f>
        <v>0</v>
      </c>
    </row>
    <row r="1034" spans="2:2" x14ac:dyDescent="0.25">
      <c r="B1034" s="31">
        <f>(COUNTIF($A$4:$A1034,$A1034)=1)+0</f>
        <v>0</v>
      </c>
    </row>
    <row r="1035" spans="2:2" x14ac:dyDescent="0.25">
      <c r="B1035" s="31">
        <f>(COUNTIF($A$4:$A1035,$A1035)=1)+0</f>
        <v>0</v>
      </c>
    </row>
    <row r="1036" spans="2:2" x14ac:dyDescent="0.25">
      <c r="B1036" s="31">
        <f>(COUNTIF($A$4:$A1036,$A1036)=1)+0</f>
        <v>0</v>
      </c>
    </row>
    <row r="1037" spans="2:2" x14ac:dyDescent="0.25">
      <c r="B1037" s="31">
        <f>(COUNTIF($A$4:$A1037,$A1037)=1)+0</f>
        <v>0</v>
      </c>
    </row>
    <row r="1038" spans="2:2" x14ac:dyDescent="0.25">
      <c r="B1038" s="31">
        <f>(COUNTIF($A$4:$A1038,$A1038)=1)+0</f>
        <v>0</v>
      </c>
    </row>
    <row r="1039" spans="2:2" x14ac:dyDescent="0.25">
      <c r="B1039" s="31">
        <f>(COUNTIF($A$4:$A1039,$A1039)=1)+0</f>
        <v>0</v>
      </c>
    </row>
    <row r="1040" spans="2:2" x14ac:dyDescent="0.25">
      <c r="B1040" s="31">
        <f>(COUNTIF($A$4:$A1040,$A1040)=1)+0</f>
        <v>0</v>
      </c>
    </row>
    <row r="1041" spans="2:2" x14ac:dyDescent="0.25">
      <c r="B1041" s="31">
        <f>(COUNTIF($A$4:$A1041,$A1041)=1)+0</f>
        <v>0</v>
      </c>
    </row>
    <row r="1042" spans="2:2" x14ac:dyDescent="0.25">
      <c r="B1042" s="31">
        <f>(COUNTIF($A$4:$A1042,$A1042)=1)+0</f>
        <v>0</v>
      </c>
    </row>
    <row r="1043" spans="2:2" x14ac:dyDescent="0.25">
      <c r="B1043" s="31">
        <f>(COUNTIF($A$4:$A1043,$A1043)=1)+0</f>
        <v>0</v>
      </c>
    </row>
    <row r="1044" spans="2:2" x14ac:dyDescent="0.25">
      <c r="B1044" s="31">
        <f>(COUNTIF($A$4:$A1044,$A1044)=1)+0</f>
        <v>0</v>
      </c>
    </row>
    <row r="1045" spans="2:2" x14ac:dyDescent="0.25">
      <c r="B1045" s="31">
        <f>(COUNTIF($A$4:$A1045,$A1045)=1)+0</f>
        <v>0</v>
      </c>
    </row>
    <row r="1046" spans="2:2" x14ac:dyDescent="0.25">
      <c r="B1046" s="31">
        <f>(COUNTIF($A$4:$A1046,$A1046)=1)+0</f>
        <v>0</v>
      </c>
    </row>
    <row r="1047" spans="2:2" x14ac:dyDescent="0.25">
      <c r="B1047" s="31">
        <f>(COUNTIF($A$4:$A1047,$A1047)=1)+0</f>
        <v>0</v>
      </c>
    </row>
    <row r="1048" spans="2:2" x14ac:dyDescent="0.25">
      <c r="B1048" s="31">
        <f>(COUNTIF($A$4:$A1048,$A1048)=1)+0</f>
        <v>0</v>
      </c>
    </row>
    <row r="1049" spans="2:2" x14ac:dyDescent="0.25">
      <c r="B1049" s="31">
        <f>(COUNTIF($A$4:$A1049,$A1049)=1)+0</f>
        <v>0</v>
      </c>
    </row>
    <row r="1050" spans="2:2" x14ac:dyDescent="0.25">
      <c r="B1050" s="31">
        <f>(COUNTIF($A$4:$A1050,$A1050)=1)+0</f>
        <v>0</v>
      </c>
    </row>
    <row r="1051" spans="2:2" x14ac:dyDescent="0.25">
      <c r="B1051" s="31">
        <f>(COUNTIF($A$4:$A1051,$A1051)=1)+0</f>
        <v>0</v>
      </c>
    </row>
    <row r="1052" spans="2:2" x14ac:dyDescent="0.25">
      <c r="B1052" s="31">
        <f>(COUNTIF($A$4:$A1052,$A1052)=1)+0</f>
        <v>0</v>
      </c>
    </row>
    <row r="1053" spans="2:2" x14ac:dyDescent="0.25">
      <c r="B1053" s="31">
        <f>(COUNTIF($A$4:$A1053,$A1053)=1)+0</f>
        <v>0</v>
      </c>
    </row>
    <row r="1054" spans="2:2" x14ac:dyDescent="0.25">
      <c r="B1054" s="31">
        <f>(COUNTIF($A$4:$A1054,$A1054)=1)+0</f>
        <v>0</v>
      </c>
    </row>
    <row r="1055" spans="2:2" x14ac:dyDescent="0.25">
      <c r="B1055" s="31">
        <f>(COUNTIF($A$4:$A1055,$A1055)=1)+0</f>
        <v>0</v>
      </c>
    </row>
    <row r="1056" spans="2:2" x14ac:dyDescent="0.25">
      <c r="B1056" s="31">
        <f>(COUNTIF($A$4:$A1056,$A1056)=1)+0</f>
        <v>0</v>
      </c>
    </row>
    <row r="1057" spans="2:2" x14ac:dyDescent="0.25">
      <c r="B1057" s="31">
        <f>(COUNTIF($A$4:$A1057,$A1057)=1)+0</f>
        <v>0</v>
      </c>
    </row>
    <row r="1058" spans="2:2" x14ac:dyDescent="0.25">
      <c r="B1058" s="31">
        <f>(COUNTIF($A$4:$A1058,$A1058)=1)+0</f>
        <v>0</v>
      </c>
    </row>
    <row r="1059" spans="2:2" x14ac:dyDescent="0.25">
      <c r="B1059" s="31">
        <f>(COUNTIF($A$4:$A1059,$A1059)=1)+0</f>
        <v>0</v>
      </c>
    </row>
    <row r="1060" spans="2:2" x14ac:dyDescent="0.25">
      <c r="B1060" s="31">
        <f>(COUNTIF($A$4:$A1060,$A1060)=1)+0</f>
        <v>0</v>
      </c>
    </row>
    <row r="1061" spans="2:2" x14ac:dyDescent="0.25">
      <c r="B1061" s="31">
        <f>(COUNTIF($A$4:$A1061,$A1061)=1)+0</f>
        <v>0</v>
      </c>
    </row>
    <row r="1062" spans="2:2" x14ac:dyDescent="0.25">
      <c r="B1062" s="31">
        <f>(COUNTIF($A$4:$A1062,$A1062)=1)+0</f>
        <v>0</v>
      </c>
    </row>
    <row r="1063" spans="2:2" x14ac:dyDescent="0.25">
      <c r="B1063" s="31">
        <f>(COUNTIF($A$4:$A1063,$A1063)=1)+0</f>
        <v>0</v>
      </c>
    </row>
    <row r="1064" spans="2:2" x14ac:dyDescent="0.25">
      <c r="B1064" s="31">
        <f>(COUNTIF($A$4:$A1064,$A1064)=1)+0</f>
        <v>0</v>
      </c>
    </row>
    <row r="1065" spans="2:2" x14ac:dyDescent="0.25">
      <c r="B1065" s="31">
        <f>(COUNTIF($A$4:$A1065,$A1065)=1)+0</f>
        <v>0</v>
      </c>
    </row>
    <row r="1066" spans="2:2" x14ac:dyDescent="0.25">
      <c r="B1066" s="31">
        <f>(COUNTIF($A$4:$A1066,$A1066)=1)+0</f>
        <v>0</v>
      </c>
    </row>
    <row r="1067" spans="2:2" x14ac:dyDescent="0.25">
      <c r="B1067" s="31">
        <f>(COUNTIF($A$4:$A1067,$A1067)=1)+0</f>
        <v>0</v>
      </c>
    </row>
    <row r="1068" spans="2:2" x14ac:dyDescent="0.25">
      <c r="B1068" s="31">
        <f>(COUNTIF($A$4:$A1068,$A1068)=1)+0</f>
        <v>0</v>
      </c>
    </row>
    <row r="1069" spans="2:2" x14ac:dyDescent="0.25">
      <c r="B1069" s="31">
        <f>(COUNTIF($A$4:$A1069,$A1069)=1)+0</f>
        <v>0</v>
      </c>
    </row>
    <row r="1070" spans="2:2" x14ac:dyDescent="0.25">
      <c r="B1070" s="31">
        <f>(COUNTIF($A$4:$A1070,$A1070)=1)+0</f>
        <v>0</v>
      </c>
    </row>
    <row r="1071" spans="2:2" x14ac:dyDescent="0.25">
      <c r="B1071" s="31">
        <f>(COUNTIF($A$4:$A1071,$A1071)=1)+0</f>
        <v>0</v>
      </c>
    </row>
    <row r="1072" spans="2:2" x14ac:dyDescent="0.25">
      <c r="B1072" s="31">
        <f>(COUNTIF($A$4:$A1072,$A1072)=1)+0</f>
        <v>0</v>
      </c>
    </row>
    <row r="1073" spans="2:2" x14ac:dyDescent="0.25">
      <c r="B1073" s="31">
        <f>(COUNTIF($A$4:$A1073,$A1073)=1)+0</f>
        <v>0</v>
      </c>
    </row>
    <row r="1074" spans="2:2" x14ac:dyDescent="0.25">
      <c r="B1074" s="31">
        <f>(COUNTIF($A$4:$A1074,$A1074)=1)+0</f>
        <v>0</v>
      </c>
    </row>
    <row r="1075" spans="2:2" x14ac:dyDescent="0.25">
      <c r="B1075" s="31">
        <f>(COUNTIF($A$4:$A1075,$A1075)=1)+0</f>
        <v>0</v>
      </c>
    </row>
    <row r="1076" spans="2:2" x14ac:dyDescent="0.25">
      <c r="B1076" s="31">
        <f>(COUNTIF($A$4:$A1076,$A1076)=1)+0</f>
        <v>0</v>
      </c>
    </row>
    <row r="1077" spans="2:2" x14ac:dyDescent="0.25">
      <c r="B1077" s="31">
        <f>(COUNTIF($A$4:$A1077,$A1077)=1)+0</f>
        <v>0</v>
      </c>
    </row>
    <row r="1078" spans="2:2" x14ac:dyDescent="0.25">
      <c r="B1078" s="31">
        <f>(COUNTIF($A$4:$A1078,$A1078)=1)+0</f>
        <v>0</v>
      </c>
    </row>
    <row r="1079" spans="2:2" x14ac:dyDescent="0.25">
      <c r="B1079" s="31">
        <f>(COUNTIF($A$4:$A1079,$A1079)=1)+0</f>
        <v>0</v>
      </c>
    </row>
    <row r="1080" spans="2:2" x14ac:dyDescent="0.25">
      <c r="B1080" s="31">
        <f>(COUNTIF($A$4:$A1080,$A1080)=1)+0</f>
        <v>0</v>
      </c>
    </row>
    <row r="1081" spans="2:2" x14ac:dyDescent="0.25">
      <c r="B1081" s="31">
        <f>(COUNTIF($A$4:$A1081,$A1081)=1)+0</f>
        <v>0</v>
      </c>
    </row>
    <row r="1082" spans="2:2" x14ac:dyDescent="0.25">
      <c r="B1082" s="31">
        <f>(COUNTIF($A$4:$A1082,$A1082)=1)+0</f>
        <v>0</v>
      </c>
    </row>
    <row r="1083" spans="2:2" x14ac:dyDescent="0.25">
      <c r="B1083" s="31">
        <f>(COUNTIF($A$4:$A1083,$A1083)=1)+0</f>
        <v>0</v>
      </c>
    </row>
    <row r="1084" spans="2:2" x14ac:dyDescent="0.25">
      <c r="B1084" s="31">
        <f>(COUNTIF($A$4:$A1084,$A1084)=1)+0</f>
        <v>0</v>
      </c>
    </row>
    <row r="1085" spans="2:2" x14ac:dyDescent="0.25">
      <c r="B1085" s="31">
        <f>(COUNTIF($A$4:$A1085,$A1085)=1)+0</f>
        <v>0</v>
      </c>
    </row>
    <row r="1086" spans="2:2" x14ac:dyDescent="0.25">
      <c r="B1086" s="31">
        <f>(COUNTIF($A$4:$A1086,$A1086)=1)+0</f>
        <v>0</v>
      </c>
    </row>
    <row r="1087" spans="2:2" x14ac:dyDescent="0.25">
      <c r="B1087" s="31">
        <f>(COUNTIF($A$4:$A1087,$A1087)=1)+0</f>
        <v>0</v>
      </c>
    </row>
    <row r="1088" spans="2:2" x14ac:dyDescent="0.25">
      <c r="B1088" s="31">
        <f>(COUNTIF($A$4:$A1088,$A1088)=1)+0</f>
        <v>0</v>
      </c>
    </row>
    <row r="1089" spans="2:2" x14ac:dyDescent="0.25">
      <c r="B1089" s="31">
        <f>(COUNTIF($A$4:$A1089,$A1089)=1)+0</f>
        <v>0</v>
      </c>
    </row>
    <row r="1090" spans="2:2" x14ac:dyDescent="0.25">
      <c r="B1090" s="31">
        <f>(COUNTIF($A$4:$A1090,$A1090)=1)+0</f>
        <v>0</v>
      </c>
    </row>
    <row r="1091" spans="2:2" x14ac:dyDescent="0.25">
      <c r="B1091" s="31">
        <f>(COUNTIF($A$4:$A1091,$A1091)=1)+0</f>
        <v>0</v>
      </c>
    </row>
    <row r="1092" spans="2:2" x14ac:dyDescent="0.25">
      <c r="B1092" s="31">
        <f>(COUNTIF($A$4:$A1092,$A1092)=1)+0</f>
        <v>0</v>
      </c>
    </row>
    <row r="1093" spans="2:2" x14ac:dyDescent="0.25">
      <c r="B1093" s="31">
        <f>(COUNTIF($A$4:$A1093,$A1093)=1)+0</f>
        <v>0</v>
      </c>
    </row>
    <row r="1094" spans="2:2" x14ac:dyDescent="0.25">
      <c r="B1094" s="31">
        <f>(COUNTIF($A$4:$A1094,$A1094)=1)+0</f>
        <v>0</v>
      </c>
    </row>
    <row r="1095" spans="2:2" x14ac:dyDescent="0.25">
      <c r="B1095" s="31">
        <f>(COUNTIF($A$4:$A1095,$A1095)=1)+0</f>
        <v>0</v>
      </c>
    </row>
    <row r="1096" spans="2:2" x14ac:dyDescent="0.25">
      <c r="B1096" s="31">
        <f>(COUNTIF($A$4:$A1096,$A1096)=1)+0</f>
        <v>0</v>
      </c>
    </row>
    <row r="1097" spans="2:2" x14ac:dyDescent="0.25">
      <c r="B1097" s="31">
        <f>(COUNTIF($A$4:$A1097,$A1097)=1)+0</f>
        <v>0</v>
      </c>
    </row>
    <row r="1098" spans="2:2" x14ac:dyDescent="0.25">
      <c r="B1098" s="31">
        <f>(COUNTIF($A$4:$A1098,$A1098)=1)+0</f>
        <v>0</v>
      </c>
    </row>
    <row r="1099" spans="2:2" x14ac:dyDescent="0.25">
      <c r="B1099" s="31">
        <f>(COUNTIF($A$4:$A1099,$A1099)=1)+0</f>
        <v>0</v>
      </c>
    </row>
    <row r="1100" spans="2:2" x14ac:dyDescent="0.25">
      <c r="B1100" s="31">
        <f>(COUNTIF($A$4:$A1100,$A1100)=1)+0</f>
        <v>0</v>
      </c>
    </row>
    <row r="1101" spans="2:2" x14ac:dyDescent="0.25">
      <c r="B1101" s="31">
        <f>(COUNTIF($A$4:$A1101,$A1101)=1)+0</f>
        <v>0</v>
      </c>
    </row>
    <row r="1102" spans="2:2" x14ac:dyDescent="0.25">
      <c r="B1102" s="31">
        <f>(COUNTIF($A$4:$A1102,$A1102)=1)+0</f>
        <v>0</v>
      </c>
    </row>
    <row r="1103" spans="2:2" x14ac:dyDescent="0.25">
      <c r="B1103" s="31">
        <f>(COUNTIF($A$4:$A1103,$A1103)=1)+0</f>
        <v>0</v>
      </c>
    </row>
    <row r="1104" spans="2:2" x14ac:dyDescent="0.25">
      <c r="B1104" s="31">
        <f>(COUNTIF($A$4:$A1104,$A1104)=1)+0</f>
        <v>0</v>
      </c>
    </row>
    <row r="1105" spans="2:2" x14ac:dyDescent="0.25">
      <c r="B1105" s="31">
        <f>(COUNTIF($A$4:$A1105,$A1105)=1)+0</f>
        <v>0</v>
      </c>
    </row>
    <row r="1106" spans="2:2" x14ac:dyDescent="0.25">
      <c r="B1106" s="31">
        <f>(COUNTIF($A$4:$A1106,$A1106)=1)+0</f>
        <v>0</v>
      </c>
    </row>
    <row r="1107" spans="2:2" x14ac:dyDescent="0.25">
      <c r="B1107" s="31">
        <f>(COUNTIF($A$4:$A1107,$A1107)=1)+0</f>
        <v>0</v>
      </c>
    </row>
    <row r="1108" spans="2:2" x14ac:dyDescent="0.25">
      <c r="B1108" s="31">
        <f>(COUNTIF($A$4:$A1108,$A1108)=1)+0</f>
        <v>0</v>
      </c>
    </row>
    <row r="1109" spans="2:2" x14ac:dyDescent="0.25">
      <c r="B1109" s="31">
        <f>(COUNTIF($A$4:$A1109,$A1109)=1)+0</f>
        <v>0</v>
      </c>
    </row>
    <row r="1110" spans="2:2" x14ac:dyDescent="0.25">
      <c r="B1110" s="31">
        <f>(COUNTIF($A$4:$A1110,$A1110)=1)+0</f>
        <v>0</v>
      </c>
    </row>
    <row r="1111" spans="2:2" x14ac:dyDescent="0.25">
      <c r="B1111" s="31">
        <f>(COUNTIF($A$4:$A1111,$A1111)=1)+0</f>
        <v>0</v>
      </c>
    </row>
    <row r="1112" spans="2:2" x14ac:dyDescent="0.25">
      <c r="B1112" s="31">
        <f>(COUNTIF($A$4:$A1112,$A1112)=1)+0</f>
        <v>0</v>
      </c>
    </row>
    <row r="1113" spans="2:2" x14ac:dyDescent="0.25">
      <c r="B1113" s="31">
        <f>(COUNTIF($A$4:$A1113,$A1113)=1)+0</f>
        <v>0</v>
      </c>
    </row>
    <row r="1114" spans="2:2" x14ac:dyDescent="0.25">
      <c r="B1114" s="31">
        <f>(COUNTIF($A$4:$A1114,$A1114)=1)+0</f>
        <v>0</v>
      </c>
    </row>
    <row r="1115" spans="2:2" x14ac:dyDescent="0.25">
      <c r="B1115" s="31">
        <f>(COUNTIF($A$4:$A1115,$A1115)=1)+0</f>
        <v>0</v>
      </c>
    </row>
    <row r="1116" spans="2:2" x14ac:dyDescent="0.25">
      <c r="B1116" s="31">
        <f>(COUNTIF($A$4:$A1116,$A1116)=1)+0</f>
        <v>0</v>
      </c>
    </row>
    <row r="1117" spans="2:2" x14ac:dyDescent="0.25">
      <c r="B1117" s="31">
        <f>(COUNTIF($A$4:$A1117,$A1117)=1)+0</f>
        <v>0</v>
      </c>
    </row>
    <row r="1118" spans="2:2" x14ac:dyDescent="0.25">
      <c r="B1118" s="31">
        <f>(COUNTIF($A$4:$A1118,$A1118)=1)+0</f>
        <v>0</v>
      </c>
    </row>
    <row r="1119" spans="2:2" x14ac:dyDescent="0.25">
      <c r="B1119" s="31">
        <f>(COUNTIF($A$4:$A1119,$A1119)=1)+0</f>
        <v>0</v>
      </c>
    </row>
    <row r="1120" spans="2:2" x14ac:dyDescent="0.25">
      <c r="B1120" s="31">
        <f>(COUNTIF($A$4:$A1120,$A1120)=1)+0</f>
        <v>0</v>
      </c>
    </row>
    <row r="1121" spans="2:2" x14ac:dyDescent="0.25">
      <c r="B1121" s="31">
        <f>(COUNTIF($A$4:$A1121,$A1121)=1)+0</f>
        <v>0</v>
      </c>
    </row>
    <row r="1122" spans="2:2" x14ac:dyDescent="0.25">
      <c r="B1122" s="31">
        <f>(COUNTIF($A$4:$A1122,$A1122)=1)+0</f>
        <v>0</v>
      </c>
    </row>
    <row r="1123" spans="2:2" x14ac:dyDescent="0.25">
      <c r="B1123" s="31">
        <f>(COUNTIF($A$4:$A1123,$A1123)=1)+0</f>
        <v>0</v>
      </c>
    </row>
    <row r="1124" spans="2:2" x14ac:dyDescent="0.25">
      <c r="B1124" s="31">
        <f>(COUNTIF($A$4:$A1124,$A1124)=1)+0</f>
        <v>0</v>
      </c>
    </row>
    <row r="1125" spans="2:2" x14ac:dyDescent="0.25">
      <c r="B1125" s="31">
        <f>(COUNTIF($A$4:$A1125,$A1125)=1)+0</f>
        <v>0</v>
      </c>
    </row>
    <row r="1126" spans="2:2" x14ac:dyDescent="0.25">
      <c r="B1126" s="31">
        <f>(COUNTIF($A$4:$A1126,$A1126)=1)+0</f>
        <v>0</v>
      </c>
    </row>
    <row r="1127" spans="2:2" x14ac:dyDescent="0.25">
      <c r="B1127" s="31">
        <f>(COUNTIF($A$4:$A1127,$A1127)=1)+0</f>
        <v>0</v>
      </c>
    </row>
    <row r="1128" spans="2:2" x14ac:dyDescent="0.25">
      <c r="B1128" s="31">
        <f>(COUNTIF($A$4:$A1128,$A1128)=1)+0</f>
        <v>0</v>
      </c>
    </row>
    <row r="1129" spans="2:2" x14ac:dyDescent="0.25">
      <c r="B1129" s="31">
        <f>(COUNTIF($A$4:$A1129,$A1129)=1)+0</f>
        <v>0</v>
      </c>
    </row>
    <row r="1130" spans="2:2" x14ac:dyDescent="0.25">
      <c r="B1130" s="31">
        <f>(COUNTIF($A$4:$A1130,$A1130)=1)+0</f>
        <v>0</v>
      </c>
    </row>
    <row r="1131" spans="2:2" x14ac:dyDescent="0.25">
      <c r="B1131" s="31">
        <f>(COUNTIF($A$4:$A1131,$A1131)=1)+0</f>
        <v>0</v>
      </c>
    </row>
    <row r="1132" spans="2:2" x14ac:dyDescent="0.25">
      <c r="B1132" s="31">
        <f>(COUNTIF($A$4:$A1132,$A1132)=1)+0</f>
        <v>0</v>
      </c>
    </row>
    <row r="1133" spans="2:2" x14ac:dyDescent="0.25">
      <c r="B1133" s="31">
        <f>(COUNTIF($A$4:$A1133,$A1133)=1)+0</f>
        <v>0</v>
      </c>
    </row>
    <row r="1134" spans="2:2" x14ac:dyDescent="0.25">
      <c r="B1134" s="31">
        <f>(COUNTIF($A$4:$A1134,$A1134)=1)+0</f>
        <v>0</v>
      </c>
    </row>
    <row r="1135" spans="2:2" x14ac:dyDescent="0.25">
      <c r="B1135" s="31">
        <f>(COUNTIF($A$4:$A1135,$A1135)=1)+0</f>
        <v>0</v>
      </c>
    </row>
    <row r="1136" spans="2:2" x14ac:dyDescent="0.25">
      <c r="B1136" s="31">
        <f>(COUNTIF($A$4:$A1136,$A1136)=1)+0</f>
        <v>0</v>
      </c>
    </row>
    <row r="1137" spans="2:2" x14ac:dyDescent="0.25">
      <c r="B1137" s="31">
        <f>(COUNTIF($A$4:$A1137,$A1137)=1)+0</f>
        <v>0</v>
      </c>
    </row>
    <row r="1138" spans="2:2" x14ac:dyDescent="0.25">
      <c r="B1138" s="31">
        <f>(COUNTIF($A$4:$A1138,$A1138)=1)+0</f>
        <v>0</v>
      </c>
    </row>
    <row r="1139" spans="2:2" x14ac:dyDescent="0.25">
      <c r="B1139" s="31">
        <f>(COUNTIF($A$4:$A1139,$A1139)=1)+0</f>
        <v>0</v>
      </c>
    </row>
    <row r="1140" spans="2:2" x14ac:dyDescent="0.25">
      <c r="B1140" s="31">
        <f>(COUNTIF($A$4:$A1140,$A1140)=1)+0</f>
        <v>0</v>
      </c>
    </row>
    <row r="1141" spans="2:2" x14ac:dyDescent="0.25">
      <c r="B1141" s="31">
        <f>(COUNTIF($A$4:$A1141,$A1141)=1)+0</f>
        <v>0</v>
      </c>
    </row>
    <row r="1142" spans="2:2" x14ac:dyDescent="0.25">
      <c r="B1142" s="31">
        <f>(COUNTIF($A$4:$A1142,$A1142)=1)+0</f>
        <v>0</v>
      </c>
    </row>
    <row r="1143" spans="2:2" x14ac:dyDescent="0.25">
      <c r="B1143" s="31">
        <f>(COUNTIF($A$4:$A1143,$A1143)=1)+0</f>
        <v>0</v>
      </c>
    </row>
    <row r="1144" spans="2:2" x14ac:dyDescent="0.25">
      <c r="B1144" s="31">
        <f>(COUNTIF($A$4:$A1144,$A1144)=1)+0</f>
        <v>0</v>
      </c>
    </row>
    <row r="1145" spans="2:2" x14ac:dyDescent="0.25">
      <c r="B1145" s="31">
        <f>(COUNTIF($A$4:$A1145,$A1145)=1)+0</f>
        <v>0</v>
      </c>
    </row>
    <row r="1146" spans="2:2" x14ac:dyDescent="0.25">
      <c r="B1146" s="31">
        <f>(COUNTIF($A$4:$A1146,$A1146)=1)+0</f>
        <v>0</v>
      </c>
    </row>
    <row r="1147" spans="2:2" x14ac:dyDescent="0.25">
      <c r="B1147" s="31">
        <f>(COUNTIF($A$4:$A1147,$A1147)=1)+0</f>
        <v>0</v>
      </c>
    </row>
    <row r="1148" spans="2:2" x14ac:dyDescent="0.25">
      <c r="B1148" s="31">
        <f>(COUNTIF($A$4:$A1148,$A1148)=1)+0</f>
        <v>0</v>
      </c>
    </row>
    <row r="1149" spans="2:2" x14ac:dyDescent="0.25">
      <c r="B1149" s="31">
        <f>(COUNTIF($A$4:$A1149,$A1149)=1)+0</f>
        <v>0</v>
      </c>
    </row>
    <row r="1150" spans="2:2" x14ac:dyDescent="0.25">
      <c r="B1150" s="31">
        <f>(COUNTIF($A$4:$A1150,$A1150)=1)+0</f>
        <v>0</v>
      </c>
    </row>
    <row r="1151" spans="2:2" x14ac:dyDescent="0.25">
      <c r="B1151" s="31">
        <f>(COUNTIF($A$4:$A1151,$A1151)=1)+0</f>
        <v>0</v>
      </c>
    </row>
    <row r="1152" spans="2:2" x14ac:dyDescent="0.25">
      <c r="B1152" s="31">
        <f>(COUNTIF($A$4:$A1152,$A1152)=1)+0</f>
        <v>0</v>
      </c>
    </row>
    <row r="1153" spans="2:2" x14ac:dyDescent="0.25">
      <c r="B1153" s="31">
        <f>(COUNTIF($A$4:$A1153,$A1153)=1)+0</f>
        <v>0</v>
      </c>
    </row>
    <row r="1154" spans="2:2" x14ac:dyDescent="0.25">
      <c r="B1154" s="31">
        <f>(COUNTIF($A$4:$A1154,$A1154)=1)+0</f>
        <v>0</v>
      </c>
    </row>
    <row r="1155" spans="2:2" x14ac:dyDescent="0.25">
      <c r="B1155" s="31">
        <f>(COUNTIF($A$4:$A1155,$A1155)=1)+0</f>
        <v>0</v>
      </c>
    </row>
    <row r="1156" spans="2:2" x14ac:dyDescent="0.25">
      <c r="B1156" s="31">
        <f>(COUNTIF($A$4:$A1156,$A1156)=1)+0</f>
        <v>0</v>
      </c>
    </row>
    <row r="1157" spans="2:2" x14ac:dyDescent="0.25">
      <c r="B1157" s="31">
        <f>(COUNTIF($A$4:$A1157,$A1157)=1)+0</f>
        <v>0</v>
      </c>
    </row>
    <row r="1158" spans="2:2" x14ac:dyDescent="0.25">
      <c r="B1158" s="31">
        <f>(COUNTIF($A$4:$A1158,$A1158)=1)+0</f>
        <v>0</v>
      </c>
    </row>
    <row r="1159" spans="2:2" x14ac:dyDescent="0.25">
      <c r="B1159" s="31">
        <f>(COUNTIF($A$4:$A1159,$A1159)=1)+0</f>
        <v>0</v>
      </c>
    </row>
    <row r="1160" spans="2:2" x14ac:dyDescent="0.25">
      <c r="B1160" s="31">
        <f>(COUNTIF($A$4:$A1160,$A1160)=1)+0</f>
        <v>0</v>
      </c>
    </row>
    <row r="1161" spans="2:2" x14ac:dyDescent="0.25">
      <c r="B1161" s="31">
        <f>(COUNTIF($A$4:$A1161,$A1161)=1)+0</f>
        <v>0</v>
      </c>
    </row>
    <row r="1162" spans="2:2" x14ac:dyDescent="0.25">
      <c r="B1162" s="31">
        <f>(COUNTIF($A$4:$A1162,$A1162)=1)+0</f>
        <v>0</v>
      </c>
    </row>
    <row r="1163" spans="2:2" x14ac:dyDescent="0.25">
      <c r="B1163" s="31">
        <f>(COUNTIF($A$4:$A1163,$A1163)=1)+0</f>
        <v>0</v>
      </c>
    </row>
    <row r="1164" spans="2:2" x14ac:dyDescent="0.25">
      <c r="B1164" s="31">
        <f>(COUNTIF($A$4:$A1164,$A1164)=1)+0</f>
        <v>0</v>
      </c>
    </row>
    <row r="1165" spans="2:2" x14ac:dyDescent="0.25">
      <c r="B1165" s="31">
        <f>(COUNTIF($A$4:$A1165,$A1165)=1)+0</f>
        <v>0</v>
      </c>
    </row>
    <row r="1166" spans="2:2" x14ac:dyDescent="0.25">
      <c r="B1166" s="31">
        <f>(COUNTIF($A$4:$A1166,$A1166)=1)+0</f>
        <v>0</v>
      </c>
    </row>
    <row r="1167" spans="2:2" x14ac:dyDescent="0.25">
      <c r="B1167" s="31">
        <f>(COUNTIF($A$4:$A1167,$A1167)=1)+0</f>
        <v>0</v>
      </c>
    </row>
    <row r="1168" spans="2:2" x14ac:dyDescent="0.25">
      <c r="B1168" s="31">
        <f>(COUNTIF($A$4:$A1168,$A1168)=1)+0</f>
        <v>0</v>
      </c>
    </row>
    <row r="1169" spans="2:2" x14ac:dyDescent="0.25">
      <c r="B1169" s="31">
        <f>(COUNTIF($A$4:$A1169,$A1169)=1)+0</f>
        <v>0</v>
      </c>
    </row>
    <row r="1170" spans="2:2" x14ac:dyDescent="0.25">
      <c r="B1170" s="31">
        <f>(COUNTIF($A$4:$A1170,$A1170)=1)+0</f>
        <v>0</v>
      </c>
    </row>
    <row r="1171" spans="2:2" x14ac:dyDescent="0.25">
      <c r="B1171" s="31">
        <f>(COUNTIF($A$4:$A1171,$A1171)=1)+0</f>
        <v>0</v>
      </c>
    </row>
    <row r="1172" spans="2:2" x14ac:dyDescent="0.25">
      <c r="B1172" s="31">
        <f>(COUNTIF($A$4:$A1172,$A1172)=1)+0</f>
        <v>0</v>
      </c>
    </row>
    <row r="1173" spans="2:2" x14ac:dyDescent="0.25">
      <c r="B1173" s="31">
        <f>(COUNTIF($A$4:$A1173,$A1173)=1)+0</f>
        <v>0</v>
      </c>
    </row>
    <row r="1174" spans="2:2" x14ac:dyDescent="0.25">
      <c r="B1174" s="31">
        <f>(COUNTIF($A$4:$A1174,$A1174)=1)+0</f>
        <v>0</v>
      </c>
    </row>
    <row r="1175" spans="2:2" x14ac:dyDescent="0.25">
      <c r="B1175" s="31">
        <f>(COUNTIF($A$4:$A1175,$A1175)=1)+0</f>
        <v>0</v>
      </c>
    </row>
    <row r="1176" spans="2:2" x14ac:dyDescent="0.25">
      <c r="B1176" s="31">
        <f>(COUNTIF($A$4:$A1176,$A1176)=1)+0</f>
        <v>0</v>
      </c>
    </row>
    <row r="1177" spans="2:2" x14ac:dyDescent="0.25">
      <c r="B1177" s="31">
        <f>(COUNTIF($A$4:$A1177,$A1177)=1)+0</f>
        <v>0</v>
      </c>
    </row>
    <row r="1178" spans="2:2" x14ac:dyDescent="0.25">
      <c r="B1178" s="31">
        <f>(COUNTIF($A$4:$A1178,$A1178)=1)+0</f>
        <v>0</v>
      </c>
    </row>
    <row r="1179" spans="2:2" x14ac:dyDescent="0.25">
      <c r="B1179" s="31">
        <f>(COUNTIF($A$4:$A1179,$A1179)=1)+0</f>
        <v>0</v>
      </c>
    </row>
    <row r="1180" spans="2:2" x14ac:dyDescent="0.25">
      <c r="B1180" s="31">
        <f>(COUNTIF($A$4:$A1180,$A1180)=1)+0</f>
        <v>0</v>
      </c>
    </row>
    <row r="1181" spans="2:2" x14ac:dyDescent="0.25">
      <c r="B1181" s="31">
        <f>(COUNTIF($A$4:$A1181,$A1181)=1)+0</f>
        <v>0</v>
      </c>
    </row>
    <row r="1182" spans="2:2" x14ac:dyDescent="0.25">
      <c r="B1182" s="31">
        <f>(COUNTIF($A$4:$A1182,$A1182)=1)+0</f>
        <v>0</v>
      </c>
    </row>
    <row r="1183" spans="2:2" x14ac:dyDescent="0.25">
      <c r="B1183" s="31">
        <f>(COUNTIF($A$4:$A1183,$A1183)=1)+0</f>
        <v>0</v>
      </c>
    </row>
    <row r="1184" spans="2:2" x14ac:dyDescent="0.25">
      <c r="B1184" s="31">
        <f>(COUNTIF($A$4:$A1184,$A1184)=1)+0</f>
        <v>0</v>
      </c>
    </row>
    <row r="1185" spans="2:2" x14ac:dyDescent="0.25">
      <c r="B1185" s="31">
        <f>(COUNTIF($A$4:$A1185,$A1185)=1)+0</f>
        <v>0</v>
      </c>
    </row>
    <row r="1186" spans="2:2" x14ac:dyDescent="0.25">
      <c r="B1186" s="31">
        <f>(COUNTIF($A$4:$A1186,$A1186)=1)+0</f>
        <v>0</v>
      </c>
    </row>
    <row r="1187" spans="2:2" x14ac:dyDescent="0.25">
      <c r="B1187" s="31">
        <f>(COUNTIF($A$4:$A1187,$A1187)=1)+0</f>
        <v>0</v>
      </c>
    </row>
    <row r="1188" spans="2:2" x14ac:dyDescent="0.25">
      <c r="B1188" s="31">
        <f>(COUNTIF($A$4:$A1188,$A1188)=1)+0</f>
        <v>0</v>
      </c>
    </row>
    <row r="1189" spans="2:2" x14ac:dyDescent="0.25">
      <c r="B1189" s="31">
        <f>(COUNTIF($A$4:$A1189,$A1189)=1)+0</f>
        <v>0</v>
      </c>
    </row>
    <row r="1190" spans="2:2" x14ac:dyDescent="0.25">
      <c r="B1190" s="31">
        <f>(COUNTIF($A$4:$A1190,$A1190)=1)+0</f>
        <v>0</v>
      </c>
    </row>
    <row r="1191" spans="2:2" x14ac:dyDescent="0.25">
      <c r="B1191" s="31">
        <f>(COUNTIF($A$4:$A1191,$A1191)=1)+0</f>
        <v>0</v>
      </c>
    </row>
    <row r="1192" spans="2:2" x14ac:dyDescent="0.25">
      <c r="B1192" s="31">
        <f>(COUNTIF($A$4:$A1192,$A1192)=1)+0</f>
        <v>0</v>
      </c>
    </row>
    <row r="1193" spans="2:2" x14ac:dyDescent="0.25">
      <c r="B1193" s="31">
        <f>(COUNTIF($A$4:$A1193,$A1193)=1)+0</f>
        <v>0</v>
      </c>
    </row>
    <row r="1194" spans="2:2" x14ac:dyDescent="0.25">
      <c r="B1194" s="31">
        <f>(COUNTIF($A$4:$A1194,$A1194)=1)+0</f>
        <v>0</v>
      </c>
    </row>
    <row r="1195" spans="2:2" x14ac:dyDescent="0.25">
      <c r="B1195" s="31">
        <f>(COUNTIF($A$4:$A1195,$A1195)=1)+0</f>
        <v>0</v>
      </c>
    </row>
    <row r="1196" spans="2:2" x14ac:dyDescent="0.25">
      <c r="B1196" s="31">
        <f>(COUNTIF($A$4:$A1196,$A1196)=1)+0</f>
        <v>0</v>
      </c>
    </row>
    <row r="1197" spans="2:2" x14ac:dyDescent="0.25">
      <c r="B1197" s="31">
        <f>(COUNTIF($A$4:$A1197,$A1197)=1)+0</f>
        <v>0</v>
      </c>
    </row>
    <row r="1198" spans="2:2" x14ac:dyDescent="0.25">
      <c r="B1198" s="31">
        <f>(COUNTIF($A$4:$A1198,$A1198)=1)+0</f>
        <v>0</v>
      </c>
    </row>
    <row r="1199" spans="2:2" x14ac:dyDescent="0.25">
      <c r="B1199" s="31">
        <f>(COUNTIF($A$4:$A1199,$A1199)=1)+0</f>
        <v>0</v>
      </c>
    </row>
    <row r="1200" spans="2:2" x14ac:dyDescent="0.25">
      <c r="B1200" s="31">
        <f>(COUNTIF($A$4:$A1200,$A1200)=1)+0</f>
        <v>0</v>
      </c>
    </row>
    <row r="1201" spans="2:2" x14ac:dyDescent="0.25">
      <c r="B1201" s="31">
        <f>(COUNTIF($A$4:$A1201,$A1201)=1)+0</f>
        <v>0</v>
      </c>
    </row>
    <row r="1202" spans="2:2" x14ac:dyDescent="0.25">
      <c r="B1202" s="31">
        <f>(COUNTIF($A$4:$A1202,$A1202)=1)+0</f>
        <v>0</v>
      </c>
    </row>
    <row r="1203" spans="2:2" x14ac:dyDescent="0.25">
      <c r="B1203" s="31">
        <f>(COUNTIF($A$4:$A1203,$A1203)=1)+0</f>
        <v>0</v>
      </c>
    </row>
    <row r="1204" spans="2:2" x14ac:dyDescent="0.25">
      <c r="B1204" s="31">
        <f>(COUNTIF($A$4:$A1204,$A1204)=1)+0</f>
        <v>0</v>
      </c>
    </row>
    <row r="1205" spans="2:2" x14ac:dyDescent="0.25">
      <c r="B1205" s="31">
        <f>(COUNTIF($A$4:$A1205,$A1205)=1)+0</f>
        <v>0</v>
      </c>
    </row>
    <row r="1206" spans="2:2" x14ac:dyDescent="0.25">
      <c r="B1206" s="31">
        <f>(COUNTIF($A$4:$A1206,$A1206)=1)+0</f>
        <v>0</v>
      </c>
    </row>
    <row r="1207" spans="2:2" x14ac:dyDescent="0.25">
      <c r="B1207" s="31">
        <f>(COUNTIF($A$4:$A1207,$A1207)=1)+0</f>
        <v>0</v>
      </c>
    </row>
    <row r="1208" spans="2:2" x14ac:dyDescent="0.25">
      <c r="B1208" s="31">
        <f>(COUNTIF($A$4:$A1208,$A1208)=1)+0</f>
        <v>0</v>
      </c>
    </row>
    <row r="1209" spans="2:2" x14ac:dyDescent="0.25">
      <c r="B1209" s="31">
        <f>(COUNTIF($A$4:$A1209,$A1209)=1)+0</f>
        <v>0</v>
      </c>
    </row>
    <row r="1210" spans="2:2" x14ac:dyDescent="0.25">
      <c r="B1210" s="31">
        <f>(COUNTIF($A$4:$A1210,$A1210)=1)+0</f>
        <v>0</v>
      </c>
    </row>
    <row r="1211" spans="2:2" x14ac:dyDescent="0.25">
      <c r="B1211" s="31">
        <f>(COUNTIF($A$4:$A1211,$A1211)=1)+0</f>
        <v>0</v>
      </c>
    </row>
    <row r="1212" spans="2:2" x14ac:dyDescent="0.25">
      <c r="B1212" s="31">
        <f>(COUNTIF($A$4:$A1212,$A1212)=1)+0</f>
        <v>0</v>
      </c>
    </row>
    <row r="1213" spans="2:2" x14ac:dyDescent="0.25">
      <c r="B1213" s="31">
        <f>(COUNTIF($A$4:$A1213,$A1213)=1)+0</f>
        <v>0</v>
      </c>
    </row>
    <row r="1214" spans="2:2" x14ac:dyDescent="0.25">
      <c r="B1214" s="31">
        <f>(COUNTIF($A$4:$A1214,$A1214)=1)+0</f>
        <v>0</v>
      </c>
    </row>
    <row r="1215" spans="2:2" x14ac:dyDescent="0.25">
      <c r="B1215" s="31">
        <f>(COUNTIF($A$4:$A1215,$A1215)=1)+0</f>
        <v>0</v>
      </c>
    </row>
    <row r="1216" spans="2:2" x14ac:dyDescent="0.25">
      <c r="B1216" s="31">
        <f>(COUNTIF($A$4:$A1216,$A1216)=1)+0</f>
        <v>0</v>
      </c>
    </row>
    <row r="1217" spans="2:2" x14ac:dyDescent="0.25">
      <c r="B1217" s="31">
        <f>(COUNTIF($A$4:$A1217,$A1217)=1)+0</f>
        <v>0</v>
      </c>
    </row>
    <row r="1218" spans="2:2" x14ac:dyDescent="0.25">
      <c r="B1218" s="31">
        <f>(COUNTIF($A$4:$A1218,$A1218)=1)+0</f>
        <v>0</v>
      </c>
    </row>
    <row r="1219" spans="2:2" x14ac:dyDescent="0.25">
      <c r="B1219" s="31">
        <f>(COUNTIF($A$4:$A1219,$A1219)=1)+0</f>
        <v>0</v>
      </c>
    </row>
    <row r="1220" spans="2:2" x14ac:dyDescent="0.25">
      <c r="B1220" s="31">
        <f>(COUNTIF($A$4:$A1220,$A1220)=1)+0</f>
        <v>0</v>
      </c>
    </row>
    <row r="1221" spans="2:2" x14ac:dyDescent="0.25">
      <c r="B1221" s="31">
        <f>(COUNTIF($A$4:$A1221,$A1221)=1)+0</f>
        <v>0</v>
      </c>
    </row>
    <row r="1222" spans="2:2" x14ac:dyDescent="0.25">
      <c r="B1222" s="31">
        <f>(COUNTIF($A$4:$A1222,$A1222)=1)+0</f>
        <v>0</v>
      </c>
    </row>
    <row r="1223" spans="2:2" x14ac:dyDescent="0.25">
      <c r="B1223" s="31">
        <f>(COUNTIF($A$4:$A1223,$A1223)=1)+0</f>
        <v>0</v>
      </c>
    </row>
    <row r="1224" spans="2:2" x14ac:dyDescent="0.25">
      <c r="B1224" s="31">
        <f>(COUNTIF($A$4:$A1224,$A1224)=1)+0</f>
        <v>0</v>
      </c>
    </row>
    <row r="1225" spans="2:2" x14ac:dyDescent="0.25">
      <c r="B1225" s="31">
        <f>(COUNTIF($A$4:$A1225,$A1225)=1)+0</f>
        <v>0</v>
      </c>
    </row>
    <row r="1226" spans="2:2" x14ac:dyDescent="0.25">
      <c r="B1226" s="31">
        <f>(COUNTIF($A$4:$A1226,$A1226)=1)+0</f>
        <v>0</v>
      </c>
    </row>
    <row r="1227" spans="2:2" x14ac:dyDescent="0.25">
      <c r="B1227" s="31">
        <f>(COUNTIF($A$4:$A1227,$A1227)=1)+0</f>
        <v>0</v>
      </c>
    </row>
    <row r="1228" spans="2:2" x14ac:dyDescent="0.25">
      <c r="B1228" s="31">
        <f>(COUNTIF($A$4:$A1228,$A1228)=1)+0</f>
        <v>0</v>
      </c>
    </row>
    <row r="1229" spans="2:2" x14ac:dyDescent="0.25">
      <c r="B1229" s="31">
        <f>(COUNTIF($A$4:$A1229,$A1229)=1)+0</f>
        <v>0</v>
      </c>
    </row>
    <row r="1230" spans="2:2" x14ac:dyDescent="0.25">
      <c r="B1230" s="31">
        <f>(COUNTIF($A$4:$A1230,$A1230)=1)+0</f>
        <v>0</v>
      </c>
    </row>
    <row r="1231" spans="2:2" x14ac:dyDescent="0.25">
      <c r="B1231" s="31">
        <f>(COUNTIF($A$4:$A1231,$A1231)=1)+0</f>
        <v>0</v>
      </c>
    </row>
    <row r="1232" spans="2:2" x14ac:dyDescent="0.25">
      <c r="B1232" s="31">
        <f>(COUNTIF($A$4:$A1232,$A1232)=1)+0</f>
        <v>0</v>
      </c>
    </row>
    <row r="1233" spans="2:2" x14ac:dyDescent="0.25">
      <c r="B1233" s="31">
        <f>(COUNTIF($A$4:$A1233,$A1233)=1)+0</f>
        <v>0</v>
      </c>
    </row>
    <row r="1234" spans="2:2" x14ac:dyDescent="0.25">
      <c r="B1234" s="31">
        <f>(COUNTIF($A$4:$A1234,$A1234)=1)+0</f>
        <v>0</v>
      </c>
    </row>
    <row r="1235" spans="2:2" x14ac:dyDescent="0.25">
      <c r="B1235" s="31">
        <f>(COUNTIF($A$4:$A1235,$A1235)=1)+0</f>
        <v>0</v>
      </c>
    </row>
    <row r="1236" spans="2:2" x14ac:dyDescent="0.25">
      <c r="B1236" s="31">
        <f>(COUNTIF($A$4:$A1236,$A1236)=1)+0</f>
        <v>0</v>
      </c>
    </row>
    <row r="1237" spans="2:2" x14ac:dyDescent="0.25">
      <c r="B1237" s="31">
        <f>(COUNTIF($A$4:$A1237,$A1237)=1)+0</f>
        <v>0</v>
      </c>
    </row>
    <row r="1238" spans="2:2" x14ac:dyDescent="0.25">
      <c r="B1238" s="31">
        <f>(COUNTIF($A$4:$A1238,$A1238)=1)+0</f>
        <v>0</v>
      </c>
    </row>
    <row r="1239" spans="2:2" x14ac:dyDescent="0.25">
      <c r="B1239" s="31">
        <f>(COUNTIF($A$4:$A1239,$A1239)=1)+0</f>
        <v>0</v>
      </c>
    </row>
    <row r="1240" spans="2:2" x14ac:dyDescent="0.25">
      <c r="B1240" s="31">
        <f>(COUNTIF($A$4:$A1240,$A1240)=1)+0</f>
        <v>0</v>
      </c>
    </row>
    <row r="1241" spans="2:2" x14ac:dyDescent="0.25">
      <c r="B1241" s="31">
        <f>(COUNTIF($A$4:$A1241,$A1241)=1)+0</f>
        <v>0</v>
      </c>
    </row>
    <row r="1242" spans="2:2" x14ac:dyDescent="0.25">
      <c r="B1242" s="31">
        <f>(COUNTIF($A$4:$A1242,$A1242)=1)+0</f>
        <v>0</v>
      </c>
    </row>
    <row r="1243" spans="2:2" x14ac:dyDescent="0.25">
      <c r="B1243" s="31">
        <f>(COUNTIF($A$4:$A1243,$A1243)=1)+0</f>
        <v>0</v>
      </c>
    </row>
    <row r="1244" spans="2:2" x14ac:dyDescent="0.25">
      <c r="B1244" s="31">
        <f>(COUNTIF($A$4:$A1244,$A1244)=1)+0</f>
        <v>0</v>
      </c>
    </row>
    <row r="1245" spans="2:2" x14ac:dyDescent="0.25">
      <c r="B1245" s="31">
        <f>(COUNTIF($A$4:$A1245,$A1245)=1)+0</f>
        <v>0</v>
      </c>
    </row>
    <row r="1246" spans="2:2" x14ac:dyDescent="0.25">
      <c r="B1246" s="31">
        <f>(COUNTIF($A$4:$A1246,$A1246)=1)+0</f>
        <v>0</v>
      </c>
    </row>
    <row r="1247" spans="2:2" x14ac:dyDescent="0.25">
      <c r="B1247" s="31">
        <f>(COUNTIF($A$4:$A1247,$A1247)=1)+0</f>
        <v>0</v>
      </c>
    </row>
    <row r="1248" spans="2:2" x14ac:dyDescent="0.25">
      <c r="B1248" s="31">
        <f>(COUNTIF($A$4:$A1248,$A1248)=1)+0</f>
        <v>0</v>
      </c>
    </row>
    <row r="1249" spans="2:2" x14ac:dyDescent="0.25">
      <c r="B1249" s="31">
        <f>(COUNTIF($A$4:$A1249,$A1249)=1)+0</f>
        <v>0</v>
      </c>
    </row>
    <row r="1250" spans="2:2" x14ac:dyDescent="0.25">
      <c r="B1250" s="31">
        <f>(COUNTIF($A$4:$A1250,$A1250)=1)+0</f>
        <v>0</v>
      </c>
    </row>
    <row r="1251" spans="2:2" x14ac:dyDescent="0.25">
      <c r="B1251" s="31">
        <f>(COUNTIF($A$4:$A1251,$A1251)=1)+0</f>
        <v>0</v>
      </c>
    </row>
    <row r="1252" spans="2:2" x14ac:dyDescent="0.25">
      <c r="B1252" s="31">
        <f>(COUNTIF($A$4:$A1252,$A1252)=1)+0</f>
        <v>0</v>
      </c>
    </row>
    <row r="1253" spans="2:2" x14ac:dyDescent="0.25">
      <c r="B1253" s="31">
        <f>(COUNTIF($A$4:$A1253,$A1253)=1)+0</f>
        <v>0</v>
      </c>
    </row>
    <row r="1254" spans="2:2" x14ac:dyDescent="0.25">
      <c r="B1254" s="31">
        <f>(COUNTIF($A$4:$A1254,$A1254)=1)+0</f>
        <v>0</v>
      </c>
    </row>
    <row r="1255" spans="2:2" x14ac:dyDescent="0.25">
      <c r="B1255" s="31">
        <f>(COUNTIF($A$4:$A1255,$A1255)=1)+0</f>
        <v>0</v>
      </c>
    </row>
    <row r="1256" spans="2:2" x14ac:dyDescent="0.25">
      <c r="B1256" s="31">
        <f>(COUNTIF($A$4:$A1256,$A1256)=1)+0</f>
        <v>0</v>
      </c>
    </row>
    <row r="1257" spans="2:2" x14ac:dyDescent="0.25">
      <c r="B1257" s="31">
        <f>(COUNTIF($A$4:$A1257,$A1257)=1)+0</f>
        <v>0</v>
      </c>
    </row>
    <row r="1258" spans="2:2" x14ac:dyDescent="0.25">
      <c r="B1258" s="31">
        <f>(COUNTIF($A$4:$A1258,$A1258)=1)+0</f>
        <v>0</v>
      </c>
    </row>
    <row r="1259" spans="2:2" x14ac:dyDescent="0.25">
      <c r="B1259" s="31">
        <f>(COUNTIF($A$4:$A1259,$A1259)=1)+0</f>
        <v>0</v>
      </c>
    </row>
    <row r="1260" spans="2:2" x14ac:dyDescent="0.25">
      <c r="B1260" s="31">
        <f>(COUNTIF($A$4:$A1260,$A1260)=1)+0</f>
        <v>0</v>
      </c>
    </row>
    <row r="1261" spans="2:2" x14ac:dyDescent="0.25">
      <c r="B1261" s="31">
        <f>(COUNTIF($A$4:$A1261,$A1261)=1)+0</f>
        <v>0</v>
      </c>
    </row>
    <row r="1262" spans="2:2" x14ac:dyDescent="0.25">
      <c r="B1262" s="31">
        <f>(COUNTIF($A$4:$A1262,$A1262)=1)+0</f>
        <v>0</v>
      </c>
    </row>
    <row r="1263" spans="2:2" x14ac:dyDescent="0.25">
      <c r="B1263" s="31">
        <f>(COUNTIF($A$4:$A1263,$A1263)=1)+0</f>
        <v>0</v>
      </c>
    </row>
    <row r="1264" spans="2:2" x14ac:dyDescent="0.25">
      <c r="B1264" s="31">
        <f>(COUNTIF($A$4:$A1264,$A1264)=1)+0</f>
        <v>0</v>
      </c>
    </row>
    <row r="1265" spans="2:2" x14ac:dyDescent="0.25">
      <c r="B1265" s="31">
        <f>(COUNTIF($A$4:$A1265,$A1265)=1)+0</f>
        <v>0</v>
      </c>
    </row>
    <row r="1266" spans="2:2" x14ac:dyDescent="0.25">
      <c r="B1266" s="31">
        <f>(COUNTIF($A$4:$A1266,$A1266)=1)+0</f>
        <v>0</v>
      </c>
    </row>
    <row r="1267" spans="2:2" x14ac:dyDescent="0.25">
      <c r="B1267" s="31">
        <f>(COUNTIF($A$4:$A1267,$A1267)=1)+0</f>
        <v>0</v>
      </c>
    </row>
    <row r="1268" spans="2:2" x14ac:dyDescent="0.25">
      <c r="B1268" s="31">
        <f>(COUNTIF($A$4:$A1268,$A1268)=1)+0</f>
        <v>0</v>
      </c>
    </row>
    <row r="1269" spans="2:2" x14ac:dyDescent="0.25">
      <c r="B1269" s="31">
        <f>(COUNTIF($A$4:$A1269,$A1269)=1)+0</f>
        <v>0</v>
      </c>
    </row>
    <row r="1270" spans="2:2" x14ac:dyDescent="0.25">
      <c r="B1270" s="31">
        <f>(COUNTIF($A$4:$A1270,$A1270)=1)+0</f>
        <v>0</v>
      </c>
    </row>
    <row r="1271" spans="2:2" x14ac:dyDescent="0.25">
      <c r="B1271" s="31">
        <f>(COUNTIF($A$4:$A1271,$A1271)=1)+0</f>
        <v>0</v>
      </c>
    </row>
    <row r="1272" spans="2:2" x14ac:dyDescent="0.25">
      <c r="B1272" s="31">
        <f>(COUNTIF($A$4:$A1272,$A1272)=1)+0</f>
        <v>0</v>
      </c>
    </row>
    <row r="1273" spans="2:2" x14ac:dyDescent="0.25">
      <c r="B1273" s="31">
        <f>(COUNTIF($A$4:$A1273,$A1273)=1)+0</f>
        <v>0</v>
      </c>
    </row>
    <row r="1274" spans="2:2" x14ac:dyDescent="0.25">
      <c r="B1274" s="31">
        <f>(COUNTIF($A$4:$A1274,$A1274)=1)+0</f>
        <v>0</v>
      </c>
    </row>
    <row r="1275" spans="2:2" x14ac:dyDescent="0.25">
      <c r="B1275" s="31">
        <f>(COUNTIF($A$4:$A1275,$A1275)=1)+0</f>
        <v>0</v>
      </c>
    </row>
    <row r="1276" spans="2:2" x14ac:dyDescent="0.25">
      <c r="B1276" s="31">
        <f>(COUNTIF($A$4:$A1276,$A1276)=1)+0</f>
        <v>0</v>
      </c>
    </row>
    <row r="1277" spans="2:2" x14ac:dyDescent="0.25">
      <c r="B1277" s="31">
        <f>(COUNTIF($A$4:$A1277,$A1277)=1)+0</f>
        <v>0</v>
      </c>
    </row>
    <row r="1278" spans="2:2" x14ac:dyDescent="0.25">
      <c r="B1278" s="31">
        <f>(COUNTIF($A$4:$A1278,$A1278)=1)+0</f>
        <v>0</v>
      </c>
    </row>
    <row r="1279" spans="2:2" x14ac:dyDescent="0.25">
      <c r="B1279" s="31">
        <f>(COUNTIF($A$4:$A1279,$A1279)=1)+0</f>
        <v>0</v>
      </c>
    </row>
    <row r="1280" spans="2:2" x14ac:dyDescent="0.25">
      <c r="B1280" s="31">
        <f>(COUNTIF($A$4:$A1280,$A1280)=1)+0</f>
        <v>0</v>
      </c>
    </row>
    <row r="1281" spans="2:2" x14ac:dyDescent="0.25">
      <c r="B1281" s="31">
        <f>(COUNTIF($A$4:$A1281,$A1281)=1)+0</f>
        <v>0</v>
      </c>
    </row>
    <row r="1282" spans="2:2" x14ac:dyDescent="0.25">
      <c r="B1282" s="31">
        <f>(COUNTIF($A$4:$A1282,$A1282)=1)+0</f>
        <v>0</v>
      </c>
    </row>
    <row r="1283" spans="2:2" x14ac:dyDescent="0.25">
      <c r="B1283" s="31">
        <f>(COUNTIF($A$4:$A1283,$A1283)=1)+0</f>
        <v>0</v>
      </c>
    </row>
    <row r="1284" spans="2:2" x14ac:dyDescent="0.25">
      <c r="B1284" s="31">
        <f>(COUNTIF($A$4:$A1284,$A1284)=1)+0</f>
        <v>0</v>
      </c>
    </row>
    <row r="1285" spans="2:2" x14ac:dyDescent="0.25">
      <c r="B1285" s="31">
        <f>(COUNTIF($A$4:$A1285,$A1285)=1)+0</f>
        <v>0</v>
      </c>
    </row>
    <row r="1286" spans="2:2" x14ac:dyDescent="0.25">
      <c r="B1286" s="31">
        <f>(COUNTIF($A$4:$A1286,$A1286)=1)+0</f>
        <v>0</v>
      </c>
    </row>
    <row r="1287" spans="2:2" x14ac:dyDescent="0.25">
      <c r="B1287" s="31">
        <f>(COUNTIF($A$4:$A1287,$A1287)=1)+0</f>
        <v>0</v>
      </c>
    </row>
    <row r="1288" spans="2:2" x14ac:dyDescent="0.25">
      <c r="B1288" s="31">
        <f>(COUNTIF($A$4:$A1288,$A1288)=1)+0</f>
        <v>0</v>
      </c>
    </row>
    <row r="1289" spans="2:2" x14ac:dyDescent="0.25">
      <c r="B1289" s="31">
        <f>(COUNTIF($A$4:$A1289,$A1289)=1)+0</f>
        <v>0</v>
      </c>
    </row>
    <row r="1290" spans="2:2" x14ac:dyDescent="0.25">
      <c r="B1290" s="31">
        <f>(COUNTIF($A$4:$A1290,$A1290)=1)+0</f>
        <v>0</v>
      </c>
    </row>
    <row r="1291" spans="2:2" x14ac:dyDescent="0.25">
      <c r="B1291" s="31">
        <f>(COUNTIF($A$4:$A1291,$A1291)=1)+0</f>
        <v>0</v>
      </c>
    </row>
    <row r="1292" spans="2:2" x14ac:dyDescent="0.25">
      <c r="B1292" s="31">
        <f>(COUNTIF($A$4:$A1292,$A1292)=1)+0</f>
        <v>0</v>
      </c>
    </row>
    <row r="1293" spans="2:2" x14ac:dyDescent="0.25">
      <c r="B1293" s="31">
        <f>(COUNTIF($A$4:$A1293,$A1293)=1)+0</f>
        <v>0</v>
      </c>
    </row>
    <row r="1294" spans="2:2" x14ac:dyDescent="0.25">
      <c r="B1294" s="31">
        <f>(COUNTIF($A$4:$A1294,$A1294)=1)+0</f>
        <v>0</v>
      </c>
    </row>
    <row r="1295" spans="2:2" x14ac:dyDescent="0.25">
      <c r="B1295" s="31">
        <f>(COUNTIF($A$4:$A1295,$A1295)=1)+0</f>
        <v>0</v>
      </c>
    </row>
    <row r="1296" spans="2:2" x14ac:dyDescent="0.25">
      <c r="B1296" s="31">
        <f>(COUNTIF($A$4:$A1296,$A1296)=1)+0</f>
        <v>0</v>
      </c>
    </row>
    <row r="1297" spans="2:2" x14ac:dyDescent="0.25">
      <c r="B1297" s="31">
        <f>(COUNTIF($A$4:$A1297,$A1297)=1)+0</f>
        <v>0</v>
      </c>
    </row>
    <row r="1298" spans="2:2" x14ac:dyDescent="0.25">
      <c r="B1298" s="31">
        <f>(COUNTIF($A$4:$A1298,$A1298)=1)+0</f>
        <v>0</v>
      </c>
    </row>
    <row r="1299" spans="2:2" x14ac:dyDescent="0.25">
      <c r="B1299" s="31">
        <f>(COUNTIF($A$4:$A1299,$A1299)=1)+0</f>
        <v>0</v>
      </c>
    </row>
    <row r="1300" spans="2:2" x14ac:dyDescent="0.25">
      <c r="B1300" s="31">
        <f>(COUNTIF($A$4:$A1300,$A1300)=1)+0</f>
        <v>0</v>
      </c>
    </row>
    <row r="1301" spans="2:2" x14ac:dyDescent="0.25">
      <c r="B1301" s="31">
        <f>(COUNTIF($A$4:$A1301,$A1301)=1)+0</f>
        <v>0</v>
      </c>
    </row>
    <row r="1302" spans="2:2" x14ac:dyDescent="0.25">
      <c r="B1302" s="31">
        <f>(COUNTIF($A$4:$A1302,$A1302)=1)+0</f>
        <v>0</v>
      </c>
    </row>
    <row r="1303" spans="2:2" x14ac:dyDescent="0.25">
      <c r="B1303" s="31">
        <f>(COUNTIF($A$4:$A1303,$A1303)=1)+0</f>
        <v>0</v>
      </c>
    </row>
    <row r="1304" spans="2:2" x14ac:dyDescent="0.25">
      <c r="B1304" s="31">
        <f>(COUNTIF($A$4:$A1304,$A1304)=1)+0</f>
        <v>0</v>
      </c>
    </row>
    <row r="1305" spans="2:2" x14ac:dyDescent="0.25">
      <c r="B1305" s="31">
        <f>(COUNTIF($A$4:$A1305,$A1305)=1)+0</f>
        <v>0</v>
      </c>
    </row>
    <row r="1306" spans="2:2" x14ac:dyDescent="0.25">
      <c r="B1306" s="31">
        <f>(COUNTIF($A$4:$A1306,$A1306)=1)+0</f>
        <v>0</v>
      </c>
    </row>
    <row r="1307" spans="2:2" x14ac:dyDescent="0.25">
      <c r="B1307" s="31">
        <f>(COUNTIF($A$4:$A1307,$A1307)=1)+0</f>
        <v>0</v>
      </c>
    </row>
    <row r="1308" spans="2:2" x14ac:dyDescent="0.25">
      <c r="B1308" s="31">
        <f>(COUNTIF($A$4:$A1308,$A1308)=1)+0</f>
        <v>0</v>
      </c>
    </row>
    <row r="1309" spans="2:2" x14ac:dyDescent="0.25">
      <c r="B1309" s="31">
        <f>(COUNTIF($A$4:$A1309,$A1309)=1)+0</f>
        <v>0</v>
      </c>
    </row>
    <row r="1310" spans="2:2" x14ac:dyDescent="0.25">
      <c r="B1310" s="31">
        <f>(COUNTIF($A$4:$A1310,$A1310)=1)+0</f>
        <v>0</v>
      </c>
    </row>
    <row r="1311" spans="2:2" x14ac:dyDescent="0.25">
      <c r="B1311" s="31">
        <f>(COUNTIF($A$4:$A1311,$A1311)=1)+0</f>
        <v>0</v>
      </c>
    </row>
    <row r="1312" spans="2:2" x14ac:dyDescent="0.25">
      <c r="B1312" s="31">
        <f>(COUNTIF($A$4:$A1312,$A1312)=1)+0</f>
        <v>0</v>
      </c>
    </row>
    <row r="1313" spans="2:2" x14ac:dyDescent="0.25">
      <c r="B1313" s="31">
        <f>(COUNTIF($A$4:$A1313,$A1313)=1)+0</f>
        <v>0</v>
      </c>
    </row>
    <row r="1314" spans="2:2" x14ac:dyDescent="0.25">
      <c r="B1314" s="31">
        <f>(COUNTIF($A$4:$A1314,$A1314)=1)+0</f>
        <v>0</v>
      </c>
    </row>
    <row r="1315" spans="2:2" x14ac:dyDescent="0.25">
      <c r="B1315" s="31">
        <f>(COUNTIF($A$4:$A1315,$A1315)=1)+0</f>
        <v>0</v>
      </c>
    </row>
    <row r="1316" spans="2:2" x14ac:dyDescent="0.25">
      <c r="B1316" s="31">
        <f>(COUNTIF($A$4:$A1316,$A1316)=1)+0</f>
        <v>0</v>
      </c>
    </row>
    <row r="1317" spans="2:2" x14ac:dyDescent="0.25">
      <c r="B1317" s="31">
        <f>(COUNTIF($A$4:$A1317,$A1317)=1)+0</f>
        <v>0</v>
      </c>
    </row>
    <row r="1318" spans="2:2" x14ac:dyDescent="0.25">
      <c r="B1318" s="31">
        <f>(COUNTIF($A$4:$A1318,$A1318)=1)+0</f>
        <v>0</v>
      </c>
    </row>
    <row r="1319" spans="2:2" x14ac:dyDescent="0.25">
      <c r="B1319" s="31">
        <f>(COUNTIF($A$4:$A1319,$A1319)=1)+0</f>
        <v>0</v>
      </c>
    </row>
    <row r="1320" spans="2:2" x14ac:dyDescent="0.25">
      <c r="B1320" s="31">
        <f>(COUNTIF($A$4:$A1320,$A1320)=1)+0</f>
        <v>0</v>
      </c>
    </row>
    <row r="1321" spans="2:2" x14ac:dyDescent="0.25">
      <c r="B1321" s="31">
        <f>(COUNTIF($A$4:$A1321,$A1321)=1)+0</f>
        <v>0</v>
      </c>
    </row>
    <row r="1322" spans="2:2" x14ac:dyDescent="0.25">
      <c r="B1322" s="31">
        <f>(COUNTIF($A$4:$A1322,$A1322)=1)+0</f>
        <v>0</v>
      </c>
    </row>
    <row r="1323" spans="2:2" x14ac:dyDescent="0.25">
      <c r="B1323" s="31">
        <f>(COUNTIF($A$4:$A1323,$A1323)=1)+0</f>
        <v>0</v>
      </c>
    </row>
    <row r="1324" spans="2:2" x14ac:dyDescent="0.25">
      <c r="B1324" s="31">
        <f>(COUNTIF($A$4:$A1324,$A1324)=1)+0</f>
        <v>0</v>
      </c>
    </row>
    <row r="1325" spans="2:2" x14ac:dyDescent="0.25">
      <c r="B1325" s="31">
        <f>(COUNTIF($A$4:$A1325,$A1325)=1)+0</f>
        <v>0</v>
      </c>
    </row>
    <row r="1326" spans="2:2" x14ac:dyDescent="0.25">
      <c r="B1326" s="31">
        <f>(COUNTIF($A$4:$A1326,$A1326)=1)+0</f>
        <v>0</v>
      </c>
    </row>
    <row r="1327" spans="2:2" x14ac:dyDescent="0.25">
      <c r="B1327" s="31">
        <f>(COUNTIF($A$4:$A1327,$A1327)=1)+0</f>
        <v>0</v>
      </c>
    </row>
    <row r="1328" spans="2:2" x14ac:dyDescent="0.25">
      <c r="B1328" s="31">
        <f>(COUNTIF($A$4:$A1328,$A1328)=1)+0</f>
        <v>0</v>
      </c>
    </row>
    <row r="1329" spans="2:2" x14ac:dyDescent="0.25">
      <c r="B1329" s="31">
        <f>(COUNTIF($A$4:$A1329,$A1329)=1)+0</f>
        <v>0</v>
      </c>
    </row>
    <row r="1330" spans="2:2" x14ac:dyDescent="0.25">
      <c r="B1330" s="31">
        <f>(COUNTIF($A$4:$A1330,$A1330)=1)+0</f>
        <v>0</v>
      </c>
    </row>
    <row r="1331" spans="2:2" x14ac:dyDescent="0.25">
      <c r="B1331" s="31">
        <f>(COUNTIF($A$4:$A1331,$A1331)=1)+0</f>
        <v>0</v>
      </c>
    </row>
    <row r="1332" spans="2:2" x14ac:dyDescent="0.25">
      <c r="B1332" s="31">
        <f>(COUNTIF($A$4:$A1332,$A1332)=1)+0</f>
        <v>0</v>
      </c>
    </row>
    <row r="1333" spans="2:2" x14ac:dyDescent="0.25">
      <c r="B1333" s="31">
        <f>(COUNTIF($A$4:$A1333,$A1333)=1)+0</f>
        <v>0</v>
      </c>
    </row>
    <row r="1334" spans="2:2" x14ac:dyDescent="0.25">
      <c r="B1334" s="31">
        <f>(COUNTIF($A$4:$A1334,$A1334)=1)+0</f>
        <v>0</v>
      </c>
    </row>
    <row r="1335" spans="2:2" x14ac:dyDescent="0.25">
      <c r="B1335" s="31">
        <f>(COUNTIF($A$4:$A1335,$A1335)=1)+0</f>
        <v>0</v>
      </c>
    </row>
    <row r="1336" spans="2:2" x14ac:dyDescent="0.25">
      <c r="B1336" s="31">
        <f>(COUNTIF($A$4:$A1336,$A1336)=1)+0</f>
        <v>0</v>
      </c>
    </row>
    <row r="1337" spans="2:2" x14ac:dyDescent="0.25">
      <c r="B1337" s="31">
        <f>(COUNTIF($A$4:$A1337,$A1337)=1)+0</f>
        <v>0</v>
      </c>
    </row>
    <row r="1338" spans="2:2" x14ac:dyDescent="0.25">
      <c r="B1338" s="31">
        <f>(COUNTIF($A$4:$A1338,$A1338)=1)+0</f>
        <v>0</v>
      </c>
    </row>
    <row r="1339" spans="2:2" x14ac:dyDescent="0.25">
      <c r="B1339" s="31">
        <f>(COUNTIF($A$4:$A1339,$A1339)=1)+0</f>
        <v>0</v>
      </c>
    </row>
    <row r="1340" spans="2:2" x14ac:dyDescent="0.25">
      <c r="B1340" s="31">
        <f>(COUNTIF($A$4:$A1340,$A1340)=1)+0</f>
        <v>0</v>
      </c>
    </row>
    <row r="1341" spans="2:2" x14ac:dyDescent="0.25">
      <c r="B1341" s="31">
        <f>(COUNTIF($A$4:$A1341,$A1341)=1)+0</f>
        <v>0</v>
      </c>
    </row>
    <row r="1342" spans="2:2" x14ac:dyDescent="0.25">
      <c r="B1342" s="31">
        <f>(COUNTIF($A$4:$A1342,$A1342)=1)+0</f>
        <v>0</v>
      </c>
    </row>
    <row r="1343" spans="2:2" x14ac:dyDescent="0.25">
      <c r="B1343" s="31">
        <f>(COUNTIF($A$4:$A1343,$A1343)=1)+0</f>
        <v>0</v>
      </c>
    </row>
    <row r="1344" spans="2:2" x14ac:dyDescent="0.25">
      <c r="B1344" s="31">
        <f>(COUNTIF($A$4:$A1344,$A1344)=1)+0</f>
        <v>0</v>
      </c>
    </row>
    <row r="1345" spans="2:2" x14ac:dyDescent="0.25">
      <c r="B1345" s="31">
        <f>(COUNTIF($A$4:$A1345,$A1345)=1)+0</f>
        <v>0</v>
      </c>
    </row>
    <row r="1346" spans="2:2" x14ac:dyDescent="0.25">
      <c r="B1346" s="31">
        <f>(COUNTIF($A$4:$A1346,$A1346)=1)+0</f>
        <v>0</v>
      </c>
    </row>
    <row r="1347" spans="2:2" x14ac:dyDescent="0.25">
      <c r="B1347" s="31">
        <f>(COUNTIF($A$4:$A1347,$A1347)=1)+0</f>
        <v>0</v>
      </c>
    </row>
    <row r="1348" spans="2:2" x14ac:dyDescent="0.25">
      <c r="B1348" s="31">
        <f>(COUNTIF($A$4:$A1348,$A1348)=1)+0</f>
        <v>0</v>
      </c>
    </row>
    <row r="1349" spans="2:2" x14ac:dyDescent="0.25">
      <c r="B1349" s="31">
        <f>(COUNTIF($A$4:$A1349,$A1349)=1)+0</f>
        <v>0</v>
      </c>
    </row>
    <row r="1350" spans="2:2" x14ac:dyDescent="0.25">
      <c r="B1350" s="31">
        <f>(COUNTIF($A$4:$A1350,$A1350)=1)+0</f>
        <v>0</v>
      </c>
    </row>
    <row r="1351" spans="2:2" x14ac:dyDescent="0.25">
      <c r="B1351" s="31">
        <f>(COUNTIF($A$4:$A1351,$A1351)=1)+0</f>
        <v>0</v>
      </c>
    </row>
    <row r="1352" spans="2:2" x14ac:dyDescent="0.25">
      <c r="B1352" s="31">
        <f>(COUNTIF($A$4:$A1352,$A1352)=1)+0</f>
        <v>0</v>
      </c>
    </row>
    <row r="1353" spans="2:2" x14ac:dyDescent="0.25">
      <c r="B1353" s="31">
        <f>(COUNTIF($A$4:$A1353,$A1353)=1)+0</f>
        <v>0</v>
      </c>
    </row>
    <row r="1354" spans="2:2" x14ac:dyDescent="0.25">
      <c r="B1354" s="31">
        <f>(COUNTIF($A$4:$A1354,$A1354)=1)+0</f>
        <v>0</v>
      </c>
    </row>
    <row r="1355" spans="2:2" x14ac:dyDescent="0.25">
      <c r="B1355" s="31">
        <f>(COUNTIF($A$4:$A1355,$A1355)=1)+0</f>
        <v>0</v>
      </c>
    </row>
    <row r="1356" spans="2:2" x14ac:dyDescent="0.25">
      <c r="B1356" s="31">
        <f>(COUNTIF($A$4:$A1356,$A1356)=1)+0</f>
        <v>0</v>
      </c>
    </row>
    <row r="1357" spans="2:2" x14ac:dyDescent="0.25">
      <c r="B1357" s="31">
        <f>(COUNTIF($A$4:$A1357,$A1357)=1)+0</f>
        <v>0</v>
      </c>
    </row>
    <row r="1358" spans="2:2" x14ac:dyDescent="0.25">
      <c r="B1358" s="31">
        <f>(COUNTIF($A$4:$A1358,$A1358)=1)+0</f>
        <v>0</v>
      </c>
    </row>
    <row r="1359" spans="2:2" x14ac:dyDescent="0.25">
      <c r="B1359" s="31">
        <f>(COUNTIF($A$4:$A1359,$A1359)=1)+0</f>
        <v>0</v>
      </c>
    </row>
    <row r="1360" spans="2:2" x14ac:dyDescent="0.25">
      <c r="B1360" s="31">
        <f>(COUNTIF($A$4:$A1360,$A1360)=1)+0</f>
        <v>0</v>
      </c>
    </row>
    <row r="1361" spans="2:2" x14ac:dyDescent="0.25">
      <c r="B1361" s="31">
        <f>(COUNTIF($A$4:$A1361,$A1361)=1)+0</f>
        <v>0</v>
      </c>
    </row>
    <row r="1362" spans="2:2" x14ac:dyDescent="0.25">
      <c r="B1362" s="31">
        <f>(COUNTIF($A$4:$A1362,$A1362)=1)+0</f>
        <v>0</v>
      </c>
    </row>
    <row r="1363" spans="2:2" x14ac:dyDescent="0.25">
      <c r="B1363" s="31">
        <f>(COUNTIF($A$4:$A1363,$A1363)=1)+0</f>
        <v>0</v>
      </c>
    </row>
    <row r="1364" spans="2:2" x14ac:dyDescent="0.25">
      <c r="B1364" s="31">
        <f>(COUNTIF($A$4:$A1364,$A1364)=1)+0</f>
        <v>0</v>
      </c>
    </row>
    <row r="1365" spans="2:2" x14ac:dyDescent="0.25">
      <c r="B1365" s="31">
        <f>(COUNTIF($A$4:$A1365,$A1365)=1)+0</f>
        <v>0</v>
      </c>
    </row>
    <row r="1366" spans="2:2" x14ac:dyDescent="0.25">
      <c r="B1366" s="31">
        <f>(COUNTIF($A$4:$A1366,$A1366)=1)+0</f>
        <v>0</v>
      </c>
    </row>
    <row r="1367" spans="2:2" x14ac:dyDescent="0.25">
      <c r="B1367" s="31">
        <f>(COUNTIF($A$4:$A1367,$A1367)=1)+0</f>
        <v>0</v>
      </c>
    </row>
    <row r="1368" spans="2:2" x14ac:dyDescent="0.25">
      <c r="B1368" s="31">
        <f>(COUNTIF($A$4:$A1368,$A1368)=1)+0</f>
        <v>0</v>
      </c>
    </row>
    <row r="1369" spans="2:2" x14ac:dyDescent="0.25">
      <c r="B1369" s="31">
        <f>(COUNTIF($A$4:$A1369,$A1369)=1)+0</f>
        <v>0</v>
      </c>
    </row>
    <row r="1370" spans="2:2" ht="66.75" customHeight="1" x14ac:dyDescent="0.25">
      <c r="B1370" s="31">
        <f>(COUNTIF($A$4:$A1370,$A1370)=1)+0</f>
        <v>0</v>
      </c>
    </row>
    <row r="1371" spans="2:2" ht="66.75" customHeight="1" x14ac:dyDescent="0.25">
      <c r="B1371" s="31">
        <f>(COUNTIF($A$4:$A1371,$A1371)=1)+0</f>
        <v>0</v>
      </c>
    </row>
    <row r="1372" spans="2:2" x14ac:dyDescent="0.25">
      <c r="B1372" s="31">
        <f>(COUNTIF($A$4:$A1372,$A1372)=1)+0</f>
        <v>0</v>
      </c>
    </row>
    <row r="1373" spans="2:2" x14ac:dyDescent="0.25">
      <c r="B1373" s="31">
        <f>(COUNTIF($A$4:$A1373,$A1373)=1)+0</f>
        <v>0</v>
      </c>
    </row>
    <row r="1374" spans="2:2" x14ac:dyDescent="0.25">
      <c r="B1374" s="31">
        <f>(COUNTIF($A$4:$A1374,$A1374)=1)+0</f>
        <v>0</v>
      </c>
    </row>
    <row r="1375" spans="2:2" x14ac:dyDescent="0.25">
      <c r="B1375" s="31">
        <f>(COUNTIF($A$4:$A1375,$A1375)=1)+0</f>
        <v>0</v>
      </c>
    </row>
    <row r="1376" spans="2:2" x14ac:dyDescent="0.25">
      <c r="B1376" s="31">
        <f>(COUNTIF($A$4:$A1376,$A1376)=1)+0</f>
        <v>0</v>
      </c>
    </row>
    <row r="1377" spans="2:2" x14ac:dyDescent="0.25">
      <c r="B1377" s="31">
        <f>(COUNTIF($A$4:$A1377,$A1377)=1)+0</f>
        <v>0</v>
      </c>
    </row>
    <row r="1378" spans="2:2" x14ac:dyDescent="0.25">
      <c r="B1378" s="31">
        <f>(COUNTIF($A$4:$A1378,$A1378)=1)+0</f>
        <v>0</v>
      </c>
    </row>
    <row r="1379" spans="2:2" x14ac:dyDescent="0.25">
      <c r="B1379" s="31">
        <f>(COUNTIF($A$4:$A1379,$A1379)=1)+0</f>
        <v>0</v>
      </c>
    </row>
    <row r="1380" spans="2:2" x14ac:dyDescent="0.25">
      <c r="B1380" s="31">
        <f>(COUNTIF($A$4:$A1380,$A1380)=1)+0</f>
        <v>0</v>
      </c>
    </row>
    <row r="1381" spans="2:2" x14ac:dyDescent="0.25">
      <c r="B1381" s="31">
        <f>(COUNTIF($A$4:$A1381,$A1381)=1)+0</f>
        <v>0</v>
      </c>
    </row>
    <row r="1382" spans="2:2" x14ac:dyDescent="0.25">
      <c r="B1382" s="31">
        <f>(COUNTIF($A$4:$A1382,$A1382)=1)+0</f>
        <v>0</v>
      </c>
    </row>
    <row r="1383" spans="2:2" x14ac:dyDescent="0.25">
      <c r="B1383" s="31">
        <f>(COUNTIF($A$4:$A1383,$A1383)=1)+0</f>
        <v>0</v>
      </c>
    </row>
    <row r="1384" spans="2:2" x14ac:dyDescent="0.25">
      <c r="B1384" s="31">
        <f>(COUNTIF($A$4:$A1384,$A1384)=1)+0</f>
        <v>0</v>
      </c>
    </row>
    <row r="1385" spans="2:2" x14ac:dyDescent="0.25">
      <c r="B1385" s="31">
        <f>(COUNTIF($A$4:$A1385,$A1385)=1)+0</f>
        <v>0</v>
      </c>
    </row>
    <row r="1386" spans="2:2" x14ac:dyDescent="0.25">
      <c r="B1386" s="31">
        <f>(COUNTIF($A$4:$A1386,$A1386)=1)+0</f>
        <v>0</v>
      </c>
    </row>
    <row r="1387" spans="2:2" x14ac:dyDescent="0.25">
      <c r="B1387" s="31">
        <f>(COUNTIF($A$4:$A1387,$A1387)=1)+0</f>
        <v>0</v>
      </c>
    </row>
    <row r="1388" spans="2:2" x14ac:dyDescent="0.25">
      <c r="B1388" s="31">
        <f>(COUNTIF($A$4:$A1388,$A1388)=1)+0</f>
        <v>0</v>
      </c>
    </row>
    <row r="1389" spans="2:2" x14ac:dyDescent="0.25">
      <c r="B1389" s="31">
        <f>(COUNTIF($A$4:$A1389,$A1389)=1)+0</f>
        <v>0</v>
      </c>
    </row>
    <row r="1390" spans="2:2" x14ac:dyDescent="0.25">
      <c r="B1390" s="31">
        <f>(COUNTIF($A$4:$A1390,$A1390)=1)+0</f>
        <v>0</v>
      </c>
    </row>
    <row r="1391" spans="2:2" x14ac:dyDescent="0.25">
      <c r="B1391" s="31">
        <f>(COUNTIF($A$4:$A1391,$A1391)=1)+0</f>
        <v>0</v>
      </c>
    </row>
    <row r="1392" spans="2:2" x14ac:dyDescent="0.25">
      <c r="B1392" s="31">
        <f>(COUNTIF($A$4:$A1392,$A1392)=1)+0</f>
        <v>0</v>
      </c>
    </row>
    <row r="1393" spans="2:2" x14ac:dyDescent="0.25">
      <c r="B1393" s="31">
        <f>(COUNTIF($A$4:$A1393,$A1393)=1)+0</f>
        <v>0</v>
      </c>
    </row>
    <row r="1394" spans="2:2" x14ac:dyDescent="0.25">
      <c r="B1394" s="31">
        <f>(COUNTIF($A$4:$A1394,$A1394)=1)+0</f>
        <v>0</v>
      </c>
    </row>
    <row r="1395" spans="2:2" x14ac:dyDescent="0.25">
      <c r="B1395" s="31">
        <f>(COUNTIF($A$4:$A1395,$A1395)=1)+0</f>
        <v>0</v>
      </c>
    </row>
    <row r="1396" spans="2:2" x14ac:dyDescent="0.25">
      <c r="B1396" s="31">
        <f>(COUNTIF($A$4:$A1396,$A1396)=1)+0</f>
        <v>0</v>
      </c>
    </row>
    <row r="1397" spans="2:2" x14ac:dyDescent="0.25">
      <c r="B1397" s="31">
        <f>(COUNTIF($A$4:$A1397,$A1397)=1)+0</f>
        <v>0</v>
      </c>
    </row>
    <row r="1398" spans="2:2" x14ac:dyDescent="0.25">
      <c r="B1398" s="31">
        <f>(COUNTIF($A$4:$A1398,$A1398)=1)+0</f>
        <v>0</v>
      </c>
    </row>
    <row r="1399" spans="2:2" x14ac:dyDescent="0.25">
      <c r="B1399" s="31">
        <f>(COUNTIF($A$4:$A1399,$A1399)=1)+0</f>
        <v>0</v>
      </c>
    </row>
    <row r="1400" spans="2:2" x14ac:dyDescent="0.25">
      <c r="B1400" s="31">
        <f>(COUNTIF($A$4:$A1400,$A1400)=1)+0</f>
        <v>0</v>
      </c>
    </row>
    <row r="1401" spans="2:2" x14ac:dyDescent="0.25">
      <c r="B1401" s="31">
        <f>(COUNTIF($A$4:$A1401,$A1401)=1)+0</f>
        <v>0</v>
      </c>
    </row>
    <row r="1402" spans="2:2" x14ac:dyDescent="0.25">
      <c r="B1402" s="31">
        <f>(COUNTIF($A$4:$A1402,$A1402)=1)+0</f>
        <v>0</v>
      </c>
    </row>
    <row r="1403" spans="2:2" x14ac:dyDescent="0.25">
      <c r="B1403" s="31">
        <f>(COUNTIF($A$4:$A1403,$A1403)=1)+0</f>
        <v>0</v>
      </c>
    </row>
    <row r="1404" spans="2:2" x14ac:dyDescent="0.25">
      <c r="B1404" s="31">
        <f>(COUNTIF($A$4:$A1404,$A1404)=1)+0</f>
        <v>0</v>
      </c>
    </row>
    <row r="1405" spans="2:2" x14ac:dyDescent="0.25">
      <c r="B1405" s="31">
        <f>(COUNTIF($A$4:$A1405,$A1405)=1)+0</f>
        <v>0</v>
      </c>
    </row>
    <row r="1406" spans="2:2" x14ac:dyDescent="0.25">
      <c r="B1406" s="31">
        <f>(COUNTIF($A$4:$A1406,$A1406)=1)+0</f>
        <v>0</v>
      </c>
    </row>
    <row r="1407" spans="2:2" x14ac:dyDescent="0.25">
      <c r="B1407" s="31">
        <f>(COUNTIF($A$4:$A1407,$A1407)=1)+0</f>
        <v>0</v>
      </c>
    </row>
    <row r="1408" spans="2:2" x14ac:dyDescent="0.25">
      <c r="B1408" s="31">
        <f>(COUNTIF($A$4:$A1408,$A1408)=1)+0</f>
        <v>0</v>
      </c>
    </row>
    <row r="1409" spans="2:2" x14ac:dyDescent="0.25">
      <c r="B1409" s="31">
        <f>(COUNTIF($A$4:$A1409,$A1409)=1)+0</f>
        <v>0</v>
      </c>
    </row>
    <row r="1410" spans="2:2" x14ac:dyDescent="0.25">
      <c r="B1410" s="31">
        <f>(COUNTIF($A$4:$A1410,$A1410)=1)+0</f>
        <v>0</v>
      </c>
    </row>
    <row r="1411" spans="2:2" x14ac:dyDescent="0.25">
      <c r="B1411" s="31">
        <f>(COUNTIF($A$4:$A1411,$A1411)=1)+0</f>
        <v>0</v>
      </c>
    </row>
    <row r="1412" spans="2:2" x14ac:dyDescent="0.25">
      <c r="B1412" s="31">
        <f>(COUNTIF($A$4:$A1412,$A1412)=1)+0</f>
        <v>0</v>
      </c>
    </row>
    <row r="1413" spans="2:2" x14ac:dyDescent="0.25">
      <c r="B1413" s="31">
        <f>(COUNTIF($A$4:$A1413,$A1413)=1)+0</f>
        <v>0</v>
      </c>
    </row>
    <row r="1414" spans="2:2" x14ac:dyDescent="0.25">
      <c r="B1414" s="31">
        <f>(COUNTIF($A$4:$A1414,$A1414)=1)+0</f>
        <v>0</v>
      </c>
    </row>
    <row r="1415" spans="2:2" x14ac:dyDescent="0.25">
      <c r="B1415" s="31">
        <f>(COUNTIF($A$4:$A1415,$A1415)=1)+0</f>
        <v>0</v>
      </c>
    </row>
    <row r="1416" spans="2:2" x14ac:dyDescent="0.25">
      <c r="B1416" s="31">
        <f>(COUNTIF($A$4:$A1416,$A1416)=1)+0</f>
        <v>0</v>
      </c>
    </row>
    <row r="1417" spans="2:2" x14ac:dyDescent="0.25">
      <c r="B1417" s="31">
        <f>(COUNTIF($A$4:$A1417,$A1417)=1)+0</f>
        <v>0</v>
      </c>
    </row>
    <row r="1418" spans="2:2" x14ac:dyDescent="0.25">
      <c r="B1418" s="31">
        <f>(COUNTIF($A$4:$A1418,$A1418)=1)+0</f>
        <v>0</v>
      </c>
    </row>
    <row r="1419" spans="2:2" x14ac:dyDescent="0.25">
      <c r="B1419" s="31">
        <f>(COUNTIF($A$4:$A1419,$A1419)=1)+0</f>
        <v>0</v>
      </c>
    </row>
    <row r="1420" spans="2:2" x14ac:dyDescent="0.25">
      <c r="B1420" s="31">
        <f>(COUNTIF($A$4:$A1420,$A1420)=1)+0</f>
        <v>0</v>
      </c>
    </row>
    <row r="1421" spans="2:2" x14ac:dyDescent="0.25">
      <c r="B1421" s="31">
        <f>(COUNTIF($A$4:$A1421,$A1421)=1)+0</f>
        <v>0</v>
      </c>
    </row>
    <row r="1422" spans="2:2" x14ac:dyDescent="0.25">
      <c r="B1422" s="31">
        <f>(COUNTIF($A$4:$A1422,$A1422)=1)+0</f>
        <v>0</v>
      </c>
    </row>
    <row r="1423" spans="2:2" x14ac:dyDescent="0.25">
      <c r="B1423" s="31">
        <f>(COUNTIF($A$4:$A1423,$A1423)=1)+0</f>
        <v>0</v>
      </c>
    </row>
    <row r="1424" spans="2:2" x14ac:dyDescent="0.25">
      <c r="B1424" s="31">
        <f>(COUNTIF($A$4:$A1424,$A1424)=1)+0</f>
        <v>0</v>
      </c>
    </row>
    <row r="1425" spans="2:2" x14ac:dyDescent="0.25">
      <c r="B1425" s="31">
        <f>(COUNTIF($A$4:$A1425,$A1425)=1)+0</f>
        <v>0</v>
      </c>
    </row>
    <row r="1426" spans="2:2" x14ac:dyDescent="0.25">
      <c r="B1426" s="31">
        <f>(COUNTIF($A$4:$A1426,$A1426)=1)+0</f>
        <v>0</v>
      </c>
    </row>
    <row r="1427" spans="2:2" x14ac:dyDescent="0.25">
      <c r="B1427" s="31">
        <f>(COUNTIF($A$4:$A1427,$A1427)=1)+0</f>
        <v>0</v>
      </c>
    </row>
    <row r="1428" spans="2:2" x14ac:dyDescent="0.25">
      <c r="B1428" s="31">
        <f>(COUNTIF($A$4:$A1428,$A1428)=1)+0</f>
        <v>0</v>
      </c>
    </row>
    <row r="1429" spans="2:2" x14ac:dyDescent="0.25">
      <c r="B1429" s="31">
        <f>(COUNTIF($A$4:$A1429,$A1429)=1)+0</f>
        <v>0</v>
      </c>
    </row>
    <row r="1430" spans="2:2" x14ac:dyDescent="0.25">
      <c r="B1430" s="31">
        <f>(COUNTIF($A$4:$A1430,$A1430)=1)+0</f>
        <v>0</v>
      </c>
    </row>
    <row r="1431" spans="2:2" x14ac:dyDescent="0.25">
      <c r="B1431" s="31">
        <f>(COUNTIF($A$4:$A1431,$A1431)=1)+0</f>
        <v>0</v>
      </c>
    </row>
    <row r="1432" spans="2:2" x14ac:dyDescent="0.25">
      <c r="B1432" s="31">
        <f>(COUNTIF($A$4:$A1432,$A1432)=1)+0</f>
        <v>0</v>
      </c>
    </row>
    <row r="1433" spans="2:2" x14ac:dyDescent="0.25">
      <c r="B1433" s="31">
        <f>(COUNTIF($A$4:$A1433,$A1433)=1)+0</f>
        <v>0</v>
      </c>
    </row>
    <row r="1434" spans="2:2" x14ac:dyDescent="0.25">
      <c r="B1434" s="31">
        <f>(COUNTIF($A$4:$A1434,$A1434)=1)+0</f>
        <v>0</v>
      </c>
    </row>
    <row r="1435" spans="2:2" x14ac:dyDescent="0.25">
      <c r="B1435" s="31">
        <f>(COUNTIF($A$4:$A1435,$A1435)=1)+0</f>
        <v>0</v>
      </c>
    </row>
    <row r="1436" spans="2:2" x14ac:dyDescent="0.25">
      <c r="B1436" s="31">
        <f>(COUNTIF($A$4:$A1436,$A1436)=1)+0</f>
        <v>0</v>
      </c>
    </row>
    <row r="1437" spans="2:2" x14ac:dyDescent="0.25">
      <c r="B1437" s="31">
        <f>(COUNTIF($A$4:$A1437,$A1437)=1)+0</f>
        <v>0</v>
      </c>
    </row>
    <row r="1438" spans="2:2" x14ac:dyDescent="0.25">
      <c r="B1438" s="31">
        <f>(COUNTIF($A$4:$A1438,$A1438)=1)+0</f>
        <v>0</v>
      </c>
    </row>
    <row r="1439" spans="2:2" x14ac:dyDescent="0.25">
      <c r="B1439" s="31">
        <f>(COUNTIF($A$4:$A1439,$A1439)=1)+0</f>
        <v>0</v>
      </c>
    </row>
    <row r="1440" spans="2:2" x14ac:dyDescent="0.25">
      <c r="B1440" s="31">
        <f>(COUNTIF($A$4:$A1440,$A1440)=1)+0</f>
        <v>0</v>
      </c>
    </row>
    <row r="1441" spans="2:2" x14ac:dyDescent="0.25">
      <c r="B1441" s="31">
        <f>(COUNTIF($A$4:$A1441,$A1441)=1)+0</f>
        <v>0</v>
      </c>
    </row>
    <row r="1442" spans="2:2" x14ac:dyDescent="0.25">
      <c r="B1442" s="31">
        <f>(COUNTIF($A$4:$A1442,$A1442)=1)+0</f>
        <v>0</v>
      </c>
    </row>
    <row r="1443" spans="2:2" x14ac:dyDescent="0.25">
      <c r="B1443" s="31">
        <f>(COUNTIF($A$4:$A1443,$A1443)=1)+0</f>
        <v>0</v>
      </c>
    </row>
    <row r="1444" spans="2:2" x14ac:dyDescent="0.25">
      <c r="B1444" s="31">
        <f>(COUNTIF($A$4:$A1444,$A1444)=1)+0</f>
        <v>0</v>
      </c>
    </row>
    <row r="1445" spans="2:2" x14ac:dyDescent="0.25">
      <c r="B1445" s="31">
        <f>(COUNTIF($A$4:$A1445,$A1445)=1)+0</f>
        <v>0</v>
      </c>
    </row>
    <row r="1446" spans="2:2" x14ac:dyDescent="0.25">
      <c r="B1446" s="31">
        <f>(COUNTIF($A$4:$A1446,$A1446)=1)+0</f>
        <v>0</v>
      </c>
    </row>
    <row r="1447" spans="2:2" x14ac:dyDescent="0.25">
      <c r="B1447" s="31">
        <f>(COUNTIF($A$4:$A1447,$A1447)=1)+0</f>
        <v>0</v>
      </c>
    </row>
    <row r="1448" spans="2:2" x14ac:dyDescent="0.25">
      <c r="B1448" s="31">
        <f>(COUNTIF($A$4:$A1448,$A1448)=1)+0</f>
        <v>0</v>
      </c>
    </row>
    <row r="1449" spans="2:2" x14ac:dyDescent="0.25">
      <c r="B1449" s="31">
        <f>(COUNTIF($A$4:$A1449,$A1449)=1)+0</f>
        <v>0</v>
      </c>
    </row>
    <row r="1450" spans="2:2" x14ac:dyDescent="0.25">
      <c r="B1450" s="31">
        <f>(COUNTIF($A$4:$A1450,$A1450)=1)+0</f>
        <v>0</v>
      </c>
    </row>
    <row r="1451" spans="2:2" x14ac:dyDescent="0.25">
      <c r="B1451" s="31">
        <f>(COUNTIF($A$4:$A1451,$A1451)=1)+0</f>
        <v>0</v>
      </c>
    </row>
    <row r="1452" spans="2:2" x14ac:dyDescent="0.25">
      <c r="B1452" s="31">
        <f>(COUNTIF($A$4:$A1452,$A1452)=1)+0</f>
        <v>0</v>
      </c>
    </row>
    <row r="1453" spans="2:2" x14ac:dyDescent="0.25">
      <c r="B1453" s="31">
        <f>(COUNTIF($A$4:$A1453,$A1453)=1)+0</f>
        <v>0</v>
      </c>
    </row>
    <row r="1454" spans="2:2" x14ac:dyDescent="0.25">
      <c r="B1454" s="31">
        <f>(COUNTIF($A$4:$A1454,$A1454)=1)+0</f>
        <v>0</v>
      </c>
    </row>
    <row r="1455" spans="2:2" x14ac:dyDescent="0.25">
      <c r="B1455" s="31">
        <f>(COUNTIF($A$4:$A1455,$A1455)=1)+0</f>
        <v>0</v>
      </c>
    </row>
    <row r="1456" spans="2:2" x14ac:dyDescent="0.25">
      <c r="B1456" s="31">
        <f>(COUNTIF($A$4:$A1456,$A1456)=1)+0</f>
        <v>0</v>
      </c>
    </row>
    <row r="1457" spans="2:4" x14ac:dyDescent="0.25">
      <c r="B1457" s="31">
        <f>(COUNTIF($A$4:$A1457,$A1457)=1)+0</f>
        <v>0</v>
      </c>
    </row>
    <row r="1458" spans="2:4" x14ac:dyDescent="0.25">
      <c r="B1458" s="31">
        <f>(COUNTIF($A$4:$A1458,$A1458)=1)+0</f>
        <v>0</v>
      </c>
    </row>
    <row r="1459" spans="2:4" x14ac:dyDescent="0.25">
      <c r="B1459" s="31">
        <f>(COUNTIF($A$4:$A1459,$A1459)=1)+0</f>
        <v>0</v>
      </c>
    </row>
    <row r="1460" spans="2:4" x14ac:dyDescent="0.25">
      <c r="B1460" s="31">
        <f>(COUNTIF($A$4:$A1460,$A1460)=1)+0</f>
        <v>0</v>
      </c>
    </row>
    <row r="1461" spans="2:4" x14ac:dyDescent="0.25">
      <c r="B1461" s="31">
        <f>(COUNTIF($A$4:$A1461,$A1461)=1)+0</f>
        <v>0</v>
      </c>
    </row>
    <row r="1462" spans="2:4" x14ac:dyDescent="0.25">
      <c r="B1462" s="31">
        <f>(COUNTIF($A$4:$A1462,$A1462)=1)+0</f>
        <v>0</v>
      </c>
    </row>
    <row r="1463" spans="2:4" x14ac:dyDescent="0.25">
      <c r="D1463" s="31">
        <f>(COUNTIF($A$7:$A1463,$A1463)=1)+0</f>
        <v>0</v>
      </c>
    </row>
    <row r="1464" spans="2:4" x14ac:dyDescent="0.25">
      <c r="D1464" s="31">
        <f>(COUNTIF($A$7:$A1464,$A1464)=1)+0</f>
        <v>0</v>
      </c>
    </row>
    <row r="1465" spans="2:4" x14ac:dyDescent="0.25">
      <c r="D1465" s="31">
        <f>(COUNTIF($A$7:$A1465,$A1465)=1)+0</f>
        <v>0</v>
      </c>
    </row>
    <row r="1466" spans="2:4" x14ac:dyDescent="0.25">
      <c r="D1466" s="31">
        <f>(COUNTIF($A$7:$A1466,$A1466)=1)+0</f>
        <v>0</v>
      </c>
    </row>
    <row r="1467" spans="2:4" x14ac:dyDescent="0.25">
      <c r="D1467" s="31">
        <f>(COUNTIF($A$7:$A1467,$A1467)=1)+0</f>
        <v>0</v>
      </c>
    </row>
    <row r="1468" spans="2:4" x14ac:dyDescent="0.25">
      <c r="D1468" s="31">
        <f>(COUNTIF($A$7:$A1468,$A1468)=1)+0</f>
        <v>0</v>
      </c>
    </row>
    <row r="1469" spans="2:4" x14ac:dyDescent="0.25">
      <c r="D1469" s="31">
        <f>(COUNTIF($A$7:$A1469,$A1469)=1)+0</f>
        <v>0</v>
      </c>
    </row>
    <row r="1470" spans="2:4" x14ac:dyDescent="0.25">
      <c r="D1470" s="31">
        <f>(COUNTIF($A$7:$A1470,$A1470)=1)+0</f>
        <v>0</v>
      </c>
    </row>
    <row r="1471" spans="2:4" x14ac:dyDescent="0.25">
      <c r="D1471" s="31">
        <f>(COUNTIF($A$7:$A1471,$A1471)=1)+0</f>
        <v>0</v>
      </c>
    </row>
    <row r="1472" spans="2:4" x14ac:dyDescent="0.25">
      <c r="D1472" s="31">
        <f>(COUNTIF($A$7:$A1472,$A1472)=1)+0</f>
        <v>0</v>
      </c>
    </row>
    <row r="1473" spans="4:4" x14ac:dyDescent="0.25">
      <c r="D1473" s="31">
        <f>(COUNTIF($A$7:$A1473,$A1473)=1)+0</f>
        <v>0</v>
      </c>
    </row>
    <row r="1474" spans="4:4" x14ac:dyDescent="0.25">
      <c r="D1474" s="31">
        <f>(COUNTIF($A$7:$A1474,$A1474)=1)+0</f>
        <v>0</v>
      </c>
    </row>
    <row r="1475" spans="4:4" x14ac:dyDescent="0.25">
      <c r="D1475" s="31">
        <f>(COUNTIF($A$7:$A1475,$A1475)=1)+0</f>
        <v>0</v>
      </c>
    </row>
    <row r="1476" spans="4:4" x14ac:dyDescent="0.25">
      <c r="D1476" s="31">
        <f>(COUNTIF($A$7:$A1476,$A1476)=1)+0</f>
        <v>0</v>
      </c>
    </row>
    <row r="1477" spans="4:4" x14ac:dyDescent="0.25">
      <c r="D1477" s="31">
        <f>(COUNTIF($A$7:$A1477,$A1477)=1)+0</f>
        <v>0</v>
      </c>
    </row>
    <row r="1478" spans="4:4" x14ac:dyDescent="0.25">
      <c r="D1478" s="31">
        <f>(COUNTIF($A$7:$A1478,$A1478)=1)+0</f>
        <v>0</v>
      </c>
    </row>
    <row r="1479" spans="4:4" x14ac:dyDescent="0.25">
      <c r="D1479" s="31">
        <f>(COUNTIF($A$7:$A1479,$A1479)=1)+0</f>
        <v>0</v>
      </c>
    </row>
    <row r="1480" spans="4:4" x14ac:dyDescent="0.25">
      <c r="D1480" s="31">
        <f>(COUNTIF($A$7:$A1480,$A1480)=1)+0</f>
        <v>0</v>
      </c>
    </row>
    <row r="1481" spans="4:4" x14ac:dyDescent="0.25">
      <c r="D1481" s="31">
        <f>(COUNTIF($A$7:$A1481,$A1481)=1)+0</f>
        <v>0</v>
      </c>
    </row>
    <row r="1482" spans="4:4" x14ac:dyDescent="0.25">
      <c r="D1482" s="31">
        <f>(COUNTIF($A$7:$A1482,$A1482)=1)+0</f>
        <v>0</v>
      </c>
    </row>
    <row r="1483" spans="4:4" x14ac:dyDescent="0.25">
      <c r="D1483" s="31">
        <f>(COUNTIF($A$7:$A1483,$A1483)=1)+0</f>
        <v>0</v>
      </c>
    </row>
    <row r="1484" spans="4:4" x14ac:dyDescent="0.25">
      <c r="D1484" s="31">
        <f>(COUNTIF($A$7:$A1484,$A1484)=1)+0</f>
        <v>0</v>
      </c>
    </row>
    <row r="1485" spans="4:4" x14ac:dyDescent="0.25">
      <c r="D1485" s="31">
        <f>(COUNTIF($A$7:$A1485,$A1485)=1)+0</f>
        <v>0</v>
      </c>
    </row>
    <row r="1486" spans="4:4" x14ac:dyDescent="0.25">
      <c r="D1486" s="31">
        <f>(COUNTIF($A$7:$A1486,$A1486)=1)+0</f>
        <v>0</v>
      </c>
    </row>
    <row r="1487" spans="4:4" x14ac:dyDescent="0.25">
      <c r="D1487" s="31">
        <f>(COUNTIF($A$7:$A1487,$A1487)=1)+0</f>
        <v>0</v>
      </c>
    </row>
    <row r="1488" spans="4:4" x14ac:dyDescent="0.25">
      <c r="D1488" s="31">
        <f>(COUNTIF($A$7:$A1488,$A1488)=1)+0</f>
        <v>0</v>
      </c>
    </row>
    <row r="1489" spans="4:4" x14ac:dyDescent="0.25">
      <c r="D1489" s="31">
        <f>(COUNTIF($A$7:$A1489,$A1489)=1)+0</f>
        <v>0</v>
      </c>
    </row>
    <row r="1490" spans="4:4" x14ac:dyDescent="0.25">
      <c r="D1490" s="31">
        <f>(COUNTIF($A$7:$A1490,$A1490)=1)+0</f>
        <v>0</v>
      </c>
    </row>
    <row r="1491" spans="4:4" x14ac:dyDescent="0.25">
      <c r="D1491" s="31">
        <f>(COUNTIF($A$7:$A1491,$A1491)=1)+0</f>
        <v>0</v>
      </c>
    </row>
    <row r="1492" spans="4:4" x14ac:dyDescent="0.25">
      <c r="D1492" s="31">
        <f>(COUNTIF($A$7:$A1492,$A1492)=1)+0</f>
        <v>0</v>
      </c>
    </row>
    <row r="1493" spans="4:4" x14ac:dyDescent="0.25">
      <c r="D1493" s="31">
        <f>(COUNTIF($A$7:$A1493,$A1493)=1)+0</f>
        <v>0</v>
      </c>
    </row>
    <row r="1494" spans="4:4" x14ac:dyDescent="0.25">
      <c r="D1494" s="31">
        <f>(COUNTIF($A$7:$A1494,$A1494)=1)+0</f>
        <v>0</v>
      </c>
    </row>
    <row r="1495" spans="4:4" x14ac:dyDescent="0.25">
      <c r="D1495" s="31">
        <f>(COUNTIF($A$7:$A1495,$A1495)=1)+0</f>
        <v>0</v>
      </c>
    </row>
    <row r="1496" spans="4:4" x14ac:dyDescent="0.25">
      <c r="D1496" s="31">
        <f>(COUNTIF($A$7:$A1496,$A1496)=1)+0</f>
        <v>0</v>
      </c>
    </row>
    <row r="1497" spans="4:4" x14ac:dyDescent="0.25">
      <c r="D1497" s="31">
        <f>(COUNTIF($A$7:$A1497,$A1497)=1)+0</f>
        <v>0</v>
      </c>
    </row>
    <row r="1498" spans="4:4" x14ac:dyDescent="0.25">
      <c r="D1498" s="31">
        <f>(COUNTIF($A$7:$A1498,$A1498)=1)+0</f>
        <v>0</v>
      </c>
    </row>
    <row r="1499" spans="4:4" x14ac:dyDescent="0.25">
      <c r="D1499" s="31">
        <f>(COUNTIF($A$7:$A1499,$A1499)=1)+0</f>
        <v>0</v>
      </c>
    </row>
    <row r="1500" spans="4:4" x14ac:dyDescent="0.25">
      <c r="D1500" s="31">
        <f>(COUNTIF($A$7:$A1500,$A1500)=1)+0</f>
        <v>0</v>
      </c>
    </row>
    <row r="1501" spans="4:4" x14ac:dyDescent="0.25">
      <c r="D1501" s="31">
        <f>(COUNTIF($A$7:$A1501,$A1501)=1)+0</f>
        <v>0</v>
      </c>
    </row>
    <row r="1502" spans="4:4" x14ac:dyDescent="0.25">
      <c r="D1502" s="31">
        <f>(COUNTIF($A$7:$A1502,$A1502)=1)+0</f>
        <v>0</v>
      </c>
    </row>
    <row r="1503" spans="4:4" x14ac:dyDescent="0.25">
      <c r="D1503" s="31">
        <f>(COUNTIF($A$7:$A1503,$A1503)=1)+0</f>
        <v>0</v>
      </c>
    </row>
    <row r="1504" spans="4:4" x14ac:dyDescent="0.25">
      <c r="D1504" s="31">
        <f>(COUNTIF($A$7:$A1504,$A1504)=1)+0</f>
        <v>0</v>
      </c>
    </row>
    <row r="1505" spans="4:4" x14ac:dyDescent="0.25">
      <c r="D1505" s="31">
        <f>(COUNTIF($A$7:$A1505,$A1505)=1)+0</f>
        <v>0</v>
      </c>
    </row>
    <row r="1506" spans="4:4" x14ac:dyDescent="0.25">
      <c r="D1506" s="31">
        <f>(COUNTIF($A$7:$A1506,$A1506)=1)+0</f>
        <v>0</v>
      </c>
    </row>
    <row r="1507" spans="4:4" x14ac:dyDescent="0.25">
      <c r="D1507" s="31">
        <f>(COUNTIF($A$7:$A1507,$A1507)=1)+0</f>
        <v>0</v>
      </c>
    </row>
    <row r="1508" spans="4:4" x14ac:dyDescent="0.25">
      <c r="D1508" s="31">
        <f>(COUNTIF($A$7:$A1508,$A1508)=1)+0</f>
        <v>0</v>
      </c>
    </row>
    <row r="1509" spans="4:4" x14ac:dyDescent="0.25">
      <c r="D1509" s="31">
        <f>(COUNTIF($A$7:$A1509,$A1509)=1)+0</f>
        <v>0</v>
      </c>
    </row>
    <row r="1510" spans="4:4" x14ac:dyDescent="0.25">
      <c r="D1510" s="31">
        <f>(COUNTIF($A$7:$A1510,$A1510)=1)+0</f>
        <v>0</v>
      </c>
    </row>
    <row r="1511" spans="4:4" x14ac:dyDescent="0.25">
      <c r="D1511" s="31">
        <f>(COUNTIF($A$7:$A1511,$A1511)=1)+0</f>
        <v>0</v>
      </c>
    </row>
    <row r="1512" spans="4:4" x14ac:dyDescent="0.25">
      <c r="D1512" s="31">
        <f>(COUNTIF($A$7:$A1512,$A1512)=1)+0</f>
        <v>0</v>
      </c>
    </row>
    <row r="1513" spans="4:4" x14ac:dyDescent="0.25">
      <c r="D1513" s="31">
        <f>(COUNTIF($A$7:$A1513,$A1513)=1)+0</f>
        <v>0</v>
      </c>
    </row>
    <row r="1514" spans="4:4" x14ac:dyDescent="0.25">
      <c r="D1514" s="31">
        <f>(COUNTIF($A$7:$A1514,$A1514)=1)+0</f>
        <v>0</v>
      </c>
    </row>
    <row r="1515" spans="4:4" x14ac:dyDescent="0.25">
      <c r="D1515" s="31">
        <f>(COUNTIF($A$7:$A1515,$A1515)=1)+0</f>
        <v>0</v>
      </c>
    </row>
    <row r="1516" spans="4:4" x14ac:dyDescent="0.25">
      <c r="D1516" s="31">
        <f>(COUNTIF($A$7:$A1516,$A1516)=1)+0</f>
        <v>0</v>
      </c>
    </row>
    <row r="1517" spans="4:4" x14ac:dyDescent="0.25">
      <c r="D1517" s="31">
        <f>(COUNTIF($A$7:$A1517,$A1517)=1)+0</f>
        <v>0</v>
      </c>
    </row>
    <row r="1518" spans="4:4" x14ac:dyDescent="0.25">
      <c r="D1518" s="31">
        <f>(COUNTIF($A$7:$A1518,$A1518)=1)+0</f>
        <v>0</v>
      </c>
    </row>
    <row r="1519" spans="4:4" x14ac:dyDescent="0.25">
      <c r="D1519" s="31">
        <f>(COUNTIF($A$7:$A1519,$A1519)=1)+0</f>
        <v>0</v>
      </c>
    </row>
    <row r="1520" spans="4:4" x14ac:dyDescent="0.25">
      <c r="D1520" s="31">
        <f>(COUNTIF($A$7:$A1520,$A1520)=1)+0</f>
        <v>0</v>
      </c>
    </row>
    <row r="1521" spans="4:4" x14ac:dyDescent="0.25">
      <c r="D1521" s="31">
        <f>(COUNTIF($A$7:$A1521,$A1521)=1)+0</f>
        <v>0</v>
      </c>
    </row>
    <row r="1522" spans="4:4" x14ac:dyDescent="0.25">
      <c r="D1522" s="31">
        <f>(COUNTIF($A$7:$A1522,$A1522)=1)+0</f>
        <v>0</v>
      </c>
    </row>
    <row r="1523" spans="4:4" x14ac:dyDescent="0.25">
      <c r="D1523" s="31">
        <f>(COUNTIF($A$7:$A1523,$A1523)=1)+0</f>
        <v>0</v>
      </c>
    </row>
    <row r="1524" spans="4:4" x14ac:dyDescent="0.25">
      <c r="D1524" s="31">
        <f>(COUNTIF($A$7:$A1524,$A1524)=1)+0</f>
        <v>0</v>
      </c>
    </row>
    <row r="1525" spans="4:4" x14ac:dyDescent="0.25">
      <c r="D1525" s="31">
        <f>(COUNTIF($A$7:$A1525,$A1525)=1)+0</f>
        <v>0</v>
      </c>
    </row>
    <row r="1526" spans="4:4" x14ac:dyDescent="0.25">
      <c r="D1526" s="31">
        <f>(COUNTIF($A$7:$A1526,$A1526)=1)+0</f>
        <v>0</v>
      </c>
    </row>
    <row r="1527" spans="4:4" x14ac:dyDescent="0.25">
      <c r="D1527" s="31">
        <f>(COUNTIF($A$7:$A1527,$A1527)=1)+0</f>
        <v>0</v>
      </c>
    </row>
    <row r="1528" spans="4:4" x14ac:dyDescent="0.25">
      <c r="D1528" s="31">
        <f>(COUNTIF($A$7:$A1528,$A1528)=1)+0</f>
        <v>0</v>
      </c>
    </row>
    <row r="1529" spans="4:4" x14ac:dyDescent="0.25">
      <c r="D1529" s="31">
        <f>(COUNTIF($A$7:$A1529,$A1529)=1)+0</f>
        <v>0</v>
      </c>
    </row>
    <row r="1530" spans="4:4" x14ac:dyDescent="0.25">
      <c r="D1530" s="31">
        <f>(COUNTIF($A$7:$A1530,$A1530)=1)+0</f>
        <v>0</v>
      </c>
    </row>
    <row r="1531" spans="4:4" x14ac:dyDescent="0.25">
      <c r="D1531" s="31">
        <f>(COUNTIF($A$7:$A1531,$A1531)=1)+0</f>
        <v>0</v>
      </c>
    </row>
    <row r="1532" spans="4:4" x14ac:dyDescent="0.25">
      <c r="D1532" s="31">
        <f>(COUNTIF($A$7:$A1532,$A1532)=1)+0</f>
        <v>0</v>
      </c>
    </row>
    <row r="1533" spans="4:4" x14ac:dyDescent="0.25">
      <c r="D1533" s="31">
        <f>(COUNTIF($A$7:$A1533,$A1533)=1)+0</f>
        <v>0</v>
      </c>
    </row>
    <row r="1534" spans="4:4" x14ac:dyDescent="0.25">
      <c r="D1534" s="31">
        <f>(COUNTIF($A$7:$A1534,$A1534)=1)+0</f>
        <v>0</v>
      </c>
    </row>
    <row r="1535" spans="4:4" x14ac:dyDescent="0.25">
      <c r="D1535" s="31">
        <f>(COUNTIF($A$7:$A1535,$A1535)=1)+0</f>
        <v>0</v>
      </c>
    </row>
    <row r="1536" spans="4:4" x14ac:dyDescent="0.25">
      <c r="D1536" s="31">
        <f>(COUNTIF($A$7:$A1536,$A1536)=1)+0</f>
        <v>0</v>
      </c>
    </row>
    <row r="1537" spans="4:4" x14ac:dyDescent="0.25">
      <c r="D1537" s="31">
        <f>(COUNTIF($A$7:$A1537,$A1537)=1)+0</f>
        <v>0</v>
      </c>
    </row>
    <row r="1538" spans="4:4" x14ac:dyDescent="0.25">
      <c r="D1538" s="31">
        <f>(COUNTIF($A$7:$A1538,$A1538)=1)+0</f>
        <v>0</v>
      </c>
    </row>
    <row r="1539" spans="4:4" x14ac:dyDescent="0.25">
      <c r="D1539" s="31">
        <f>(COUNTIF($A$7:$A1539,$A1539)=1)+0</f>
        <v>0</v>
      </c>
    </row>
    <row r="1540" spans="4:4" x14ac:dyDescent="0.25">
      <c r="D1540" s="31">
        <f>(COUNTIF($A$7:$A1540,$A1540)=1)+0</f>
        <v>0</v>
      </c>
    </row>
    <row r="1541" spans="4:4" x14ac:dyDescent="0.25">
      <c r="D1541" s="31">
        <f>(COUNTIF($A$7:$A1541,$A1541)=1)+0</f>
        <v>0</v>
      </c>
    </row>
    <row r="1542" spans="4:4" x14ac:dyDescent="0.25">
      <c r="D1542" s="31">
        <f>(COUNTIF($A$7:$A1542,$A1542)=1)+0</f>
        <v>0</v>
      </c>
    </row>
    <row r="1543" spans="4:4" x14ac:dyDescent="0.25">
      <c r="D1543" s="31">
        <f>(COUNTIF($A$7:$A1543,$A1543)=1)+0</f>
        <v>0</v>
      </c>
    </row>
    <row r="1544" spans="4:4" x14ac:dyDescent="0.25">
      <c r="D1544" s="31">
        <f>(COUNTIF($A$7:$A1544,$A1544)=1)+0</f>
        <v>0</v>
      </c>
    </row>
    <row r="1545" spans="4:4" x14ac:dyDescent="0.25">
      <c r="D1545" s="31">
        <f>(COUNTIF($A$7:$A1545,$A1545)=1)+0</f>
        <v>0</v>
      </c>
    </row>
    <row r="1546" spans="4:4" x14ac:dyDescent="0.25">
      <c r="D1546" s="31">
        <f>(COUNTIF($A$7:$A1546,$A1546)=1)+0</f>
        <v>0</v>
      </c>
    </row>
    <row r="1547" spans="4:4" x14ac:dyDescent="0.25">
      <c r="D1547" s="31">
        <f>(COUNTIF($A$7:$A1547,$A1547)=1)+0</f>
        <v>0</v>
      </c>
    </row>
    <row r="1548" spans="4:4" x14ac:dyDescent="0.25">
      <c r="D1548" s="31">
        <f>(COUNTIF($A$7:$A1548,$A1548)=1)+0</f>
        <v>0</v>
      </c>
    </row>
    <row r="1549" spans="4:4" x14ac:dyDescent="0.25">
      <c r="D1549" s="31">
        <f>(COUNTIF($A$7:$A1549,$A1549)=1)+0</f>
        <v>0</v>
      </c>
    </row>
    <row r="1550" spans="4:4" x14ac:dyDescent="0.25">
      <c r="D1550" s="31">
        <f>(COUNTIF($A$7:$A1550,$A1550)=1)+0</f>
        <v>0</v>
      </c>
    </row>
    <row r="1551" spans="4:4" x14ac:dyDescent="0.25">
      <c r="D1551" s="31">
        <f>(COUNTIF($A$7:$A1551,$A1551)=1)+0</f>
        <v>0</v>
      </c>
    </row>
    <row r="1552" spans="4:4" x14ac:dyDescent="0.25">
      <c r="D1552" s="31">
        <f>(COUNTIF($A$7:$A1552,$A1552)=1)+0</f>
        <v>0</v>
      </c>
    </row>
    <row r="1553" spans="4:4" x14ac:dyDescent="0.25">
      <c r="D1553" s="31">
        <f>(COUNTIF($A$7:$A1553,$A1553)=1)+0</f>
        <v>0</v>
      </c>
    </row>
    <row r="1554" spans="4:4" x14ac:dyDescent="0.25">
      <c r="D1554" s="31">
        <f>(COUNTIF($A$7:$A1554,$A1554)=1)+0</f>
        <v>0</v>
      </c>
    </row>
    <row r="1555" spans="4:4" x14ac:dyDescent="0.25">
      <c r="D1555" s="31">
        <f>(COUNTIF($A$7:$A1555,$A1555)=1)+0</f>
        <v>0</v>
      </c>
    </row>
    <row r="1556" spans="4:4" x14ac:dyDescent="0.25">
      <c r="D1556" s="31">
        <f>(COUNTIF($A$7:$A1556,$A1556)=1)+0</f>
        <v>0</v>
      </c>
    </row>
    <row r="1557" spans="4:4" x14ac:dyDescent="0.25">
      <c r="D1557" s="31">
        <f>(COUNTIF($A$7:$A1557,$A1557)=1)+0</f>
        <v>0</v>
      </c>
    </row>
    <row r="1558" spans="4:4" x14ac:dyDescent="0.25">
      <c r="D1558" s="31">
        <f>(COUNTIF($A$7:$A1558,$A1558)=1)+0</f>
        <v>0</v>
      </c>
    </row>
    <row r="1559" spans="4:4" x14ac:dyDescent="0.25">
      <c r="D1559" s="31">
        <f>(COUNTIF($A$7:$A1559,$A1559)=1)+0</f>
        <v>0</v>
      </c>
    </row>
    <row r="1560" spans="4:4" x14ac:dyDescent="0.25">
      <c r="D1560" s="31">
        <f>(COUNTIF($A$7:$A1560,$A1560)=1)+0</f>
        <v>0</v>
      </c>
    </row>
    <row r="1561" spans="4:4" x14ac:dyDescent="0.25">
      <c r="D1561" s="31">
        <f>(COUNTIF($A$7:$A1561,$A1561)=1)+0</f>
        <v>0</v>
      </c>
    </row>
    <row r="1562" spans="4:4" x14ac:dyDescent="0.25">
      <c r="D1562" s="31">
        <f>(COUNTIF($A$7:$A1562,$A1562)=1)+0</f>
        <v>0</v>
      </c>
    </row>
    <row r="1563" spans="4:4" x14ac:dyDescent="0.25">
      <c r="D1563" s="31">
        <f>(COUNTIF($A$7:$A1563,$A1563)=1)+0</f>
        <v>0</v>
      </c>
    </row>
    <row r="1564" spans="4:4" x14ac:dyDescent="0.25">
      <c r="D1564" s="31">
        <f>(COUNTIF($A$7:$A1564,$A1564)=1)+0</f>
        <v>0</v>
      </c>
    </row>
    <row r="1565" spans="4:4" x14ac:dyDescent="0.25">
      <c r="D1565" s="31">
        <f>(COUNTIF($A$7:$A1565,$A1565)=1)+0</f>
        <v>0</v>
      </c>
    </row>
    <row r="1566" spans="4:4" x14ac:dyDescent="0.25">
      <c r="D1566" s="31">
        <f>(COUNTIF($A$7:$A1566,$A1566)=1)+0</f>
        <v>0</v>
      </c>
    </row>
    <row r="1567" spans="4:4" x14ac:dyDescent="0.25">
      <c r="D1567" s="31">
        <f>(COUNTIF($A$7:$A1567,$A1567)=1)+0</f>
        <v>0</v>
      </c>
    </row>
    <row r="1568" spans="4:4" x14ac:dyDescent="0.25">
      <c r="D1568" s="31">
        <f>(COUNTIF($A$7:$A1568,$A1568)=1)+0</f>
        <v>0</v>
      </c>
    </row>
    <row r="1569" spans="4:4" x14ac:dyDescent="0.25">
      <c r="D1569" s="31">
        <f>(COUNTIF($A$7:$A1569,$A1569)=1)+0</f>
        <v>0</v>
      </c>
    </row>
    <row r="1570" spans="4:4" x14ac:dyDescent="0.25">
      <c r="D1570" s="31">
        <f>(COUNTIF($A$7:$A1570,$A1570)=1)+0</f>
        <v>0</v>
      </c>
    </row>
    <row r="1571" spans="4:4" x14ac:dyDescent="0.25">
      <c r="D1571" s="31">
        <f>(COUNTIF($A$7:$A1571,$A1571)=1)+0</f>
        <v>0</v>
      </c>
    </row>
    <row r="1572" spans="4:4" x14ac:dyDescent="0.25">
      <c r="D1572" s="31">
        <f>(COUNTIF($A$7:$A1572,$A1572)=1)+0</f>
        <v>0</v>
      </c>
    </row>
    <row r="1573" spans="4:4" x14ac:dyDescent="0.25">
      <c r="D1573" s="31">
        <f>(COUNTIF($A$7:$A1573,$A1573)=1)+0</f>
        <v>0</v>
      </c>
    </row>
    <row r="1574" spans="4:4" x14ac:dyDescent="0.25">
      <c r="D1574" s="31">
        <f>(COUNTIF($A$7:$A1574,$A1574)=1)+0</f>
        <v>0</v>
      </c>
    </row>
    <row r="1575" spans="4:4" x14ac:dyDescent="0.25">
      <c r="D1575" s="31">
        <f>(COUNTIF($A$7:$A1575,$A1575)=1)+0</f>
        <v>0</v>
      </c>
    </row>
    <row r="1576" spans="4:4" x14ac:dyDescent="0.25">
      <c r="D1576" s="31">
        <f>(COUNTIF($A$7:$A1576,$A1576)=1)+0</f>
        <v>0</v>
      </c>
    </row>
    <row r="1577" spans="4:4" x14ac:dyDescent="0.25">
      <c r="D1577" s="31">
        <f>(COUNTIF($A$7:$A1577,$A1577)=1)+0</f>
        <v>0</v>
      </c>
    </row>
    <row r="1578" spans="4:4" x14ac:dyDescent="0.25">
      <c r="D1578" s="31">
        <f>(COUNTIF($A$7:$A1578,$A1578)=1)+0</f>
        <v>0</v>
      </c>
    </row>
    <row r="1579" spans="4:4" x14ac:dyDescent="0.25">
      <c r="D1579" s="31">
        <f>(COUNTIF($A$7:$A1579,$A1579)=1)+0</f>
        <v>0</v>
      </c>
    </row>
    <row r="1580" spans="4:4" x14ac:dyDescent="0.25">
      <c r="D1580" s="31">
        <f>(COUNTIF($A$7:$A1580,$A1580)=1)+0</f>
        <v>0</v>
      </c>
    </row>
    <row r="1581" spans="4:4" x14ac:dyDescent="0.25">
      <c r="D1581" s="31">
        <f>(COUNTIF($A$7:$A1581,$A1581)=1)+0</f>
        <v>0</v>
      </c>
    </row>
    <row r="1582" spans="4:4" x14ac:dyDescent="0.25">
      <c r="D1582" s="31">
        <f>(COUNTIF($A$7:$A1582,$A1582)=1)+0</f>
        <v>0</v>
      </c>
    </row>
    <row r="1583" spans="4:4" x14ac:dyDescent="0.25">
      <c r="D1583" s="31">
        <f>(COUNTIF($A$7:$A1583,$A1583)=1)+0</f>
        <v>0</v>
      </c>
    </row>
    <row r="1584" spans="4:4" x14ac:dyDescent="0.25">
      <c r="D1584" s="31">
        <f>(COUNTIF($A$7:$A1584,$A1584)=1)+0</f>
        <v>0</v>
      </c>
    </row>
    <row r="1585" spans="4:4" x14ac:dyDescent="0.25">
      <c r="D1585" s="31">
        <f>(COUNTIF($A$7:$A1585,$A1585)=1)+0</f>
        <v>0</v>
      </c>
    </row>
    <row r="1586" spans="4:4" x14ac:dyDescent="0.25">
      <c r="D1586" s="31">
        <f>(COUNTIF($A$7:$A1586,$A1586)=1)+0</f>
        <v>0</v>
      </c>
    </row>
    <row r="1587" spans="4:4" x14ac:dyDescent="0.25">
      <c r="D1587" s="31">
        <f>(COUNTIF($A$7:$A1587,$A1587)=1)+0</f>
        <v>0</v>
      </c>
    </row>
    <row r="1588" spans="4:4" x14ac:dyDescent="0.25">
      <c r="D1588" s="31">
        <f>(COUNTIF($A$7:$A1588,$A1588)=1)+0</f>
        <v>0</v>
      </c>
    </row>
    <row r="1589" spans="4:4" x14ac:dyDescent="0.25">
      <c r="D1589" s="31">
        <f>(COUNTIF($A$7:$A1589,$A1589)=1)+0</f>
        <v>0</v>
      </c>
    </row>
    <row r="1590" spans="4:4" x14ac:dyDescent="0.25">
      <c r="D1590" s="31">
        <f>(COUNTIF($A$7:$A1590,$A1590)=1)+0</f>
        <v>0</v>
      </c>
    </row>
    <row r="1591" spans="4:4" x14ac:dyDescent="0.25">
      <c r="D1591" s="31">
        <f>(COUNTIF($A$7:$A1591,$A1591)=1)+0</f>
        <v>0</v>
      </c>
    </row>
    <row r="1592" spans="4:4" x14ac:dyDescent="0.25">
      <c r="D1592" s="31">
        <f>(COUNTIF($A$7:$A1592,$A1592)=1)+0</f>
        <v>0</v>
      </c>
    </row>
    <row r="1593" spans="4:4" x14ac:dyDescent="0.25">
      <c r="D1593" s="31">
        <f>(COUNTIF($A$7:$A1593,$A1593)=1)+0</f>
        <v>0</v>
      </c>
    </row>
    <row r="1594" spans="4:4" x14ac:dyDescent="0.25">
      <c r="D1594" s="31">
        <f>(COUNTIF($A$7:$A1594,$A1594)=1)+0</f>
        <v>0</v>
      </c>
    </row>
    <row r="1595" spans="4:4" x14ac:dyDescent="0.25">
      <c r="D1595" s="31">
        <f>(COUNTIF($A$7:$A1595,$A1595)=1)+0</f>
        <v>0</v>
      </c>
    </row>
    <row r="1596" spans="4:4" x14ac:dyDescent="0.25">
      <c r="D1596" s="31">
        <f>(COUNTIF($A$7:$A1596,$A1596)=1)+0</f>
        <v>0</v>
      </c>
    </row>
    <row r="1597" spans="4:4" x14ac:dyDescent="0.25">
      <c r="D1597" s="31">
        <f>(COUNTIF($A$7:$A1597,$A1597)=1)+0</f>
        <v>0</v>
      </c>
    </row>
    <row r="1598" spans="4:4" x14ac:dyDescent="0.25">
      <c r="D1598" s="31">
        <f>(COUNTIF($A$7:$A1598,$A1598)=1)+0</f>
        <v>0</v>
      </c>
    </row>
    <row r="1599" spans="4:4" x14ac:dyDescent="0.25">
      <c r="D1599" s="31">
        <f>(COUNTIF($A$7:$A1599,$A1599)=1)+0</f>
        <v>0</v>
      </c>
    </row>
    <row r="1600" spans="4:4" x14ac:dyDescent="0.25">
      <c r="D1600" s="31">
        <f>(COUNTIF($A$7:$A1600,$A1600)=1)+0</f>
        <v>0</v>
      </c>
    </row>
    <row r="1601" spans="4:4" x14ac:dyDescent="0.25">
      <c r="D1601" s="31">
        <f>(COUNTIF($A$7:$A1601,$A1601)=1)+0</f>
        <v>0</v>
      </c>
    </row>
    <row r="1602" spans="4:4" x14ac:dyDescent="0.25">
      <c r="D1602" s="31">
        <f>(COUNTIF($A$7:$A1602,$A1602)=1)+0</f>
        <v>0</v>
      </c>
    </row>
    <row r="1603" spans="4:4" x14ac:dyDescent="0.25">
      <c r="D1603" s="31">
        <f>(COUNTIF($A$7:$A1603,$A1603)=1)+0</f>
        <v>0</v>
      </c>
    </row>
    <row r="1604" spans="4:4" x14ac:dyDescent="0.25">
      <c r="D1604" s="31">
        <f>(COUNTIF($A$7:$A1604,$A1604)=1)+0</f>
        <v>0</v>
      </c>
    </row>
    <row r="1605" spans="4:4" x14ac:dyDescent="0.25">
      <c r="D1605" s="31">
        <f>(COUNTIF($A$7:$A1605,$A1605)=1)+0</f>
        <v>0</v>
      </c>
    </row>
    <row r="1606" spans="4:4" x14ac:dyDescent="0.25">
      <c r="D1606" s="31">
        <f>(COUNTIF($A$7:$A1606,$A1606)=1)+0</f>
        <v>0</v>
      </c>
    </row>
    <row r="1607" spans="4:4" x14ac:dyDescent="0.25">
      <c r="D1607" s="31">
        <f>(COUNTIF($A$7:$A1607,$A1607)=1)+0</f>
        <v>0</v>
      </c>
    </row>
    <row r="1608" spans="4:4" x14ac:dyDescent="0.25">
      <c r="D1608" s="31">
        <f>(COUNTIF($A$7:$A1608,$A1608)=1)+0</f>
        <v>0</v>
      </c>
    </row>
    <row r="1609" spans="4:4" x14ac:dyDescent="0.25">
      <c r="D1609" s="31">
        <f>(COUNTIF($A$7:$A1609,$A1609)=1)+0</f>
        <v>0</v>
      </c>
    </row>
    <row r="1610" spans="4:4" x14ac:dyDescent="0.25">
      <c r="D1610" s="31">
        <f>(COUNTIF($A$7:$A1610,$A1610)=1)+0</f>
        <v>0</v>
      </c>
    </row>
    <row r="1611" spans="4:4" x14ac:dyDescent="0.25">
      <c r="D1611" s="31">
        <f>(COUNTIF($A$7:$A1611,$A1611)=1)+0</f>
        <v>0</v>
      </c>
    </row>
    <row r="1612" spans="4:4" x14ac:dyDescent="0.25">
      <c r="D1612" s="31">
        <f>(COUNTIF($A$7:$A1612,$A1612)=1)+0</f>
        <v>0</v>
      </c>
    </row>
    <row r="1613" spans="4:4" x14ac:dyDescent="0.25">
      <c r="D1613" s="31">
        <f>(COUNTIF($A$7:$A1613,$A1613)=1)+0</f>
        <v>0</v>
      </c>
    </row>
    <row r="1614" spans="4:4" x14ac:dyDescent="0.25">
      <c r="D1614" s="31">
        <f>(COUNTIF($A$7:$A1614,$A1614)=1)+0</f>
        <v>0</v>
      </c>
    </row>
    <row r="1615" spans="4:4" x14ac:dyDescent="0.25">
      <c r="D1615" s="31">
        <f>(COUNTIF($A$7:$A1615,$A1615)=1)+0</f>
        <v>0</v>
      </c>
    </row>
    <row r="1616" spans="4:4" x14ac:dyDescent="0.25">
      <c r="D1616" s="31">
        <f>(COUNTIF($A$7:$A1616,$A1616)=1)+0</f>
        <v>0</v>
      </c>
    </row>
    <row r="1617" spans="4:4" x14ac:dyDescent="0.25">
      <c r="D1617" s="31">
        <f>(COUNTIF($A$7:$A1617,$A1617)=1)+0</f>
        <v>0</v>
      </c>
    </row>
    <row r="1618" spans="4:4" x14ac:dyDescent="0.25">
      <c r="D1618" s="31">
        <f>(COUNTIF($A$7:$A1618,$A1618)=1)+0</f>
        <v>0</v>
      </c>
    </row>
    <row r="1619" spans="4:4" x14ac:dyDescent="0.25">
      <c r="D1619" s="31">
        <f>(COUNTIF($A$7:$A1619,$A1619)=1)+0</f>
        <v>0</v>
      </c>
    </row>
    <row r="1620" spans="4:4" x14ac:dyDescent="0.25">
      <c r="D1620" s="31">
        <f>(COUNTIF($A$7:$A1620,$A1620)=1)+0</f>
        <v>0</v>
      </c>
    </row>
    <row r="1621" spans="4:4" x14ac:dyDescent="0.25">
      <c r="D1621" s="31">
        <f>(COUNTIF($A$7:$A1621,$A1621)=1)+0</f>
        <v>0</v>
      </c>
    </row>
    <row r="1622" spans="4:4" x14ac:dyDescent="0.25">
      <c r="D1622" s="31">
        <f>(COUNTIF($A$7:$A1622,$A1622)=1)+0</f>
        <v>0</v>
      </c>
    </row>
    <row r="1623" spans="4:4" x14ac:dyDescent="0.25">
      <c r="D1623" s="31">
        <f>(COUNTIF($A$7:$A1623,$A1623)=1)+0</f>
        <v>0</v>
      </c>
    </row>
    <row r="1624" spans="4:4" x14ac:dyDescent="0.25">
      <c r="D1624" s="31">
        <f>(COUNTIF($A$7:$A1624,$A1624)=1)+0</f>
        <v>0</v>
      </c>
    </row>
    <row r="1625" spans="4:4" x14ac:dyDescent="0.25">
      <c r="D1625" s="31">
        <f>(COUNTIF($A$7:$A1625,$A1625)=1)+0</f>
        <v>0</v>
      </c>
    </row>
    <row r="1626" spans="4:4" x14ac:dyDescent="0.25">
      <c r="D1626" s="31">
        <f>(COUNTIF($A$7:$A1626,$A1626)=1)+0</f>
        <v>0</v>
      </c>
    </row>
    <row r="1627" spans="4:4" x14ac:dyDescent="0.25">
      <c r="D1627" s="31">
        <f>(COUNTIF($A$7:$A1627,$A1627)=1)+0</f>
        <v>0</v>
      </c>
    </row>
    <row r="1628" spans="4:4" x14ac:dyDescent="0.25">
      <c r="D1628" s="31">
        <f>(COUNTIF($A$7:$A1628,$A1628)=1)+0</f>
        <v>0</v>
      </c>
    </row>
    <row r="1629" spans="4:4" x14ac:dyDescent="0.25">
      <c r="D1629" s="31">
        <f>(COUNTIF($A$7:$A1629,$A1629)=1)+0</f>
        <v>0</v>
      </c>
    </row>
    <row r="1630" spans="4:4" x14ac:dyDescent="0.25">
      <c r="D1630" s="31">
        <f>(COUNTIF($A$7:$A1630,$A1630)=1)+0</f>
        <v>0</v>
      </c>
    </row>
    <row r="1631" spans="4:4" x14ac:dyDescent="0.25">
      <c r="D1631" s="31">
        <f>(COUNTIF($A$7:$A1631,$A1631)=1)+0</f>
        <v>0</v>
      </c>
    </row>
    <row r="1632" spans="4:4" x14ac:dyDescent="0.25">
      <c r="D1632" s="31">
        <f>(COUNTIF($A$7:$A1632,$A1632)=1)+0</f>
        <v>0</v>
      </c>
    </row>
    <row r="1633" spans="4:4" x14ac:dyDescent="0.25">
      <c r="D1633" s="31">
        <f>(COUNTIF($A$7:$A1633,$A1633)=1)+0</f>
        <v>0</v>
      </c>
    </row>
    <row r="1634" spans="4:4" x14ac:dyDescent="0.25">
      <c r="D1634" s="31">
        <f>(COUNTIF($A$7:$A1634,$A1634)=1)+0</f>
        <v>0</v>
      </c>
    </row>
    <row r="1635" spans="4:4" x14ac:dyDescent="0.25">
      <c r="D1635" s="31">
        <f>(COUNTIF($A$7:$A1635,$A1635)=1)+0</f>
        <v>0</v>
      </c>
    </row>
    <row r="1636" spans="4:4" x14ac:dyDescent="0.25">
      <c r="D1636" s="31">
        <f>(COUNTIF($A$7:$A1636,$A1636)=1)+0</f>
        <v>0</v>
      </c>
    </row>
    <row r="1637" spans="4:4" x14ac:dyDescent="0.25">
      <c r="D1637" s="31">
        <f>(COUNTIF($A$7:$A1637,$A1637)=1)+0</f>
        <v>0</v>
      </c>
    </row>
    <row r="1638" spans="4:4" x14ac:dyDescent="0.25">
      <c r="D1638" s="31">
        <f>(COUNTIF($A$7:$A1638,$A1638)=1)+0</f>
        <v>0</v>
      </c>
    </row>
    <row r="1639" spans="4:4" x14ac:dyDescent="0.25">
      <c r="D1639" s="31">
        <f>(COUNTIF($A$7:$A1639,$A1639)=1)+0</f>
        <v>0</v>
      </c>
    </row>
    <row r="1640" spans="4:4" x14ac:dyDescent="0.25">
      <c r="D1640" s="31">
        <f>(COUNTIF($A$7:$A1640,$A1640)=1)+0</f>
        <v>0</v>
      </c>
    </row>
    <row r="1641" spans="4:4" x14ac:dyDescent="0.25">
      <c r="D1641" s="31">
        <f>(COUNTIF($A$7:$A1641,$A1641)=1)+0</f>
        <v>0</v>
      </c>
    </row>
    <row r="1642" spans="4:4" x14ac:dyDescent="0.25">
      <c r="D1642" s="31">
        <f>(COUNTIF($A$7:$A1642,$A1642)=1)+0</f>
        <v>0</v>
      </c>
    </row>
    <row r="1643" spans="4:4" x14ac:dyDescent="0.25">
      <c r="D1643" s="31">
        <f>(COUNTIF($A$7:$A1643,$A1643)=1)+0</f>
        <v>0</v>
      </c>
    </row>
    <row r="1644" spans="4:4" x14ac:dyDescent="0.25">
      <c r="D1644" s="31">
        <f>(COUNTIF($A$7:$A1644,$A1644)=1)+0</f>
        <v>0</v>
      </c>
    </row>
    <row r="1645" spans="4:4" x14ac:dyDescent="0.25">
      <c r="D1645" s="31">
        <f>(COUNTIF($A$7:$A1645,$A1645)=1)+0</f>
        <v>0</v>
      </c>
    </row>
    <row r="1646" spans="4:4" x14ac:dyDescent="0.25">
      <c r="D1646" s="31">
        <f>(COUNTIF($A$7:$A1646,$A1646)=1)+0</f>
        <v>0</v>
      </c>
    </row>
    <row r="1647" spans="4:4" x14ac:dyDescent="0.25">
      <c r="D1647" s="31">
        <f>(COUNTIF($A$7:$A1647,$A1647)=1)+0</f>
        <v>0</v>
      </c>
    </row>
    <row r="1648" spans="4:4" x14ac:dyDescent="0.25">
      <c r="D1648" s="31">
        <f>(COUNTIF($A$7:$A1648,$A1648)=1)+0</f>
        <v>0</v>
      </c>
    </row>
    <row r="1649" spans="4:4" x14ac:dyDescent="0.25">
      <c r="D1649" s="31">
        <f>(COUNTIF($A$7:$A1649,$A1649)=1)+0</f>
        <v>0</v>
      </c>
    </row>
    <row r="1650" spans="4:4" x14ac:dyDescent="0.25">
      <c r="D1650" s="31">
        <f>(COUNTIF($A$7:$A1650,$A1650)=1)+0</f>
        <v>0</v>
      </c>
    </row>
    <row r="1651" spans="4:4" x14ac:dyDescent="0.25">
      <c r="D1651" s="31">
        <f>(COUNTIF($A$7:$A1651,$A1651)=1)+0</f>
        <v>0</v>
      </c>
    </row>
    <row r="1652" spans="4:4" x14ac:dyDescent="0.25">
      <c r="D1652" s="31">
        <f>(COUNTIF($A$7:$A1652,$A1652)=1)+0</f>
        <v>0</v>
      </c>
    </row>
    <row r="1653" spans="4:4" x14ac:dyDescent="0.25">
      <c r="D1653" s="31">
        <f>(COUNTIF($A$7:$A1653,$A1653)=1)+0</f>
        <v>0</v>
      </c>
    </row>
    <row r="1654" spans="4:4" x14ac:dyDescent="0.25">
      <c r="D1654" s="31">
        <f>(COUNTIF($A$7:$A1654,$A1654)=1)+0</f>
        <v>0</v>
      </c>
    </row>
    <row r="1655" spans="4:4" x14ac:dyDescent="0.25">
      <c r="D1655" s="31">
        <f>(COUNTIF($A$7:$A1655,$A1655)=1)+0</f>
        <v>0</v>
      </c>
    </row>
    <row r="1656" spans="4:4" x14ac:dyDescent="0.25">
      <c r="D1656" s="31">
        <f>(COUNTIF($A$7:$A1656,$A1656)=1)+0</f>
        <v>0</v>
      </c>
    </row>
    <row r="1657" spans="4:4" x14ac:dyDescent="0.25">
      <c r="D1657" s="31">
        <f>(COUNTIF($A$7:$A1657,$A1657)=1)+0</f>
        <v>0</v>
      </c>
    </row>
    <row r="1658" spans="4:4" x14ac:dyDescent="0.25">
      <c r="D1658" s="31">
        <f>(COUNTIF($A$7:$A1658,$A1658)=1)+0</f>
        <v>0</v>
      </c>
    </row>
    <row r="1659" spans="4:4" x14ac:dyDescent="0.25">
      <c r="D1659" s="31">
        <f>(COUNTIF($A$7:$A1659,$A1659)=1)+0</f>
        <v>0</v>
      </c>
    </row>
    <row r="1660" spans="4:4" x14ac:dyDescent="0.25">
      <c r="D1660" s="31">
        <f>(COUNTIF($A$7:$A1660,$A1660)=1)+0</f>
        <v>0</v>
      </c>
    </row>
    <row r="1661" spans="4:4" x14ac:dyDescent="0.25">
      <c r="D1661" s="31">
        <f>(COUNTIF($A$7:$A1661,$A1661)=1)+0</f>
        <v>0</v>
      </c>
    </row>
    <row r="1662" spans="4:4" x14ac:dyDescent="0.25">
      <c r="D1662" s="31">
        <f>(COUNTIF($A$7:$A1662,$A1662)=1)+0</f>
        <v>0</v>
      </c>
    </row>
    <row r="1663" spans="4:4" x14ac:dyDescent="0.25">
      <c r="D1663" s="31">
        <f>(COUNTIF($A$7:$A1663,$A1663)=1)+0</f>
        <v>0</v>
      </c>
    </row>
    <row r="1664" spans="4:4" x14ac:dyDescent="0.25">
      <c r="D1664" s="31">
        <f>(COUNTIF($A$7:$A1664,$A1664)=1)+0</f>
        <v>0</v>
      </c>
    </row>
    <row r="1665" spans="4:4" x14ac:dyDescent="0.25">
      <c r="D1665" s="31">
        <f>(COUNTIF($A$7:$A1665,$A1665)=1)+0</f>
        <v>0</v>
      </c>
    </row>
    <row r="1666" spans="4:4" x14ac:dyDescent="0.25">
      <c r="D1666" s="31">
        <f>(COUNTIF($A$7:$A1666,$A1666)=1)+0</f>
        <v>0</v>
      </c>
    </row>
    <row r="1667" spans="4:4" x14ac:dyDescent="0.25">
      <c r="D1667" s="31">
        <f>(COUNTIF($A$7:$A1667,$A1667)=1)+0</f>
        <v>0</v>
      </c>
    </row>
    <row r="1668" spans="4:4" x14ac:dyDescent="0.25">
      <c r="D1668" s="31">
        <f>(COUNTIF($A$7:$A1668,$A1668)=1)+0</f>
        <v>0</v>
      </c>
    </row>
    <row r="1669" spans="4:4" x14ac:dyDescent="0.25">
      <c r="D1669" s="31">
        <f>(COUNTIF($A$7:$A1669,$A1669)=1)+0</f>
        <v>0</v>
      </c>
    </row>
    <row r="1670" spans="4:4" x14ac:dyDescent="0.25">
      <c r="D1670" s="31">
        <f>(COUNTIF($A$7:$A1670,$A1670)=1)+0</f>
        <v>0</v>
      </c>
    </row>
    <row r="1671" spans="4:4" x14ac:dyDescent="0.25">
      <c r="D1671" s="31">
        <f>(COUNTIF($A$7:$A1671,$A1671)=1)+0</f>
        <v>0</v>
      </c>
    </row>
    <row r="1672" spans="4:4" x14ac:dyDescent="0.25">
      <c r="D1672" s="31">
        <f>(COUNTIF($A$7:$A1672,$A1672)=1)+0</f>
        <v>0</v>
      </c>
    </row>
    <row r="1673" spans="4:4" x14ac:dyDescent="0.25">
      <c r="D1673" s="31">
        <f>(COUNTIF($A$7:$A1673,$A1673)=1)+0</f>
        <v>0</v>
      </c>
    </row>
    <row r="1674" spans="4:4" x14ac:dyDescent="0.25">
      <c r="D1674" s="31">
        <f>(COUNTIF($A$7:$A1674,$A1674)=1)+0</f>
        <v>0</v>
      </c>
    </row>
    <row r="1675" spans="4:4" x14ac:dyDescent="0.25">
      <c r="D1675" s="31">
        <f>(COUNTIF($A$7:$A1675,$A1675)=1)+0</f>
        <v>0</v>
      </c>
    </row>
    <row r="1676" spans="4:4" x14ac:dyDescent="0.25">
      <c r="D1676" s="31">
        <f>(COUNTIF($A$7:$A1676,$A1676)=1)+0</f>
        <v>0</v>
      </c>
    </row>
    <row r="1677" spans="4:4" x14ac:dyDescent="0.25">
      <c r="D1677" s="31">
        <f>(COUNTIF($A$7:$A1677,$A1677)=1)+0</f>
        <v>0</v>
      </c>
    </row>
    <row r="1678" spans="4:4" x14ac:dyDescent="0.25">
      <c r="D1678" s="31">
        <f>(COUNTIF($A$7:$A1678,$A1678)=1)+0</f>
        <v>0</v>
      </c>
    </row>
    <row r="1679" spans="4:4" x14ac:dyDescent="0.25">
      <c r="D1679" s="31">
        <f>(COUNTIF($A$7:$A1679,$A1679)=1)+0</f>
        <v>0</v>
      </c>
    </row>
    <row r="1680" spans="4:4" x14ac:dyDescent="0.25">
      <c r="D1680" s="31">
        <f>(COUNTIF($A$7:$A1680,$A1680)=1)+0</f>
        <v>0</v>
      </c>
    </row>
    <row r="1681" spans="4:4" x14ac:dyDescent="0.25">
      <c r="D1681" s="31">
        <f>(COUNTIF($A$7:$A1681,$A1681)=1)+0</f>
        <v>0</v>
      </c>
    </row>
    <row r="1682" spans="4:4" x14ac:dyDescent="0.25">
      <c r="D1682" s="31">
        <f>(COUNTIF($A$7:$A1682,$A1682)=1)+0</f>
        <v>0</v>
      </c>
    </row>
    <row r="1683" spans="4:4" x14ac:dyDescent="0.25">
      <c r="D1683" s="31">
        <f>(COUNTIF($A$7:$A1683,$A1683)=1)+0</f>
        <v>0</v>
      </c>
    </row>
    <row r="1684" spans="4:4" x14ac:dyDescent="0.25">
      <c r="D1684" s="31">
        <f>(COUNTIF($A$7:$A1684,$A1684)=1)+0</f>
        <v>0</v>
      </c>
    </row>
    <row r="1685" spans="4:4" x14ac:dyDescent="0.25">
      <c r="D1685" s="31">
        <f>(COUNTIF($A$7:$A1685,$A1685)=1)+0</f>
        <v>0</v>
      </c>
    </row>
    <row r="1686" spans="4:4" x14ac:dyDescent="0.25">
      <c r="D1686" s="31">
        <f>(COUNTIF($A$7:$A1686,$A1686)=1)+0</f>
        <v>0</v>
      </c>
    </row>
    <row r="1687" spans="4:4" x14ac:dyDescent="0.25">
      <c r="D1687" s="31">
        <f>(COUNTIF($A$7:$A1687,$A1687)=1)+0</f>
        <v>0</v>
      </c>
    </row>
    <row r="1688" spans="4:4" x14ac:dyDescent="0.25">
      <c r="D1688" s="31">
        <f>(COUNTIF($A$7:$A1688,$A1688)=1)+0</f>
        <v>0</v>
      </c>
    </row>
    <row r="1689" spans="4:4" x14ac:dyDescent="0.25">
      <c r="D1689" s="31">
        <f>(COUNTIF($A$7:$A1689,$A1689)=1)+0</f>
        <v>0</v>
      </c>
    </row>
    <row r="1690" spans="4:4" x14ac:dyDescent="0.25">
      <c r="D1690" s="31">
        <f>(COUNTIF($A$7:$A1690,$A1690)=1)+0</f>
        <v>0</v>
      </c>
    </row>
    <row r="1691" spans="4:4" x14ac:dyDescent="0.25">
      <c r="D1691" s="31">
        <f>(COUNTIF($A$7:$A1691,$A1691)=1)+0</f>
        <v>0</v>
      </c>
    </row>
    <row r="1692" spans="4:4" x14ac:dyDescent="0.25">
      <c r="D1692" s="31">
        <f>(COUNTIF($A$7:$A1692,$A1692)=1)+0</f>
        <v>0</v>
      </c>
    </row>
    <row r="1693" spans="4:4" x14ac:dyDescent="0.25">
      <c r="D1693" s="31">
        <f>(COUNTIF($A$7:$A1693,$A1693)=1)+0</f>
        <v>0</v>
      </c>
    </row>
    <row r="1694" spans="4:4" x14ac:dyDescent="0.25">
      <c r="D1694" s="31">
        <f>(COUNTIF($A$7:$A1694,$A1694)=1)+0</f>
        <v>0</v>
      </c>
    </row>
    <row r="1695" spans="4:4" x14ac:dyDescent="0.25">
      <c r="D1695" s="31">
        <f>(COUNTIF($A$7:$A1695,$A1695)=1)+0</f>
        <v>0</v>
      </c>
    </row>
    <row r="1696" spans="4:4" x14ac:dyDescent="0.25">
      <c r="D1696" s="31">
        <f>(COUNTIF($A$7:$A1696,$A1696)=1)+0</f>
        <v>0</v>
      </c>
    </row>
    <row r="1697" spans="4:4" x14ac:dyDescent="0.25">
      <c r="D1697" s="31">
        <f>(COUNTIF($A$7:$A1697,$A1697)=1)+0</f>
        <v>0</v>
      </c>
    </row>
    <row r="1698" spans="4:4" x14ac:dyDescent="0.25">
      <c r="D1698" s="31">
        <f>(COUNTIF($A$7:$A1698,$A1698)=1)+0</f>
        <v>0</v>
      </c>
    </row>
    <row r="1699" spans="4:4" x14ac:dyDescent="0.25">
      <c r="D1699" s="31">
        <f>(COUNTIF($A$7:$A1699,$A1699)=1)+0</f>
        <v>0</v>
      </c>
    </row>
    <row r="1700" spans="4:4" x14ac:dyDescent="0.25">
      <c r="D1700" s="31">
        <f>(COUNTIF($A$7:$A1700,$A1700)=1)+0</f>
        <v>0</v>
      </c>
    </row>
    <row r="1701" spans="4:4" x14ac:dyDescent="0.25">
      <c r="D1701" s="31">
        <f>(COUNTIF($A$7:$A1701,$A1701)=1)+0</f>
        <v>0</v>
      </c>
    </row>
    <row r="1702" spans="4:4" x14ac:dyDescent="0.25">
      <c r="D1702" s="31">
        <f>(COUNTIF($A$7:$A1702,$A1702)=1)+0</f>
        <v>0</v>
      </c>
    </row>
    <row r="1703" spans="4:4" x14ac:dyDescent="0.25">
      <c r="D1703" s="31">
        <f>(COUNTIF($A$7:$A1703,$A1703)=1)+0</f>
        <v>0</v>
      </c>
    </row>
    <row r="1704" spans="4:4" x14ac:dyDescent="0.25">
      <c r="D1704" s="31">
        <f>(COUNTIF($A$7:$A1704,$A1704)=1)+0</f>
        <v>0</v>
      </c>
    </row>
    <row r="1705" spans="4:4" x14ac:dyDescent="0.25">
      <c r="D1705" s="31">
        <f>(COUNTIF($A$7:$A1705,$A1705)=1)+0</f>
        <v>0</v>
      </c>
    </row>
    <row r="1706" spans="4:4" x14ac:dyDescent="0.25">
      <c r="D1706" s="31">
        <f>(COUNTIF($A$7:$A1706,$A1706)=1)+0</f>
        <v>0</v>
      </c>
    </row>
    <row r="1707" spans="4:4" x14ac:dyDescent="0.25">
      <c r="D1707" s="31">
        <f>(COUNTIF($A$7:$A1707,$A1707)=1)+0</f>
        <v>0</v>
      </c>
    </row>
    <row r="1708" spans="4:4" x14ac:dyDescent="0.25">
      <c r="D1708" s="31">
        <f>(COUNTIF($A$7:$A1708,$A1708)=1)+0</f>
        <v>0</v>
      </c>
    </row>
    <row r="1709" spans="4:4" x14ac:dyDescent="0.25">
      <c r="D1709" s="31">
        <f>(COUNTIF($A$7:$A1709,$A1709)=1)+0</f>
        <v>0</v>
      </c>
    </row>
    <row r="1710" spans="4:4" x14ac:dyDescent="0.25">
      <c r="D1710" s="31">
        <f>(COUNTIF($A$7:$A1710,$A1710)=1)+0</f>
        <v>0</v>
      </c>
    </row>
    <row r="1711" spans="4:4" x14ac:dyDescent="0.25">
      <c r="D1711" s="31">
        <f>(COUNTIF($A$7:$A1711,$A1711)=1)+0</f>
        <v>0</v>
      </c>
    </row>
    <row r="1712" spans="4:4" x14ac:dyDescent="0.25">
      <c r="D1712" s="31">
        <f>(COUNTIF($A$7:$A1712,$A1712)=1)+0</f>
        <v>0</v>
      </c>
    </row>
    <row r="1713" spans="4:4" x14ac:dyDescent="0.25">
      <c r="D1713" s="31">
        <f>(COUNTIF($A$7:$A1713,$A1713)=1)+0</f>
        <v>0</v>
      </c>
    </row>
    <row r="1714" spans="4:4" x14ac:dyDescent="0.25">
      <c r="D1714" s="31">
        <f>(COUNTIF($A$7:$A1714,$A1714)=1)+0</f>
        <v>0</v>
      </c>
    </row>
    <row r="1715" spans="4:4" x14ac:dyDescent="0.25">
      <c r="D1715" s="31">
        <f>(COUNTIF($A$7:$A1715,$A1715)=1)+0</f>
        <v>0</v>
      </c>
    </row>
    <row r="1716" spans="4:4" x14ac:dyDescent="0.25">
      <c r="D1716" s="31">
        <f>(COUNTIF($A$7:$A1716,$A1716)=1)+0</f>
        <v>0</v>
      </c>
    </row>
    <row r="1717" spans="4:4" x14ac:dyDescent="0.25">
      <c r="D1717" s="31">
        <f>(COUNTIF($A$7:$A1717,$A1717)=1)+0</f>
        <v>0</v>
      </c>
    </row>
    <row r="1718" spans="4:4" x14ac:dyDescent="0.25">
      <c r="D1718" s="31">
        <f>(COUNTIF($A$7:$A1718,$A1718)=1)+0</f>
        <v>0</v>
      </c>
    </row>
    <row r="1719" spans="4:4" x14ac:dyDescent="0.25">
      <c r="D1719" s="31">
        <f>(COUNTIF($A$7:$A1719,$A1719)=1)+0</f>
        <v>0</v>
      </c>
    </row>
    <row r="1720" spans="4:4" x14ac:dyDescent="0.25">
      <c r="D1720" s="31">
        <f>(COUNTIF($A$7:$A1720,$A1720)=1)+0</f>
        <v>0</v>
      </c>
    </row>
    <row r="1721" spans="4:4" x14ac:dyDescent="0.25">
      <c r="D1721" s="31">
        <f>(COUNTIF($A$7:$A1721,$A1721)=1)+0</f>
        <v>0</v>
      </c>
    </row>
    <row r="1722" spans="4:4" x14ac:dyDescent="0.25">
      <c r="D1722" s="31">
        <f>(COUNTIF($A$7:$A1722,$A1722)=1)+0</f>
        <v>0</v>
      </c>
    </row>
    <row r="1723" spans="4:4" x14ac:dyDescent="0.25">
      <c r="D1723" s="31">
        <f>(COUNTIF($A$7:$A1723,$A1723)=1)+0</f>
        <v>0</v>
      </c>
    </row>
    <row r="1724" spans="4:4" x14ac:dyDescent="0.25">
      <c r="D1724" s="31">
        <f>(COUNTIF($A$7:$A1724,$A1724)=1)+0</f>
        <v>0</v>
      </c>
    </row>
    <row r="1725" spans="4:4" x14ac:dyDescent="0.25">
      <c r="D1725" s="31">
        <f>(COUNTIF($A$7:$A1725,$A1725)=1)+0</f>
        <v>0</v>
      </c>
    </row>
    <row r="1726" spans="4:4" x14ac:dyDescent="0.25">
      <c r="D1726" s="31">
        <f>(COUNTIF($A$7:$A1726,$A1726)=1)+0</f>
        <v>0</v>
      </c>
    </row>
    <row r="1727" spans="4:4" x14ac:dyDescent="0.25">
      <c r="D1727" s="31">
        <f>(COUNTIF($A$7:$A1727,$A1727)=1)+0</f>
        <v>0</v>
      </c>
    </row>
    <row r="1728" spans="4:4" x14ac:dyDescent="0.25">
      <c r="D1728" s="31">
        <f>(COUNTIF($A$7:$A1728,$A1728)=1)+0</f>
        <v>0</v>
      </c>
    </row>
    <row r="1729" spans="4:4" x14ac:dyDescent="0.25">
      <c r="D1729" s="31">
        <f>(COUNTIF($A$7:$A1729,$A1729)=1)+0</f>
        <v>0</v>
      </c>
    </row>
    <row r="1730" spans="4:4" x14ac:dyDescent="0.25">
      <c r="D1730" s="31">
        <f>(COUNTIF($A$7:$A1730,$A1730)=1)+0</f>
        <v>0</v>
      </c>
    </row>
    <row r="1731" spans="4:4" x14ac:dyDescent="0.25">
      <c r="D1731" s="31">
        <f>(COUNTIF($A$7:$A1731,$A1731)=1)+0</f>
        <v>0</v>
      </c>
    </row>
    <row r="1732" spans="4:4" x14ac:dyDescent="0.25">
      <c r="D1732" s="31">
        <f>(COUNTIF($A$7:$A1732,$A1732)=1)+0</f>
        <v>0</v>
      </c>
    </row>
    <row r="1733" spans="4:4" x14ac:dyDescent="0.25">
      <c r="D1733" s="31">
        <f>(COUNTIF($A$7:$A1733,$A1733)=1)+0</f>
        <v>0</v>
      </c>
    </row>
    <row r="1734" spans="4:4" x14ac:dyDescent="0.25">
      <c r="D1734" s="31">
        <f>(COUNTIF($A$7:$A1734,$A1734)=1)+0</f>
        <v>0</v>
      </c>
    </row>
    <row r="1735" spans="4:4" x14ac:dyDescent="0.25">
      <c r="D1735" s="31">
        <f>(COUNTIF($A$7:$A1735,$A1735)=1)+0</f>
        <v>0</v>
      </c>
    </row>
    <row r="1736" spans="4:4" x14ac:dyDescent="0.25">
      <c r="D1736" s="31">
        <f>(COUNTIF($A$7:$A1736,$A1736)=1)+0</f>
        <v>0</v>
      </c>
    </row>
    <row r="1737" spans="4:4" x14ac:dyDescent="0.25">
      <c r="D1737" s="31">
        <f>(COUNTIF($A$7:$A1737,$A1737)=1)+0</f>
        <v>0</v>
      </c>
    </row>
    <row r="1738" spans="4:4" x14ac:dyDescent="0.25">
      <c r="D1738" s="31">
        <f>(COUNTIF($A$7:$A1738,$A1738)=1)+0</f>
        <v>0</v>
      </c>
    </row>
    <row r="1739" spans="4:4" x14ac:dyDescent="0.25">
      <c r="D1739" s="31">
        <f>(COUNTIF($A$7:$A1739,$A1739)=1)+0</f>
        <v>0</v>
      </c>
    </row>
    <row r="1740" spans="4:4" x14ac:dyDescent="0.25">
      <c r="D1740" s="31">
        <f>(COUNTIF($A$7:$A1740,$A1740)=1)+0</f>
        <v>0</v>
      </c>
    </row>
    <row r="1741" spans="4:4" x14ac:dyDescent="0.25">
      <c r="D1741" s="31">
        <f>(COUNTIF($A$7:$A1741,$A1741)=1)+0</f>
        <v>0</v>
      </c>
    </row>
    <row r="1742" spans="4:4" x14ac:dyDescent="0.25">
      <c r="D1742" s="31">
        <f>(COUNTIF($A$7:$A1742,$A1742)=1)+0</f>
        <v>0</v>
      </c>
    </row>
    <row r="1743" spans="4:4" x14ac:dyDescent="0.25">
      <c r="D1743" s="31">
        <f>(COUNTIF($A$7:$A1743,$A1743)=1)+0</f>
        <v>0</v>
      </c>
    </row>
    <row r="1744" spans="4:4" x14ac:dyDescent="0.25">
      <c r="D1744" s="31">
        <f>(COUNTIF($A$7:$A1744,$A1744)=1)+0</f>
        <v>0</v>
      </c>
    </row>
    <row r="1745" spans="4:4" x14ac:dyDescent="0.25">
      <c r="D1745" s="31">
        <f>(COUNTIF($A$7:$A1745,$A1745)=1)+0</f>
        <v>0</v>
      </c>
    </row>
    <row r="1746" spans="4:4" x14ac:dyDescent="0.25">
      <c r="D1746" s="31">
        <f>(COUNTIF($A$7:$A1746,$A1746)=1)+0</f>
        <v>0</v>
      </c>
    </row>
    <row r="1747" spans="4:4" x14ac:dyDescent="0.25">
      <c r="D1747" s="31">
        <f>(COUNTIF($A$7:$A1747,$A1747)=1)+0</f>
        <v>0</v>
      </c>
    </row>
    <row r="1748" spans="4:4" x14ac:dyDescent="0.25">
      <c r="D1748" s="31">
        <f>(COUNTIF($A$7:$A1748,$A1748)=1)+0</f>
        <v>0</v>
      </c>
    </row>
    <row r="1749" spans="4:4" x14ac:dyDescent="0.25">
      <c r="D1749" s="31">
        <f>(COUNTIF($A$7:$A1749,$A1749)=1)+0</f>
        <v>0</v>
      </c>
    </row>
    <row r="1750" spans="4:4" x14ac:dyDescent="0.25">
      <c r="D1750" s="31">
        <f>(COUNTIF($A$7:$A1750,$A1750)=1)+0</f>
        <v>0</v>
      </c>
    </row>
    <row r="1751" spans="4:4" x14ac:dyDescent="0.25">
      <c r="D1751" s="31">
        <f>(COUNTIF($A$7:$A1751,$A1751)=1)+0</f>
        <v>0</v>
      </c>
    </row>
    <row r="1752" spans="4:4" x14ac:dyDescent="0.25">
      <c r="D1752" s="31">
        <f>(COUNTIF($A$7:$A1752,$A1752)=1)+0</f>
        <v>0</v>
      </c>
    </row>
    <row r="1753" spans="4:4" x14ac:dyDescent="0.25">
      <c r="D1753" s="31">
        <f>(COUNTIF($A$7:$A1753,$A1753)=1)+0</f>
        <v>0</v>
      </c>
    </row>
    <row r="1754" spans="4:4" x14ac:dyDescent="0.25">
      <c r="D1754" s="31">
        <f>(COUNTIF($A$7:$A1754,$A1754)=1)+0</f>
        <v>0</v>
      </c>
    </row>
    <row r="1755" spans="4:4" x14ac:dyDescent="0.25">
      <c r="D1755" s="31">
        <f>(COUNTIF($A$7:$A1755,$A1755)=1)+0</f>
        <v>0</v>
      </c>
    </row>
    <row r="1756" spans="4:4" x14ac:dyDescent="0.25">
      <c r="D1756" s="31">
        <f>(COUNTIF($A$7:$A1756,$A1756)=1)+0</f>
        <v>0</v>
      </c>
    </row>
    <row r="1757" spans="4:4" x14ac:dyDescent="0.25">
      <c r="D1757" s="31">
        <f>(COUNTIF($A$7:$A1757,$A1757)=1)+0</f>
        <v>0</v>
      </c>
    </row>
    <row r="1758" spans="4:4" x14ac:dyDescent="0.25">
      <c r="D1758" s="31">
        <f>(COUNTIF($A$7:$A1758,$A1758)=1)+0</f>
        <v>0</v>
      </c>
    </row>
    <row r="1759" spans="4:4" x14ac:dyDescent="0.25">
      <c r="D1759" s="31">
        <f>(COUNTIF($A$7:$A1759,$A1759)=1)+0</f>
        <v>0</v>
      </c>
    </row>
    <row r="1760" spans="4:4" x14ac:dyDescent="0.25">
      <c r="D1760" s="31">
        <f>(COUNTIF($A$7:$A1760,$A1760)=1)+0</f>
        <v>0</v>
      </c>
    </row>
    <row r="1761" spans="4:4" x14ac:dyDescent="0.25">
      <c r="D1761" s="31">
        <f>(COUNTIF($A$7:$A1761,$A1761)=1)+0</f>
        <v>0</v>
      </c>
    </row>
    <row r="1762" spans="4:4" x14ac:dyDescent="0.25">
      <c r="D1762" s="31">
        <f>(COUNTIF($A$7:$A1762,$A1762)=1)+0</f>
        <v>0</v>
      </c>
    </row>
    <row r="1763" spans="4:4" x14ac:dyDescent="0.25">
      <c r="D1763" s="31">
        <f>(COUNTIF($A$7:$A1763,$A1763)=1)+0</f>
        <v>0</v>
      </c>
    </row>
    <row r="1764" spans="4:4" x14ac:dyDescent="0.25">
      <c r="D1764" s="31">
        <f>(COUNTIF($A$7:$A1764,$A1764)=1)+0</f>
        <v>0</v>
      </c>
    </row>
    <row r="1765" spans="4:4" x14ac:dyDescent="0.25">
      <c r="D1765" s="31">
        <f>(COUNTIF($A$7:$A1765,$A1765)=1)+0</f>
        <v>0</v>
      </c>
    </row>
    <row r="1766" spans="4:4" x14ac:dyDescent="0.25">
      <c r="D1766" s="31">
        <f>(COUNTIF($A$7:$A1766,$A1766)=1)+0</f>
        <v>0</v>
      </c>
    </row>
    <row r="1767" spans="4:4" x14ac:dyDescent="0.25">
      <c r="D1767" s="31">
        <f>(COUNTIF($A$7:$A1767,$A1767)=1)+0</f>
        <v>0</v>
      </c>
    </row>
    <row r="1768" spans="4:4" x14ac:dyDescent="0.25">
      <c r="D1768" s="31">
        <f>(COUNTIF($A$7:$A1768,$A1768)=1)+0</f>
        <v>0</v>
      </c>
    </row>
    <row r="1769" spans="4:4" x14ac:dyDescent="0.25">
      <c r="D1769" s="31">
        <f>(COUNTIF($A$7:$A1769,$A1769)=1)+0</f>
        <v>0</v>
      </c>
    </row>
    <row r="1770" spans="4:4" x14ac:dyDescent="0.25">
      <c r="D1770" s="31">
        <f>(COUNTIF($A$7:$A1770,$A1770)=1)+0</f>
        <v>0</v>
      </c>
    </row>
    <row r="1771" spans="4:4" x14ac:dyDescent="0.25">
      <c r="D1771" s="31">
        <f>(COUNTIF($A$7:$A1771,$A1771)=1)+0</f>
        <v>0</v>
      </c>
    </row>
    <row r="1772" spans="4:4" x14ac:dyDescent="0.25">
      <c r="D1772" s="31">
        <f>(COUNTIF($A$7:$A1772,$A1772)=1)+0</f>
        <v>0</v>
      </c>
    </row>
    <row r="1773" spans="4:4" x14ac:dyDescent="0.25">
      <c r="D1773" s="31">
        <f>(COUNTIF($A$7:$A1773,$A1773)=1)+0</f>
        <v>0</v>
      </c>
    </row>
    <row r="1774" spans="4:4" x14ac:dyDescent="0.25">
      <c r="D1774" s="31">
        <f>(COUNTIF($A$7:$A1774,$A1774)=1)+0</f>
        <v>0</v>
      </c>
    </row>
    <row r="1775" spans="4:4" x14ac:dyDescent="0.25">
      <c r="D1775" s="45">
        <f>(COUNTIF($A$7:$A1775,$A1775)=1)+0</f>
        <v>0</v>
      </c>
    </row>
    <row r="1776" spans="4:4" x14ac:dyDescent="0.25">
      <c r="D1776" s="45">
        <f>(COUNTIF($A$7:$A1776,$A1776)=1)+0</f>
        <v>0</v>
      </c>
    </row>
    <row r="1777" spans="4:4" x14ac:dyDescent="0.25">
      <c r="D1777" s="45">
        <f>(COUNTIF($A$7:$A1777,$A1777)=1)+0</f>
        <v>0</v>
      </c>
    </row>
    <row r="1778" spans="4:4" x14ac:dyDescent="0.25">
      <c r="D1778" s="45">
        <f>(COUNTIF($A$7:$A1778,$A1778)=1)+0</f>
        <v>0</v>
      </c>
    </row>
    <row r="1779" spans="4:4" x14ac:dyDescent="0.25">
      <c r="D1779" s="45">
        <f>(COUNTIF($A$7:$A1779,$A1779)=1)+0</f>
        <v>0</v>
      </c>
    </row>
    <row r="1780" spans="4:4" x14ac:dyDescent="0.25">
      <c r="D1780" s="45">
        <f>(COUNTIF($A$7:$A1780,$A1780)=1)+0</f>
        <v>0</v>
      </c>
    </row>
    <row r="1781" spans="4:4" x14ac:dyDescent="0.25">
      <c r="D1781" s="45">
        <f>(COUNTIF($A$7:$A1781,$A1781)=1)+0</f>
        <v>0</v>
      </c>
    </row>
    <row r="1782" spans="4:4" x14ac:dyDescent="0.25">
      <c r="D1782" s="45">
        <f>(COUNTIF($A$7:$A1782,$A1782)=1)+0</f>
        <v>0</v>
      </c>
    </row>
    <row r="1783" spans="4:4" x14ac:dyDescent="0.25">
      <c r="D1783" s="45">
        <f>(COUNTIF($A$7:$A1783,$A1783)=1)+0</f>
        <v>0</v>
      </c>
    </row>
    <row r="1784" spans="4:4" x14ac:dyDescent="0.25">
      <c r="D1784" s="45">
        <f>(COUNTIF($A$7:$A1784,$A1784)=1)+0</f>
        <v>0</v>
      </c>
    </row>
    <row r="1785" spans="4:4" x14ac:dyDescent="0.25">
      <c r="D1785" s="45">
        <f>(COUNTIF($A$7:$A1785,$A1785)=1)+0</f>
        <v>0</v>
      </c>
    </row>
    <row r="1786" spans="4:4" x14ac:dyDescent="0.25">
      <c r="D1786" s="45">
        <f>(COUNTIF($A$7:$A1786,$A1786)=1)+0</f>
        <v>0</v>
      </c>
    </row>
    <row r="1787" spans="4:4" x14ac:dyDescent="0.25">
      <c r="D1787" s="45">
        <f>(COUNTIF($A$7:$A1787,$A1787)=1)+0</f>
        <v>0</v>
      </c>
    </row>
    <row r="1788" spans="4:4" x14ac:dyDescent="0.25">
      <c r="D1788" s="45">
        <f>(COUNTIF($A$7:$A1788,$A1788)=1)+0</f>
        <v>0</v>
      </c>
    </row>
    <row r="1789" spans="4:4" x14ac:dyDescent="0.25">
      <c r="D1789" s="45">
        <f>(COUNTIF($A$7:$A1789,$A1789)=1)+0</f>
        <v>0</v>
      </c>
    </row>
    <row r="1790" spans="4:4" x14ac:dyDescent="0.25">
      <c r="D1790" s="45">
        <f>(COUNTIF($A$7:$A1790,$A1790)=1)+0</f>
        <v>0</v>
      </c>
    </row>
    <row r="1791" spans="4:4" x14ac:dyDescent="0.25">
      <c r="D1791" s="45">
        <f>(COUNTIF($A$7:$A1791,$A1791)=1)+0</f>
        <v>0</v>
      </c>
    </row>
    <row r="1792" spans="4:4" x14ac:dyDescent="0.25">
      <c r="D1792" s="45">
        <f>(COUNTIF($A$7:$A1792,$A1792)=1)+0</f>
        <v>0</v>
      </c>
    </row>
    <row r="1793" spans="4:4" x14ac:dyDescent="0.25">
      <c r="D1793" s="45">
        <f>(COUNTIF($A$7:$A1793,$A1793)=1)+0</f>
        <v>0</v>
      </c>
    </row>
    <row r="1794" spans="4:4" x14ac:dyDescent="0.25">
      <c r="D1794" s="45">
        <f>(COUNTIF($A$7:$A1794,$A1794)=1)+0</f>
        <v>0</v>
      </c>
    </row>
    <row r="1795" spans="4:4" x14ac:dyDescent="0.25">
      <c r="D1795" s="45">
        <f>(COUNTIF($A$7:$A1795,$A1795)=1)+0</f>
        <v>0</v>
      </c>
    </row>
    <row r="1796" spans="4:4" x14ac:dyDescent="0.25">
      <c r="D1796" s="45">
        <f>(COUNTIF($A$7:$A1796,$A1796)=1)+0</f>
        <v>0</v>
      </c>
    </row>
    <row r="1797" spans="4:4" x14ac:dyDescent="0.25">
      <c r="D1797" s="45">
        <f>(COUNTIF($A$7:$A1797,$A1797)=1)+0</f>
        <v>0</v>
      </c>
    </row>
    <row r="1798" spans="4:4" x14ac:dyDescent="0.25">
      <c r="D1798" s="45">
        <f>(COUNTIF($A$7:$A1798,$A1798)=1)+0</f>
        <v>0</v>
      </c>
    </row>
    <row r="1799" spans="4:4" x14ac:dyDescent="0.25">
      <c r="D1799" s="45">
        <f>(COUNTIF($A$7:$A1799,$A1799)=1)+0</f>
        <v>0</v>
      </c>
    </row>
    <row r="1800" spans="4:4" x14ac:dyDescent="0.25">
      <c r="D1800" s="45">
        <f>(COUNTIF($A$7:$A1800,$A1800)=1)+0</f>
        <v>0</v>
      </c>
    </row>
    <row r="1801" spans="4:4" x14ac:dyDescent="0.25">
      <c r="D1801" s="45">
        <f>(COUNTIF($A$7:$A1801,$A1801)=1)+0</f>
        <v>0</v>
      </c>
    </row>
    <row r="1802" spans="4:4" x14ac:dyDescent="0.25">
      <c r="D1802" s="45">
        <f>(COUNTIF($A$7:$A1802,$A1802)=1)+0</f>
        <v>0</v>
      </c>
    </row>
    <row r="1803" spans="4:4" x14ac:dyDescent="0.25">
      <c r="D1803" s="45">
        <f>(COUNTIF($A$7:$A1803,$A1803)=1)+0</f>
        <v>0</v>
      </c>
    </row>
    <row r="1804" spans="4:4" x14ac:dyDescent="0.25">
      <c r="D1804" s="45">
        <f>(COUNTIF($A$7:$A1804,$A1804)=1)+0</f>
        <v>0</v>
      </c>
    </row>
    <row r="1805" spans="4:4" x14ac:dyDescent="0.25">
      <c r="D1805" s="45">
        <f>(COUNTIF($A$7:$A1805,$A1805)=1)+0</f>
        <v>0</v>
      </c>
    </row>
    <row r="1806" spans="4:4" x14ac:dyDescent="0.25">
      <c r="D1806" s="45">
        <f>(COUNTIF($A$7:$A1806,$A1806)=1)+0</f>
        <v>0</v>
      </c>
    </row>
    <row r="1807" spans="4:4" x14ac:dyDescent="0.25">
      <c r="D1807" s="45">
        <f>(COUNTIF($A$7:$A1807,$A1807)=1)+0</f>
        <v>0</v>
      </c>
    </row>
    <row r="1808" spans="4:4" x14ac:dyDescent="0.25">
      <c r="D1808" s="45">
        <f>(COUNTIF($A$7:$A1808,$A1808)=1)+0</f>
        <v>0</v>
      </c>
    </row>
    <row r="1809" spans="4:4" x14ac:dyDescent="0.25">
      <c r="D1809" s="45">
        <f>(COUNTIF($A$7:$A1809,$A1809)=1)+0</f>
        <v>0</v>
      </c>
    </row>
    <row r="1810" spans="4:4" x14ac:dyDescent="0.25">
      <c r="D1810" s="45">
        <f>(COUNTIF($A$7:$A1810,$A1810)=1)+0</f>
        <v>0</v>
      </c>
    </row>
    <row r="1811" spans="4:4" x14ac:dyDescent="0.25">
      <c r="D1811" s="45">
        <f>(COUNTIF($A$7:$A1811,$A1811)=1)+0</f>
        <v>0</v>
      </c>
    </row>
    <row r="1812" spans="4:4" x14ac:dyDescent="0.25">
      <c r="D1812" s="45">
        <f>(COUNTIF($A$7:$A1812,$A1812)=1)+0</f>
        <v>0</v>
      </c>
    </row>
    <row r="1813" spans="4:4" x14ac:dyDescent="0.25">
      <c r="D1813" s="45">
        <f>(COUNTIF($A$7:$A1813,$A1813)=1)+0</f>
        <v>0</v>
      </c>
    </row>
    <row r="1814" spans="4:4" x14ac:dyDescent="0.25">
      <c r="D1814" s="45">
        <f>(COUNTIF($A$7:$A1814,$A1814)=1)+0</f>
        <v>0</v>
      </c>
    </row>
    <row r="1815" spans="4:4" x14ac:dyDescent="0.25">
      <c r="D1815" s="45">
        <f>(COUNTIF($A$7:$A1815,$A1815)=1)+0</f>
        <v>0</v>
      </c>
    </row>
    <row r="1816" spans="4:4" x14ac:dyDescent="0.25">
      <c r="D1816" s="45">
        <f>(COUNTIF($A$7:$A1816,$A1816)=1)+0</f>
        <v>0</v>
      </c>
    </row>
    <row r="1817" spans="4:4" x14ac:dyDescent="0.25">
      <c r="D1817" s="45">
        <f>(COUNTIF($A$7:$A1817,$A1817)=1)+0</f>
        <v>0</v>
      </c>
    </row>
    <row r="1818" spans="4:4" x14ac:dyDescent="0.25">
      <c r="D1818" s="45">
        <f>(COUNTIF($A$7:$A1818,$A1818)=1)+0</f>
        <v>0</v>
      </c>
    </row>
    <row r="1819" spans="4:4" x14ac:dyDescent="0.25">
      <c r="D1819" s="45">
        <f>(COUNTIF($A$7:$A1819,$A1819)=1)+0</f>
        <v>0</v>
      </c>
    </row>
    <row r="1820" spans="4:4" x14ac:dyDescent="0.25">
      <c r="D1820" s="45">
        <f>(COUNTIF($A$7:$A1820,$A1820)=1)+0</f>
        <v>0</v>
      </c>
    </row>
    <row r="1821" spans="4:4" x14ac:dyDescent="0.25">
      <c r="D1821" s="45">
        <f>(COUNTIF($A$7:$A1821,$A1821)=1)+0</f>
        <v>0</v>
      </c>
    </row>
    <row r="1822" spans="4:4" x14ac:dyDescent="0.25">
      <c r="D1822" s="45">
        <f>(COUNTIF($A$7:$A1822,$A1822)=1)+0</f>
        <v>0</v>
      </c>
    </row>
    <row r="1823" spans="4:4" x14ac:dyDescent="0.25">
      <c r="D1823" s="45">
        <f>(COUNTIF($A$7:$A1823,$A1823)=1)+0</f>
        <v>0</v>
      </c>
    </row>
    <row r="1824" spans="4:4" x14ac:dyDescent="0.25">
      <c r="D1824" s="45">
        <f>(COUNTIF($A$7:$A1824,$A1824)=1)+0</f>
        <v>0</v>
      </c>
    </row>
    <row r="1825" spans="4:4" x14ac:dyDescent="0.25">
      <c r="D1825" s="45">
        <f>(COUNTIF($A$7:$A1825,$A1825)=1)+0</f>
        <v>0</v>
      </c>
    </row>
    <row r="1826" spans="4:4" x14ac:dyDescent="0.25">
      <c r="D1826" s="45">
        <f>(COUNTIF($A$7:$A1826,$A1826)=1)+0</f>
        <v>0</v>
      </c>
    </row>
    <row r="1827" spans="4:4" x14ac:dyDescent="0.25">
      <c r="D1827" s="45">
        <f>(COUNTIF($A$7:$A1827,$A1827)=1)+0</f>
        <v>0</v>
      </c>
    </row>
    <row r="1828" spans="4:4" x14ac:dyDescent="0.25">
      <c r="D1828" s="45">
        <f>(COUNTIF($A$7:$A1828,$A1828)=1)+0</f>
        <v>0</v>
      </c>
    </row>
    <row r="1829" spans="4:4" x14ac:dyDescent="0.25">
      <c r="D1829" s="45">
        <f>(COUNTIF($A$7:$A1829,$A1829)=1)+0</f>
        <v>0</v>
      </c>
    </row>
    <row r="1830" spans="4:4" x14ac:dyDescent="0.25">
      <c r="D1830" s="45">
        <f>(COUNTIF($A$7:$A1830,$A1830)=1)+0</f>
        <v>0</v>
      </c>
    </row>
    <row r="1831" spans="4:4" x14ac:dyDescent="0.25">
      <c r="D1831" s="45">
        <f>(COUNTIF($A$7:$A1831,$A1831)=1)+0</f>
        <v>0</v>
      </c>
    </row>
    <row r="1832" spans="4:4" x14ac:dyDescent="0.25">
      <c r="D1832" s="45">
        <f>(COUNTIF($A$7:$A1832,$A1832)=1)+0</f>
        <v>0</v>
      </c>
    </row>
    <row r="1833" spans="4:4" x14ac:dyDescent="0.25">
      <c r="D1833" s="45">
        <f>(COUNTIF($A$7:$A1833,$A1833)=1)+0</f>
        <v>0</v>
      </c>
    </row>
    <row r="1834" spans="4:4" x14ac:dyDescent="0.25">
      <c r="D1834" s="45">
        <f>(COUNTIF($A$7:$A1834,$A1834)=1)+0</f>
        <v>0</v>
      </c>
    </row>
    <row r="1835" spans="4:4" x14ac:dyDescent="0.25">
      <c r="D1835" s="45">
        <f>(COUNTIF($A$7:$A1835,$A1835)=1)+0</f>
        <v>0</v>
      </c>
    </row>
    <row r="1836" spans="4:4" x14ac:dyDescent="0.25">
      <c r="D1836" s="45">
        <f>(COUNTIF($A$7:$A1836,$A1836)=1)+0</f>
        <v>0</v>
      </c>
    </row>
    <row r="1837" spans="4:4" x14ac:dyDescent="0.25">
      <c r="D1837" s="45">
        <f>(COUNTIF($A$7:$A1837,$A1837)=1)+0</f>
        <v>0</v>
      </c>
    </row>
    <row r="1838" spans="4:4" x14ac:dyDescent="0.25">
      <c r="D1838" s="45">
        <f>(COUNTIF($A$7:$A1838,$A1838)=1)+0</f>
        <v>0</v>
      </c>
    </row>
    <row r="1839" spans="4:4" x14ac:dyDescent="0.25">
      <c r="D1839" s="45">
        <f>(COUNTIF($A$7:$A1839,$A1839)=1)+0</f>
        <v>0</v>
      </c>
    </row>
    <row r="1840" spans="4:4" x14ac:dyDescent="0.25">
      <c r="D1840" s="45">
        <f>(COUNTIF($A$7:$A1840,$A1840)=1)+0</f>
        <v>0</v>
      </c>
    </row>
    <row r="1841" spans="4:4" x14ac:dyDescent="0.25">
      <c r="D1841" s="45">
        <f>(COUNTIF($A$7:$A1841,$A1841)=1)+0</f>
        <v>0</v>
      </c>
    </row>
    <row r="1842" spans="4:4" x14ac:dyDescent="0.25">
      <c r="D1842" s="45">
        <f>(COUNTIF($A$7:$A1842,$A1842)=1)+0</f>
        <v>0</v>
      </c>
    </row>
    <row r="1843" spans="4:4" x14ac:dyDescent="0.25">
      <c r="D1843" s="45">
        <f>(COUNTIF($A$7:$A1843,$A1843)=1)+0</f>
        <v>0</v>
      </c>
    </row>
    <row r="1844" spans="4:4" x14ac:dyDescent="0.25">
      <c r="D1844" s="45">
        <f>(COUNTIF($A$7:$A1844,$A1844)=1)+0</f>
        <v>0</v>
      </c>
    </row>
    <row r="1845" spans="4:4" x14ac:dyDescent="0.25">
      <c r="D1845" s="45">
        <f>(COUNTIF($A$7:$A1845,$A1845)=1)+0</f>
        <v>0</v>
      </c>
    </row>
    <row r="1846" spans="4:4" x14ac:dyDescent="0.25">
      <c r="D1846" s="45">
        <f>(COUNTIF($A$7:$A1846,$A1846)=1)+0</f>
        <v>0</v>
      </c>
    </row>
    <row r="1847" spans="4:4" x14ac:dyDescent="0.25">
      <c r="D1847" s="45">
        <f>(COUNTIF($A$7:$A1847,$A1847)=1)+0</f>
        <v>0</v>
      </c>
    </row>
    <row r="1848" spans="4:4" x14ac:dyDescent="0.25">
      <c r="D1848" s="45">
        <f>(COUNTIF($A$7:$A1848,$A1848)=1)+0</f>
        <v>0</v>
      </c>
    </row>
    <row r="1849" spans="4:4" x14ac:dyDescent="0.25">
      <c r="D1849" s="45">
        <f>(COUNTIF($A$7:$A1849,$A1849)=1)+0</f>
        <v>0</v>
      </c>
    </row>
    <row r="1850" spans="4:4" x14ac:dyDescent="0.25">
      <c r="D1850" s="45">
        <f>(COUNTIF($A$7:$A1850,$A1850)=1)+0</f>
        <v>0</v>
      </c>
    </row>
    <row r="1851" spans="4:4" x14ac:dyDescent="0.25">
      <c r="D1851" s="45">
        <f>(COUNTIF($A$7:$A1851,$A1851)=1)+0</f>
        <v>0</v>
      </c>
    </row>
    <row r="1852" spans="4:4" x14ac:dyDescent="0.25">
      <c r="D1852" s="45">
        <f>(COUNTIF($A$7:$A1852,$A1852)=1)+0</f>
        <v>0</v>
      </c>
    </row>
    <row r="1853" spans="4:4" x14ac:dyDescent="0.25">
      <c r="D1853" s="45">
        <f>(COUNTIF($A$7:$A1853,$A1853)=1)+0</f>
        <v>0</v>
      </c>
    </row>
    <row r="1854" spans="4:4" x14ac:dyDescent="0.25">
      <c r="D1854" s="45">
        <f>(COUNTIF($A$7:$A1854,$A1854)=1)+0</f>
        <v>0</v>
      </c>
    </row>
    <row r="1855" spans="4:4" x14ac:dyDescent="0.25">
      <c r="D1855" s="45">
        <f>(COUNTIF($A$7:$A1855,$A1855)=1)+0</f>
        <v>0</v>
      </c>
    </row>
    <row r="1856" spans="4:4" x14ac:dyDescent="0.25">
      <c r="D1856" s="45">
        <f>(COUNTIF($A$7:$A1856,$A1856)=1)+0</f>
        <v>0</v>
      </c>
    </row>
    <row r="1857" spans="4:4" x14ac:dyDescent="0.25">
      <c r="D1857" s="45">
        <f>(COUNTIF($A$7:$A1857,$A1857)=1)+0</f>
        <v>0</v>
      </c>
    </row>
    <row r="1858" spans="4:4" x14ac:dyDescent="0.25">
      <c r="D1858" s="45">
        <f>(COUNTIF($A$7:$A1858,$A1858)=1)+0</f>
        <v>0</v>
      </c>
    </row>
    <row r="1859" spans="4:4" x14ac:dyDescent="0.25">
      <c r="D1859" s="45">
        <f>(COUNTIF($A$7:$A1859,$A1859)=1)+0</f>
        <v>0</v>
      </c>
    </row>
    <row r="1860" spans="4:4" x14ac:dyDescent="0.25">
      <c r="D1860" s="45">
        <f>(COUNTIF($A$7:$A1860,$A1860)=1)+0</f>
        <v>0</v>
      </c>
    </row>
    <row r="1861" spans="4:4" x14ac:dyDescent="0.25">
      <c r="D1861" s="45">
        <f>(COUNTIF($A$7:$A1861,$A1861)=1)+0</f>
        <v>0</v>
      </c>
    </row>
    <row r="1862" spans="4:4" x14ac:dyDescent="0.25">
      <c r="D1862" s="45">
        <f>(COUNTIF($A$7:$A1862,$A1862)=1)+0</f>
        <v>0</v>
      </c>
    </row>
    <row r="1863" spans="4:4" x14ac:dyDescent="0.25">
      <c r="D1863" s="45">
        <f>(COUNTIF($A$7:$A1863,$A1863)=1)+0</f>
        <v>0</v>
      </c>
    </row>
    <row r="1864" spans="4:4" x14ac:dyDescent="0.25">
      <c r="D1864" s="45">
        <f>(COUNTIF($A$7:$A1864,$A1864)=1)+0</f>
        <v>0</v>
      </c>
    </row>
    <row r="1865" spans="4:4" x14ac:dyDescent="0.25">
      <c r="D1865" s="45">
        <f>(COUNTIF($A$7:$A1865,$A1865)=1)+0</f>
        <v>0</v>
      </c>
    </row>
    <row r="1866" spans="4:4" x14ac:dyDescent="0.25">
      <c r="D1866" s="45">
        <f>(COUNTIF($A$7:$A1866,$A1866)=1)+0</f>
        <v>0</v>
      </c>
    </row>
    <row r="1867" spans="4:4" x14ac:dyDescent="0.25">
      <c r="D1867" s="45">
        <f>(COUNTIF($A$7:$A1867,$A1867)=1)+0</f>
        <v>0</v>
      </c>
    </row>
    <row r="1868" spans="4:4" x14ac:dyDescent="0.25">
      <c r="D1868" s="45">
        <f>(COUNTIF($A$7:$A1868,$A1868)=1)+0</f>
        <v>0</v>
      </c>
    </row>
    <row r="1869" spans="4:4" x14ac:dyDescent="0.25">
      <c r="D1869" s="45">
        <f>(COUNTIF($A$7:$A1869,$A1869)=1)+0</f>
        <v>0</v>
      </c>
    </row>
    <row r="1870" spans="4:4" x14ac:dyDescent="0.25">
      <c r="D1870" s="45">
        <f>(COUNTIF($A$7:$A1870,$A1870)=1)+0</f>
        <v>0</v>
      </c>
    </row>
    <row r="1871" spans="4:4" x14ac:dyDescent="0.25">
      <c r="D1871" s="45">
        <f>(COUNTIF($A$7:$A1871,$A1871)=1)+0</f>
        <v>0</v>
      </c>
    </row>
    <row r="1872" spans="4:4" x14ac:dyDescent="0.25">
      <c r="D1872" s="45">
        <f>(COUNTIF($A$7:$A1872,$A1872)=1)+0</f>
        <v>0</v>
      </c>
    </row>
    <row r="1873" spans="4:4" x14ac:dyDescent="0.25">
      <c r="D1873" s="45">
        <f>(COUNTIF($A$7:$A1873,$A1873)=1)+0</f>
        <v>0</v>
      </c>
    </row>
    <row r="1874" spans="4:4" x14ac:dyDescent="0.25">
      <c r="D1874" s="45">
        <f>(COUNTIF($A$7:$A1874,$A1874)=1)+0</f>
        <v>0</v>
      </c>
    </row>
    <row r="1875" spans="4:4" x14ac:dyDescent="0.25">
      <c r="D1875" s="45">
        <f>(COUNTIF($A$7:$A1875,$A1875)=1)+0</f>
        <v>0</v>
      </c>
    </row>
    <row r="1876" spans="4:4" x14ac:dyDescent="0.25">
      <c r="D1876" s="45">
        <f>(COUNTIF($A$7:$A1876,$A1876)=1)+0</f>
        <v>0</v>
      </c>
    </row>
    <row r="1877" spans="4:4" x14ac:dyDescent="0.25">
      <c r="D1877" s="45">
        <f>(COUNTIF($A$7:$A1877,$A1877)=1)+0</f>
        <v>0</v>
      </c>
    </row>
    <row r="1878" spans="4:4" x14ac:dyDescent="0.25">
      <c r="D1878" s="45">
        <f>(COUNTIF($A$7:$A1878,$A1878)=1)+0</f>
        <v>0</v>
      </c>
    </row>
    <row r="1879" spans="4:4" x14ac:dyDescent="0.25">
      <c r="D1879" s="45">
        <f>(COUNTIF($A$7:$A1879,$A1879)=1)+0</f>
        <v>0</v>
      </c>
    </row>
    <row r="1880" spans="4:4" x14ac:dyDescent="0.25">
      <c r="D1880" s="45">
        <f>(COUNTIF($A$7:$A1880,$A1880)=1)+0</f>
        <v>0</v>
      </c>
    </row>
    <row r="1881" spans="4:4" x14ac:dyDescent="0.25">
      <c r="D1881" s="45">
        <f>(COUNTIF($A$7:$A1881,$A1881)=1)+0</f>
        <v>0</v>
      </c>
    </row>
    <row r="1882" spans="4:4" x14ac:dyDescent="0.25">
      <c r="D1882" s="45">
        <f>(COUNTIF($A$7:$A1882,$A1882)=1)+0</f>
        <v>0</v>
      </c>
    </row>
    <row r="1883" spans="4:4" x14ac:dyDescent="0.25">
      <c r="D1883" s="45">
        <f>(COUNTIF($A$7:$A1883,$A1883)=1)+0</f>
        <v>0</v>
      </c>
    </row>
    <row r="1884" spans="4:4" x14ac:dyDescent="0.25">
      <c r="D1884" s="45">
        <f>(COUNTIF($A$7:$A1884,$A1884)=1)+0</f>
        <v>0</v>
      </c>
    </row>
    <row r="1885" spans="4:4" x14ac:dyDescent="0.25">
      <c r="D1885" s="45">
        <f>(COUNTIF($A$7:$A1885,$A1885)=1)+0</f>
        <v>0</v>
      </c>
    </row>
    <row r="1886" spans="4:4" x14ac:dyDescent="0.25">
      <c r="D1886" s="45">
        <f>(COUNTIF($A$7:$A1886,$A1886)=1)+0</f>
        <v>0</v>
      </c>
    </row>
    <row r="1887" spans="4:4" x14ac:dyDescent="0.25">
      <c r="D1887" s="45">
        <f>(COUNTIF($A$7:$A1887,$A1887)=1)+0</f>
        <v>0</v>
      </c>
    </row>
    <row r="1888" spans="4:4" x14ac:dyDescent="0.25">
      <c r="D1888" s="45">
        <f>(COUNTIF($A$7:$A1888,$A1888)=1)+0</f>
        <v>0</v>
      </c>
    </row>
    <row r="1889" spans="4:4" x14ac:dyDescent="0.25">
      <c r="D1889" s="45">
        <f>(COUNTIF($A$7:$A1889,$A1889)=1)+0</f>
        <v>0</v>
      </c>
    </row>
    <row r="1890" spans="4:4" x14ac:dyDescent="0.25">
      <c r="D1890" s="45">
        <f>(COUNTIF($A$7:$A1890,$A1890)=1)+0</f>
        <v>0</v>
      </c>
    </row>
    <row r="1891" spans="4:4" x14ac:dyDescent="0.25">
      <c r="D1891" s="45">
        <f>(COUNTIF($A$7:$A1891,$A1891)=1)+0</f>
        <v>0</v>
      </c>
    </row>
    <row r="1892" spans="4:4" x14ac:dyDescent="0.25">
      <c r="D1892" s="45">
        <f>(COUNTIF($A$7:$A1892,$A1892)=1)+0</f>
        <v>0</v>
      </c>
    </row>
    <row r="1893" spans="4:4" x14ac:dyDescent="0.25">
      <c r="D1893" s="45">
        <f>(COUNTIF($A$7:$A1893,$A1893)=1)+0</f>
        <v>0</v>
      </c>
    </row>
    <row r="1894" spans="4:4" x14ac:dyDescent="0.25">
      <c r="D1894" s="45">
        <f>(COUNTIF($A$7:$A1894,$A1894)=1)+0</f>
        <v>0</v>
      </c>
    </row>
    <row r="1895" spans="4:4" x14ac:dyDescent="0.25">
      <c r="D1895" s="45">
        <f>(COUNTIF($A$7:$A1895,$A1895)=1)+0</f>
        <v>0</v>
      </c>
    </row>
    <row r="1896" spans="4:4" x14ac:dyDescent="0.25">
      <c r="D1896" s="45">
        <f>(COUNTIF($A$7:$A1896,$A1896)=1)+0</f>
        <v>0</v>
      </c>
    </row>
    <row r="1897" spans="4:4" x14ac:dyDescent="0.25">
      <c r="D1897" s="45">
        <f>(COUNTIF($A$7:$A1897,$A1897)=1)+0</f>
        <v>0</v>
      </c>
    </row>
    <row r="1898" spans="4:4" x14ac:dyDescent="0.25">
      <c r="D1898" s="45">
        <f>(COUNTIF($A$7:$A1898,$A1898)=1)+0</f>
        <v>0</v>
      </c>
    </row>
    <row r="1899" spans="4:4" x14ac:dyDescent="0.25">
      <c r="D1899" s="45">
        <f>(COUNTIF($A$7:$A1899,$A1899)=1)+0</f>
        <v>0</v>
      </c>
    </row>
    <row r="1900" spans="4:4" x14ac:dyDescent="0.25">
      <c r="D1900" s="45">
        <f>(COUNTIF($A$7:$A1900,$A1900)=1)+0</f>
        <v>0</v>
      </c>
    </row>
    <row r="1901" spans="4:4" x14ac:dyDescent="0.25">
      <c r="D1901" s="45">
        <f>(COUNTIF($A$7:$A1901,$A1901)=1)+0</f>
        <v>0</v>
      </c>
    </row>
    <row r="1902" spans="4:4" x14ac:dyDescent="0.25">
      <c r="D1902" s="45">
        <f>(COUNTIF($A$7:$A1902,$A1902)=1)+0</f>
        <v>0</v>
      </c>
    </row>
    <row r="1903" spans="4:4" x14ac:dyDescent="0.25">
      <c r="D1903" s="45">
        <f>(COUNTIF($A$7:$A1903,$A1903)=1)+0</f>
        <v>0</v>
      </c>
    </row>
    <row r="1904" spans="4:4" x14ac:dyDescent="0.25">
      <c r="D1904" s="45">
        <f>(COUNTIF($A$7:$A1904,$A1904)=1)+0</f>
        <v>0</v>
      </c>
    </row>
    <row r="1905" spans="4:4" x14ac:dyDescent="0.25">
      <c r="D1905" s="45">
        <f>(COUNTIF($A$7:$A1905,$A1905)=1)+0</f>
        <v>0</v>
      </c>
    </row>
    <row r="1906" spans="4:4" x14ac:dyDescent="0.25">
      <c r="D1906" s="45">
        <f>(COUNTIF($A$7:$A1906,$A1906)=1)+0</f>
        <v>0</v>
      </c>
    </row>
    <row r="1907" spans="4:4" x14ac:dyDescent="0.25">
      <c r="D1907" s="45">
        <f>(COUNTIF($A$7:$A1907,$A1907)=1)+0</f>
        <v>0</v>
      </c>
    </row>
    <row r="1908" spans="4:4" x14ac:dyDescent="0.25">
      <c r="D1908" s="45">
        <f>(COUNTIF($A$7:$A1908,$A1908)=1)+0</f>
        <v>0</v>
      </c>
    </row>
    <row r="1909" spans="4:4" x14ac:dyDescent="0.25">
      <c r="D1909" s="45">
        <f>(COUNTIF($A$7:$A1909,$A1909)=1)+0</f>
        <v>0</v>
      </c>
    </row>
    <row r="1910" spans="4:4" x14ac:dyDescent="0.25">
      <c r="D1910" s="45">
        <f>(COUNTIF($A$7:$A1910,$A1910)=1)+0</f>
        <v>0</v>
      </c>
    </row>
    <row r="1911" spans="4:4" x14ac:dyDescent="0.25">
      <c r="D1911" s="45">
        <f>(COUNTIF($A$7:$A1911,$A1911)=1)+0</f>
        <v>0</v>
      </c>
    </row>
    <row r="1912" spans="4:4" x14ac:dyDescent="0.25">
      <c r="D1912" s="45">
        <f>(COUNTIF($A$7:$A1912,$A1912)=1)+0</f>
        <v>0</v>
      </c>
    </row>
    <row r="1913" spans="4:4" x14ac:dyDescent="0.25">
      <c r="D1913" s="45">
        <f>(COUNTIF($A$7:$A1913,$A1913)=1)+0</f>
        <v>0</v>
      </c>
    </row>
    <row r="1914" spans="4:4" x14ac:dyDescent="0.25">
      <c r="D1914" s="45">
        <f>(COUNTIF($A$7:$A1914,$A1914)=1)+0</f>
        <v>0</v>
      </c>
    </row>
    <row r="1915" spans="4:4" x14ac:dyDescent="0.25">
      <c r="D1915" s="45">
        <f>(COUNTIF($A$7:$A1915,$A1915)=1)+0</f>
        <v>0</v>
      </c>
    </row>
    <row r="1916" spans="4:4" x14ac:dyDescent="0.25">
      <c r="D1916" s="45">
        <f>(COUNTIF($A$7:$A1916,$A1916)=1)+0</f>
        <v>0</v>
      </c>
    </row>
    <row r="1917" spans="4:4" x14ac:dyDescent="0.25">
      <c r="D1917" s="45">
        <f>(COUNTIF($A$7:$A1917,$A1917)=1)+0</f>
        <v>0</v>
      </c>
    </row>
    <row r="1918" spans="4:4" x14ac:dyDescent="0.25">
      <c r="D1918" s="45">
        <f>(COUNTIF($A$7:$A1918,$A1918)=1)+0</f>
        <v>0</v>
      </c>
    </row>
    <row r="1919" spans="4:4" x14ac:dyDescent="0.25">
      <c r="D1919" s="45">
        <f>(COUNTIF($A$7:$A1919,$A1919)=1)+0</f>
        <v>0</v>
      </c>
    </row>
    <row r="1920" spans="4:4" x14ac:dyDescent="0.25">
      <c r="D1920" s="45">
        <f>(COUNTIF($A$7:$A1920,$A1920)=1)+0</f>
        <v>0</v>
      </c>
    </row>
    <row r="1921" spans="4:4" x14ac:dyDescent="0.25">
      <c r="D1921" s="45">
        <f>(COUNTIF($A$7:$A1921,$A1921)=1)+0</f>
        <v>0</v>
      </c>
    </row>
    <row r="1922" spans="4:4" x14ac:dyDescent="0.25">
      <c r="D1922" s="45">
        <f>(COUNTIF($A$7:$A1922,$A1922)=1)+0</f>
        <v>0</v>
      </c>
    </row>
    <row r="1923" spans="4:4" x14ac:dyDescent="0.25">
      <c r="D1923" s="45">
        <f>(COUNTIF($A$7:$A1923,$A1923)=1)+0</f>
        <v>0</v>
      </c>
    </row>
    <row r="1924" spans="4:4" x14ac:dyDescent="0.25">
      <c r="D1924" s="45">
        <f>(COUNTIF($A$7:$A1924,$A1924)=1)+0</f>
        <v>0</v>
      </c>
    </row>
    <row r="1925" spans="4:4" x14ac:dyDescent="0.25">
      <c r="D1925" s="45">
        <f>(COUNTIF($A$7:$A1925,$A1925)=1)+0</f>
        <v>0</v>
      </c>
    </row>
    <row r="1926" spans="4:4" x14ac:dyDescent="0.25">
      <c r="D1926" s="45">
        <f>(COUNTIF($A$7:$A1926,$A1926)=1)+0</f>
        <v>0</v>
      </c>
    </row>
    <row r="1927" spans="4:4" x14ac:dyDescent="0.25">
      <c r="D1927" s="45">
        <f>(COUNTIF($A$7:$A1927,$A1927)=1)+0</f>
        <v>0</v>
      </c>
    </row>
    <row r="1928" spans="4:4" x14ac:dyDescent="0.25">
      <c r="D1928" s="45">
        <f>(COUNTIF($A$7:$A1928,$A1928)=1)+0</f>
        <v>0</v>
      </c>
    </row>
    <row r="1929" spans="4:4" x14ac:dyDescent="0.25">
      <c r="D1929" s="45">
        <f>(COUNTIF($A$7:$A1929,$A1929)=1)+0</f>
        <v>0</v>
      </c>
    </row>
    <row r="1930" spans="4:4" x14ac:dyDescent="0.25">
      <c r="D1930" s="45">
        <f>(COUNTIF($A$7:$A1930,$A1930)=1)+0</f>
        <v>0</v>
      </c>
    </row>
    <row r="1931" spans="4:4" x14ac:dyDescent="0.25">
      <c r="D1931" s="45">
        <f>(COUNTIF($A$7:$A1931,$A1931)=1)+0</f>
        <v>0</v>
      </c>
    </row>
    <row r="1932" spans="4:4" x14ac:dyDescent="0.25">
      <c r="D1932" s="45">
        <f>(COUNTIF($A$7:$A1932,$A1932)=1)+0</f>
        <v>0</v>
      </c>
    </row>
    <row r="1933" spans="4:4" x14ac:dyDescent="0.25">
      <c r="D1933" s="45">
        <f>(COUNTIF($A$7:$A1933,$A1933)=1)+0</f>
        <v>0</v>
      </c>
    </row>
    <row r="1934" spans="4:4" x14ac:dyDescent="0.25">
      <c r="D1934" s="45">
        <f>(COUNTIF($A$7:$A1934,$A1934)=1)+0</f>
        <v>0</v>
      </c>
    </row>
    <row r="1935" spans="4:4" x14ac:dyDescent="0.25">
      <c r="D1935" s="45">
        <f>(COUNTIF($A$7:$A1935,$A1935)=1)+0</f>
        <v>0</v>
      </c>
    </row>
    <row r="1936" spans="4:4" x14ac:dyDescent="0.25">
      <c r="D1936" s="45">
        <f>(COUNTIF($A$7:$A1936,$A1936)=1)+0</f>
        <v>0</v>
      </c>
    </row>
    <row r="1937" spans="4:4" x14ac:dyDescent="0.25">
      <c r="D1937" s="45">
        <f>(COUNTIF($A$7:$A1937,$A1937)=1)+0</f>
        <v>0</v>
      </c>
    </row>
    <row r="1938" spans="4:4" x14ac:dyDescent="0.25">
      <c r="D1938" s="45">
        <f>(COUNTIF($A$7:$A1938,$A1938)=1)+0</f>
        <v>0</v>
      </c>
    </row>
    <row r="1939" spans="4:4" x14ac:dyDescent="0.25">
      <c r="D1939" s="45">
        <f>(COUNTIF($A$7:$A1939,$A1939)=1)+0</f>
        <v>0</v>
      </c>
    </row>
    <row r="1940" spans="4:4" x14ac:dyDescent="0.25">
      <c r="D1940" s="45">
        <f>(COUNTIF($A$7:$A1940,$A1940)=1)+0</f>
        <v>0</v>
      </c>
    </row>
    <row r="1941" spans="4:4" x14ac:dyDescent="0.25">
      <c r="D1941" s="45">
        <f>(COUNTIF($A$7:$A1941,$A1941)=1)+0</f>
        <v>0</v>
      </c>
    </row>
    <row r="1942" spans="4:4" x14ac:dyDescent="0.25">
      <c r="D1942" s="45">
        <f>(COUNTIF($A$7:$A1942,$A1942)=1)+0</f>
        <v>0</v>
      </c>
    </row>
    <row r="1943" spans="4:4" x14ac:dyDescent="0.25">
      <c r="D1943" s="45">
        <f>(COUNTIF($A$7:$A1943,$A1943)=1)+0</f>
        <v>0</v>
      </c>
    </row>
    <row r="1944" spans="4:4" x14ac:dyDescent="0.25">
      <c r="D1944" s="45">
        <f>(COUNTIF($A$7:$A1944,$A1944)=1)+0</f>
        <v>0</v>
      </c>
    </row>
    <row r="1945" spans="4:4" x14ac:dyDescent="0.25">
      <c r="D1945" s="45">
        <f>(COUNTIF($A$7:$A1945,$A1945)=1)+0</f>
        <v>0</v>
      </c>
    </row>
    <row r="1946" spans="4:4" x14ac:dyDescent="0.25">
      <c r="D1946" s="45">
        <f>(COUNTIF($A$7:$A1946,$A1946)=1)+0</f>
        <v>0</v>
      </c>
    </row>
    <row r="1947" spans="4:4" x14ac:dyDescent="0.25">
      <c r="D1947" s="45">
        <f>(COUNTIF($A$7:$A1947,$A1947)=1)+0</f>
        <v>0</v>
      </c>
    </row>
    <row r="1948" spans="4:4" x14ac:dyDescent="0.25">
      <c r="D1948" s="45">
        <f>(COUNTIF($A$7:$A1948,$A1948)=1)+0</f>
        <v>0</v>
      </c>
    </row>
    <row r="1949" spans="4:4" x14ac:dyDescent="0.25">
      <c r="D1949" s="45">
        <f>(COUNTIF($A$7:$A1949,$A1949)=1)+0</f>
        <v>0</v>
      </c>
    </row>
    <row r="1950" spans="4:4" x14ac:dyDescent="0.25">
      <c r="D1950" s="45">
        <f>(COUNTIF($A$7:$A1950,$A1950)=1)+0</f>
        <v>0</v>
      </c>
    </row>
    <row r="1951" spans="4:4" x14ac:dyDescent="0.25">
      <c r="D1951" s="45">
        <f>(COUNTIF($A$7:$A1951,$A1951)=1)+0</f>
        <v>0</v>
      </c>
    </row>
    <row r="1952" spans="4:4" x14ac:dyDescent="0.25">
      <c r="D1952" s="45">
        <f>(COUNTIF($A$7:$A1952,$A1952)=1)+0</f>
        <v>0</v>
      </c>
    </row>
    <row r="1953" spans="4:4" x14ac:dyDescent="0.25">
      <c r="D1953" s="45">
        <f>(COUNTIF($A$7:$A1953,$A1953)=1)+0</f>
        <v>0</v>
      </c>
    </row>
    <row r="1954" spans="4:4" x14ac:dyDescent="0.25">
      <c r="D1954" s="45">
        <f>(COUNTIF($A$7:$A1954,$A1954)=1)+0</f>
        <v>0</v>
      </c>
    </row>
    <row r="1955" spans="4:4" x14ac:dyDescent="0.25">
      <c r="D1955" s="45">
        <f>(COUNTIF($A$7:$A1955,$A1955)=1)+0</f>
        <v>0</v>
      </c>
    </row>
    <row r="1956" spans="4:4" x14ac:dyDescent="0.25">
      <c r="D1956" s="45">
        <f>(COUNTIF($A$7:$A1956,$A1956)=1)+0</f>
        <v>0</v>
      </c>
    </row>
    <row r="1957" spans="4:4" x14ac:dyDescent="0.25">
      <c r="D1957" s="45">
        <f>(COUNTIF($A$7:$A1957,$A1957)=1)+0</f>
        <v>0</v>
      </c>
    </row>
    <row r="1958" spans="4:4" x14ac:dyDescent="0.25">
      <c r="D1958" s="45">
        <f>(COUNTIF($A$7:$A1958,$A1958)=1)+0</f>
        <v>0</v>
      </c>
    </row>
    <row r="1959" spans="4:4" x14ac:dyDescent="0.25">
      <c r="D1959" s="45">
        <f>(COUNTIF($A$7:$A1959,$A1959)=1)+0</f>
        <v>0</v>
      </c>
    </row>
    <row r="1960" spans="4:4" x14ac:dyDescent="0.25">
      <c r="D1960" s="45">
        <f>(COUNTIF($A$7:$A1960,$A1960)=1)+0</f>
        <v>0</v>
      </c>
    </row>
    <row r="1961" spans="4:4" x14ac:dyDescent="0.25">
      <c r="D1961" s="45">
        <f>(COUNTIF($A$7:$A1961,$A1961)=1)+0</f>
        <v>0</v>
      </c>
    </row>
    <row r="1962" spans="4:4" x14ac:dyDescent="0.25">
      <c r="D1962" s="45">
        <f>(COUNTIF($A$7:$A1962,$A1962)=1)+0</f>
        <v>0</v>
      </c>
    </row>
    <row r="1963" spans="4:4" x14ac:dyDescent="0.25">
      <c r="D1963" s="45">
        <f>(COUNTIF($A$7:$A1963,$A1963)=1)+0</f>
        <v>0</v>
      </c>
    </row>
    <row r="1964" spans="4:4" x14ac:dyDescent="0.25">
      <c r="D1964" s="45">
        <f>(COUNTIF($A$7:$A1964,$A1964)=1)+0</f>
        <v>0</v>
      </c>
    </row>
    <row r="1965" spans="4:4" x14ac:dyDescent="0.25">
      <c r="D1965" s="45">
        <f>(COUNTIF($A$7:$A1965,$A1965)=1)+0</f>
        <v>0</v>
      </c>
    </row>
    <row r="1966" spans="4:4" x14ac:dyDescent="0.25">
      <c r="D1966" s="45">
        <f>(COUNTIF($A$7:$A1966,$A1966)=1)+0</f>
        <v>0</v>
      </c>
    </row>
    <row r="1967" spans="4:4" x14ac:dyDescent="0.25">
      <c r="D1967" s="45">
        <f>(COUNTIF($A$7:$A1967,$A1967)=1)+0</f>
        <v>0</v>
      </c>
    </row>
    <row r="1968" spans="4:4" x14ac:dyDescent="0.25">
      <c r="D1968" s="45">
        <f>(COUNTIF($A$7:$A1968,$A1968)=1)+0</f>
        <v>0</v>
      </c>
    </row>
    <row r="1969" spans="4:4" x14ac:dyDescent="0.25">
      <c r="D1969" s="45">
        <f>(COUNTIF($A$7:$A1969,$A1969)=1)+0</f>
        <v>0</v>
      </c>
    </row>
    <row r="1970" spans="4:4" x14ac:dyDescent="0.25">
      <c r="D1970" s="45">
        <f>(COUNTIF($A$7:$A1970,$A1970)=1)+0</f>
        <v>0</v>
      </c>
    </row>
    <row r="1971" spans="4:4" x14ac:dyDescent="0.25">
      <c r="D1971" s="45">
        <f>(COUNTIF($A$7:$A1971,$A1971)=1)+0</f>
        <v>0</v>
      </c>
    </row>
    <row r="1972" spans="4:4" x14ac:dyDescent="0.25">
      <c r="D1972" s="45">
        <f>(COUNTIF($A$7:$A1972,$A1972)=1)+0</f>
        <v>0</v>
      </c>
    </row>
    <row r="1973" spans="4:4" x14ac:dyDescent="0.25">
      <c r="D1973" s="45">
        <f>(COUNTIF($A$7:$A1973,$A1973)=1)+0</f>
        <v>0</v>
      </c>
    </row>
    <row r="1974" spans="4:4" x14ac:dyDescent="0.25">
      <c r="D1974" s="45">
        <f>(COUNTIF($A$7:$A1974,$A1974)=1)+0</f>
        <v>0</v>
      </c>
    </row>
    <row r="1975" spans="4:4" x14ac:dyDescent="0.25">
      <c r="D1975" s="45">
        <f>(COUNTIF($A$7:$A1975,$A1975)=1)+0</f>
        <v>0</v>
      </c>
    </row>
    <row r="1976" spans="4:4" x14ac:dyDescent="0.25">
      <c r="D1976" s="45">
        <f>(COUNTIF($A$7:$A1976,$A1976)=1)+0</f>
        <v>0</v>
      </c>
    </row>
    <row r="1977" spans="4:4" x14ac:dyDescent="0.25">
      <c r="D1977" s="45">
        <f>(COUNTIF($A$7:$A1977,$A1977)=1)+0</f>
        <v>0</v>
      </c>
    </row>
    <row r="1978" spans="4:4" x14ac:dyDescent="0.25">
      <c r="D1978" s="45">
        <f>(COUNTIF($A$7:$A1978,$A1978)=1)+0</f>
        <v>0</v>
      </c>
    </row>
    <row r="1979" spans="4:4" x14ac:dyDescent="0.25">
      <c r="D1979" s="45">
        <f>(COUNTIF($A$7:$A1979,$A1979)=1)+0</f>
        <v>0</v>
      </c>
    </row>
    <row r="1980" spans="4:4" x14ac:dyDescent="0.25">
      <c r="D1980" s="45">
        <f>(COUNTIF($A$7:$A1980,$A1980)=1)+0</f>
        <v>0</v>
      </c>
    </row>
    <row r="1981" spans="4:4" x14ac:dyDescent="0.25">
      <c r="D1981" s="45">
        <f>(COUNTIF($A$7:$A1981,$A1981)=1)+0</f>
        <v>0</v>
      </c>
    </row>
    <row r="1982" spans="4:4" x14ac:dyDescent="0.25">
      <c r="D1982" s="45">
        <f>(COUNTIF($A$7:$A1982,$A1982)=1)+0</f>
        <v>0</v>
      </c>
    </row>
    <row r="1983" spans="4:4" x14ac:dyDescent="0.25">
      <c r="D1983" s="45">
        <f>(COUNTIF($A$7:$A1983,$A1983)=1)+0</f>
        <v>0</v>
      </c>
    </row>
    <row r="1984" spans="4:4" x14ac:dyDescent="0.25">
      <c r="D1984" s="45">
        <f>(COUNTIF($A$7:$A1984,$A1984)=1)+0</f>
        <v>0</v>
      </c>
    </row>
    <row r="1985" spans="4:4" x14ac:dyDescent="0.25">
      <c r="D1985" s="45">
        <f>(COUNTIF($A$7:$A1985,$A1985)=1)+0</f>
        <v>0</v>
      </c>
    </row>
    <row r="1986" spans="4:4" x14ac:dyDescent="0.25">
      <c r="D1986" s="45">
        <f>(COUNTIF($A$7:$A1986,$A1986)=1)+0</f>
        <v>0</v>
      </c>
    </row>
    <row r="1987" spans="4:4" x14ac:dyDescent="0.25">
      <c r="D1987" s="45">
        <f>(COUNTIF($A$7:$A1987,$A1987)=1)+0</f>
        <v>0</v>
      </c>
    </row>
    <row r="1988" spans="4:4" x14ac:dyDescent="0.25">
      <c r="D1988" s="45">
        <f>(COUNTIF($A$7:$A1988,$A1988)=1)+0</f>
        <v>0</v>
      </c>
    </row>
    <row r="1989" spans="4:4" x14ac:dyDescent="0.25">
      <c r="D1989" s="45">
        <f>(COUNTIF($A$7:$A1989,$A1989)=1)+0</f>
        <v>0</v>
      </c>
    </row>
    <row r="1990" spans="4:4" x14ac:dyDescent="0.25">
      <c r="D1990" s="45">
        <f>(COUNTIF($A$7:$A1990,$A1990)=1)+0</f>
        <v>0</v>
      </c>
    </row>
    <row r="1991" spans="4:4" x14ac:dyDescent="0.25">
      <c r="D1991" s="45">
        <f>(COUNTIF($A$7:$A1991,$A1991)=1)+0</f>
        <v>0</v>
      </c>
    </row>
    <row r="1992" spans="4:4" x14ac:dyDescent="0.25">
      <c r="D1992" s="45">
        <f>(COUNTIF($A$7:$A1992,$A1992)=1)+0</f>
        <v>0</v>
      </c>
    </row>
    <row r="1993" spans="4:4" x14ac:dyDescent="0.25">
      <c r="D1993" s="45">
        <f>(COUNTIF($A$7:$A1993,$A1993)=1)+0</f>
        <v>0</v>
      </c>
    </row>
    <row r="1994" spans="4:4" x14ac:dyDescent="0.25">
      <c r="D1994" s="45">
        <f>(COUNTIF($A$7:$A1994,$A1994)=1)+0</f>
        <v>0</v>
      </c>
    </row>
    <row r="1995" spans="4:4" x14ac:dyDescent="0.25">
      <c r="D1995" s="45">
        <f>(COUNTIF($A$7:$A1995,$A1995)=1)+0</f>
        <v>0</v>
      </c>
    </row>
    <row r="1996" spans="4:4" x14ac:dyDescent="0.25">
      <c r="D1996" s="45">
        <f>(COUNTIF($A$7:$A1996,$A1996)=1)+0</f>
        <v>0</v>
      </c>
    </row>
    <row r="1997" spans="4:4" x14ac:dyDescent="0.25">
      <c r="D1997" s="45">
        <f>(COUNTIF($A$7:$A1997,$A1997)=1)+0</f>
        <v>0</v>
      </c>
    </row>
    <row r="1998" spans="4:4" x14ac:dyDescent="0.25">
      <c r="D1998" s="45">
        <f>(COUNTIF($A$7:$A1998,$A1998)=1)+0</f>
        <v>0</v>
      </c>
    </row>
    <row r="1999" spans="4:4" x14ac:dyDescent="0.25">
      <c r="D1999" s="45">
        <f>(COUNTIF($A$7:$A1999,$A1999)=1)+0</f>
        <v>0</v>
      </c>
    </row>
    <row r="2000" spans="4:4" x14ac:dyDescent="0.25">
      <c r="D2000" s="45">
        <f>(COUNTIF($A$7:$A2000,$A2000)=1)+0</f>
        <v>0</v>
      </c>
    </row>
    <row r="2001" spans="4:4" x14ac:dyDescent="0.25">
      <c r="D2001" s="45">
        <f>(COUNTIF($A$7:$A2001,$A2001)=1)+0</f>
        <v>0</v>
      </c>
    </row>
    <row r="2002" spans="4:4" x14ac:dyDescent="0.25">
      <c r="D2002" s="45">
        <f>(COUNTIF($A$7:$A2002,$A2002)=1)+0</f>
        <v>0</v>
      </c>
    </row>
    <row r="2003" spans="4:4" x14ac:dyDescent="0.25">
      <c r="D2003" s="45">
        <f>(COUNTIF($A$7:$A2003,$A2003)=1)+0</f>
        <v>0</v>
      </c>
    </row>
    <row r="2004" spans="4:4" x14ac:dyDescent="0.25">
      <c r="D2004" s="45">
        <f>(COUNTIF($A$7:$A2004,$A2004)=1)+0</f>
        <v>0</v>
      </c>
    </row>
    <row r="2005" spans="4:4" x14ac:dyDescent="0.25">
      <c r="D2005" s="45">
        <f>(COUNTIF($A$7:$A2005,$A2005)=1)+0</f>
        <v>0</v>
      </c>
    </row>
    <row r="2006" spans="4:4" x14ac:dyDescent="0.25">
      <c r="D2006" s="45">
        <f>(COUNTIF($A$7:$A2006,$A2006)=1)+0</f>
        <v>0</v>
      </c>
    </row>
    <row r="2007" spans="4:4" x14ac:dyDescent="0.25">
      <c r="D2007" s="45">
        <f>(COUNTIF($A$7:$A2007,$A2007)=1)+0</f>
        <v>0</v>
      </c>
    </row>
    <row r="2008" spans="4:4" x14ac:dyDescent="0.25">
      <c r="D2008" s="45">
        <f>(COUNTIF($A$7:$A2008,$A2008)=1)+0</f>
        <v>0</v>
      </c>
    </row>
    <row r="2009" spans="4:4" x14ac:dyDescent="0.25">
      <c r="D2009" s="45">
        <f>(COUNTIF($A$7:$A2009,$A2009)=1)+0</f>
        <v>0</v>
      </c>
    </row>
    <row r="2010" spans="4:4" x14ac:dyDescent="0.25">
      <c r="D2010" s="45">
        <f>(COUNTIF($A$7:$A2010,$A2010)=1)+0</f>
        <v>0</v>
      </c>
    </row>
    <row r="2011" spans="4:4" x14ac:dyDescent="0.25">
      <c r="D2011" s="45">
        <f>(COUNTIF($A$7:$A2011,$A2011)=1)+0</f>
        <v>0</v>
      </c>
    </row>
    <row r="2012" spans="4:4" x14ac:dyDescent="0.25">
      <c r="D2012" s="45">
        <f>(COUNTIF($A$7:$A2012,$A2012)=1)+0</f>
        <v>0</v>
      </c>
    </row>
    <row r="2013" spans="4:4" x14ac:dyDescent="0.25">
      <c r="D2013" s="45">
        <f>(COUNTIF($A$7:$A2013,$A2013)=1)+0</f>
        <v>0</v>
      </c>
    </row>
    <row r="2014" spans="4:4" x14ac:dyDescent="0.25">
      <c r="D2014" s="45">
        <f>(COUNTIF($A$7:$A2014,$A2014)=1)+0</f>
        <v>0</v>
      </c>
    </row>
    <row r="2015" spans="4:4" x14ac:dyDescent="0.25">
      <c r="D2015" s="45">
        <f>(COUNTIF($A$7:$A2015,$A2015)=1)+0</f>
        <v>0</v>
      </c>
    </row>
    <row r="2016" spans="4:4" x14ac:dyDescent="0.25">
      <c r="D2016" s="45">
        <f>(COUNTIF($A$7:$A2016,$A2016)=1)+0</f>
        <v>0</v>
      </c>
    </row>
    <row r="2017" spans="4:4" x14ac:dyDescent="0.25">
      <c r="D2017" s="45">
        <f>(COUNTIF($A$7:$A2017,$A2017)=1)+0</f>
        <v>0</v>
      </c>
    </row>
    <row r="2018" spans="4:4" x14ac:dyDescent="0.25">
      <c r="D2018" s="45">
        <f>(COUNTIF($A$7:$A2018,$A2018)=1)+0</f>
        <v>0</v>
      </c>
    </row>
    <row r="2019" spans="4:4" x14ac:dyDescent="0.25">
      <c r="D2019" s="45">
        <f>(COUNTIF($A$7:$A2019,$A2019)=1)+0</f>
        <v>0</v>
      </c>
    </row>
    <row r="2020" spans="4:4" x14ac:dyDescent="0.25">
      <c r="D2020" s="45">
        <f>(COUNTIF($A$7:$A2020,$A2020)=1)+0</f>
        <v>0</v>
      </c>
    </row>
    <row r="2021" spans="4:4" x14ac:dyDescent="0.25">
      <c r="D2021" s="45">
        <f>(COUNTIF($A$7:$A2021,$A2021)=1)+0</f>
        <v>0</v>
      </c>
    </row>
    <row r="2022" spans="4:4" x14ac:dyDescent="0.25">
      <c r="D2022" s="45">
        <f>(COUNTIF($A$7:$A2022,$A2022)=1)+0</f>
        <v>0</v>
      </c>
    </row>
    <row r="2023" spans="4:4" x14ac:dyDescent="0.25">
      <c r="D2023" s="45">
        <f>(COUNTIF($A$7:$A2023,$A2023)=1)+0</f>
        <v>0</v>
      </c>
    </row>
    <row r="2024" spans="4:4" x14ac:dyDescent="0.25">
      <c r="D2024" s="45">
        <f>(COUNTIF($A$7:$A2024,$A2024)=1)+0</f>
        <v>0</v>
      </c>
    </row>
    <row r="2025" spans="4:4" x14ac:dyDescent="0.25">
      <c r="D2025" s="45">
        <f>(COUNTIF($A$7:$A2025,$A2025)=1)+0</f>
        <v>0</v>
      </c>
    </row>
    <row r="2026" spans="4:4" x14ac:dyDescent="0.25">
      <c r="D2026" s="45">
        <f>(COUNTIF($A$7:$A2026,$A2026)=1)+0</f>
        <v>0</v>
      </c>
    </row>
    <row r="2027" spans="4:4" x14ac:dyDescent="0.25">
      <c r="D2027" s="45">
        <f>(COUNTIF($A$7:$A2027,$A2027)=1)+0</f>
        <v>0</v>
      </c>
    </row>
    <row r="2028" spans="4:4" x14ac:dyDescent="0.25">
      <c r="D2028" s="45">
        <f>(COUNTIF($A$7:$A2028,$A2028)=1)+0</f>
        <v>0</v>
      </c>
    </row>
    <row r="2029" spans="4:4" x14ac:dyDescent="0.25">
      <c r="D2029" s="45">
        <f>(COUNTIF($A$7:$A2029,$A2029)=1)+0</f>
        <v>0</v>
      </c>
    </row>
    <row r="2030" spans="4:4" x14ac:dyDescent="0.25">
      <c r="D2030" s="45">
        <f>(COUNTIF($A$7:$A2030,$A2030)=1)+0</f>
        <v>0</v>
      </c>
    </row>
    <row r="2031" spans="4:4" x14ac:dyDescent="0.25">
      <c r="D2031" s="45">
        <f>(COUNTIF($A$7:$A2031,$A2031)=1)+0</f>
        <v>0</v>
      </c>
    </row>
    <row r="2032" spans="4:4" x14ac:dyDescent="0.25">
      <c r="D2032" s="45">
        <f>(COUNTIF($A$7:$A2032,$A2032)=1)+0</f>
        <v>0</v>
      </c>
    </row>
    <row r="2033" spans="4:4" x14ac:dyDescent="0.25">
      <c r="D2033" s="45">
        <f>(COUNTIF($A$7:$A2033,$A2033)=1)+0</f>
        <v>0</v>
      </c>
    </row>
    <row r="2034" spans="4:4" x14ac:dyDescent="0.25">
      <c r="D2034" s="45">
        <f>(COUNTIF($A$7:$A2034,$A2034)=1)+0</f>
        <v>0</v>
      </c>
    </row>
    <row r="2035" spans="4:4" x14ac:dyDescent="0.25">
      <c r="D2035" s="45">
        <f>(COUNTIF($A$7:$A2035,$A2035)=1)+0</f>
        <v>0</v>
      </c>
    </row>
    <row r="2036" spans="4:4" x14ac:dyDescent="0.25">
      <c r="D2036" s="45">
        <f>(COUNTIF($A$7:$A2036,$A2036)=1)+0</f>
        <v>0</v>
      </c>
    </row>
    <row r="2037" spans="4:4" x14ac:dyDescent="0.25">
      <c r="D2037" s="45">
        <f>(COUNTIF($A$7:$A2037,$A2037)=1)+0</f>
        <v>0</v>
      </c>
    </row>
    <row r="2038" spans="4:4" x14ac:dyDescent="0.25">
      <c r="D2038" s="45">
        <f>(COUNTIF($A$7:$A2038,$A2038)=1)+0</f>
        <v>0</v>
      </c>
    </row>
    <row r="2039" spans="4:4" x14ac:dyDescent="0.25">
      <c r="D2039" s="45">
        <f>(COUNTIF($A$7:$A2039,$A2039)=1)+0</f>
        <v>0</v>
      </c>
    </row>
    <row r="2040" spans="4:4" x14ac:dyDescent="0.25">
      <c r="D2040" s="45">
        <f>(COUNTIF($A$7:$A2040,$A2040)=1)+0</f>
        <v>0</v>
      </c>
    </row>
    <row r="2041" spans="4:4" x14ac:dyDescent="0.25">
      <c r="D2041" s="45">
        <f>(COUNTIF($A$7:$A2041,$A2041)=1)+0</f>
        <v>0</v>
      </c>
    </row>
    <row r="2042" spans="4:4" x14ac:dyDescent="0.25">
      <c r="D2042" s="45">
        <f>(COUNTIF($A$7:$A2042,$A2042)=1)+0</f>
        <v>0</v>
      </c>
    </row>
    <row r="2043" spans="4:4" x14ac:dyDescent="0.25">
      <c r="D2043" s="45">
        <f>(COUNTIF($A$7:$A2043,$A2043)=1)+0</f>
        <v>0</v>
      </c>
    </row>
    <row r="2044" spans="4:4" x14ac:dyDescent="0.25">
      <c r="D2044" s="45">
        <f>(COUNTIF($A$7:$A2044,$A2044)=1)+0</f>
        <v>0</v>
      </c>
    </row>
    <row r="2045" spans="4:4" x14ac:dyDescent="0.25">
      <c r="D2045" s="45">
        <f>(COUNTIF($A$7:$A2045,$A2045)=1)+0</f>
        <v>0</v>
      </c>
    </row>
    <row r="2046" spans="4:4" x14ac:dyDescent="0.25">
      <c r="D2046" s="45">
        <f>(COUNTIF($A$7:$A2046,$A2046)=1)+0</f>
        <v>0</v>
      </c>
    </row>
    <row r="2047" spans="4:4" x14ac:dyDescent="0.25">
      <c r="D2047" s="45">
        <f>(COUNTIF($A$7:$A2047,$A2047)=1)+0</f>
        <v>0</v>
      </c>
    </row>
    <row r="2048" spans="4:4" x14ac:dyDescent="0.25">
      <c r="D2048" s="45">
        <f>(COUNTIF($A$7:$A2048,$A2048)=1)+0</f>
        <v>0</v>
      </c>
    </row>
    <row r="2049" spans="4:4" x14ac:dyDescent="0.25">
      <c r="D2049" s="45">
        <f>(COUNTIF($A$7:$A2049,$A2049)=1)+0</f>
        <v>0</v>
      </c>
    </row>
    <row r="2050" spans="4:4" x14ac:dyDescent="0.25">
      <c r="D2050" s="45">
        <f>(COUNTIF($A$7:$A2050,$A2050)=1)+0</f>
        <v>0</v>
      </c>
    </row>
    <row r="2051" spans="4:4" x14ac:dyDescent="0.25">
      <c r="D2051" s="45">
        <f>(COUNTIF($A$7:$A2051,$A2051)=1)+0</f>
        <v>0</v>
      </c>
    </row>
    <row r="2052" spans="4:4" x14ac:dyDescent="0.25">
      <c r="D2052" s="45">
        <f>(COUNTIF($A$7:$A2052,$A2052)=1)+0</f>
        <v>0</v>
      </c>
    </row>
    <row r="2053" spans="4:4" x14ac:dyDescent="0.25">
      <c r="D2053" s="45">
        <f>(COUNTIF($A$7:$A2053,$A2053)=1)+0</f>
        <v>0</v>
      </c>
    </row>
    <row r="2054" spans="4:4" x14ac:dyDescent="0.25">
      <c r="D2054" s="45">
        <f>(COUNTIF($A$7:$A2054,$A2054)=1)+0</f>
        <v>0</v>
      </c>
    </row>
    <row r="2055" spans="4:4" x14ac:dyDescent="0.25">
      <c r="D2055" s="45">
        <f>(COUNTIF($A$7:$A2055,$A2055)=1)+0</f>
        <v>0</v>
      </c>
    </row>
    <row r="2056" spans="4:4" x14ac:dyDescent="0.25">
      <c r="D2056" s="45">
        <f>(COUNTIF($A$7:$A2056,$A2056)=1)+0</f>
        <v>0</v>
      </c>
    </row>
    <row r="2057" spans="4:4" x14ac:dyDescent="0.25">
      <c r="D2057" s="45">
        <f>(COUNTIF($A$7:$A2057,$A2057)=1)+0</f>
        <v>0</v>
      </c>
    </row>
    <row r="2058" spans="4:4" x14ac:dyDescent="0.25">
      <c r="D2058" s="45">
        <f>(COUNTIF($A$7:$A2058,$A2058)=1)+0</f>
        <v>0</v>
      </c>
    </row>
    <row r="2059" spans="4:4" x14ac:dyDescent="0.25">
      <c r="D2059" s="45">
        <f>(COUNTIF($A$7:$A2059,$A2059)=1)+0</f>
        <v>0</v>
      </c>
    </row>
    <row r="2060" spans="4:4" x14ac:dyDescent="0.25">
      <c r="D2060" s="45">
        <f>(COUNTIF($A$7:$A2060,$A2060)=1)+0</f>
        <v>0</v>
      </c>
    </row>
    <row r="2061" spans="4:4" x14ac:dyDescent="0.25">
      <c r="D2061" s="45">
        <f>(COUNTIF($A$7:$A2061,$A2061)=1)+0</f>
        <v>0</v>
      </c>
    </row>
    <row r="2062" spans="4:4" x14ac:dyDescent="0.25">
      <c r="D2062" s="45">
        <f>(COUNTIF($A$7:$A2062,$A2062)=1)+0</f>
        <v>0</v>
      </c>
    </row>
    <row r="2063" spans="4:4" x14ac:dyDescent="0.25">
      <c r="D2063" s="45">
        <f>(COUNTIF($A$7:$A2063,$A2063)=1)+0</f>
        <v>0</v>
      </c>
    </row>
    <row r="2064" spans="4:4" x14ac:dyDescent="0.25">
      <c r="D2064" s="45">
        <f>(COUNTIF($A$7:$A2064,$A2064)=1)+0</f>
        <v>0</v>
      </c>
    </row>
    <row r="2065" spans="4:4" x14ac:dyDescent="0.25">
      <c r="D2065" s="45">
        <f>(COUNTIF($A$7:$A2065,$A2065)=1)+0</f>
        <v>0</v>
      </c>
    </row>
    <row r="2066" spans="4:4" x14ac:dyDescent="0.25">
      <c r="D2066" s="45">
        <f>(COUNTIF($A$7:$A2066,$A2066)=1)+0</f>
        <v>0</v>
      </c>
    </row>
    <row r="2067" spans="4:4" x14ac:dyDescent="0.25">
      <c r="D2067" s="45">
        <f>(COUNTIF($A$7:$A2067,$A2067)=1)+0</f>
        <v>0</v>
      </c>
    </row>
    <row r="2068" spans="4:4" x14ac:dyDescent="0.25">
      <c r="D2068" s="45">
        <f>(COUNTIF($A$7:$A2068,$A2068)=1)+0</f>
        <v>0</v>
      </c>
    </row>
    <row r="2069" spans="4:4" x14ac:dyDescent="0.25">
      <c r="D2069" s="45">
        <f>(COUNTIF($A$7:$A2069,$A2069)=1)+0</f>
        <v>0</v>
      </c>
    </row>
    <row r="2070" spans="4:4" x14ac:dyDescent="0.25">
      <c r="D2070" s="45">
        <f>(COUNTIF($A$7:$A2070,$A2070)=1)+0</f>
        <v>0</v>
      </c>
    </row>
    <row r="2071" spans="4:4" x14ac:dyDescent="0.25">
      <c r="D2071" s="45">
        <f>(COUNTIF($A$7:$A2071,$A2071)=1)+0</f>
        <v>0</v>
      </c>
    </row>
    <row r="2072" spans="4:4" x14ac:dyDescent="0.25">
      <c r="D2072" s="45">
        <f>(COUNTIF($A$7:$A2072,$A2072)=1)+0</f>
        <v>0</v>
      </c>
    </row>
    <row r="2073" spans="4:4" x14ac:dyDescent="0.25">
      <c r="D2073" s="45">
        <f>(COUNTIF($A$7:$A2073,$A2073)=1)+0</f>
        <v>0</v>
      </c>
    </row>
    <row r="2074" spans="4:4" x14ac:dyDescent="0.25">
      <c r="D2074" s="45">
        <f>(COUNTIF($A$7:$A2074,$A2074)=1)+0</f>
        <v>0</v>
      </c>
    </row>
    <row r="2075" spans="4:4" x14ac:dyDescent="0.25">
      <c r="D2075" s="45">
        <f>(COUNTIF($A$7:$A2075,$A2075)=1)+0</f>
        <v>0</v>
      </c>
    </row>
    <row r="2076" spans="4:4" x14ac:dyDescent="0.25">
      <c r="D2076" s="45">
        <f>(COUNTIF($A$7:$A2076,$A2076)=1)+0</f>
        <v>0</v>
      </c>
    </row>
    <row r="2077" spans="4:4" x14ac:dyDescent="0.25">
      <c r="D2077" s="45">
        <f>(COUNTIF($A$7:$A2077,$A2077)=1)+0</f>
        <v>0</v>
      </c>
    </row>
    <row r="2078" spans="4:4" x14ac:dyDescent="0.25">
      <c r="D2078" s="45">
        <f>(COUNTIF($A$7:$A2078,$A2078)=1)+0</f>
        <v>0</v>
      </c>
    </row>
    <row r="2079" spans="4:4" x14ac:dyDescent="0.25">
      <c r="D2079" s="45">
        <f>(COUNTIF($A$7:$A2079,$A2079)=1)+0</f>
        <v>0</v>
      </c>
    </row>
    <row r="2080" spans="4:4" x14ac:dyDescent="0.25">
      <c r="D2080" s="45">
        <f>(COUNTIF($A$7:$A2080,$A2080)=1)+0</f>
        <v>0</v>
      </c>
    </row>
    <row r="2081" spans="4:4" x14ac:dyDescent="0.25">
      <c r="D2081" s="45">
        <f>(COUNTIF($A$7:$A2081,$A2081)=1)+0</f>
        <v>0</v>
      </c>
    </row>
    <row r="2082" spans="4:4" x14ac:dyDescent="0.25">
      <c r="D2082" s="45">
        <f>(COUNTIF($A$7:$A2082,$A2082)=1)+0</f>
        <v>0</v>
      </c>
    </row>
    <row r="2083" spans="4:4" x14ac:dyDescent="0.25">
      <c r="D2083" s="45">
        <f>(COUNTIF($A$7:$A2083,$A2083)=1)+0</f>
        <v>0</v>
      </c>
    </row>
    <row r="2084" spans="4:4" x14ac:dyDescent="0.25">
      <c r="D2084" s="45">
        <f>(COUNTIF($A$7:$A2084,$A2084)=1)+0</f>
        <v>0</v>
      </c>
    </row>
    <row r="2085" spans="4:4" x14ac:dyDescent="0.25">
      <c r="D2085" s="45">
        <f>(COUNTIF($A$7:$A2085,$A2085)=1)+0</f>
        <v>0</v>
      </c>
    </row>
    <row r="2086" spans="4:4" x14ac:dyDescent="0.25">
      <c r="D2086" s="45">
        <f>(COUNTIF($A$7:$A2086,$A2086)=1)+0</f>
        <v>0</v>
      </c>
    </row>
    <row r="2087" spans="4:4" x14ac:dyDescent="0.25">
      <c r="D2087" s="45">
        <f>(COUNTIF($A$7:$A2087,$A2087)=1)+0</f>
        <v>0</v>
      </c>
    </row>
    <row r="2088" spans="4:4" x14ac:dyDescent="0.25">
      <c r="D2088" s="45">
        <f>(COUNTIF($A$7:$A2088,$A2088)=1)+0</f>
        <v>0</v>
      </c>
    </row>
    <row r="2089" spans="4:4" x14ac:dyDescent="0.25">
      <c r="D2089" s="45">
        <f>(COUNTIF($A$7:$A2089,$A2089)=1)+0</f>
        <v>0</v>
      </c>
    </row>
    <row r="2090" spans="4:4" x14ac:dyDescent="0.25">
      <c r="D2090" s="45">
        <f>(COUNTIF($A$7:$A2090,$A2090)=1)+0</f>
        <v>0</v>
      </c>
    </row>
    <row r="2091" spans="4:4" x14ac:dyDescent="0.25">
      <c r="D2091" s="45">
        <f>(COUNTIF($A$7:$A2091,$A2091)=1)+0</f>
        <v>0</v>
      </c>
    </row>
    <row r="2092" spans="4:4" x14ac:dyDescent="0.25">
      <c r="D2092" s="45">
        <f>(COUNTIF($A$7:$A2092,$A2092)=1)+0</f>
        <v>0</v>
      </c>
    </row>
    <row r="2093" spans="4:4" x14ac:dyDescent="0.25">
      <c r="D2093" s="45">
        <f>(COUNTIF($A$7:$A2093,$A2093)=1)+0</f>
        <v>0</v>
      </c>
    </row>
    <row r="2094" spans="4:4" x14ac:dyDescent="0.25">
      <c r="D2094" s="45">
        <f>(COUNTIF($A$7:$A2094,$A2094)=1)+0</f>
        <v>0</v>
      </c>
    </row>
    <row r="2095" spans="4:4" x14ac:dyDescent="0.25">
      <c r="D2095" s="45">
        <f>(COUNTIF($A$7:$A2095,$A2095)=1)+0</f>
        <v>0</v>
      </c>
    </row>
    <row r="2096" spans="4:4" x14ac:dyDescent="0.25">
      <c r="D2096" s="45">
        <f>(COUNTIF($A$7:$A2096,$A2096)=1)+0</f>
        <v>0</v>
      </c>
    </row>
    <row r="2097" spans="4:4" x14ac:dyDescent="0.25">
      <c r="D2097" s="45">
        <f>(COUNTIF($A$7:$A2097,$A2097)=1)+0</f>
        <v>0</v>
      </c>
    </row>
    <row r="2098" spans="4:4" x14ac:dyDescent="0.25">
      <c r="D2098" s="45">
        <f>(COUNTIF($A$7:$A2098,$A2098)=1)+0</f>
        <v>0</v>
      </c>
    </row>
    <row r="2099" spans="4:4" x14ac:dyDescent="0.25">
      <c r="D2099" s="45">
        <f>(COUNTIF($A$7:$A2099,$A2099)=1)+0</f>
        <v>0</v>
      </c>
    </row>
    <row r="2100" spans="4:4" x14ac:dyDescent="0.25">
      <c r="D2100" s="45">
        <f>(COUNTIF($A$7:$A2100,$A2100)=1)+0</f>
        <v>0</v>
      </c>
    </row>
    <row r="2101" spans="4:4" x14ac:dyDescent="0.25">
      <c r="D2101" s="45">
        <f>(COUNTIF($A$7:$A2101,$A2101)=1)+0</f>
        <v>0</v>
      </c>
    </row>
    <row r="2102" spans="4:4" x14ac:dyDescent="0.25">
      <c r="D2102" s="45">
        <f>(COUNTIF($A$7:$A2102,$A2102)=1)+0</f>
        <v>0</v>
      </c>
    </row>
    <row r="2103" spans="4:4" x14ac:dyDescent="0.25">
      <c r="D2103" s="45">
        <f>(COUNTIF($A$7:$A2103,$A2103)=1)+0</f>
        <v>0</v>
      </c>
    </row>
    <row r="2104" spans="4:4" x14ac:dyDescent="0.25">
      <c r="D2104" s="45">
        <f>(COUNTIF($A$7:$A2104,$A2104)=1)+0</f>
        <v>0</v>
      </c>
    </row>
    <row r="2105" spans="4:4" x14ac:dyDescent="0.25">
      <c r="D2105" s="45">
        <f>(COUNTIF($A$7:$A2105,$A2105)=1)+0</f>
        <v>0</v>
      </c>
    </row>
    <row r="2106" spans="4:4" x14ac:dyDescent="0.25">
      <c r="D2106" s="45">
        <f>(COUNTIF($A$7:$A2106,$A2106)=1)+0</f>
        <v>0</v>
      </c>
    </row>
    <row r="2107" spans="4:4" x14ac:dyDescent="0.25">
      <c r="D2107" s="45">
        <f>(COUNTIF($A$7:$A2107,$A2107)=1)+0</f>
        <v>0</v>
      </c>
    </row>
    <row r="2108" spans="4:4" x14ac:dyDescent="0.25">
      <c r="D2108" s="45">
        <f>(COUNTIF($A$7:$A2108,$A2108)=1)+0</f>
        <v>0</v>
      </c>
    </row>
    <row r="2109" spans="4:4" x14ac:dyDescent="0.25">
      <c r="D2109" s="45">
        <f>(COUNTIF($A$7:$A2109,$A2109)=1)+0</f>
        <v>0</v>
      </c>
    </row>
    <row r="2110" spans="4:4" x14ac:dyDescent="0.25">
      <c r="D2110" s="45">
        <f>(COUNTIF($A$7:$A2110,$A2110)=1)+0</f>
        <v>0</v>
      </c>
    </row>
    <row r="2111" spans="4:4" x14ac:dyDescent="0.25">
      <c r="D2111" s="45">
        <f>(COUNTIF($A$7:$A2111,$A2111)=1)+0</f>
        <v>0</v>
      </c>
    </row>
    <row r="2112" spans="4:4" x14ac:dyDescent="0.25">
      <c r="D2112" s="45">
        <f>(COUNTIF($A$7:$A2112,$A2112)=1)+0</f>
        <v>0</v>
      </c>
    </row>
    <row r="2113" spans="4:4" x14ac:dyDescent="0.25">
      <c r="D2113" s="45">
        <f>(COUNTIF($A$7:$A2113,$A2113)=1)+0</f>
        <v>0</v>
      </c>
    </row>
    <row r="2114" spans="4:4" x14ac:dyDescent="0.25">
      <c r="D2114" s="45">
        <f>(COUNTIF($A$7:$A2114,$A2114)=1)+0</f>
        <v>0</v>
      </c>
    </row>
    <row r="2115" spans="4:4" x14ac:dyDescent="0.25">
      <c r="D2115" s="45">
        <f>(COUNTIF($A$7:$A2115,$A2115)=1)+0</f>
        <v>0</v>
      </c>
    </row>
    <row r="2116" spans="4:4" x14ac:dyDescent="0.25">
      <c r="D2116" s="45">
        <f>(COUNTIF($A$7:$A2116,$A2116)=1)+0</f>
        <v>0</v>
      </c>
    </row>
    <row r="2117" spans="4:4" x14ac:dyDescent="0.25">
      <c r="D2117" s="45">
        <f>(COUNTIF($A$7:$A2117,$A2117)=1)+0</f>
        <v>0</v>
      </c>
    </row>
    <row r="2118" spans="4:4" x14ac:dyDescent="0.25">
      <c r="D2118" s="45">
        <f>(COUNTIF($A$7:$A2118,$A2118)=1)+0</f>
        <v>0</v>
      </c>
    </row>
    <row r="2119" spans="4:4" x14ac:dyDescent="0.25">
      <c r="D2119" s="45">
        <f>(COUNTIF($A$7:$A2119,$A2119)=1)+0</f>
        <v>0</v>
      </c>
    </row>
    <row r="2120" spans="4:4" x14ac:dyDescent="0.25">
      <c r="D2120" s="45">
        <f>(COUNTIF($A$7:$A2120,$A2120)=1)+0</f>
        <v>0</v>
      </c>
    </row>
    <row r="2121" spans="4:4" x14ac:dyDescent="0.25">
      <c r="D2121" s="45">
        <f>(COUNTIF($A$7:$A2121,$A2121)=1)+0</f>
        <v>0</v>
      </c>
    </row>
    <row r="2122" spans="4:4" x14ac:dyDescent="0.25">
      <c r="D2122" s="45">
        <f>(COUNTIF($A$7:$A2122,$A2122)=1)+0</f>
        <v>0</v>
      </c>
    </row>
    <row r="2123" spans="4:4" x14ac:dyDescent="0.25">
      <c r="D2123" s="45">
        <f>(COUNTIF($A$7:$A2123,$A2123)=1)+0</f>
        <v>0</v>
      </c>
    </row>
    <row r="2124" spans="4:4" x14ac:dyDescent="0.25">
      <c r="D2124" s="45">
        <f>(COUNTIF($A$7:$A2124,$A2124)=1)+0</f>
        <v>0</v>
      </c>
    </row>
    <row r="2125" spans="4:4" x14ac:dyDescent="0.25">
      <c r="D2125" s="45">
        <f>(COUNTIF($A$7:$A2125,$A2125)=1)+0</f>
        <v>0</v>
      </c>
    </row>
    <row r="2126" spans="4:4" x14ac:dyDescent="0.25">
      <c r="D2126" s="45">
        <f>(COUNTIF($A$7:$A2126,$A2126)=1)+0</f>
        <v>0</v>
      </c>
    </row>
    <row r="2127" spans="4:4" x14ac:dyDescent="0.25">
      <c r="D2127" s="45">
        <f>(COUNTIF($A$7:$A2127,$A2127)=1)+0</f>
        <v>0</v>
      </c>
    </row>
    <row r="2128" spans="4:4" x14ac:dyDescent="0.25">
      <c r="D2128" s="45">
        <f>(COUNTIF($A$7:$A2128,$A2128)=1)+0</f>
        <v>0</v>
      </c>
    </row>
    <row r="2129" spans="4:4" x14ac:dyDescent="0.25">
      <c r="D2129" s="45">
        <f>(COUNTIF($A$7:$A2129,$A2129)=1)+0</f>
        <v>0</v>
      </c>
    </row>
    <row r="2130" spans="4:4" x14ac:dyDescent="0.25">
      <c r="D2130" s="45">
        <f>(COUNTIF($A$7:$A2130,$A2130)=1)+0</f>
        <v>0</v>
      </c>
    </row>
    <row r="2131" spans="4:4" x14ac:dyDescent="0.25">
      <c r="D2131" s="45">
        <f>(COUNTIF($A$7:$A2131,$A2131)=1)+0</f>
        <v>0</v>
      </c>
    </row>
    <row r="2132" spans="4:4" x14ac:dyDescent="0.25">
      <c r="D2132" s="45">
        <f>(COUNTIF($A$7:$A2132,$A2132)=1)+0</f>
        <v>0</v>
      </c>
    </row>
    <row r="2133" spans="4:4" x14ac:dyDescent="0.25">
      <c r="D2133" s="45">
        <f>(COUNTIF($A$7:$A2133,$A2133)=1)+0</f>
        <v>0</v>
      </c>
    </row>
    <row r="2134" spans="4:4" x14ac:dyDescent="0.25">
      <c r="D2134" s="45">
        <f>(COUNTIF($A$7:$A2134,$A2134)=1)+0</f>
        <v>0</v>
      </c>
    </row>
    <row r="2135" spans="4:4" x14ac:dyDescent="0.25">
      <c r="D2135" s="45">
        <f>(COUNTIF($A$7:$A2135,$A2135)=1)+0</f>
        <v>0</v>
      </c>
    </row>
    <row r="2136" spans="4:4" x14ac:dyDescent="0.25">
      <c r="D2136" s="45">
        <f>(COUNTIF($A$7:$A2136,$A2136)=1)+0</f>
        <v>0</v>
      </c>
    </row>
    <row r="2137" spans="4:4" x14ac:dyDescent="0.25">
      <c r="D2137" s="45">
        <f>(COUNTIF($A$7:$A2137,$A2137)=1)+0</f>
        <v>0</v>
      </c>
    </row>
    <row r="2138" spans="4:4" x14ac:dyDescent="0.25">
      <c r="D2138" s="45">
        <f>(COUNTIF($A$7:$A2138,$A2138)=1)+0</f>
        <v>0</v>
      </c>
    </row>
    <row r="2139" spans="4:4" x14ac:dyDescent="0.25">
      <c r="D2139" s="45">
        <f>(COUNTIF($A$7:$A2139,$A2139)=1)+0</f>
        <v>0</v>
      </c>
    </row>
    <row r="2140" spans="4:4" x14ac:dyDescent="0.25">
      <c r="D2140" s="45">
        <f>(COUNTIF($A$7:$A2140,$A2140)=1)+0</f>
        <v>0</v>
      </c>
    </row>
    <row r="2141" spans="4:4" x14ac:dyDescent="0.25">
      <c r="D2141" s="45">
        <f>(COUNTIF($A$7:$A2141,$A2141)=1)+0</f>
        <v>0</v>
      </c>
    </row>
    <row r="2142" spans="4:4" x14ac:dyDescent="0.25">
      <c r="D2142" s="45">
        <f>(COUNTIF($A$7:$A2142,$A2142)=1)+0</f>
        <v>0</v>
      </c>
    </row>
    <row r="2143" spans="4:4" x14ac:dyDescent="0.25">
      <c r="D2143" s="45">
        <f>(COUNTIF($A$7:$A2143,$A2143)=1)+0</f>
        <v>0</v>
      </c>
    </row>
    <row r="2144" spans="4:4" x14ac:dyDescent="0.25">
      <c r="D2144" s="45">
        <f>(COUNTIF($A$7:$A2144,$A2144)=1)+0</f>
        <v>0</v>
      </c>
    </row>
    <row r="2145" spans="4:4" x14ac:dyDescent="0.25">
      <c r="D2145" s="45">
        <f>(COUNTIF($A$7:$A2145,$A2145)=1)+0</f>
        <v>0</v>
      </c>
    </row>
    <row r="2146" spans="4:4" x14ac:dyDescent="0.25">
      <c r="D2146" s="45">
        <f>(COUNTIF($A$7:$A2146,$A2146)=1)+0</f>
        <v>0</v>
      </c>
    </row>
    <row r="2147" spans="4:4" x14ac:dyDescent="0.25">
      <c r="D2147" s="45">
        <f>(COUNTIF($A$7:$A2147,$A2147)=1)+0</f>
        <v>0</v>
      </c>
    </row>
    <row r="2148" spans="4:4" x14ac:dyDescent="0.25">
      <c r="D2148" s="45">
        <f>(COUNTIF($A$7:$A2148,$A2148)=1)+0</f>
        <v>0</v>
      </c>
    </row>
    <row r="2149" spans="4:4" x14ac:dyDescent="0.25">
      <c r="D2149" s="45">
        <f>(COUNTIF($A$7:$A2149,$A2149)=1)+0</f>
        <v>0</v>
      </c>
    </row>
    <row r="2150" spans="4:4" x14ac:dyDescent="0.25">
      <c r="D2150" s="45">
        <f>(COUNTIF($A$7:$A2150,$A2150)=1)+0</f>
        <v>0</v>
      </c>
    </row>
    <row r="2151" spans="4:4" x14ac:dyDescent="0.25">
      <c r="D2151" s="45">
        <f>(COUNTIF($A$7:$A2151,$A2151)=1)+0</f>
        <v>0</v>
      </c>
    </row>
    <row r="2152" spans="4:4" x14ac:dyDescent="0.25">
      <c r="D2152" s="45">
        <f>(COUNTIF($A$7:$A2152,$A2152)=1)+0</f>
        <v>0</v>
      </c>
    </row>
    <row r="2153" spans="4:4" x14ac:dyDescent="0.25">
      <c r="D2153" s="45">
        <f>(COUNTIF($A$7:$A2153,$A2153)=1)+0</f>
        <v>0</v>
      </c>
    </row>
    <row r="2154" spans="4:4" x14ac:dyDescent="0.25">
      <c r="D2154" s="45">
        <f>(COUNTIF($A$7:$A2154,$A2154)=1)+0</f>
        <v>0</v>
      </c>
    </row>
    <row r="2155" spans="4:4" x14ac:dyDescent="0.25">
      <c r="D2155" s="45">
        <f>(COUNTIF($A$7:$A2155,$A2155)=1)+0</f>
        <v>0</v>
      </c>
    </row>
    <row r="2156" spans="4:4" x14ac:dyDescent="0.25">
      <c r="D2156" s="45">
        <f>(COUNTIF($A$7:$A2156,$A2156)=1)+0</f>
        <v>0</v>
      </c>
    </row>
    <row r="2157" spans="4:4" x14ac:dyDescent="0.25">
      <c r="D2157" s="45">
        <f>(COUNTIF($A$7:$A2157,$A2157)=1)+0</f>
        <v>0</v>
      </c>
    </row>
    <row r="2158" spans="4:4" x14ac:dyDescent="0.25">
      <c r="D2158" s="45">
        <f>(COUNTIF($A$7:$A2158,$A2158)=1)+0</f>
        <v>0</v>
      </c>
    </row>
    <row r="2159" spans="4:4" x14ac:dyDescent="0.25">
      <c r="D2159" s="45">
        <f>(COUNTIF($A$7:$A2159,$A2159)=1)+0</f>
        <v>0</v>
      </c>
    </row>
    <row r="2160" spans="4:4" x14ac:dyDescent="0.25">
      <c r="D2160" s="45">
        <f>(COUNTIF($A$7:$A2160,$A2160)=1)+0</f>
        <v>0</v>
      </c>
    </row>
    <row r="2161" spans="4:4" x14ac:dyDescent="0.25">
      <c r="D2161" s="45">
        <f>(COUNTIF($A$7:$A2161,$A2161)=1)+0</f>
        <v>0</v>
      </c>
    </row>
    <row r="2162" spans="4:4" x14ac:dyDescent="0.25">
      <c r="D2162" s="45">
        <f>(COUNTIF($A$7:$A2162,$A2162)=1)+0</f>
        <v>0</v>
      </c>
    </row>
    <row r="2163" spans="4:4" x14ac:dyDescent="0.25">
      <c r="D2163" s="45">
        <f>(COUNTIF($A$7:$A2163,$A2163)=1)+0</f>
        <v>0</v>
      </c>
    </row>
    <row r="2164" spans="4:4" x14ac:dyDescent="0.25">
      <c r="D2164" s="45">
        <f>(COUNTIF($A$7:$A2164,$A2164)=1)+0</f>
        <v>0</v>
      </c>
    </row>
    <row r="2165" spans="4:4" x14ac:dyDescent="0.25">
      <c r="D2165" s="45">
        <f>(COUNTIF($A$7:$A2165,$A2165)=1)+0</f>
        <v>0</v>
      </c>
    </row>
    <row r="2166" spans="4:4" x14ac:dyDescent="0.25">
      <c r="D2166" s="45">
        <f>(COUNTIF($A$7:$A2166,$A2166)=1)+0</f>
        <v>0</v>
      </c>
    </row>
    <row r="2167" spans="4:4" x14ac:dyDescent="0.25">
      <c r="D2167" s="45">
        <f>(COUNTIF($A$7:$A2167,$A2167)=1)+0</f>
        <v>0</v>
      </c>
    </row>
    <row r="2168" spans="4:4" x14ac:dyDescent="0.25">
      <c r="D2168" s="45">
        <f>(COUNTIF($A$7:$A2168,$A2168)=1)+0</f>
        <v>0</v>
      </c>
    </row>
    <row r="2169" spans="4:4" x14ac:dyDescent="0.25">
      <c r="D2169" s="45">
        <f>(COUNTIF($A$7:$A2169,$A2169)=1)+0</f>
        <v>0</v>
      </c>
    </row>
    <row r="2170" spans="4:4" x14ac:dyDescent="0.25">
      <c r="D2170" s="45">
        <f>(COUNTIF($A$7:$A2170,$A2170)=1)+0</f>
        <v>0</v>
      </c>
    </row>
    <row r="2171" spans="4:4" x14ac:dyDescent="0.25">
      <c r="D2171" s="45">
        <f>(COUNTIF($A$7:$A2171,$A2171)=1)+0</f>
        <v>0</v>
      </c>
    </row>
    <row r="2172" spans="4:4" x14ac:dyDescent="0.25">
      <c r="D2172" s="45">
        <f>(COUNTIF($A$7:$A2172,$A2172)=1)+0</f>
        <v>0</v>
      </c>
    </row>
    <row r="2173" spans="4:4" x14ac:dyDescent="0.25">
      <c r="D2173" s="45">
        <f>(COUNTIF($A$7:$A2173,$A2173)=1)+0</f>
        <v>0</v>
      </c>
    </row>
    <row r="2174" spans="4:4" x14ac:dyDescent="0.25">
      <c r="D2174" s="45">
        <f>(COUNTIF($A$7:$A2174,$A2174)=1)+0</f>
        <v>0</v>
      </c>
    </row>
    <row r="2175" spans="4:4" x14ac:dyDescent="0.25">
      <c r="D2175" s="45">
        <f>(COUNTIF($A$7:$A2175,$A2175)=1)+0</f>
        <v>0</v>
      </c>
    </row>
    <row r="2176" spans="4:4" x14ac:dyDescent="0.25">
      <c r="D2176" s="45">
        <f>(COUNTIF($A$7:$A2176,$A2176)=1)+0</f>
        <v>0</v>
      </c>
    </row>
    <row r="2177" spans="4:4" x14ac:dyDescent="0.25">
      <c r="D2177" s="45">
        <f>(COUNTIF($A$7:$A2177,$A2177)=1)+0</f>
        <v>0</v>
      </c>
    </row>
    <row r="2178" spans="4:4" x14ac:dyDescent="0.25">
      <c r="D2178" s="45">
        <f>(COUNTIF($A$7:$A2178,$A2178)=1)+0</f>
        <v>0</v>
      </c>
    </row>
    <row r="2179" spans="4:4" x14ac:dyDescent="0.25">
      <c r="D2179" s="45">
        <f>(COUNTIF($A$7:$A2179,$A2179)=1)+0</f>
        <v>0</v>
      </c>
    </row>
    <row r="2180" spans="4:4" x14ac:dyDescent="0.25">
      <c r="D2180" s="45">
        <f>(COUNTIF($A$7:$A2180,$A2180)=1)+0</f>
        <v>0</v>
      </c>
    </row>
    <row r="2181" spans="4:4" x14ac:dyDescent="0.25">
      <c r="D2181" s="45">
        <f>(COUNTIF($A$7:$A2181,$A2181)=1)+0</f>
        <v>0</v>
      </c>
    </row>
    <row r="2182" spans="4:4" x14ac:dyDescent="0.25">
      <c r="D2182" s="45">
        <f>(COUNTIF($A$7:$A2182,$A2182)=1)+0</f>
        <v>0</v>
      </c>
    </row>
    <row r="2183" spans="4:4" x14ac:dyDescent="0.25">
      <c r="D2183" s="45">
        <f>(COUNTIF($A$7:$A2183,$A2183)=1)+0</f>
        <v>0</v>
      </c>
    </row>
    <row r="2184" spans="4:4" x14ac:dyDescent="0.25">
      <c r="D2184" s="45">
        <f>(COUNTIF($A$7:$A2184,$A2184)=1)+0</f>
        <v>0</v>
      </c>
    </row>
    <row r="2185" spans="4:4" x14ac:dyDescent="0.25">
      <c r="D2185" s="45">
        <f>(COUNTIF($A$7:$A2185,$A2185)=1)+0</f>
        <v>0</v>
      </c>
    </row>
    <row r="2186" spans="4:4" x14ac:dyDescent="0.25">
      <c r="D2186" s="45">
        <f>(COUNTIF($A$7:$A2186,$A2186)=1)+0</f>
        <v>0</v>
      </c>
    </row>
    <row r="2187" spans="4:4" x14ac:dyDescent="0.25">
      <c r="D2187" s="45">
        <f>(COUNTIF($A$7:$A2187,$A2187)=1)+0</f>
        <v>0</v>
      </c>
    </row>
    <row r="2188" spans="4:4" x14ac:dyDescent="0.25">
      <c r="D2188" s="45">
        <f>(COUNTIF($A$7:$A2188,$A2188)=1)+0</f>
        <v>0</v>
      </c>
    </row>
    <row r="2189" spans="4:4" x14ac:dyDescent="0.25">
      <c r="D2189" s="45">
        <f>(COUNTIF($A$7:$A2189,$A2189)=1)+0</f>
        <v>0</v>
      </c>
    </row>
    <row r="2190" spans="4:4" x14ac:dyDescent="0.25">
      <c r="D2190" s="45">
        <f>(COUNTIF($A$7:$A2190,$A2190)=1)+0</f>
        <v>0</v>
      </c>
    </row>
    <row r="2191" spans="4:4" x14ac:dyDescent="0.25">
      <c r="D2191" s="45">
        <f>(COUNTIF($A$7:$A2191,$A2191)=1)+0</f>
        <v>0</v>
      </c>
    </row>
    <row r="2192" spans="4:4" x14ac:dyDescent="0.25">
      <c r="D2192" s="45">
        <f>(COUNTIF($A$7:$A2192,$A2192)=1)+0</f>
        <v>0</v>
      </c>
    </row>
    <row r="2193" spans="4:4" x14ac:dyDescent="0.25">
      <c r="D2193" s="45">
        <f>(COUNTIF($A$7:$A2193,$A2193)=1)+0</f>
        <v>0</v>
      </c>
    </row>
    <row r="2194" spans="4:4" x14ac:dyDescent="0.25">
      <c r="D2194" s="45">
        <f>(COUNTIF($A$7:$A2194,$A2194)=1)+0</f>
        <v>0</v>
      </c>
    </row>
    <row r="2195" spans="4:4" x14ac:dyDescent="0.25">
      <c r="D2195" s="45">
        <f>(COUNTIF($A$7:$A2195,$A2195)=1)+0</f>
        <v>0</v>
      </c>
    </row>
    <row r="2196" spans="4:4" x14ac:dyDescent="0.25">
      <c r="D2196" s="45">
        <f>(COUNTIF($A$7:$A2196,$A2196)=1)+0</f>
        <v>0</v>
      </c>
    </row>
    <row r="2197" spans="4:4" x14ac:dyDescent="0.25">
      <c r="D2197" s="45">
        <f>(COUNTIF($A$7:$A2197,$A2197)=1)+0</f>
        <v>0</v>
      </c>
    </row>
    <row r="2198" spans="4:4" x14ac:dyDescent="0.25">
      <c r="D2198" s="45">
        <f>(COUNTIF($A$7:$A2198,$A2198)=1)+0</f>
        <v>0</v>
      </c>
    </row>
    <row r="2199" spans="4:4" x14ac:dyDescent="0.25">
      <c r="D2199" s="45">
        <f>(COUNTIF($A$7:$A2199,$A2199)=1)+0</f>
        <v>0</v>
      </c>
    </row>
    <row r="2200" spans="4:4" x14ac:dyDescent="0.25">
      <c r="D2200" s="45">
        <f>(COUNTIF($A$7:$A2200,$A2200)=1)+0</f>
        <v>0</v>
      </c>
    </row>
    <row r="2201" spans="4:4" x14ac:dyDescent="0.25">
      <c r="D2201" s="45">
        <f>(COUNTIF($A$7:$A2201,$A2201)=1)+0</f>
        <v>0</v>
      </c>
    </row>
    <row r="2202" spans="4:4" x14ac:dyDescent="0.25">
      <c r="D2202" s="45">
        <f>(COUNTIF($A$7:$A2202,$A2202)=1)+0</f>
        <v>0</v>
      </c>
    </row>
    <row r="2203" spans="4:4" x14ac:dyDescent="0.25">
      <c r="D2203" s="45">
        <f>(COUNTIF($A$7:$A2203,$A2203)=1)+0</f>
        <v>0</v>
      </c>
    </row>
    <row r="2204" spans="4:4" x14ac:dyDescent="0.25">
      <c r="D2204" s="45">
        <f>(COUNTIF($A$7:$A2204,$A2204)=1)+0</f>
        <v>0</v>
      </c>
    </row>
    <row r="2205" spans="4:4" x14ac:dyDescent="0.25">
      <c r="D2205" s="45">
        <f>(COUNTIF($A$7:$A2205,$A2205)=1)+0</f>
        <v>0</v>
      </c>
    </row>
    <row r="2206" spans="4:4" x14ac:dyDescent="0.25">
      <c r="D2206" s="45">
        <f>(COUNTIF($A$7:$A2206,$A2206)=1)+0</f>
        <v>0</v>
      </c>
    </row>
    <row r="2207" spans="4:4" x14ac:dyDescent="0.25">
      <c r="D2207" s="45">
        <f>(COUNTIF($A$7:$A2207,$A2207)=1)+0</f>
        <v>0</v>
      </c>
    </row>
    <row r="2208" spans="4:4" x14ac:dyDescent="0.25">
      <c r="D2208" s="45">
        <f>(COUNTIF($A$7:$A2208,$A2208)=1)+0</f>
        <v>0</v>
      </c>
    </row>
    <row r="2209" spans="4:4" x14ac:dyDescent="0.25">
      <c r="D2209" s="45">
        <f>(COUNTIF($A$7:$A2209,$A2209)=1)+0</f>
        <v>0</v>
      </c>
    </row>
    <row r="2210" spans="4:4" x14ac:dyDescent="0.25">
      <c r="D2210" s="45">
        <f>(COUNTIF($A$7:$A2210,$A2210)=1)+0</f>
        <v>0</v>
      </c>
    </row>
    <row r="2211" spans="4:4" x14ac:dyDescent="0.25">
      <c r="D2211" s="45">
        <f>(COUNTIF($A$7:$A2211,$A2211)=1)+0</f>
        <v>0</v>
      </c>
    </row>
    <row r="2212" spans="4:4" x14ac:dyDescent="0.25">
      <c r="D2212" s="45">
        <f>(COUNTIF($A$7:$A2212,$A2212)=1)+0</f>
        <v>0</v>
      </c>
    </row>
    <row r="2213" spans="4:4" x14ac:dyDescent="0.25">
      <c r="D2213" s="45">
        <f>(COUNTIF($A$7:$A2213,$A2213)=1)+0</f>
        <v>0</v>
      </c>
    </row>
    <row r="2214" spans="4:4" x14ac:dyDescent="0.25">
      <c r="D2214" s="45">
        <f>(COUNTIF($A$7:$A2214,$A2214)=1)+0</f>
        <v>0</v>
      </c>
    </row>
    <row r="2215" spans="4:4" x14ac:dyDescent="0.25">
      <c r="D2215" s="45">
        <f>(COUNTIF($A$7:$A2215,$A2215)=1)+0</f>
        <v>0</v>
      </c>
    </row>
    <row r="2216" spans="4:4" x14ac:dyDescent="0.25">
      <c r="D2216" s="45">
        <f>(COUNTIF($A$7:$A2216,$A2216)=1)+0</f>
        <v>0</v>
      </c>
    </row>
    <row r="2217" spans="4:4" x14ac:dyDescent="0.25">
      <c r="D2217" s="45">
        <f>(COUNTIF($A$7:$A2217,$A2217)=1)+0</f>
        <v>0</v>
      </c>
    </row>
    <row r="2218" spans="4:4" x14ac:dyDescent="0.25">
      <c r="D2218" s="45">
        <f>(COUNTIF($A$7:$A2218,$A2218)=1)+0</f>
        <v>0</v>
      </c>
    </row>
    <row r="2219" spans="4:4" x14ac:dyDescent="0.25">
      <c r="D2219" s="45">
        <f>(COUNTIF($A$7:$A2219,$A2219)=1)+0</f>
        <v>0</v>
      </c>
    </row>
    <row r="2220" spans="4:4" x14ac:dyDescent="0.25">
      <c r="D2220" s="45">
        <f>(COUNTIF($A$7:$A2220,$A2220)=1)+0</f>
        <v>0</v>
      </c>
    </row>
    <row r="2221" spans="4:4" x14ac:dyDescent="0.25">
      <c r="D2221" s="45">
        <f>(COUNTIF($A$7:$A2221,$A2221)=1)+0</f>
        <v>0</v>
      </c>
    </row>
    <row r="2222" spans="4:4" x14ac:dyDescent="0.25">
      <c r="D2222" s="45">
        <f>(COUNTIF($A$7:$A2222,$A2222)=1)+0</f>
        <v>0</v>
      </c>
    </row>
    <row r="2223" spans="4:4" x14ac:dyDescent="0.25">
      <c r="D2223" s="45">
        <f>(COUNTIF($A$7:$A2223,$A2223)=1)+0</f>
        <v>0</v>
      </c>
    </row>
    <row r="2224" spans="4:4" x14ac:dyDescent="0.25">
      <c r="D2224" s="45">
        <f>(COUNTIF($A$7:$A2224,$A2224)=1)+0</f>
        <v>0</v>
      </c>
    </row>
    <row r="2225" spans="4:4" x14ac:dyDescent="0.25">
      <c r="D2225" s="45">
        <f>(COUNTIF($A$7:$A2225,$A2225)=1)+0</f>
        <v>0</v>
      </c>
    </row>
    <row r="2226" spans="4:4" x14ac:dyDescent="0.25">
      <c r="D2226" s="45">
        <f>(COUNTIF($A$7:$A2226,$A2226)=1)+0</f>
        <v>0</v>
      </c>
    </row>
    <row r="2227" spans="4:4" x14ac:dyDescent="0.25">
      <c r="D2227" s="45">
        <f>(COUNTIF($A$7:$A2227,$A2227)=1)+0</f>
        <v>0</v>
      </c>
    </row>
    <row r="2228" spans="4:4" x14ac:dyDescent="0.25">
      <c r="D2228" s="45">
        <f>(COUNTIF($A$7:$A2228,$A2228)=1)+0</f>
        <v>0</v>
      </c>
    </row>
    <row r="2229" spans="4:4" x14ac:dyDescent="0.25">
      <c r="D2229" s="45">
        <f>(COUNTIF($A$7:$A2229,$A2229)=1)+0</f>
        <v>0</v>
      </c>
    </row>
    <row r="2230" spans="4:4" x14ac:dyDescent="0.25">
      <c r="D2230" s="45">
        <f>(COUNTIF($A$7:$A2230,$A2230)=1)+0</f>
        <v>0</v>
      </c>
    </row>
    <row r="2231" spans="4:4" x14ac:dyDescent="0.25">
      <c r="D2231" s="45">
        <f>(COUNTIF($A$7:$A2231,$A2231)=1)+0</f>
        <v>0</v>
      </c>
    </row>
    <row r="2232" spans="4:4" x14ac:dyDescent="0.25">
      <c r="D2232" s="45">
        <f>(COUNTIF($A$7:$A2232,$A2232)=1)+0</f>
        <v>0</v>
      </c>
    </row>
    <row r="2233" spans="4:4" x14ac:dyDescent="0.25">
      <c r="D2233" s="45">
        <f>(COUNTIF($A$7:$A2233,$A2233)=1)+0</f>
        <v>0</v>
      </c>
    </row>
    <row r="2234" spans="4:4" x14ac:dyDescent="0.25">
      <c r="D2234" s="45">
        <f>(COUNTIF($A$7:$A2234,$A2234)=1)+0</f>
        <v>0</v>
      </c>
    </row>
    <row r="2235" spans="4:4" x14ac:dyDescent="0.25">
      <c r="D2235" s="45">
        <f>(COUNTIF($A$7:$A2235,$A2235)=1)+0</f>
        <v>0</v>
      </c>
    </row>
    <row r="2236" spans="4:4" x14ac:dyDescent="0.25">
      <c r="D2236" s="45">
        <f>(COUNTIF($A$7:$A2236,$A2236)=1)+0</f>
        <v>0</v>
      </c>
    </row>
    <row r="2237" spans="4:4" x14ac:dyDescent="0.25">
      <c r="D2237" s="45">
        <f>(COUNTIF($A$7:$A2237,$A2237)=1)+0</f>
        <v>0</v>
      </c>
    </row>
    <row r="2238" spans="4:4" x14ac:dyDescent="0.25">
      <c r="D2238" s="45">
        <f>(COUNTIF($A$7:$A2238,$A2238)=1)+0</f>
        <v>0</v>
      </c>
    </row>
    <row r="2239" spans="4:4" x14ac:dyDescent="0.25">
      <c r="D2239" s="45">
        <f>(COUNTIF($A$7:$A2239,$A2239)=1)+0</f>
        <v>0</v>
      </c>
    </row>
    <row r="2240" spans="4:4" x14ac:dyDescent="0.25">
      <c r="D2240" s="45">
        <f>(COUNTIF($A$7:$A2240,$A2240)=1)+0</f>
        <v>0</v>
      </c>
    </row>
    <row r="2241" spans="4:4" x14ac:dyDescent="0.25">
      <c r="D2241" s="45">
        <f>(COUNTIF($A$7:$A2241,$A2241)=1)+0</f>
        <v>0</v>
      </c>
    </row>
    <row r="2242" spans="4:4" x14ac:dyDescent="0.25">
      <c r="D2242" s="45">
        <f>(COUNTIF($A$7:$A2242,$A2242)=1)+0</f>
        <v>0</v>
      </c>
    </row>
    <row r="2243" spans="4:4" x14ac:dyDescent="0.25">
      <c r="D2243" s="45">
        <f>(COUNTIF($A$7:$A2243,$A2243)=1)+0</f>
        <v>0</v>
      </c>
    </row>
    <row r="2244" spans="4:4" x14ac:dyDescent="0.25">
      <c r="D2244" s="45">
        <f>(COUNTIF($A$7:$A2244,$A2244)=1)+0</f>
        <v>0</v>
      </c>
    </row>
    <row r="2245" spans="4:4" x14ac:dyDescent="0.25">
      <c r="D2245" s="45">
        <f>(COUNTIF($A$7:$A2245,$A2245)=1)+0</f>
        <v>0</v>
      </c>
    </row>
    <row r="2246" spans="4:4" x14ac:dyDescent="0.25">
      <c r="D2246" s="45">
        <f>(COUNTIF($A$7:$A2246,$A2246)=1)+0</f>
        <v>0</v>
      </c>
    </row>
    <row r="2247" spans="4:4" x14ac:dyDescent="0.25">
      <c r="D2247" s="45">
        <f>(COUNTIF($A$7:$A2247,$A2247)=1)+0</f>
        <v>0</v>
      </c>
    </row>
    <row r="2248" spans="4:4" x14ac:dyDescent="0.25">
      <c r="D2248" s="45">
        <f>(COUNTIF($A$7:$A2248,$A2248)=1)+0</f>
        <v>0</v>
      </c>
    </row>
    <row r="2249" spans="4:4" x14ac:dyDescent="0.25">
      <c r="D2249" s="45">
        <f>(COUNTIF($A$7:$A2249,$A2249)=1)+0</f>
        <v>0</v>
      </c>
    </row>
    <row r="2250" spans="4:4" x14ac:dyDescent="0.25">
      <c r="D2250" s="45">
        <f>(COUNTIF($A$7:$A2250,$A2250)=1)+0</f>
        <v>0</v>
      </c>
    </row>
    <row r="2251" spans="4:4" x14ac:dyDescent="0.25">
      <c r="D2251" s="45">
        <f>(COUNTIF($A$7:$A2251,$A2251)=1)+0</f>
        <v>0</v>
      </c>
    </row>
    <row r="2252" spans="4:4" x14ac:dyDescent="0.25">
      <c r="D2252" s="45">
        <f>(COUNTIF($A$7:$A2252,$A2252)=1)+0</f>
        <v>0</v>
      </c>
    </row>
    <row r="2253" spans="4:4" x14ac:dyDescent="0.25">
      <c r="D2253" s="45">
        <f>(COUNTIF($A$7:$A2253,$A2253)=1)+0</f>
        <v>0</v>
      </c>
    </row>
    <row r="2254" spans="4:4" x14ac:dyDescent="0.25">
      <c r="D2254" s="45">
        <f>(COUNTIF($A$7:$A2254,$A2254)=1)+0</f>
        <v>0</v>
      </c>
    </row>
    <row r="2255" spans="4:4" x14ac:dyDescent="0.25">
      <c r="D2255" s="45">
        <f>(COUNTIF($A$7:$A2255,$A2255)=1)+0</f>
        <v>0</v>
      </c>
    </row>
    <row r="2256" spans="4:4" x14ac:dyDescent="0.25">
      <c r="D2256" s="45">
        <f>(COUNTIF($A$7:$A2256,$A2256)=1)+0</f>
        <v>0</v>
      </c>
    </row>
    <row r="2257" spans="4:4" x14ac:dyDescent="0.25">
      <c r="D2257" s="45">
        <f>(COUNTIF($A$7:$A2257,$A2257)=1)+0</f>
        <v>0</v>
      </c>
    </row>
    <row r="2258" spans="4:4" x14ac:dyDescent="0.25">
      <c r="D2258" s="45">
        <f>(COUNTIF($A$7:$A2258,$A2258)=1)+0</f>
        <v>0</v>
      </c>
    </row>
    <row r="2259" spans="4:4" x14ac:dyDescent="0.25">
      <c r="D2259" s="45">
        <f>(COUNTIF($A$7:$A2259,$A2259)=1)+0</f>
        <v>0</v>
      </c>
    </row>
    <row r="2260" spans="4:4" x14ac:dyDescent="0.25">
      <c r="D2260" s="45">
        <f>(COUNTIF($A$7:$A2260,$A2260)=1)+0</f>
        <v>0</v>
      </c>
    </row>
    <row r="2261" spans="4:4" x14ac:dyDescent="0.25">
      <c r="D2261" s="45">
        <f>(COUNTIF($A$7:$A2261,$A2261)=1)+0</f>
        <v>0</v>
      </c>
    </row>
    <row r="2262" spans="4:4" x14ac:dyDescent="0.25">
      <c r="D2262" s="45">
        <f>(COUNTIF($A$7:$A2262,$A2262)=1)+0</f>
        <v>0</v>
      </c>
    </row>
    <row r="2263" spans="4:4" x14ac:dyDescent="0.25">
      <c r="D2263" s="45">
        <f>(COUNTIF($A$7:$A2263,$A2263)=1)+0</f>
        <v>0</v>
      </c>
    </row>
    <row r="2264" spans="4:4" x14ac:dyDescent="0.25">
      <c r="D2264" s="45">
        <f>(COUNTIF($A$7:$A2264,$A2264)=1)+0</f>
        <v>0</v>
      </c>
    </row>
    <row r="2265" spans="4:4" x14ac:dyDescent="0.25">
      <c r="D2265" s="45">
        <f>(COUNTIF($A$7:$A2265,$A2265)=1)+0</f>
        <v>0</v>
      </c>
    </row>
    <row r="2266" spans="4:4" x14ac:dyDescent="0.25">
      <c r="D2266" s="45">
        <f>(COUNTIF($A$7:$A2266,$A2266)=1)+0</f>
        <v>0</v>
      </c>
    </row>
    <row r="2267" spans="4:4" x14ac:dyDescent="0.25">
      <c r="D2267" s="45">
        <f>(COUNTIF($A$7:$A2267,$A2267)=1)+0</f>
        <v>0</v>
      </c>
    </row>
    <row r="2268" spans="4:4" x14ac:dyDescent="0.25">
      <c r="D2268" s="45">
        <f>(COUNTIF($A$7:$A2268,$A2268)=1)+0</f>
        <v>0</v>
      </c>
    </row>
    <row r="2269" spans="4:4" x14ac:dyDescent="0.25">
      <c r="D2269" s="45">
        <f>(COUNTIF($A$7:$A2269,$A2269)=1)+0</f>
        <v>0</v>
      </c>
    </row>
    <row r="2270" spans="4:4" x14ac:dyDescent="0.25">
      <c r="D2270" s="45">
        <f>(COUNTIF($A$7:$A2270,$A2270)=1)+0</f>
        <v>0</v>
      </c>
    </row>
    <row r="2271" spans="4:4" x14ac:dyDescent="0.25">
      <c r="D2271" s="45">
        <f>(COUNTIF($A$7:$A2271,$A2271)=1)+0</f>
        <v>0</v>
      </c>
    </row>
    <row r="2272" spans="4:4" x14ac:dyDescent="0.25">
      <c r="D2272" s="45">
        <f>(COUNTIF($A$7:$A2272,$A2272)=1)+0</f>
        <v>0</v>
      </c>
    </row>
    <row r="2273" spans="4:4" x14ac:dyDescent="0.25">
      <c r="D2273" s="45">
        <f>(COUNTIF($A$7:$A2273,$A2273)=1)+0</f>
        <v>0</v>
      </c>
    </row>
    <row r="2274" spans="4:4" x14ac:dyDescent="0.25">
      <c r="D2274" s="45">
        <f>(COUNTIF($A$7:$A2274,$A2274)=1)+0</f>
        <v>0</v>
      </c>
    </row>
    <row r="2275" spans="4:4" x14ac:dyDescent="0.25">
      <c r="D2275" s="45">
        <f>(COUNTIF($A$7:$A2275,$A2275)=1)+0</f>
        <v>0</v>
      </c>
    </row>
    <row r="2276" spans="4:4" x14ac:dyDescent="0.25">
      <c r="D2276" s="45">
        <f>(COUNTIF($A$7:$A2276,$A2276)=1)+0</f>
        <v>0</v>
      </c>
    </row>
    <row r="2277" spans="4:4" x14ac:dyDescent="0.25">
      <c r="D2277" s="45">
        <f>(COUNTIF($A$7:$A2277,$A2277)=1)+0</f>
        <v>0</v>
      </c>
    </row>
    <row r="2278" spans="4:4" x14ac:dyDescent="0.25">
      <c r="D2278" s="45">
        <f>(COUNTIF($A$7:$A2278,$A2278)=1)+0</f>
        <v>0</v>
      </c>
    </row>
    <row r="2279" spans="4:4" x14ac:dyDescent="0.25">
      <c r="D2279" s="45">
        <f>(COUNTIF($A$7:$A2279,$A2279)=1)+0</f>
        <v>0</v>
      </c>
    </row>
    <row r="2280" spans="4:4" x14ac:dyDescent="0.25">
      <c r="D2280" s="45">
        <f>(COUNTIF($A$7:$A2280,$A2280)=1)+0</f>
        <v>0</v>
      </c>
    </row>
    <row r="2281" spans="4:4" x14ac:dyDescent="0.25">
      <c r="D2281" s="45">
        <f>(COUNTIF($A$7:$A2281,$A2281)=1)+0</f>
        <v>0</v>
      </c>
    </row>
    <row r="2282" spans="4:4" x14ac:dyDescent="0.25">
      <c r="D2282" s="45">
        <f>(COUNTIF($A$7:$A2282,$A2282)=1)+0</f>
        <v>0</v>
      </c>
    </row>
    <row r="2283" spans="4:4" x14ac:dyDescent="0.25">
      <c r="D2283" s="45">
        <f>(COUNTIF($A$7:$A2283,$A2283)=1)+0</f>
        <v>0</v>
      </c>
    </row>
    <row r="2284" spans="4:4" x14ac:dyDescent="0.25">
      <c r="D2284" s="45">
        <f>(COUNTIF($A$7:$A2284,$A2284)=1)+0</f>
        <v>0</v>
      </c>
    </row>
    <row r="2285" spans="4:4" x14ac:dyDescent="0.25">
      <c r="D2285" s="45">
        <f>(COUNTIF($A$7:$A2285,$A2285)=1)+0</f>
        <v>0</v>
      </c>
    </row>
    <row r="2286" spans="4:4" x14ac:dyDescent="0.25">
      <c r="D2286" s="45">
        <f>(COUNTIF($A$7:$A2286,$A2286)=1)+0</f>
        <v>0</v>
      </c>
    </row>
    <row r="2287" spans="4:4" x14ac:dyDescent="0.25">
      <c r="D2287" s="45">
        <f>(COUNTIF($A$7:$A2287,$A2287)=1)+0</f>
        <v>0</v>
      </c>
    </row>
    <row r="2288" spans="4:4" x14ac:dyDescent="0.25">
      <c r="D2288" s="45">
        <f>(COUNTIF($A$7:$A2288,$A2288)=1)+0</f>
        <v>0</v>
      </c>
    </row>
    <row r="2289" spans="4:4" x14ac:dyDescent="0.25">
      <c r="D2289" s="45">
        <f>(COUNTIF($A$7:$A2289,$A2289)=1)+0</f>
        <v>0</v>
      </c>
    </row>
    <row r="2290" spans="4:4" x14ac:dyDescent="0.25">
      <c r="D2290" s="45">
        <f>(COUNTIF($A$7:$A2290,$A2290)=1)+0</f>
        <v>0</v>
      </c>
    </row>
    <row r="2291" spans="4:4" x14ac:dyDescent="0.25">
      <c r="D2291" s="45">
        <f>(COUNTIF($A$7:$A2291,$A2291)=1)+0</f>
        <v>0</v>
      </c>
    </row>
    <row r="2292" spans="4:4" x14ac:dyDescent="0.25">
      <c r="D2292" s="45">
        <f>(COUNTIF($A$7:$A2292,$A2292)=1)+0</f>
        <v>0</v>
      </c>
    </row>
    <row r="2293" spans="4:4" x14ac:dyDescent="0.25">
      <c r="D2293" s="45">
        <f>(COUNTIF($A$7:$A2293,$A2293)=1)+0</f>
        <v>0</v>
      </c>
    </row>
    <row r="2294" spans="4:4" x14ac:dyDescent="0.25">
      <c r="D2294" s="45">
        <f>(COUNTIF($A$7:$A2294,$A2294)=1)+0</f>
        <v>0</v>
      </c>
    </row>
    <row r="2295" spans="4:4" x14ac:dyDescent="0.25">
      <c r="D2295" s="45">
        <f>(COUNTIF($A$7:$A2295,$A2295)=1)+0</f>
        <v>0</v>
      </c>
    </row>
    <row r="2296" spans="4:4" x14ac:dyDescent="0.25">
      <c r="D2296" s="45">
        <f>(COUNTIF($A$7:$A2296,$A2296)=1)+0</f>
        <v>0</v>
      </c>
    </row>
    <row r="2297" spans="4:4" x14ac:dyDescent="0.25">
      <c r="D2297" s="45">
        <f>(COUNTIF($A$7:$A2297,$A2297)=1)+0</f>
        <v>0</v>
      </c>
    </row>
    <row r="2298" spans="4:4" x14ac:dyDescent="0.25">
      <c r="D2298" s="45">
        <f>(COUNTIF($A$7:$A2298,$A2298)=1)+0</f>
        <v>0</v>
      </c>
    </row>
    <row r="2299" spans="4:4" x14ac:dyDescent="0.25">
      <c r="D2299" s="45">
        <f>(COUNTIF($A$7:$A2299,$A2299)=1)+0</f>
        <v>0</v>
      </c>
    </row>
    <row r="2300" spans="4:4" x14ac:dyDescent="0.25">
      <c r="D2300" s="45">
        <f>(COUNTIF($A$7:$A2300,$A2300)=1)+0</f>
        <v>0</v>
      </c>
    </row>
    <row r="2301" spans="4:4" x14ac:dyDescent="0.25">
      <c r="D2301" s="45">
        <f>(COUNTIF($A$7:$A2301,$A2301)=1)+0</f>
        <v>0</v>
      </c>
    </row>
    <row r="2302" spans="4:4" x14ac:dyDescent="0.25">
      <c r="D2302" s="45">
        <f>(COUNTIF($A$7:$A2302,$A2302)=1)+0</f>
        <v>0</v>
      </c>
    </row>
    <row r="2303" spans="4:4" x14ac:dyDescent="0.25">
      <c r="D2303" s="45">
        <f>(COUNTIF($A$7:$A2303,$A2303)=1)+0</f>
        <v>0</v>
      </c>
    </row>
    <row r="2304" spans="4:4" x14ac:dyDescent="0.25">
      <c r="D2304" s="45">
        <f>(COUNTIF($A$7:$A2304,$A2304)=1)+0</f>
        <v>0</v>
      </c>
    </row>
    <row r="2305" spans="4:4" x14ac:dyDescent="0.25">
      <c r="D2305" s="45">
        <f>(COUNTIF($A$7:$A2305,$A2305)=1)+0</f>
        <v>0</v>
      </c>
    </row>
    <row r="2306" spans="4:4" x14ac:dyDescent="0.25">
      <c r="D2306" s="45">
        <f>(COUNTIF($A$7:$A2306,$A2306)=1)+0</f>
        <v>0</v>
      </c>
    </row>
    <row r="2307" spans="4:4" x14ac:dyDescent="0.25">
      <c r="D2307" s="45">
        <f>(COUNTIF($A$7:$A2307,$A2307)=1)+0</f>
        <v>0</v>
      </c>
    </row>
    <row r="2308" spans="4:4" x14ac:dyDescent="0.25">
      <c r="D2308" s="45">
        <f>(COUNTIF($A$7:$A2308,$A2308)=1)+0</f>
        <v>0</v>
      </c>
    </row>
    <row r="2309" spans="4:4" x14ac:dyDescent="0.25">
      <c r="D2309" s="45">
        <f>(COUNTIF($A$7:$A2309,$A2309)=1)+0</f>
        <v>0</v>
      </c>
    </row>
    <row r="2310" spans="4:4" x14ac:dyDescent="0.25">
      <c r="D2310" s="45">
        <f>(COUNTIF($A$7:$A2310,$A2310)=1)+0</f>
        <v>0</v>
      </c>
    </row>
    <row r="2311" spans="4:4" x14ac:dyDescent="0.25">
      <c r="D2311" s="45">
        <f>(COUNTIF($A$7:$A2311,$A2311)=1)+0</f>
        <v>0</v>
      </c>
    </row>
    <row r="2312" spans="4:4" x14ac:dyDescent="0.25">
      <c r="D2312" s="45">
        <f>(COUNTIF($A$7:$A2312,$A2312)=1)+0</f>
        <v>0</v>
      </c>
    </row>
    <row r="2313" spans="4:4" x14ac:dyDescent="0.25">
      <c r="D2313" s="45">
        <f>(COUNTIF($A$7:$A2313,$A2313)=1)+0</f>
        <v>0</v>
      </c>
    </row>
    <row r="2314" spans="4:4" x14ac:dyDescent="0.25">
      <c r="D2314" s="45">
        <f>(COUNTIF($A$7:$A2314,$A2314)=1)+0</f>
        <v>0</v>
      </c>
    </row>
    <row r="2315" spans="4:4" x14ac:dyDescent="0.25">
      <c r="D2315" s="45">
        <f>(COUNTIF($A$7:$A2315,$A2315)=1)+0</f>
        <v>0</v>
      </c>
    </row>
    <row r="2316" spans="4:4" x14ac:dyDescent="0.25">
      <c r="D2316" s="45">
        <f>(COUNTIF($A$7:$A2316,$A2316)=1)+0</f>
        <v>0</v>
      </c>
    </row>
    <row r="2317" spans="4:4" x14ac:dyDescent="0.25">
      <c r="D2317" s="45">
        <f>(COUNTIF($A$7:$A2317,$A2317)=1)+0</f>
        <v>0</v>
      </c>
    </row>
    <row r="2318" spans="4:4" x14ac:dyDescent="0.25">
      <c r="D2318" s="45">
        <f>(COUNTIF($A$7:$A2318,$A2318)=1)+0</f>
        <v>0</v>
      </c>
    </row>
    <row r="2319" spans="4:4" x14ac:dyDescent="0.25">
      <c r="D2319" s="45">
        <f>(COUNTIF($A$7:$A2319,$A2319)=1)+0</f>
        <v>0</v>
      </c>
    </row>
    <row r="2320" spans="4:4" x14ac:dyDescent="0.25">
      <c r="D2320" s="45">
        <f>(COUNTIF($A$7:$A2320,$A2320)=1)+0</f>
        <v>0</v>
      </c>
    </row>
    <row r="2321" spans="4:4" x14ac:dyDescent="0.25">
      <c r="D2321" s="45">
        <f>(COUNTIF($A$7:$A2321,$A2321)=1)+0</f>
        <v>0</v>
      </c>
    </row>
    <row r="2322" spans="4:4" x14ac:dyDescent="0.25">
      <c r="D2322" s="45">
        <f>(COUNTIF($A$7:$A2322,$A2322)=1)+0</f>
        <v>0</v>
      </c>
    </row>
    <row r="2323" spans="4:4" x14ac:dyDescent="0.25">
      <c r="D2323" s="45">
        <f>(COUNTIF($A$7:$A2323,$A2323)=1)+0</f>
        <v>0</v>
      </c>
    </row>
    <row r="2324" spans="4:4" x14ac:dyDescent="0.25">
      <c r="D2324" s="45">
        <f>(COUNTIF($A$7:$A2324,$A2324)=1)+0</f>
        <v>0</v>
      </c>
    </row>
    <row r="2325" spans="4:4" x14ac:dyDescent="0.25">
      <c r="D2325" s="45">
        <f>(COUNTIF($A$7:$A2325,$A2325)=1)+0</f>
        <v>0</v>
      </c>
    </row>
    <row r="2326" spans="4:4" x14ac:dyDescent="0.25">
      <c r="D2326" s="45">
        <f>(COUNTIF($A$7:$A2326,$A2326)=1)+0</f>
        <v>0</v>
      </c>
    </row>
    <row r="2327" spans="4:4" x14ac:dyDescent="0.25">
      <c r="D2327" s="45">
        <f>(COUNTIF($A$7:$A2327,$A2327)=1)+0</f>
        <v>0</v>
      </c>
    </row>
    <row r="2328" spans="4:4" x14ac:dyDescent="0.25">
      <c r="D2328" s="45">
        <f>(COUNTIF($A$7:$A2328,$A2328)=1)+0</f>
        <v>0</v>
      </c>
    </row>
    <row r="2329" spans="4:4" x14ac:dyDescent="0.25">
      <c r="D2329" s="45">
        <f>(COUNTIF($A$7:$A2329,$A2329)=1)+0</f>
        <v>0</v>
      </c>
    </row>
    <row r="2330" spans="4:4" x14ac:dyDescent="0.25">
      <c r="D2330" s="45">
        <f>(COUNTIF($A$7:$A2330,$A2330)=1)+0</f>
        <v>0</v>
      </c>
    </row>
    <row r="2331" spans="4:4" x14ac:dyDescent="0.25">
      <c r="D2331" s="45">
        <f>(COUNTIF($A$7:$A2331,$A2331)=1)+0</f>
        <v>0</v>
      </c>
    </row>
    <row r="2332" spans="4:4" x14ac:dyDescent="0.25">
      <c r="D2332" s="45">
        <f>(COUNTIF($A$7:$A2332,$A2332)=1)+0</f>
        <v>0</v>
      </c>
    </row>
    <row r="2333" spans="4:4" x14ac:dyDescent="0.25">
      <c r="D2333" s="45">
        <f>(COUNTIF($A$7:$A2333,$A2333)=1)+0</f>
        <v>0</v>
      </c>
    </row>
    <row r="2334" spans="4:4" x14ac:dyDescent="0.25">
      <c r="D2334" s="45">
        <f>(COUNTIF($A$7:$A2334,$A2334)=1)+0</f>
        <v>0</v>
      </c>
    </row>
    <row r="2335" spans="4:4" x14ac:dyDescent="0.25">
      <c r="D2335" s="45">
        <f>(COUNTIF($A$7:$A2335,$A2335)=1)+0</f>
        <v>0</v>
      </c>
    </row>
    <row r="2336" spans="4:4" x14ac:dyDescent="0.25">
      <c r="D2336" s="45">
        <f>(COUNTIF($A$7:$A2336,$A2336)=1)+0</f>
        <v>0</v>
      </c>
    </row>
    <row r="2337" spans="4:4" x14ac:dyDescent="0.25">
      <c r="D2337" s="45">
        <f>(COUNTIF($A$7:$A2337,$A2337)=1)+0</f>
        <v>0</v>
      </c>
    </row>
    <row r="2338" spans="4:4" x14ac:dyDescent="0.25">
      <c r="D2338" s="45">
        <f>(COUNTIF($A$7:$A2338,$A2338)=1)+0</f>
        <v>0</v>
      </c>
    </row>
    <row r="2339" spans="4:4" x14ac:dyDescent="0.25">
      <c r="D2339" s="45">
        <f>(COUNTIF($A$7:$A2339,$A2339)=1)+0</f>
        <v>0</v>
      </c>
    </row>
    <row r="2340" spans="4:4" x14ac:dyDescent="0.25">
      <c r="D2340" s="45">
        <f>(COUNTIF($A$7:$A2340,$A2340)=1)+0</f>
        <v>0</v>
      </c>
    </row>
    <row r="2341" spans="4:4" x14ac:dyDescent="0.25">
      <c r="D2341" s="45">
        <f>(COUNTIF($A$7:$A2341,$A2341)=1)+0</f>
        <v>0</v>
      </c>
    </row>
    <row r="2342" spans="4:4" x14ac:dyDescent="0.25">
      <c r="D2342" s="45">
        <f>(COUNTIF($A$7:$A2342,$A2342)=1)+0</f>
        <v>0</v>
      </c>
    </row>
    <row r="2343" spans="4:4" x14ac:dyDescent="0.25">
      <c r="D2343" s="45">
        <f>(COUNTIF($A$7:$A2343,$A2343)=1)+0</f>
        <v>0</v>
      </c>
    </row>
    <row r="2344" spans="4:4" x14ac:dyDescent="0.25">
      <c r="D2344" s="45">
        <f>(COUNTIF($A$7:$A2344,$A2344)=1)+0</f>
        <v>0</v>
      </c>
    </row>
    <row r="2345" spans="4:4" x14ac:dyDescent="0.25">
      <c r="D2345" s="45">
        <f>(COUNTIF($A$7:$A2345,$A2345)=1)+0</f>
        <v>0</v>
      </c>
    </row>
    <row r="2346" spans="4:4" x14ac:dyDescent="0.25">
      <c r="D2346" s="45">
        <f>(COUNTIF($A$7:$A2346,$A2346)=1)+0</f>
        <v>0</v>
      </c>
    </row>
    <row r="2347" spans="4:4" x14ac:dyDescent="0.25">
      <c r="D2347" s="45">
        <f>(COUNTIF($A$7:$A2347,$A2347)=1)+0</f>
        <v>0</v>
      </c>
    </row>
    <row r="2348" spans="4:4" x14ac:dyDescent="0.25">
      <c r="D2348" s="45">
        <f>(COUNTIF($A$7:$A2348,$A2348)=1)+0</f>
        <v>0</v>
      </c>
    </row>
    <row r="2349" spans="4:4" x14ac:dyDescent="0.25">
      <c r="D2349" s="45">
        <f>(COUNTIF($A$7:$A2349,$A2349)=1)+0</f>
        <v>0</v>
      </c>
    </row>
    <row r="2350" spans="4:4" x14ac:dyDescent="0.25">
      <c r="D2350" s="45">
        <f>(COUNTIF($A$7:$A2350,$A2350)=1)+0</f>
        <v>0</v>
      </c>
    </row>
    <row r="2351" spans="4:4" x14ac:dyDescent="0.25">
      <c r="D2351" s="45">
        <f>(COUNTIF($A$7:$A2351,$A2351)=1)+0</f>
        <v>0</v>
      </c>
    </row>
    <row r="2352" spans="4:4" x14ac:dyDescent="0.25">
      <c r="D2352" s="45">
        <f>(COUNTIF($A$7:$A2352,$A2352)=1)+0</f>
        <v>0</v>
      </c>
    </row>
    <row r="2353" spans="4:4" x14ac:dyDescent="0.25">
      <c r="D2353" s="45">
        <f>(COUNTIF($A$7:$A2353,$A2353)=1)+0</f>
        <v>0</v>
      </c>
    </row>
    <row r="2354" spans="4:4" x14ac:dyDescent="0.25">
      <c r="D2354" s="45">
        <f>(COUNTIF($A$7:$A2354,$A2354)=1)+0</f>
        <v>0</v>
      </c>
    </row>
    <row r="2355" spans="4:4" x14ac:dyDescent="0.25">
      <c r="D2355" s="45">
        <f>(COUNTIF($A$7:$A2355,$A2355)=1)+0</f>
        <v>0</v>
      </c>
    </row>
    <row r="2356" spans="4:4" x14ac:dyDescent="0.25">
      <c r="D2356" s="45">
        <f>(COUNTIF($A$7:$A2356,$A2356)=1)+0</f>
        <v>0</v>
      </c>
    </row>
    <row r="2357" spans="4:4" x14ac:dyDescent="0.25">
      <c r="D2357" s="45">
        <f>(COUNTIF($A$7:$A2357,$A2357)=1)+0</f>
        <v>0</v>
      </c>
    </row>
    <row r="2358" spans="4:4" x14ac:dyDescent="0.25">
      <c r="D2358" s="45">
        <f>(COUNTIF($A$7:$A2358,$A2358)=1)+0</f>
        <v>0</v>
      </c>
    </row>
    <row r="2359" spans="4:4" x14ac:dyDescent="0.25">
      <c r="D2359" s="45">
        <f>(COUNTIF($A$7:$A2359,$A2359)=1)+0</f>
        <v>0</v>
      </c>
    </row>
    <row r="2360" spans="4:4" x14ac:dyDescent="0.25">
      <c r="D2360" s="45">
        <f>(COUNTIF($A$7:$A2360,$A2360)=1)+0</f>
        <v>0</v>
      </c>
    </row>
    <row r="2361" spans="4:4" x14ac:dyDescent="0.25">
      <c r="D2361" s="45">
        <f>(COUNTIF($A$7:$A2361,$A2361)=1)+0</f>
        <v>0</v>
      </c>
    </row>
    <row r="2362" spans="4:4" x14ac:dyDescent="0.25">
      <c r="D2362" s="45">
        <f>(COUNTIF($A$7:$A2362,$A2362)=1)+0</f>
        <v>0</v>
      </c>
    </row>
    <row r="2363" spans="4:4" x14ac:dyDescent="0.25">
      <c r="D2363" s="45">
        <f>(COUNTIF($A$7:$A2363,$A2363)=1)+0</f>
        <v>0</v>
      </c>
    </row>
    <row r="2364" spans="4:4" x14ac:dyDescent="0.25">
      <c r="D2364" s="45">
        <f>(COUNTIF($A$7:$A2364,$A2364)=1)+0</f>
        <v>0</v>
      </c>
    </row>
    <row r="2365" spans="4:4" x14ac:dyDescent="0.25">
      <c r="D2365" s="45">
        <f>(COUNTIF($A$7:$A2365,$A2365)=1)+0</f>
        <v>0</v>
      </c>
    </row>
    <row r="2366" spans="4:4" x14ac:dyDescent="0.25">
      <c r="D2366" s="45">
        <f>(COUNTIF($A$7:$A2366,$A2366)=1)+0</f>
        <v>0</v>
      </c>
    </row>
    <row r="2367" spans="4:4" x14ac:dyDescent="0.25">
      <c r="D2367" s="45">
        <f>(COUNTIF($A$7:$A2367,$A2367)=1)+0</f>
        <v>0</v>
      </c>
    </row>
    <row r="2368" spans="4:4" x14ac:dyDescent="0.25">
      <c r="D2368" s="45">
        <f>(COUNTIF($A$7:$A2368,$A2368)=1)+0</f>
        <v>0</v>
      </c>
    </row>
    <row r="2369" spans="4:4" x14ac:dyDescent="0.25">
      <c r="D2369" s="45">
        <f>(COUNTIF($A$7:$A2369,$A2369)=1)+0</f>
        <v>0</v>
      </c>
    </row>
    <row r="2370" spans="4:4" x14ac:dyDescent="0.25">
      <c r="D2370" s="45">
        <f>(COUNTIF($A$7:$A2370,$A2370)=1)+0</f>
        <v>0</v>
      </c>
    </row>
    <row r="2371" spans="4:4" x14ac:dyDescent="0.25">
      <c r="D2371" s="45">
        <f>(COUNTIF($A$7:$A2371,$A2371)=1)+0</f>
        <v>0</v>
      </c>
    </row>
    <row r="2372" spans="4:4" x14ac:dyDescent="0.25">
      <c r="D2372" s="45">
        <f>(COUNTIF($A$7:$A2372,$A2372)=1)+0</f>
        <v>0</v>
      </c>
    </row>
    <row r="2373" spans="4:4" x14ac:dyDescent="0.25">
      <c r="D2373" s="45">
        <f>(COUNTIF($A$7:$A2373,$A2373)=1)+0</f>
        <v>0</v>
      </c>
    </row>
    <row r="2374" spans="4:4" x14ac:dyDescent="0.25">
      <c r="D2374" s="45">
        <f>(COUNTIF($A$7:$A2374,$A2374)=1)+0</f>
        <v>0</v>
      </c>
    </row>
    <row r="2375" spans="4:4" x14ac:dyDescent="0.25">
      <c r="D2375" s="45">
        <f>(COUNTIF($A$7:$A2375,$A2375)=1)+0</f>
        <v>0</v>
      </c>
    </row>
    <row r="2376" spans="4:4" x14ac:dyDescent="0.25">
      <c r="D2376" s="45">
        <f>(COUNTIF($A$7:$A2376,$A2376)=1)+0</f>
        <v>0</v>
      </c>
    </row>
    <row r="2377" spans="4:4" x14ac:dyDescent="0.25">
      <c r="D2377" s="45">
        <f>(COUNTIF($A$7:$A2377,$A2377)=1)+0</f>
        <v>0</v>
      </c>
    </row>
    <row r="2378" spans="4:4" x14ac:dyDescent="0.25">
      <c r="D2378" s="45">
        <f>(COUNTIF($A$7:$A2378,$A2378)=1)+0</f>
        <v>0</v>
      </c>
    </row>
    <row r="2379" spans="4:4" x14ac:dyDescent="0.25">
      <c r="D2379" s="45">
        <f>(COUNTIF($A$7:$A2379,$A2379)=1)+0</f>
        <v>0</v>
      </c>
    </row>
    <row r="2380" spans="4:4" x14ac:dyDescent="0.25">
      <c r="D2380" s="45">
        <f>(COUNTIF($A$7:$A2380,$A2380)=1)+0</f>
        <v>0</v>
      </c>
    </row>
    <row r="2381" spans="4:4" x14ac:dyDescent="0.25">
      <c r="D2381" s="45">
        <f>(COUNTIF($A$7:$A2381,$A2381)=1)+0</f>
        <v>0</v>
      </c>
    </row>
    <row r="2382" spans="4:4" x14ac:dyDescent="0.25">
      <c r="D2382" s="45">
        <f>(COUNTIF($A$7:$A2382,$A2382)=1)+0</f>
        <v>0</v>
      </c>
    </row>
    <row r="2383" spans="4:4" x14ac:dyDescent="0.25">
      <c r="D2383" s="45">
        <f>(COUNTIF($A$7:$A2383,$A2383)=1)+0</f>
        <v>0</v>
      </c>
    </row>
    <row r="2384" spans="4:4" x14ac:dyDescent="0.25">
      <c r="D2384" s="45">
        <f>(COUNTIF($A$7:$A2384,$A2384)=1)+0</f>
        <v>0</v>
      </c>
    </row>
    <row r="2385" spans="4:4" x14ac:dyDescent="0.25">
      <c r="D2385" s="45">
        <f>(COUNTIF($A$7:$A2385,$A2385)=1)+0</f>
        <v>0</v>
      </c>
    </row>
    <row r="2386" spans="4:4" x14ac:dyDescent="0.25">
      <c r="D2386" s="45">
        <f>(COUNTIF($A$7:$A2386,$A2386)=1)+0</f>
        <v>0</v>
      </c>
    </row>
    <row r="2387" spans="4:4" x14ac:dyDescent="0.25">
      <c r="D2387" s="45">
        <f>(COUNTIF($A$7:$A2387,$A2387)=1)+0</f>
        <v>0</v>
      </c>
    </row>
    <row r="2388" spans="4:4" x14ac:dyDescent="0.25">
      <c r="D2388" s="45">
        <f>(COUNTIF($A$7:$A2388,$A2388)=1)+0</f>
        <v>0</v>
      </c>
    </row>
    <row r="2389" spans="4:4" x14ac:dyDescent="0.25">
      <c r="D2389" s="45">
        <f>(COUNTIF($A$7:$A2389,$A2389)=1)+0</f>
        <v>0</v>
      </c>
    </row>
    <row r="2390" spans="4:4" x14ac:dyDescent="0.25">
      <c r="D2390" s="45">
        <f>(COUNTIF($A$7:$A2390,$A2390)=1)+0</f>
        <v>0</v>
      </c>
    </row>
    <row r="2391" spans="4:4" x14ac:dyDescent="0.25">
      <c r="D2391" s="45">
        <f>(COUNTIF($A$7:$A2391,$A2391)=1)+0</f>
        <v>0</v>
      </c>
    </row>
    <row r="2392" spans="4:4" x14ac:dyDescent="0.25">
      <c r="D2392" s="45">
        <f>(COUNTIF($A$7:$A2392,$A2392)=1)+0</f>
        <v>0</v>
      </c>
    </row>
    <row r="2393" spans="4:4" x14ac:dyDescent="0.25">
      <c r="D2393" s="45">
        <f>(COUNTIF($A$7:$A2393,$A2393)=1)+0</f>
        <v>0</v>
      </c>
    </row>
    <row r="2394" spans="4:4" x14ac:dyDescent="0.25">
      <c r="D2394" s="45">
        <f>(COUNTIF($A$7:$A2394,$A2394)=1)+0</f>
        <v>0</v>
      </c>
    </row>
    <row r="2395" spans="4:4" x14ac:dyDescent="0.25">
      <c r="D2395" s="45">
        <f>(COUNTIF($A$7:$A2395,$A2395)=1)+0</f>
        <v>0</v>
      </c>
    </row>
    <row r="2396" spans="4:4" x14ac:dyDescent="0.25">
      <c r="D2396" s="45">
        <f>(COUNTIF($A$7:$A2396,$A2396)=1)+0</f>
        <v>0</v>
      </c>
    </row>
    <row r="2397" spans="4:4" x14ac:dyDescent="0.25">
      <c r="D2397" s="45">
        <f>(COUNTIF($A$7:$A2397,$A2397)=1)+0</f>
        <v>0</v>
      </c>
    </row>
    <row r="2398" spans="4:4" x14ac:dyDescent="0.25">
      <c r="D2398" s="45">
        <f>(COUNTIF($A$7:$A2398,$A2398)=1)+0</f>
        <v>0</v>
      </c>
    </row>
    <row r="2399" spans="4:4" x14ac:dyDescent="0.25">
      <c r="D2399" s="45">
        <f>(COUNTIF($A$7:$A2399,$A2399)=1)+0</f>
        <v>0</v>
      </c>
    </row>
    <row r="2400" spans="4:4" x14ac:dyDescent="0.25">
      <c r="D2400" s="45">
        <f>(COUNTIF($A$7:$A2400,$A2400)=1)+0</f>
        <v>0</v>
      </c>
    </row>
    <row r="2401" spans="4:4" x14ac:dyDescent="0.25">
      <c r="D2401" s="45">
        <f>(COUNTIF($A$7:$A2401,$A2401)=1)+0</f>
        <v>0</v>
      </c>
    </row>
    <row r="2402" spans="4:4" x14ac:dyDescent="0.25">
      <c r="D2402" s="45">
        <f>(COUNTIF($A$7:$A2402,$A2402)=1)+0</f>
        <v>0</v>
      </c>
    </row>
    <row r="2403" spans="4:4" x14ac:dyDescent="0.25">
      <c r="D2403" s="45">
        <f>(COUNTIF($A$7:$A2403,$A2403)=1)+0</f>
        <v>0</v>
      </c>
    </row>
    <row r="2404" spans="4:4" x14ac:dyDescent="0.25">
      <c r="D2404" s="45">
        <f>(COUNTIF($A$7:$A2404,$A2404)=1)+0</f>
        <v>0</v>
      </c>
    </row>
    <row r="2405" spans="4:4" x14ac:dyDescent="0.25">
      <c r="D2405" s="45">
        <f>(COUNTIF($A$7:$A2405,$A2405)=1)+0</f>
        <v>0</v>
      </c>
    </row>
    <row r="2406" spans="4:4" x14ac:dyDescent="0.25">
      <c r="D2406" s="45">
        <f>(COUNTIF($A$7:$A2406,$A2406)=1)+0</f>
        <v>0</v>
      </c>
    </row>
    <row r="2407" spans="4:4" x14ac:dyDescent="0.25">
      <c r="D2407" s="45">
        <f>(COUNTIF($A$7:$A2407,$A2407)=1)+0</f>
        <v>0</v>
      </c>
    </row>
    <row r="2408" spans="4:4" x14ac:dyDescent="0.25">
      <c r="D2408" s="45">
        <f>(COUNTIF($A$7:$A2408,$A2408)=1)+0</f>
        <v>0</v>
      </c>
    </row>
    <row r="2409" spans="4:4" x14ac:dyDescent="0.25">
      <c r="D2409" s="45">
        <f>(COUNTIF($A$7:$A2409,$A2409)=1)+0</f>
        <v>0</v>
      </c>
    </row>
    <row r="2410" spans="4:4" x14ac:dyDescent="0.25">
      <c r="D2410" s="45">
        <f>(COUNTIF($A$7:$A2410,$A2410)=1)+0</f>
        <v>0</v>
      </c>
    </row>
    <row r="2411" spans="4:4" x14ac:dyDescent="0.25">
      <c r="D2411" s="45">
        <f>(COUNTIF($A$7:$A2411,$A2411)=1)+0</f>
        <v>0</v>
      </c>
    </row>
    <row r="2412" spans="4:4" x14ac:dyDescent="0.25">
      <c r="D2412" s="45">
        <f>(COUNTIF($A$7:$A2412,$A2412)=1)+0</f>
        <v>0</v>
      </c>
    </row>
    <row r="2413" spans="4:4" x14ac:dyDescent="0.25">
      <c r="D2413" s="45">
        <f>(COUNTIF($A$7:$A2413,$A2413)=1)+0</f>
        <v>0</v>
      </c>
    </row>
    <row r="2414" spans="4:4" x14ac:dyDescent="0.25">
      <c r="D2414" s="45">
        <f>(COUNTIF($A$7:$A2414,$A2414)=1)+0</f>
        <v>0</v>
      </c>
    </row>
    <row r="2415" spans="4:4" x14ac:dyDescent="0.25">
      <c r="D2415" s="45">
        <f>(COUNTIF($A$7:$A2415,$A2415)=1)+0</f>
        <v>0</v>
      </c>
    </row>
    <row r="2416" spans="4:4" x14ac:dyDescent="0.25">
      <c r="D2416" s="45">
        <f>(COUNTIF($A$7:$A2416,$A2416)=1)+0</f>
        <v>0</v>
      </c>
    </row>
    <row r="2417" spans="4:4" x14ac:dyDescent="0.25">
      <c r="D2417" s="45">
        <f>(COUNTIF($A$7:$A2417,$A2417)=1)+0</f>
        <v>0</v>
      </c>
    </row>
    <row r="2418" spans="4:4" x14ac:dyDescent="0.25">
      <c r="D2418" s="45">
        <f>(COUNTIF($A$7:$A2418,$A2418)=1)+0</f>
        <v>0</v>
      </c>
    </row>
    <row r="2419" spans="4:4" x14ac:dyDescent="0.25">
      <c r="D2419" s="45">
        <f>(COUNTIF($A$7:$A2419,$A2419)=1)+0</f>
        <v>0</v>
      </c>
    </row>
    <row r="2420" spans="4:4" x14ac:dyDescent="0.25">
      <c r="D2420" s="45">
        <f>(COUNTIF($A$7:$A2420,$A2420)=1)+0</f>
        <v>0</v>
      </c>
    </row>
    <row r="2421" spans="4:4" x14ac:dyDescent="0.25">
      <c r="D2421" s="45">
        <f>(COUNTIF($A$7:$A2421,$A2421)=1)+0</f>
        <v>0</v>
      </c>
    </row>
    <row r="2422" spans="4:4" x14ac:dyDescent="0.25">
      <c r="D2422" s="45">
        <f>(COUNTIF($A$7:$A2422,$A2422)=1)+0</f>
        <v>0</v>
      </c>
    </row>
    <row r="2423" spans="4:4" x14ac:dyDescent="0.25">
      <c r="D2423" s="45">
        <f>(COUNTIF($A$7:$A2423,$A2423)=1)+0</f>
        <v>0</v>
      </c>
    </row>
    <row r="2424" spans="4:4" x14ac:dyDescent="0.25">
      <c r="D2424" s="45">
        <f>(COUNTIF($A$7:$A2424,$A2424)=1)+0</f>
        <v>0</v>
      </c>
    </row>
    <row r="2425" spans="4:4" x14ac:dyDescent="0.25">
      <c r="D2425" s="45">
        <f>(COUNTIF($A$7:$A2425,$A2425)=1)+0</f>
        <v>0</v>
      </c>
    </row>
    <row r="2426" spans="4:4" x14ac:dyDescent="0.25">
      <c r="D2426" s="45">
        <f>(COUNTIF($A$7:$A2426,$A2426)=1)+0</f>
        <v>0</v>
      </c>
    </row>
    <row r="2427" spans="4:4" x14ac:dyDescent="0.25">
      <c r="D2427" s="45">
        <f>(COUNTIF($A$7:$A2427,$A2427)=1)+0</f>
        <v>0</v>
      </c>
    </row>
    <row r="2428" spans="4:4" x14ac:dyDescent="0.25">
      <c r="D2428" s="45">
        <f>(COUNTIF($A$7:$A2428,$A2428)=1)+0</f>
        <v>0</v>
      </c>
    </row>
    <row r="2429" spans="4:4" x14ac:dyDescent="0.25">
      <c r="D2429" s="45">
        <f>(COUNTIF($A$7:$A2429,$A2429)=1)+0</f>
        <v>0</v>
      </c>
    </row>
    <row r="2430" spans="4:4" x14ac:dyDescent="0.25">
      <c r="D2430" s="45">
        <f>(COUNTIF($A$7:$A2430,$A2430)=1)+0</f>
        <v>0</v>
      </c>
    </row>
    <row r="2431" spans="4:4" x14ac:dyDescent="0.25">
      <c r="D2431" s="45">
        <f>(COUNTIF($A$7:$A2431,$A2431)=1)+0</f>
        <v>0</v>
      </c>
    </row>
    <row r="2432" spans="4:4" x14ac:dyDescent="0.25">
      <c r="D2432" s="45">
        <f>(COUNTIF($A$7:$A2432,$A2432)=1)+0</f>
        <v>0</v>
      </c>
    </row>
    <row r="2433" spans="4:4" x14ac:dyDescent="0.25">
      <c r="D2433" s="45">
        <f>(COUNTIF($A$7:$A2433,$A2433)=1)+0</f>
        <v>0</v>
      </c>
    </row>
    <row r="2434" spans="4:4" x14ac:dyDescent="0.25">
      <c r="D2434" s="45">
        <f>(COUNTIF($A$7:$A2434,$A2434)=1)+0</f>
        <v>0</v>
      </c>
    </row>
    <row r="2435" spans="4:4" x14ac:dyDescent="0.25">
      <c r="D2435" s="45">
        <f>(COUNTIF($A$7:$A2435,$A2435)=1)+0</f>
        <v>0</v>
      </c>
    </row>
    <row r="2436" spans="4:4" x14ac:dyDescent="0.25">
      <c r="D2436" s="45">
        <f>(COUNTIF($A$7:$A2436,$A2436)=1)+0</f>
        <v>0</v>
      </c>
    </row>
    <row r="2437" spans="4:4" x14ac:dyDescent="0.25">
      <c r="D2437" s="45">
        <f>(COUNTIF($A$7:$A2437,$A2437)=1)+0</f>
        <v>0</v>
      </c>
    </row>
    <row r="2438" spans="4:4" x14ac:dyDescent="0.25">
      <c r="D2438" s="45">
        <f>(COUNTIF($A$7:$A2438,$A2438)=1)+0</f>
        <v>0</v>
      </c>
    </row>
    <row r="2439" spans="4:4" x14ac:dyDescent="0.25">
      <c r="D2439" s="45">
        <f>(COUNTIF($A$7:$A2439,$A2439)=1)+0</f>
        <v>0</v>
      </c>
    </row>
    <row r="2440" spans="4:4" x14ac:dyDescent="0.25">
      <c r="D2440" s="45">
        <f>(COUNTIF($A$7:$A2440,$A2440)=1)+0</f>
        <v>0</v>
      </c>
    </row>
    <row r="2441" spans="4:4" x14ac:dyDescent="0.25">
      <c r="D2441" s="45">
        <f>(COUNTIF($A$7:$A2441,$A2441)=1)+0</f>
        <v>0</v>
      </c>
    </row>
    <row r="2442" spans="4:4" x14ac:dyDescent="0.25">
      <c r="D2442" s="45">
        <f>(COUNTIF($A$7:$A2442,$A2442)=1)+0</f>
        <v>0</v>
      </c>
    </row>
    <row r="2443" spans="4:4" x14ac:dyDescent="0.25">
      <c r="D2443" s="45">
        <f>(COUNTIF($A$7:$A2443,$A2443)=1)+0</f>
        <v>0</v>
      </c>
    </row>
    <row r="2444" spans="4:4" x14ac:dyDescent="0.25">
      <c r="D2444" s="45">
        <f>(COUNTIF($A$7:$A2444,$A2444)=1)+0</f>
        <v>0</v>
      </c>
    </row>
    <row r="2445" spans="4:4" x14ac:dyDescent="0.25">
      <c r="D2445" s="45">
        <f>(COUNTIF($A$7:$A2445,$A2445)=1)+0</f>
        <v>0</v>
      </c>
    </row>
    <row r="2446" spans="4:4" x14ac:dyDescent="0.25">
      <c r="D2446" s="45">
        <f>(COUNTIF($A$7:$A2446,$A2446)=1)+0</f>
        <v>0</v>
      </c>
    </row>
    <row r="2447" spans="4:4" x14ac:dyDescent="0.25">
      <c r="D2447" s="45">
        <f>(COUNTIF($A$7:$A2447,$A2447)=1)+0</f>
        <v>0</v>
      </c>
    </row>
    <row r="2448" spans="4:4" x14ac:dyDescent="0.25">
      <c r="D2448" s="45">
        <f>(COUNTIF($A$7:$A2448,$A2448)=1)+0</f>
        <v>0</v>
      </c>
    </row>
    <row r="2449" spans="4:4" x14ac:dyDescent="0.25">
      <c r="D2449" s="45">
        <f>(COUNTIF($A$7:$A2449,$A2449)=1)+0</f>
        <v>0</v>
      </c>
    </row>
    <row r="2450" spans="4:4" x14ac:dyDescent="0.25">
      <c r="D2450" s="45">
        <f>(COUNTIF($A$7:$A2450,$A2450)=1)+0</f>
        <v>0</v>
      </c>
    </row>
    <row r="2451" spans="4:4" x14ac:dyDescent="0.25">
      <c r="D2451" s="45">
        <f>(COUNTIF($A$7:$A2451,$A2451)=1)+0</f>
        <v>0</v>
      </c>
    </row>
    <row r="2452" spans="4:4" x14ac:dyDescent="0.25">
      <c r="D2452" s="45">
        <f>(COUNTIF($A$7:$A2452,$A2452)=1)+0</f>
        <v>0</v>
      </c>
    </row>
    <row r="2453" spans="4:4" x14ac:dyDescent="0.25">
      <c r="D2453" s="45">
        <f>(COUNTIF($A$7:$A2453,$A2453)=1)+0</f>
        <v>0</v>
      </c>
    </row>
    <row r="2454" spans="4:4" x14ac:dyDescent="0.25">
      <c r="D2454" s="45">
        <f>(COUNTIF($A$7:$A2454,$A2454)=1)+0</f>
        <v>0</v>
      </c>
    </row>
    <row r="2455" spans="4:4" x14ac:dyDescent="0.25">
      <c r="D2455" s="45">
        <f>(COUNTIF($A$7:$A2455,$A2455)=1)+0</f>
        <v>0</v>
      </c>
    </row>
    <row r="2456" spans="4:4" x14ac:dyDescent="0.25">
      <c r="D2456" s="45">
        <f>(COUNTIF($A$7:$A2456,$A2456)=1)+0</f>
        <v>0</v>
      </c>
    </row>
    <row r="2457" spans="4:4" x14ac:dyDescent="0.25">
      <c r="D2457" s="45">
        <f>(COUNTIF($A$7:$A2457,$A2457)=1)+0</f>
        <v>0</v>
      </c>
    </row>
    <row r="2458" spans="4:4" x14ac:dyDescent="0.25">
      <c r="D2458" s="45">
        <f>(COUNTIF($A$7:$A2458,$A2458)=1)+0</f>
        <v>0</v>
      </c>
    </row>
    <row r="2459" spans="4:4" x14ac:dyDescent="0.25">
      <c r="D2459" s="45">
        <f>(COUNTIF($A$7:$A2459,$A2459)=1)+0</f>
        <v>0</v>
      </c>
    </row>
    <row r="2460" spans="4:4" x14ac:dyDescent="0.25">
      <c r="D2460" s="45">
        <f>(COUNTIF($A$7:$A2460,$A2460)=1)+0</f>
        <v>0</v>
      </c>
    </row>
    <row r="2461" spans="4:4" x14ac:dyDescent="0.25">
      <c r="D2461" s="45">
        <f>(COUNTIF($A$7:$A2461,$A2461)=1)+0</f>
        <v>0</v>
      </c>
    </row>
    <row r="2462" spans="4:4" x14ac:dyDescent="0.25">
      <c r="D2462" s="45">
        <f>(COUNTIF($A$7:$A2462,$A2462)=1)+0</f>
        <v>0</v>
      </c>
    </row>
    <row r="2463" spans="4:4" x14ac:dyDescent="0.25">
      <c r="D2463" s="45">
        <f>(COUNTIF($A$7:$A2463,$A2463)=1)+0</f>
        <v>0</v>
      </c>
    </row>
    <row r="2464" spans="4:4" x14ac:dyDescent="0.25">
      <c r="D2464" s="45">
        <f>(COUNTIF($A$7:$A2464,$A2464)=1)+0</f>
        <v>0</v>
      </c>
    </row>
    <row r="2465" spans="4:4" x14ac:dyDescent="0.25">
      <c r="D2465" s="45">
        <f>(COUNTIF($A$7:$A2465,$A2465)=1)+0</f>
        <v>0</v>
      </c>
    </row>
    <row r="2466" spans="4:4" x14ac:dyDescent="0.25">
      <c r="D2466" s="45">
        <f>(COUNTIF($A$7:$A2466,$A2466)=1)+0</f>
        <v>0</v>
      </c>
    </row>
    <row r="2467" spans="4:4" x14ac:dyDescent="0.25">
      <c r="D2467" s="45">
        <f>(COUNTIF($A$7:$A2467,$A2467)=1)+0</f>
        <v>0</v>
      </c>
    </row>
    <row r="2468" spans="4:4" x14ac:dyDescent="0.25">
      <c r="D2468" s="45">
        <f>(COUNTIF($A$7:$A2468,$A2468)=1)+0</f>
        <v>0</v>
      </c>
    </row>
    <row r="2469" spans="4:4" x14ac:dyDescent="0.25">
      <c r="D2469" s="45">
        <f>(COUNTIF($A$7:$A2469,$A2469)=1)+0</f>
        <v>0</v>
      </c>
    </row>
    <row r="2470" spans="4:4" x14ac:dyDescent="0.25">
      <c r="D2470" s="45">
        <f>(COUNTIF($A$7:$A2470,$A2470)=1)+0</f>
        <v>0</v>
      </c>
    </row>
    <row r="2471" spans="4:4" x14ac:dyDescent="0.25">
      <c r="D2471" s="45">
        <f>(COUNTIF($A$7:$A2471,$A2471)=1)+0</f>
        <v>0</v>
      </c>
    </row>
    <row r="2472" spans="4:4" x14ac:dyDescent="0.25">
      <c r="D2472" s="45">
        <f>(COUNTIF($A$7:$A2472,$A2472)=1)+0</f>
        <v>0</v>
      </c>
    </row>
    <row r="2473" spans="4:4" x14ac:dyDescent="0.25">
      <c r="D2473" s="45">
        <f>(COUNTIF($A$7:$A2473,$A2473)=1)+0</f>
        <v>0</v>
      </c>
    </row>
    <row r="2474" spans="4:4" x14ac:dyDescent="0.25">
      <c r="D2474" s="45">
        <f>(COUNTIF($A$7:$A2474,$A2474)=1)+0</f>
        <v>0</v>
      </c>
    </row>
    <row r="2475" spans="4:4" x14ac:dyDescent="0.25">
      <c r="D2475" s="45">
        <f>(COUNTIF($A$7:$A2475,$A2475)=1)+0</f>
        <v>0</v>
      </c>
    </row>
    <row r="2476" spans="4:4" x14ac:dyDescent="0.25">
      <c r="D2476" s="45">
        <f>(COUNTIF($A$7:$A2476,$A2476)=1)+0</f>
        <v>0</v>
      </c>
    </row>
    <row r="2477" spans="4:4" x14ac:dyDescent="0.25">
      <c r="D2477" s="45">
        <f>(COUNTIF($A$7:$A2477,$A2477)=1)+0</f>
        <v>0</v>
      </c>
    </row>
    <row r="2478" spans="4:4" x14ac:dyDescent="0.25">
      <c r="D2478" s="45">
        <f>(COUNTIF($A$7:$A2478,$A2478)=1)+0</f>
        <v>0</v>
      </c>
    </row>
    <row r="2479" spans="4:4" x14ac:dyDescent="0.25">
      <c r="D2479" s="45">
        <f>(COUNTIF($A$7:$A2479,$A2479)=1)+0</f>
        <v>0</v>
      </c>
    </row>
    <row r="2480" spans="4:4" x14ac:dyDescent="0.25">
      <c r="D2480" s="45">
        <f>(COUNTIF($A$7:$A2480,$A2480)=1)+0</f>
        <v>0</v>
      </c>
    </row>
    <row r="2481" spans="4:4" x14ac:dyDescent="0.25">
      <c r="D2481" s="45">
        <f>(COUNTIF($A$7:$A2481,$A2481)=1)+0</f>
        <v>0</v>
      </c>
    </row>
    <row r="2482" spans="4:4" x14ac:dyDescent="0.25">
      <c r="D2482" s="45">
        <f>(COUNTIF($A$7:$A2482,$A2482)=1)+0</f>
        <v>0</v>
      </c>
    </row>
    <row r="2483" spans="4:4" x14ac:dyDescent="0.25">
      <c r="D2483" s="45">
        <f>(COUNTIF($A$7:$A2483,$A2483)=1)+0</f>
        <v>0</v>
      </c>
    </row>
    <row r="2484" spans="4:4" x14ac:dyDescent="0.25">
      <c r="D2484" s="45">
        <f>(COUNTIF($A$7:$A2484,$A2484)=1)+0</f>
        <v>0</v>
      </c>
    </row>
    <row r="2485" spans="4:4" x14ac:dyDescent="0.25">
      <c r="D2485" s="45">
        <f>(COUNTIF($A$7:$A2485,$A2485)=1)+0</f>
        <v>0</v>
      </c>
    </row>
    <row r="2486" spans="4:4" x14ac:dyDescent="0.25">
      <c r="D2486" s="45">
        <f>(COUNTIF($A$7:$A2486,$A2486)=1)+0</f>
        <v>0</v>
      </c>
    </row>
    <row r="2487" spans="4:4" x14ac:dyDescent="0.25">
      <c r="D2487" s="45">
        <f>(COUNTIF($A$7:$A2487,$A2487)=1)+0</f>
        <v>0</v>
      </c>
    </row>
    <row r="2488" spans="4:4" x14ac:dyDescent="0.25">
      <c r="D2488" s="45">
        <f>(COUNTIF($A$7:$A2488,$A2488)=1)+0</f>
        <v>0</v>
      </c>
    </row>
    <row r="2489" spans="4:4" x14ac:dyDescent="0.25">
      <c r="D2489" s="45">
        <f>(COUNTIF($A$7:$A2489,$A2489)=1)+0</f>
        <v>0</v>
      </c>
    </row>
    <row r="2490" spans="4:4" x14ac:dyDescent="0.25">
      <c r="D2490" s="45">
        <f>(COUNTIF($A$7:$A2490,$A2490)=1)+0</f>
        <v>0</v>
      </c>
    </row>
    <row r="2491" spans="4:4" x14ac:dyDescent="0.25">
      <c r="D2491" s="45">
        <f>(COUNTIF($A$7:$A2491,$A2491)=1)+0</f>
        <v>0</v>
      </c>
    </row>
    <row r="2492" spans="4:4" x14ac:dyDescent="0.25">
      <c r="D2492" s="45">
        <f>(COUNTIF($A$7:$A2492,$A2492)=1)+0</f>
        <v>0</v>
      </c>
    </row>
    <row r="2493" spans="4:4" x14ac:dyDescent="0.25">
      <c r="D2493" s="45">
        <f>(COUNTIF($A$7:$A2493,$A2493)=1)+0</f>
        <v>0</v>
      </c>
    </row>
    <row r="2494" spans="4:4" x14ac:dyDescent="0.25">
      <c r="D2494" s="45">
        <f>(COUNTIF($A$7:$A2494,$A2494)=1)+0</f>
        <v>0</v>
      </c>
    </row>
    <row r="2495" spans="4:4" x14ac:dyDescent="0.25">
      <c r="D2495" s="45">
        <f>(COUNTIF($A$7:$A2495,$A2495)=1)+0</f>
        <v>0</v>
      </c>
    </row>
    <row r="2496" spans="4:4" x14ac:dyDescent="0.25">
      <c r="D2496" s="45">
        <f>(COUNTIF($A$7:$A2496,$A2496)=1)+0</f>
        <v>0</v>
      </c>
    </row>
    <row r="2497" spans="4:12" x14ac:dyDescent="0.25">
      <c r="D2497" s="45">
        <f>(COUNTIF($A$7:$A2497,$A2497)=1)+0</f>
        <v>0</v>
      </c>
    </row>
    <row r="2498" spans="4:12" x14ac:dyDescent="0.25">
      <c r="D2498" s="45">
        <f>(COUNTIF($A$7:$A2498,$A2498)=1)+0</f>
        <v>0</v>
      </c>
    </row>
    <row r="2499" spans="4:12" x14ac:dyDescent="0.25">
      <c r="D2499" s="45">
        <f>(COUNTIF($A$7:$A2499,$A2499)=1)+0</f>
        <v>0</v>
      </c>
    </row>
    <row r="2500" spans="4:12" x14ac:dyDescent="0.25">
      <c r="L2500" s="116"/>
    </row>
    <row r="2501" spans="4:12" x14ac:dyDescent="0.25">
      <c r="L2501" s="116"/>
    </row>
  </sheetData>
  <autoFilter ref="A3:X2499" xr:uid="{C24E9233-C4FC-40B5-BF3A-4F429B69CB8E}"/>
  <mergeCells count="1">
    <mergeCell ref="A1:W2"/>
  </mergeCells>
  <phoneticPr fontId="6" type="noConversion"/>
  <dataValidations count="7">
    <dataValidation type="list" allowBlank="1" showInputMessage="1" showErrorMessage="1" sqref="R405:R409 Q404 R281:R297 R340:R403 Q414:R415 R416:R493 R4:R279 R496:R2680" xr:uid="{E26F590D-3F27-41AE-AF4E-9D851E5D42B1}">
      <formula1>"N/A, Stamped, Notarized, Apostilled, Legalized"</formula1>
    </dataValidation>
    <dataValidation type="list" allowBlank="1" showInputMessage="1" showErrorMessage="1" sqref="T735:T744 S404 T664 T330:T333 T509:T510 T349:T403 T500 T153:T154 T156:T159 T163:T169 T188 T190:T199 T179:T185 T709 T235:T239 T161 T340:T342 T344:T347 T321 T307:T318 T327:T328 T171:T177 T547:T554 T243:T305 T224:T233 T205:T207 T405:T484" xr:uid="{57B48578-4253-49FE-9917-9B998CF8B3B9}">
      <formula1>"R&amp;D, QA/RA, TS, MNF, MKTG, SALES, MNG"</formula1>
    </dataValidation>
    <dataValidation type="list" allowBlank="1" showInputMessage="1" showErrorMessage="1" sqref="R404 S5:S403 S2494:S2672 S405:S2492" xr:uid="{FD2D71FF-8F24-42A6-BFBD-A276ECF69EE4}">
      <formula1>"Pending,Complete, Check Request Submitted, Signed, Notary, SOS, DOS, Embassy, Sent, Suspended"</formula1>
    </dataValidation>
    <dataValidation type="list" allowBlank="1" showInputMessage="1" showErrorMessage="1" sqref="T541:T546 T501:T508 T496:T499 T485:T494 T511:T533" xr:uid="{EF42E59C-B0BB-4210-B9AA-911EFA6F0954}">
      <formula1>"R&amp;D, QA/RA ,Technical Support, MNF"</formula1>
    </dataValidation>
    <dataValidation type="list" allowBlank="1" showInputMessage="1" showErrorMessage="1" sqref="T155 T160 T170 T186:T187 T189 T4:T152 T178 T162 T234 T665:T708 T710:T734 T200:T204 T240:T242 T208:T221 T555:T663 T745:T2368" xr:uid="{B98A27B5-7508-4D43-B52D-97B8101B797B}">
      <formula1>"R&amp;D, QA/RA, TS, MNF, MKTG, SALES, MGMT, DEPT STATE, SEC STATE"</formula1>
    </dataValidation>
    <dataValidation type="list" allowBlank="1" showInputMessage="1" showErrorMessage="1" sqref="T404 U4:U403 U405:U1048576" xr:uid="{CC1094A7-2ADB-456F-BA53-E3FEA25E4304}">
      <formula1>"Justine A., Justin E., Julie G., Chao D., Steve O., Abhijit D., Salesperson, Ericka B., Nancy W., Limin L., George Z., Gladys P.,"</formula1>
    </dataValidation>
    <dataValidation type="list" allowBlank="1" showInputMessage="1" showErrorMessage="1" sqref="S4" xr:uid="{E7631AF2-475B-4700-BCE2-CC819A02925C}">
      <formula1>"Pending, Check Request Submitted, Complete, Signed, Notary, SOS, DOS, Embassy, Sent, Suspended"</formula1>
    </dataValidation>
  </dataValidations>
  <pageMargins left="0.25" right="0.25" top="0.5" bottom="0" header="0.3" footer="0.3"/>
  <pageSetup scale="3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1C76-7506-4B93-9100-7E24D2C85980}">
  <dimension ref="A3:H14"/>
  <sheetViews>
    <sheetView workbookViewId="0">
      <selection activeCell="A8" sqref="A8"/>
    </sheetView>
  </sheetViews>
  <sheetFormatPr defaultRowHeight="15" x14ac:dyDescent="0.25"/>
  <cols>
    <col min="1" max="1" width="28.5703125" bestFit="1" customWidth="1"/>
    <col min="2" max="2" width="16.28515625" bestFit="1" customWidth="1"/>
    <col min="3" max="3" width="11.28515625" bestFit="1" customWidth="1"/>
    <col min="4" max="4" width="20.85546875" bestFit="1" customWidth="1"/>
    <col min="5" max="5" width="33.5703125" bestFit="1" customWidth="1"/>
    <col min="6" max="6" width="28.5703125" bestFit="1" customWidth="1"/>
    <col min="7" max="7" width="16.28515625" bestFit="1" customWidth="1"/>
    <col min="8" max="8" width="11.28515625" bestFit="1" customWidth="1"/>
    <col min="9" max="9" width="20.85546875" bestFit="1" customWidth="1"/>
    <col min="10" max="10" width="26.28515625" bestFit="1" customWidth="1"/>
    <col min="11" max="11" width="6.140625" bestFit="1" customWidth="1"/>
    <col min="12" max="12" width="6.42578125" bestFit="1" customWidth="1"/>
    <col min="13" max="14" width="6.7109375" bestFit="1" customWidth="1"/>
    <col min="15" max="15" width="5.85546875" bestFit="1" customWidth="1"/>
    <col min="16" max="16" width="6.7109375" bestFit="1" customWidth="1"/>
    <col min="17" max="17" width="6.28515625" bestFit="1" customWidth="1"/>
    <col min="18" max="18" width="6.140625" bestFit="1" customWidth="1"/>
    <col min="19" max="19" width="6.7109375" bestFit="1" customWidth="1"/>
    <col min="20" max="20" width="6.42578125" bestFit="1" customWidth="1"/>
    <col min="21" max="21" width="6.140625" bestFit="1" customWidth="1"/>
    <col min="22" max="22" width="6.85546875" bestFit="1" customWidth="1"/>
    <col min="23" max="23" width="6.140625" bestFit="1" customWidth="1"/>
    <col min="24" max="24" width="6.42578125" bestFit="1" customWidth="1"/>
    <col min="25" max="26" width="6.7109375" bestFit="1" customWidth="1"/>
    <col min="27" max="27" width="5.85546875" bestFit="1" customWidth="1"/>
    <col min="28" max="28" width="6.7109375" bestFit="1" customWidth="1"/>
    <col min="29" max="29" width="11.28515625" bestFit="1" customWidth="1"/>
    <col min="30" max="30" width="9.7109375" bestFit="1" customWidth="1"/>
    <col min="31" max="31" width="8.7109375" bestFit="1" customWidth="1"/>
    <col min="32" max="33" width="9.7109375" bestFit="1" customWidth="1"/>
    <col min="34" max="37" width="10.7109375" bestFit="1" customWidth="1"/>
    <col min="38" max="40" width="9.7109375" bestFit="1" customWidth="1"/>
    <col min="41" max="42" width="8.7109375" bestFit="1" customWidth="1"/>
    <col min="43" max="43" width="9.7109375" bestFit="1" customWidth="1"/>
    <col min="44" max="45" width="8.7109375" bestFit="1" customWidth="1"/>
    <col min="46" max="49" width="9.7109375" bestFit="1" customWidth="1"/>
    <col min="50" max="51" width="8.7109375" bestFit="1" customWidth="1"/>
    <col min="52" max="56" width="9.7109375" bestFit="1" customWidth="1"/>
    <col min="57" max="57" width="8.7109375" bestFit="1" customWidth="1"/>
    <col min="58" max="61" width="9.7109375" bestFit="1" customWidth="1"/>
    <col min="62" max="67" width="8.7109375" bestFit="1" customWidth="1"/>
    <col min="68" max="69" width="9.7109375" bestFit="1" customWidth="1"/>
    <col min="70" max="70" width="10.7109375" bestFit="1" customWidth="1"/>
    <col min="71" max="71" width="11.28515625" bestFit="1" customWidth="1"/>
  </cols>
  <sheetData>
    <row r="3" spans="1:8" x14ac:dyDescent="0.25">
      <c r="A3" s="29" t="s">
        <v>318</v>
      </c>
      <c r="B3" s="29" t="s">
        <v>370</v>
      </c>
      <c r="F3" s="29" t="s">
        <v>318</v>
      </c>
      <c r="G3" s="29" t="s">
        <v>370</v>
      </c>
    </row>
    <row r="4" spans="1:8" x14ac:dyDescent="0.25">
      <c r="B4" t="s">
        <v>371</v>
      </c>
      <c r="C4" t="s">
        <v>246</v>
      </c>
      <c r="G4" t="s">
        <v>371</v>
      </c>
      <c r="H4" t="s">
        <v>246</v>
      </c>
    </row>
    <row r="5" spans="1:8" x14ac:dyDescent="0.25">
      <c r="A5" s="29" t="s">
        <v>245</v>
      </c>
      <c r="F5" s="29" t="s">
        <v>245</v>
      </c>
    </row>
    <row r="6" spans="1:8" x14ac:dyDescent="0.25">
      <c r="A6" s="28" t="s">
        <v>87</v>
      </c>
      <c r="F6" s="28" t="s">
        <v>87</v>
      </c>
    </row>
    <row r="7" spans="1:8" x14ac:dyDescent="0.25">
      <c r="A7" s="88" t="s">
        <v>311</v>
      </c>
      <c r="B7">
        <v>1</v>
      </c>
      <c r="C7">
        <v>1</v>
      </c>
      <c r="F7" s="88" t="s">
        <v>311</v>
      </c>
      <c r="G7">
        <v>1</v>
      </c>
      <c r="H7">
        <v>1</v>
      </c>
    </row>
    <row r="8" spans="1:8" x14ac:dyDescent="0.25">
      <c r="A8" s="28" t="s">
        <v>287</v>
      </c>
      <c r="F8" s="28" t="s">
        <v>287</v>
      </c>
    </row>
    <row r="9" spans="1:8" x14ac:dyDescent="0.25">
      <c r="A9" s="88" t="s">
        <v>311</v>
      </c>
      <c r="B9">
        <v>1</v>
      </c>
      <c r="C9">
        <v>1</v>
      </c>
      <c r="F9" s="88" t="s">
        <v>311</v>
      </c>
      <c r="G9">
        <v>1</v>
      </c>
      <c r="H9">
        <v>1</v>
      </c>
    </row>
    <row r="10" spans="1:8" x14ac:dyDescent="0.25">
      <c r="A10" s="28" t="s">
        <v>275</v>
      </c>
      <c r="F10" s="28" t="s">
        <v>275</v>
      </c>
    </row>
    <row r="11" spans="1:8" x14ac:dyDescent="0.25">
      <c r="A11" s="88" t="s">
        <v>311</v>
      </c>
      <c r="B11">
        <v>1</v>
      </c>
      <c r="C11">
        <v>1</v>
      </c>
      <c r="F11" s="88" t="s">
        <v>311</v>
      </c>
      <c r="G11">
        <v>1</v>
      </c>
      <c r="H11">
        <v>1</v>
      </c>
    </row>
    <row r="12" spans="1:8" x14ac:dyDescent="0.25">
      <c r="A12" s="28" t="s">
        <v>389</v>
      </c>
      <c r="F12" s="28" t="s">
        <v>389</v>
      </c>
    </row>
    <row r="13" spans="1:8" x14ac:dyDescent="0.25">
      <c r="A13" s="88" t="s">
        <v>311</v>
      </c>
      <c r="B13">
        <v>2</v>
      </c>
      <c r="C13">
        <v>2</v>
      </c>
      <c r="F13" s="88" t="s">
        <v>311</v>
      </c>
      <c r="G13">
        <v>2</v>
      </c>
      <c r="H13">
        <v>2</v>
      </c>
    </row>
    <row r="14" spans="1:8" x14ac:dyDescent="0.25">
      <c r="A14" s="28" t="s">
        <v>246</v>
      </c>
      <c r="B14">
        <v>5</v>
      </c>
      <c r="C14">
        <v>5</v>
      </c>
      <c r="F14" s="28" t="s">
        <v>246</v>
      </c>
      <c r="G14">
        <v>5</v>
      </c>
      <c r="H14">
        <v>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9B11-74EC-4D25-89DE-4280EAE24663}">
  <dimension ref="A1:BI3357"/>
  <sheetViews>
    <sheetView topLeftCell="C1" workbookViewId="0">
      <selection activeCell="L2" sqref="L2:M17"/>
    </sheetView>
  </sheetViews>
  <sheetFormatPr defaultRowHeight="15" x14ac:dyDescent="0.25"/>
  <cols>
    <col min="1" max="1" width="20.42578125" bestFit="1" customWidth="1"/>
    <col min="2" max="2" width="9.7109375" style="117" bestFit="1" customWidth="1"/>
    <col min="3" max="3" width="10.85546875" bestFit="1" customWidth="1"/>
    <col min="12" max="12" width="15.85546875" bestFit="1" customWidth="1"/>
    <col min="13" max="13" width="24.42578125" bestFit="1" customWidth="1"/>
    <col min="14" max="14" width="13.85546875" bestFit="1" customWidth="1"/>
    <col min="15" max="16" width="24.42578125" bestFit="1" customWidth="1"/>
    <col min="17" max="17" width="19.85546875" bestFit="1" customWidth="1"/>
    <col min="18" max="18" width="24.42578125" bestFit="1" customWidth="1"/>
    <col min="20" max="20" width="19.85546875" bestFit="1" customWidth="1"/>
    <col min="21" max="21" width="24.42578125" bestFit="1" customWidth="1"/>
    <col min="22" max="22" width="19.85546875" bestFit="1" customWidth="1"/>
    <col min="23" max="23" width="15.140625" bestFit="1" customWidth="1"/>
    <col min="24" max="24" width="24.42578125" bestFit="1" customWidth="1"/>
    <col min="26" max="26" width="15.140625" bestFit="1" customWidth="1"/>
    <col min="27" max="27" width="24.42578125" bestFit="1" customWidth="1"/>
    <col min="29" max="29" width="17.5703125" bestFit="1" customWidth="1"/>
    <col min="30" max="30" width="24.42578125" bestFit="1" customWidth="1"/>
    <col min="32" max="32" width="13.140625" bestFit="1" customWidth="1"/>
    <col min="33" max="33" width="24.42578125" bestFit="1" customWidth="1"/>
    <col min="35" max="35" width="19.85546875" bestFit="1" customWidth="1"/>
    <col min="36" max="36" width="24.42578125" bestFit="1" customWidth="1"/>
    <col min="38" max="38" width="19.85546875" bestFit="1" customWidth="1"/>
    <col min="39" max="39" width="24.42578125" bestFit="1" customWidth="1"/>
    <col min="41" max="41" width="17.85546875" bestFit="1" customWidth="1"/>
    <col min="42" max="42" width="24.42578125" bestFit="1" customWidth="1"/>
    <col min="44" max="44" width="17.85546875" bestFit="1" customWidth="1"/>
    <col min="45" max="45" width="24.42578125" bestFit="1" customWidth="1"/>
    <col min="47" max="47" width="17.85546875" bestFit="1" customWidth="1"/>
    <col min="48" max="48" width="24.42578125" bestFit="1" customWidth="1"/>
    <col min="50" max="50" width="13.140625" bestFit="1" customWidth="1"/>
    <col min="51" max="51" width="24.42578125" bestFit="1" customWidth="1"/>
    <col min="53" max="53" width="14.42578125" bestFit="1" customWidth="1"/>
    <col min="54" max="54" width="24.42578125" bestFit="1" customWidth="1"/>
    <col min="56" max="56" width="13.140625" bestFit="1" customWidth="1"/>
    <col min="57" max="57" width="24.42578125" bestFit="1" customWidth="1"/>
    <col min="59" max="59" width="13.140625" bestFit="1" customWidth="1"/>
    <col min="60" max="60" width="24.42578125" bestFit="1" customWidth="1"/>
  </cols>
  <sheetData>
    <row r="1" spans="1:61" x14ac:dyDescent="0.25">
      <c r="A1" t="s">
        <v>340</v>
      </c>
      <c r="B1" s="117" t="s">
        <v>341</v>
      </c>
      <c r="C1" t="s">
        <v>342</v>
      </c>
      <c r="D1" t="s">
        <v>329</v>
      </c>
      <c r="E1" t="s">
        <v>330</v>
      </c>
      <c r="F1" t="s">
        <v>364</v>
      </c>
      <c r="H1" t="s">
        <v>343</v>
      </c>
      <c r="L1" t="s">
        <v>367</v>
      </c>
      <c r="M1" t="s">
        <v>368</v>
      </c>
      <c r="N1" s="29" t="s">
        <v>245</v>
      </c>
      <c r="O1" t="s">
        <v>366</v>
      </c>
      <c r="P1">
        <f>SUM(O:O)-GETPIVOTDATA("[Measures].[Distinct Count of Column3]",$N$1)</f>
        <v>5</v>
      </c>
      <c r="Q1" s="29" t="s">
        <v>245</v>
      </c>
      <c r="R1" t="s">
        <v>366</v>
      </c>
      <c r="S1">
        <f>SUM(R:R)-GETPIVOTDATA("[Measures].[Distinct Count of Column3]",$Q$1)</f>
        <v>3</v>
      </c>
      <c r="T1" s="29" t="s">
        <v>245</v>
      </c>
      <c r="U1" t="s">
        <v>366</v>
      </c>
      <c r="V1">
        <f>SUM(U:U)-GETPIVOTDATA("[Measures].[Distinct Count of Column3]",$T$1)</f>
        <v>4</v>
      </c>
      <c r="W1" s="29" t="s">
        <v>245</v>
      </c>
      <c r="X1" t="s">
        <v>366</v>
      </c>
      <c r="Y1">
        <f>SUM(X:X)-GETPIVOTDATA("[Measures].[Distinct Count of Column3]",$W$1)</f>
        <v>1</v>
      </c>
      <c r="Z1" s="29" t="s">
        <v>245</v>
      </c>
      <c r="AA1" t="s">
        <v>366</v>
      </c>
      <c r="AB1">
        <f>SUM(AA:AA)-GETPIVOTDATA("[Measures].[Distinct Count of Column3]",$Z$1)</f>
        <v>1</v>
      </c>
      <c r="AC1" s="29" t="s">
        <v>245</v>
      </c>
      <c r="AD1" t="s">
        <v>366</v>
      </c>
      <c r="AE1">
        <f>SUM(AD:AD)-GETPIVOTDATA("[Measures].[Distinct Count of Column3]",$AC$1)</f>
        <v>3</v>
      </c>
      <c r="AF1" s="29" t="s">
        <v>245</v>
      </c>
      <c r="AG1" t="s">
        <v>366</v>
      </c>
      <c r="AH1">
        <f>SUM(AG:AG)-GETPIVOTDATA("[Measures].[Distinct Count of Column3]",$AF$1)</f>
        <v>1</v>
      </c>
      <c r="AI1" s="29" t="s">
        <v>245</v>
      </c>
      <c r="AJ1" t="s">
        <v>366</v>
      </c>
      <c r="AK1">
        <f>SUM(AJ:AJ)-GETPIVOTDATA("[Measures].[Distinct Count of Column3]",$AI$1)</f>
        <v>2</v>
      </c>
      <c r="AL1" s="29" t="s">
        <v>245</v>
      </c>
      <c r="AM1" t="s">
        <v>366</v>
      </c>
      <c r="AN1">
        <f>SUM(AM:AM)-GETPIVOTDATA("[Measures].[Distinct Count of Column3]",$AL$1)</f>
        <v>1</v>
      </c>
      <c r="AO1" s="29" t="s">
        <v>245</v>
      </c>
      <c r="AP1" t="s">
        <v>366</v>
      </c>
      <c r="AQ1">
        <f>SUM(AP:AP)-GETPIVOTDATA("[Measures].[Distinct Count of Column3]",$AO$1)</f>
        <v>2</v>
      </c>
      <c r="AR1" s="29" t="s">
        <v>245</v>
      </c>
      <c r="AS1" t="s">
        <v>366</v>
      </c>
      <c r="AT1">
        <f>SUM(AS:AS)-GETPIVOTDATA("[Measures].[Distinct Count of Column3]",$AR$1)</f>
        <v>5</v>
      </c>
      <c r="AU1" s="29" t="s">
        <v>245</v>
      </c>
      <c r="AV1" t="s">
        <v>366</v>
      </c>
      <c r="AW1">
        <f>SUM(AV:AV)-GETPIVOTDATA("[Measures].[Distinct Count of Column3]",$AU$1)</f>
        <v>1</v>
      </c>
      <c r="AX1" s="29" t="s">
        <v>245</v>
      </c>
      <c r="AY1" t="s">
        <v>366</v>
      </c>
      <c r="AZ1">
        <f>SUM(AY:AY)-GETPIVOTDATA("[Measures].[Distinct Count of Column3]",$AX$1)</f>
        <v>1</v>
      </c>
      <c r="BA1" s="29" t="s">
        <v>245</v>
      </c>
      <c r="BB1" t="s">
        <v>366</v>
      </c>
      <c r="BC1">
        <f>SUM(BB:BB)-GETPIVOTDATA("[Measures].[Distinct Count of Column3]",$BA$1)</f>
        <v>1</v>
      </c>
      <c r="BD1" s="29" t="s">
        <v>245</v>
      </c>
      <c r="BE1" t="s">
        <v>366</v>
      </c>
      <c r="BF1">
        <f>SUM(BE:BE)-GETPIVOTDATA("[Measures].[Distinct Count of Column3]",$BD$1)</f>
        <v>1</v>
      </c>
      <c r="BG1" s="29" t="s">
        <v>245</v>
      </c>
      <c r="BH1" t="s">
        <v>366</v>
      </c>
      <c r="BI1">
        <f>SUM(BH:BH)-GETPIVOTDATA("[Measures].[Distinct Count of Column3]",$BG$1)</f>
        <v>3</v>
      </c>
    </row>
    <row r="2" spans="1:61" x14ac:dyDescent="0.25">
      <c r="A2" t="str">
        <f>'Active Log'!A4</f>
        <v>ABREU-001</v>
      </c>
      <c r="C2" t="str">
        <f>'Active Log'!S16</f>
        <v>Complete</v>
      </c>
      <c r="D2" t="str">
        <f t="shared" ref="D2" si="0">IF(COUNTIFS($A$2:$A$1048576, A2, $C$2:$C$1048576, "complete")&gt;0, "", _xlfn.MAXIFS($B$2:$B$1048576, $A$2:$A$1048576, A2, $C$2:$C$1048576, "&lt;&gt;complete"))</f>
        <v/>
      </c>
      <c r="E2" t="str">
        <f t="shared" ref="E2:E65" ca="1" si="1">IF(D2&lt;&gt;"", FLOOR((TODAY()-D2)/7,1), "")</f>
        <v/>
      </c>
      <c r="F2" t="str">
        <f t="shared" ref="F2:F65" ca="1" si="2">IF(E2&lt;&gt;"", VLOOKUP(E2, $H$2:$I$32, 2, TRUE), "")</f>
        <v/>
      </c>
      <c r="H2">
        <v>0</v>
      </c>
      <c r="I2" s="118" t="s">
        <v>344</v>
      </c>
      <c r="J2">
        <v>1</v>
      </c>
      <c r="K2" s="118" t="s">
        <v>373</v>
      </c>
      <c r="L2" s="118" t="s">
        <v>373</v>
      </c>
      <c r="M2">
        <f>P1</f>
        <v>5</v>
      </c>
      <c r="N2" s="28" t="s">
        <v>313</v>
      </c>
      <c r="Q2" s="28" t="s">
        <v>345</v>
      </c>
      <c r="T2" s="28" t="s">
        <v>346</v>
      </c>
      <c r="W2" s="28" t="s">
        <v>347</v>
      </c>
      <c r="Z2" s="28" t="s">
        <v>347</v>
      </c>
      <c r="AC2" s="28" t="s">
        <v>349</v>
      </c>
      <c r="AF2" s="28" t="s">
        <v>350</v>
      </c>
      <c r="AI2" s="28" t="s">
        <v>351</v>
      </c>
      <c r="AL2" s="28" t="s">
        <v>353</v>
      </c>
      <c r="AO2" s="28" t="s">
        <v>354</v>
      </c>
      <c r="AR2" s="28" t="s">
        <v>355</v>
      </c>
      <c r="AU2" s="28" t="s">
        <v>356</v>
      </c>
      <c r="AX2" s="28" t="s">
        <v>358</v>
      </c>
      <c r="BA2" s="28" t="s">
        <v>362</v>
      </c>
      <c r="BD2" s="28" t="s">
        <v>363</v>
      </c>
      <c r="BG2" s="28" t="s">
        <v>365</v>
      </c>
    </row>
    <row r="3" spans="1:61" x14ac:dyDescent="0.25">
      <c r="A3" t="str">
        <f>'Active Log'!A5</f>
        <v>ABREU-001</v>
      </c>
      <c r="C3" t="str">
        <f>'Active Log'!S17</f>
        <v>Complete</v>
      </c>
      <c r="D3" t="str">
        <f>IF(COUNTIFS($A$2:$A$1048576, A3, $C$2:$C$1048576, "complete")&gt;0, "", _xlfn.MAXIFS($B$2:$B$1048576, $A$2:$A$1048576, A3, $C$2:$C$1048576, "&lt;&gt;complete"))</f>
        <v/>
      </c>
      <c r="E3" t="str">
        <f t="shared" ca="1" si="1"/>
        <v/>
      </c>
      <c r="F3" t="str">
        <f t="shared" ca="1" si="2"/>
        <v/>
      </c>
      <c r="H3">
        <v>5</v>
      </c>
      <c r="I3" s="118" t="s">
        <v>345</v>
      </c>
      <c r="J3">
        <v>2</v>
      </c>
      <c r="K3" s="118" t="s">
        <v>374</v>
      </c>
      <c r="L3" s="118" t="s">
        <v>374</v>
      </c>
      <c r="M3">
        <f>S1</f>
        <v>3</v>
      </c>
      <c r="N3" s="88" t="s">
        <v>344</v>
      </c>
      <c r="O3">
        <v>1</v>
      </c>
      <c r="Q3" s="88" t="s">
        <v>301</v>
      </c>
      <c r="R3">
        <v>1</v>
      </c>
      <c r="T3" s="88" t="s">
        <v>299</v>
      </c>
      <c r="U3">
        <v>1</v>
      </c>
      <c r="W3" s="88" t="s">
        <v>284</v>
      </c>
      <c r="X3">
        <v>1</v>
      </c>
      <c r="Z3" s="88" t="s">
        <v>284</v>
      </c>
      <c r="AA3">
        <v>1</v>
      </c>
      <c r="AC3" s="88" t="s">
        <v>187</v>
      </c>
      <c r="AD3">
        <v>1</v>
      </c>
      <c r="AF3" s="88" t="s">
        <v>180</v>
      </c>
      <c r="AG3">
        <v>1</v>
      </c>
      <c r="AI3" s="88" t="s">
        <v>164</v>
      </c>
      <c r="AJ3">
        <v>1</v>
      </c>
      <c r="AL3" s="88" t="s">
        <v>157</v>
      </c>
      <c r="AM3">
        <v>1</v>
      </c>
      <c r="AO3" s="88" t="s">
        <v>201</v>
      </c>
      <c r="AP3">
        <v>1</v>
      </c>
      <c r="AR3" s="88" t="s">
        <v>123</v>
      </c>
      <c r="AS3">
        <v>1</v>
      </c>
      <c r="AU3" s="88" t="s">
        <v>101</v>
      </c>
      <c r="AV3">
        <v>1</v>
      </c>
      <c r="AX3" s="88" t="s">
        <v>105</v>
      </c>
      <c r="AY3">
        <v>1</v>
      </c>
      <c r="BA3" s="88" t="s">
        <v>78</v>
      </c>
      <c r="BB3">
        <v>1</v>
      </c>
      <c r="BD3" s="88" t="s">
        <v>59</v>
      </c>
      <c r="BE3">
        <v>1</v>
      </c>
      <c r="BG3" s="88" t="s">
        <v>38</v>
      </c>
      <c r="BH3">
        <v>1</v>
      </c>
    </row>
    <row r="4" spans="1:61" x14ac:dyDescent="0.25">
      <c r="A4" t="str">
        <f>'Active Log'!A6</f>
        <v>ABREU-001</v>
      </c>
      <c r="C4" t="str">
        <f>'Active Log'!S18</f>
        <v>Complete</v>
      </c>
      <c r="D4" t="str">
        <f t="shared" ref="D4:D67" si="3">IF(COUNTIFS($A$2:$A$1048576, A4, $C$2:$C$1048576, "complete")&gt;0, "", _xlfn.MAXIFS($B$2:$B$1048576, $A$2:$A$1048576, A4, $C$2:$C$1048576, "&lt;&gt;complete"))</f>
        <v/>
      </c>
      <c r="E4" t="str">
        <f t="shared" ca="1" si="1"/>
        <v/>
      </c>
      <c r="F4" t="str">
        <f t="shared" ca="1" si="2"/>
        <v/>
      </c>
      <c r="H4">
        <v>9</v>
      </c>
      <c r="I4" s="118" t="s">
        <v>346</v>
      </c>
      <c r="J4">
        <v>3</v>
      </c>
      <c r="K4" s="118" t="s">
        <v>375</v>
      </c>
      <c r="L4" s="118" t="s">
        <v>375</v>
      </c>
      <c r="M4">
        <f>V1</f>
        <v>4</v>
      </c>
      <c r="N4" s="28" t="s">
        <v>296</v>
      </c>
      <c r="Q4" s="88" t="s">
        <v>13</v>
      </c>
      <c r="R4">
        <v>1</v>
      </c>
      <c r="T4" s="88" t="s">
        <v>291</v>
      </c>
      <c r="U4">
        <v>1</v>
      </c>
      <c r="W4" s="28" t="s">
        <v>246</v>
      </c>
      <c r="X4">
        <v>1</v>
      </c>
      <c r="Z4" s="28" t="s">
        <v>246</v>
      </c>
      <c r="AA4">
        <v>1</v>
      </c>
      <c r="AC4" s="88" t="s">
        <v>172</v>
      </c>
      <c r="AD4">
        <v>1</v>
      </c>
      <c r="AF4" s="28" t="s">
        <v>246</v>
      </c>
      <c r="AG4">
        <v>1</v>
      </c>
      <c r="AI4" s="88" t="s">
        <v>167</v>
      </c>
      <c r="AJ4">
        <v>1</v>
      </c>
      <c r="AL4" s="28" t="s">
        <v>246</v>
      </c>
      <c r="AM4">
        <v>1</v>
      </c>
      <c r="AO4" s="88" t="s">
        <v>149</v>
      </c>
      <c r="AP4">
        <v>1</v>
      </c>
      <c r="AR4" s="88" t="s">
        <v>80</v>
      </c>
      <c r="AS4">
        <v>1</v>
      </c>
      <c r="AU4" s="28" t="s">
        <v>246</v>
      </c>
      <c r="AV4">
        <v>1</v>
      </c>
      <c r="AX4" s="28" t="s">
        <v>246</v>
      </c>
      <c r="AY4">
        <v>1</v>
      </c>
      <c r="BA4" s="28" t="s">
        <v>246</v>
      </c>
      <c r="BB4">
        <v>1</v>
      </c>
      <c r="BD4" s="28" t="s">
        <v>246</v>
      </c>
      <c r="BE4">
        <v>1</v>
      </c>
      <c r="BG4" s="88" t="s">
        <v>42</v>
      </c>
      <c r="BH4">
        <v>1</v>
      </c>
    </row>
    <row r="5" spans="1:61" x14ac:dyDescent="0.25">
      <c r="A5" t="str">
        <f>'Active Log'!A7</f>
        <v>ABREU-001</v>
      </c>
      <c r="C5" t="str">
        <f>'Active Log'!S19</f>
        <v>Complete</v>
      </c>
      <c r="D5" t="str">
        <f t="shared" si="3"/>
        <v/>
      </c>
      <c r="E5" t="str">
        <f t="shared" ca="1" si="1"/>
        <v/>
      </c>
      <c r="F5" t="str">
        <f t="shared" ca="1" si="2"/>
        <v/>
      </c>
      <c r="H5">
        <v>13</v>
      </c>
      <c r="I5" s="118" t="s">
        <v>347</v>
      </c>
      <c r="J5">
        <v>4</v>
      </c>
      <c r="K5" s="118" t="s">
        <v>376</v>
      </c>
      <c r="L5" s="118" t="s">
        <v>376</v>
      </c>
      <c r="M5">
        <f>Y1</f>
        <v>1</v>
      </c>
      <c r="N5" s="88" t="s">
        <v>344</v>
      </c>
      <c r="O5">
        <v>1</v>
      </c>
      <c r="Q5" s="88" t="s">
        <v>280</v>
      </c>
      <c r="R5">
        <v>1</v>
      </c>
      <c r="T5" s="88" t="s">
        <v>288</v>
      </c>
      <c r="U5">
        <v>1</v>
      </c>
      <c r="AA5" t="s">
        <v>369</v>
      </c>
      <c r="AC5" s="88" t="s">
        <v>183</v>
      </c>
      <c r="AD5">
        <v>1</v>
      </c>
      <c r="AI5" s="28" t="s">
        <v>246</v>
      </c>
      <c r="AJ5">
        <v>1</v>
      </c>
      <c r="AO5" s="28" t="s">
        <v>246</v>
      </c>
      <c r="AP5">
        <v>1</v>
      </c>
      <c r="AR5" s="88" t="s">
        <v>129</v>
      </c>
      <c r="AS5">
        <v>1</v>
      </c>
      <c r="BG5" s="88" t="s">
        <v>51</v>
      </c>
      <c r="BH5">
        <v>1</v>
      </c>
    </row>
    <row r="6" spans="1:61" x14ac:dyDescent="0.25">
      <c r="A6" t="str">
        <f>'Active Log'!A8</f>
        <v>ABREU-001</v>
      </c>
      <c r="C6" t="str">
        <f>'Active Log'!S20</f>
        <v>Complete</v>
      </c>
      <c r="D6" t="str">
        <f t="shared" si="3"/>
        <v/>
      </c>
      <c r="E6" t="str">
        <f t="shared" ca="1" si="1"/>
        <v/>
      </c>
      <c r="F6" t="str">
        <f t="shared" ca="1" si="2"/>
        <v/>
      </c>
      <c r="H6">
        <v>17</v>
      </c>
      <c r="I6" s="118" t="s">
        <v>348</v>
      </c>
      <c r="J6">
        <v>5</v>
      </c>
      <c r="K6" s="118"/>
      <c r="L6" s="118" t="s">
        <v>377</v>
      </c>
      <c r="M6">
        <f>AE1</f>
        <v>3</v>
      </c>
      <c r="N6" s="28" t="s">
        <v>332</v>
      </c>
      <c r="Q6" s="28" t="s">
        <v>246</v>
      </c>
      <c r="R6">
        <v>1</v>
      </c>
      <c r="T6" s="88" t="s">
        <v>292</v>
      </c>
      <c r="U6">
        <v>1</v>
      </c>
      <c r="AC6" s="28" t="s">
        <v>246</v>
      </c>
      <c r="AD6">
        <v>1</v>
      </c>
      <c r="AR6" s="88" t="s">
        <v>131</v>
      </c>
      <c r="AS6">
        <v>1</v>
      </c>
      <c r="BG6" s="28" t="s">
        <v>246</v>
      </c>
      <c r="BH6">
        <v>1</v>
      </c>
    </row>
    <row r="7" spans="1:61" x14ac:dyDescent="0.25">
      <c r="A7" t="str">
        <f>'Active Log'!A9</f>
        <v>ABREU-001</v>
      </c>
      <c r="C7" t="str">
        <f>'Active Log'!S21</f>
        <v>Complete</v>
      </c>
      <c r="D7" t="str">
        <f t="shared" si="3"/>
        <v/>
      </c>
      <c r="E7" t="str">
        <f t="shared" ca="1" si="1"/>
        <v/>
      </c>
      <c r="F7" t="str">
        <f t="shared" ca="1" si="2"/>
        <v/>
      </c>
      <c r="H7">
        <v>21</v>
      </c>
      <c r="I7" s="118" t="s">
        <v>349</v>
      </c>
      <c r="J7">
        <v>6</v>
      </c>
      <c r="K7" s="118" t="s">
        <v>377</v>
      </c>
      <c r="L7" s="118" t="s">
        <v>378</v>
      </c>
      <c r="M7">
        <f>AH1</f>
        <v>1</v>
      </c>
      <c r="N7" s="88" t="s">
        <v>344</v>
      </c>
      <c r="O7">
        <v>1</v>
      </c>
      <c r="T7" s="28" t="s">
        <v>246</v>
      </c>
      <c r="U7">
        <v>1</v>
      </c>
      <c r="AR7" s="88" t="s">
        <v>269</v>
      </c>
      <c r="AS7">
        <v>1</v>
      </c>
    </row>
    <row r="8" spans="1:61" x14ac:dyDescent="0.25">
      <c r="A8" t="str">
        <f>'Active Log'!A10</f>
        <v>ABREU-001</v>
      </c>
      <c r="C8" t="str">
        <f>'Active Log'!S22</f>
        <v>Complete</v>
      </c>
      <c r="D8" t="str">
        <f t="shared" si="3"/>
        <v/>
      </c>
      <c r="E8" t="str">
        <f t="shared" ca="1" si="1"/>
        <v/>
      </c>
      <c r="F8" t="str">
        <f t="shared" ca="1" si="2"/>
        <v/>
      </c>
      <c r="H8">
        <v>25</v>
      </c>
      <c r="I8" s="118" t="s">
        <v>350</v>
      </c>
      <c r="J8">
        <v>7</v>
      </c>
      <c r="K8" s="118" t="s">
        <v>378</v>
      </c>
      <c r="L8" s="118" t="s">
        <v>379</v>
      </c>
      <c r="M8">
        <f>AK1</f>
        <v>2</v>
      </c>
      <c r="N8" s="28" t="s">
        <v>89</v>
      </c>
      <c r="AR8" s="28" t="s">
        <v>246</v>
      </c>
      <c r="AS8">
        <v>1</v>
      </c>
    </row>
    <row r="9" spans="1:61" x14ac:dyDescent="0.25">
      <c r="A9" t="str">
        <f>'Active Log'!A11</f>
        <v>ABREU-001</v>
      </c>
      <c r="C9" t="str">
        <f>'Active Log'!S23</f>
        <v>Complete</v>
      </c>
      <c r="D9" t="str">
        <f t="shared" si="3"/>
        <v/>
      </c>
      <c r="E9" t="str">
        <f t="shared" ca="1" si="1"/>
        <v/>
      </c>
      <c r="F9" t="str">
        <f t="shared" ca="1" si="2"/>
        <v/>
      </c>
      <c r="H9">
        <v>29</v>
      </c>
      <c r="I9" s="118" t="s">
        <v>351</v>
      </c>
      <c r="J9">
        <v>8</v>
      </c>
      <c r="K9" s="118" t="s">
        <v>379</v>
      </c>
      <c r="L9" s="118" t="s">
        <v>380</v>
      </c>
      <c r="M9">
        <f>AN1</f>
        <v>1</v>
      </c>
      <c r="N9" s="88" t="s">
        <v>344</v>
      </c>
      <c r="O9">
        <v>1</v>
      </c>
    </row>
    <row r="10" spans="1:61" x14ac:dyDescent="0.25">
      <c r="A10" t="str">
        <f>'Active Log'!A12</f>
        <v>ABREU-001</v>
      </c>
      <c r="C10" t="str">
        <f>'Active Log'!S24</f>
        <v>Complete</v>
      </c>
      <c r="D10" t="str">
        <f t="shared" si="3"/>
        <v/>
      </c>
      <c r="E10" t="str">
        <f t="shared" ca="1" si="1"/>
        <v/>
      </c>
      <c r="F10" t="str">
        <f t="shared" ca="1" si="2"/>
        <v/>
      </c>
      <c r="H10">
        <v>33</v>
      </c>
      <c r="I10" s="118" t="s">
        <v>352</v>
      </c>
      <c r="J10">
        <v>9</v>
      </c>
      <c r="K10" s="118" t="s">
        <v>380</v>
      </c>
      <c r="L10" s="118" t="s">
        <v>381</v>
      </c>
      <c r="M10">
        <f>AQ1</f>
        <v>2</v>
      </c>
      <c r="N10" s="28" t="s">
        <v>314</v>
      </c>
    </row>
    <row r="11" spans="1:61" x14ac:dyDescent="0.25">
      <c r="A11" t="str">
        <f>'Active Log'!A13</f>
        <v>ABREU-001</v>
      </c>
      <c r="C11" t="str">
        <f>'Active Log'!S25</f>
        <v>Complete</v>
      </c>
      <c r="D11" t="str">
        <f t="shared" si="3"/>
        <v/>
      </c>
      <c r="E11" t="str">
        <f t="shared" ca="1" si="1"/>
        <v/>
      </c>
      <c r="F11" t="str">
        <f t="shared" ca="1" si="2"/>
        <v/>
      </c>
      <c r="H11">
        <v>37</v>
      </c>
      <c r="I11" s="118" t="s">
        <v>353</v>
      </c>
      <c r="J11">
        <v>10</v>
      </c>
      <c r="K11" s="118" t="s">
        <v>381</v>
      </c>
      <c r="L11" s="118" t="s">
        <v>382</v>
      </c>
      <c r="M11">
        <f>AT1</f>
        <v>5</v>
      </c>
      <c r="N11" s="88" t="s">
        <v>344</v>
      </c>
      <c r="O11">
        <v>1</v>
      </c>
    </row>
    <row r="12" spans="1:61" x14ac:dyDescent="0.25">
      <c r="A12" t="str">
        <f>'Active Log'!A14</f>
        <v>ABREU-001</v>
      </c>
      <c r="C12" t="str">
        <f>'Active Log'!S26</f>
        <v>Pending</v>
      </c>
      <c r="D12" t="str">
        <f t="shared" si="3"/>
        <v/>
      </c>
      <c r="E12" t="str">
        <f t="shared" ca="1" si="1"/>
        <v/>
      </c>
      <c r="F12" t="str">
        <f t="shared" ca="1" si="2"/>
        <v/>
      </c>
      <c r="H12">
        <v>41</v>
      </c>
      <c r="I12" s="118" t="s">
        <v>354</v>
      </c>
      <c r="J12">
        <v>11</v>
      </c>
      <c r="K12" s="118" t="s">
        <v>382</v>
      </c>
      <c r="L12" s="118" t="s">
        <v>383</v>
      </c>
      <c r="M12">
        <f>AW1</f>
        <v>1</v>
      </c>
      <c r="N12" s="28" t="s">
        <v>246</v>
      </c>
      <c r="O12">
        <v>1</v>
      </c>
    </row>
    <row r="13" spans="1:61" x14ac:dyDescent="0.25">
      <c r="A13" t="str">
        <f>'Active Log'!A15</f>
        <v>ABREU-001</v>
      </c>
      <c r="C13" t="str">
        <f>'Active Log'!S27</f>
        <v>Pending</v>
      </c>
      <c r="D13" t="str">
        <f t="shared" si="3"/>
        <v/>
      </c>
      <c r="E13" t="str">
        <f t="shared" ca="1" si="1"/>
        <v/>
      </c>
      <c r="F13" t="str">
        <f t="shared" ca="1" si="2"/>
        <v/>
      </c>
      <c r="H13">
        <v>45</v>
      </c>
      <c r="I13" s="118" t="s">
        <v>355</v>
      </c>
      <c r="J13">
        <v>12</v>
      </c>
      <c r="K13" s="118" t="s">
        <v>383</v>
      </c>
      <c r="L13" s="118" t="s">
        <v>384</v>
      </c>
      <c r="M13">
        <v>0</v>
      </c>
    </row>
    <row r="14" spans="1:61" x14ac:dyDescent="0.25">
      <c r="A14" t="str">
        <f>'Active Log'!A16</f>
        <v>ABREU-001</v>
      </c>
      <c r="C14" t="str">
        <f>'Active Log'!S28</f>
        <v>Sent</v>
      </c>
      <c r="D14" t="str">
        <f t="shared" si="3"/>
        <v/>
      </c>
      <c r="E14" t="str">
        <f t="shared" ca="1" si="1"/>
        <v/>
      </c>
      <c r="F14" t="str">
        <f t="shared" ca="1" si="2"/>
        <v/>
      </c>
      <c r="H14">
        <v>49</v>
      </c>
      <c r="I14" s="118" t="s">
        <v>356</v>
      </c>
      <c r="J14">
        <v>13</v>
      </c>
      <c r="K14" s="118" t="s">
        <v>384</v>
      </c>
      <c r="L14" s="118" t="s">
        <v>385</v>
      </c>
      <c r="M14">
        <f>AZ1</f>
        <v>1</v>
      </c>
    </row>
    <row r="15" spans="1:61" x14ac:dyDescent="0.25">
      <c r="A15" t="str">
        <f>'Active Log'!A17</f>
        <v>ABREU-001</v>
      </c>
      <c r="C15" t="str">
        <f>'Active Log'!S29</f>
        <v>Sent</v>
      </c>
      <c r="D15" t="str">
        <f t="shared" si="3"/>
        <v/>
      </c>
      <c r="E15" t="str">
        <f t="shared" ca="1" si="1"/>
        <v/>
      </c>
      <c r="F15" t="str">
        <f t="shared" ca="1" si="2"/>
        <v/>
      </c>
      <c r="H15">
        <v>53</v>
      </c>
      <c r="I15" s="118" t="s">
        <v>357</v>
      </c>
      <c r="J15">
        <v>14</v>
      </c>
      <c r="K15" s="118" t="s">
        <v>385</v>
      </c>
      <c r="L15" s="118" t="s">
        <v>386</v>
      </c>
      <c r="M15">
        <f>BC1</f>
        <v>1</v>
      </c>
    </row>
    <row r="16" spans="1:61" x14ac:dyDescent="0.25">
      <c r="A16" t="str">
        <f>'Active Log'!A18</f>
        <v>ABREU-001</v>
      </c>
      <c r="C16" t="str">
        <f>'Active Log'!S30</f>
        <v>Sent</v>
      </c>
      <c r="D16" t="str">
        <f t="shared" si="3"/>
        <v/>
      </c>
      <c r="E16" t="str">
        <f t="shared" ca="1" si="1"/>
        <v/>
      </c>
      <c r="F16" t="str">
        <f t="shared" ca="1" si="2"/>
        <v/>
      </c>
      <c r="H16">
        <v>57</v>
      </c>
      <c r="I16" s="118" t="s">
        <v>358</v>
      </c>
      <c r="J16">
        <v>15</v>
      </c>
      <c r="K16" s="118" t="s">
        <v>386</v>
      </c>
      <c r="L16" s="118" t="s">
        <v>387</v>
      </c>
      <c r="M16">
        <f>BF1</f>
        <v>1</v>
      </c>
    </row>
    <row r="17" spans="1:13" x14ac:dyDescent="0.25">
      <c r="A17" t="str">
        <f>'Active Log'!A19</f>
        <v>ABREU-001</v>
      </c>
      <c r="C17" t="str">
        <f>'Active Log'!S31</f>
        <v>Sent</v>
      </c>
      <c r="D17" t="str">
        <f t="shared" si="3"/>
        <v/>
      </c>
      <c r="E17" t="str">
        <f t="shared" ca="1" si="1"/>
        <v/>
      </c>
      <c r="F17" t="str">
        <f t="shared" ca="1" si="2"/>
        <v/>
      </c>
      <c r="H17">
        <v>61</v>
      </c>
      <c r="I17" s="118" t="s">
        <v>359</v>
      </c>
      <c r="J17">
        <v>16</v>
      </c>
      <c r="K17" s="118" t="s">
        <v>387</v>
      </c>
      <c r="L17" s="118" t="s">
        <v>388</v>
      </c>
      <c r="M17">
        <f>BI1</f>
        <v>3</v>
      </c>
    </row>
    <row r="18" spans="1:13" x14ac:dyDescent="0.25">
      <c r="A18" t="str">
        <f>'Active Log'!A20</f>
        <v>ABREU-001</v>
      </c>
      <c r="C18" t="str">
        <f>'Active Log'!S32</f>
        <v>Sent</v>
      </c>
      <c r="D18" t="str">
        <f t="shared" si="3"/>
        <v/>
      </c>
      <c r="E18" t="str">
        <f t="shared" ca="1" si="1"/>
        <v/>
      </c>
      <c r="F18" t="str">
        <f t="shared" ca="1" si="2"/>
        <v/>
      </c>
      <c r="H18">
        <v>65</v>
      </c>
      <c r="I18" s="118" t="s">
        <v>360</v>
      </c>
      <c r="J18">
        <v>17</v>
      </c>
      <c r="K18" s="118" t="s">
        <v>388</v>
      </c>
    </row>
    <row r="19" spans="1:13" x14ac:dyDescent="0.25">
      <c r="A19" t="str">
        <f>'Active Log'!A21</f>
        <v>ABREU-001</v>
      </c>
      <c r="C19" t="str">
        <f>'Active Log'!S33</f>
        <v>Sent</v>
      </c>
      <c r="D19" t="str">
        <f t="shared" si="3"/>
        <v/>
      </c>
      <c r="E19" t="str">
        <f t="shared" ca="1" si="1"/>
        <v/>
      </c>
      <c r="F19" t="str">
        <f t="shared" ca="1" si="2"/>
        <v/>
      </c>
      <c r="H19">
        <v>69</v>
      </c>
      <c r="I19" s="118" t="s">
        <v>361</v>
      </c>
      <c r="J19">
        <v>18</v>
      </c>
    </row>
    <row r="20" spans="1:13" x14ac:dyDescent="0.25">
      <c r="A20" t="str">
        <f>'Active Log'!A22</f>
        <v>ABREU-001</v>
      </c>
      <c r="C20" t="str">
        <f>'Active Log'!S34</f>
        <v>Sent</v>
      </c>
      <c r="D20" t="str">
        <f t="shared" si="3"/>
        <v/>
      </c>
      <c r="E20" t="str">
        <f t="shared" ca="1" si="1"/>
        <v/>
      </c>
      <c r="F20" t="str">
        <f t="shared" ca="1" si="2"/>
        <v/>
      </c>
      <c r="H20">
        <v>73</v>
      </c>
      <c r="I20" s="118" t="s">
        <v>362</v>
      </c>
      <c r="J20">
        <v>19</v>
      </c>
    </row>
    <row r="21" spans="1:13" x14ac:dyDescent="0.25">
      <c r="A21" t="str">
        <f>'Active Log'!A23</f>
        <v>ABREU-001</v>
      </c>
      <c r="C21" t="str">
        <f>'Active Log'!S35</f>
        <v>Sent</v>
      </c>
      <c r="D21" t="str">
        <f t="shared" si="3"/>
        <v/>
      </c>
      <c r="E21" t="str">
        <f t="shared" ca="1" si="1"/>
        <v/>
      </c>
      <c r="F21" t="str">
        <f t="shared" ca="1" si="2"/>
        <v/>
      </c>
      <c r="H21">
        <v>77</v>
      </c>
      <c r="I21" s="118" t="s">
        <v>363</v>
      </c>
      <c r="J21">
        <v>20</v>
      </c>
    </row>
    <row r="22" spans="1:13" x14ac:dyDescent="0.25">
      <c r="A22" t="str">
        <f>'Active Log'!A24</f>
        <v>ABREU-001</v>
      </c>
      <c r="C22" t="str">
        <f>'Active Log'!S36</f>
        <v>Sent</v>
      </c>
      <c r="D22" t="str">
        <f t="shared" si="3"/>
        <v/>
      </c>
      <c r="E22" t="str">
        <f t="shared" ca="1" si="1"/>
        <v/>
      </c>
      <c r="F22" t="str">
        <f t="shared" ca="1" si="2"/>
        <v/>
      </c>
      <c r="H22">
        <f>H21+4</f>
        <v>81</v>
      </c>
      <c r="I22" s="118" t="s">
        <v>365</v>
      </c>
    </row>
    <row r="23" spans="1:13" x14ac:dyDescent="0.25">
      <c r="A23" t="str">
        <f>'Active Log'!A25</f>
        <v>ABREU-001</v>
      </c>
      <c r="C23" t="str">
        <f>'Active Log'!S37</f>
        <v>Sent</v>
      </c>
      <c r="D23" t="str">
        <f t="shared" si="3"/>
        <v/>
      </c>
      <c r="E23" t="str">
        <f t="shared" ca="1" si="1"/>
        <v/>
      </c>
      <c r="F23" t="str">
        <f t="shared" ca="1" si="2"/>
        <v/>
      </c>
      <c r="H23">
        <f t="shared" ref="H23:H32" si="4">H22+4</f>
        <v>85</v>
      </c>
      <c r="I23" s="118" t="s">
        <v>365</v>
      </c>
    </row>
    <row r="24" spans="1:13" x14ac:dyDescent="0.25">
      <c r="A24" t="str">
        <f>'Active Log'!A26</f>
        <v>AISHAH-001</v>
      </c>
      <c r="B24" s="117">
        <f>'Active Log'!L26</f>
        <v>44819</v>
      </c>
      <c r="C24" t="str">
        <f>'Active Log'!S38</f>
        <v>Sent</v>
      </c>
      <c r="D24">
        <f t="shared" si="3"/>
        <v>44819</v>
      </c>
      <c r="E24">
        <f t="shared" ca="1" si="1"/>
        <v>48</v>
      </c>
      <c r="F24" t="str">
        <f t="shared" ca="1" si="2"/>
        <v>44-48</v>
      </c>
      <c r="H24">
        <f t="shared" si="4"/>
        <v>89</v>
      </c>
      <c r="I24" s="118" t="s">
        <v>365</v>
      </c>
    </row>
    <row r="25" spans="1:13" x14ac:dyDescent="0.25">
      <c r="A25" t="str">
        <f>'Active Log'!A27</f>
        <v>AISHAH-001</v>
      </c>
      <c r="B25" s="117">
        <f>'Active Log'!L27</f>
        <v>44819</v>
      </c>
      <c r="C25" t="str">
        <f>'Active Log'!S39</f>
        <v>Sent</v>
      </c>
      <c r="D25">
        <f t="shared" si="3"/>
        <v>44819</v>
      </c>
      <c r="E25">
        <f t="shared" ca="1" si="1"/>
        <v>48</v>
      </c>
      <c r="F25" t="str">
        <f t="shared" ca="1" si="2"/>
        <v>44-48</v>
      </c>
      <c r="H25">
        <f t="shared" si="4"/>
        <v>93</v>
      </c>
      <c r="I25" s="118" t="s">
        <v>365</v>
      </c>
    </row>
    <row r="26" spans="1:13" x14ac:dyDescent="0.25">
      <c r="A26" t="str">
        <f>'Active Log'!A28</f>
        <v>AISHAH-001</v>
      </c>
      <c r="B26" s="117">
        <f>'Active Log'!L28</f>
        <v>44819</v>
      </c>
      <c r="C26" t="str">
        <f>'Active Log'!S40</f>
        <v>Sent</v>
      </c>
      <c r="D26">
        <f t="shared" si="3"/>
        <v>44819</v>
      </c>
      <c r="E26">
        <f t="shared" ca="1" si="1"/>
        <v>48</v>
      </c>
      <c r="F26" t="str">
        <f t="shared" ca="1" si="2"/>
        <v>44-48</v>
      </c>
      <c r="H26">
        <f t="shared" si="4"/>
        <v>97</v>
      </c>
      <c r="I26" s="118" t="s">
        <v>365</v>
      </c>
    </row>
    <row r="27" spans="1:13" x14ac:dyDescent="0.25">
      <c r="A27" t="str">
        <f>'Active Log'!A29</f>
        <v>AISHAH-001</v>
      </c>
      <c r="B27" s="117">
        <f>'Active Log'!L29</f>
        <v>44819</v>
      </c>
      <c r="C27" t="str">
        <f>'Active Log'!S41</f>
        <v>Sent</v>
      </c>
      <c r="D27">
        <f t="shared" si="3"/>
        <v>44819</v>
      </c>
      <c r="E27">
        <f t="shared" ca="1" si="1"/>
        <v>48</v>
      </c>
      <c r="F27" t="str">
        <f t="shared" ca="1" si="2"/>
        <v>44-48</v>
      </c>
      <c r="H27">
        <f t="shared" si="4"/>
        <v>101</v>
      </c>
      <c r="I27" s="118" t="s">
        <v>365</v>
      </c>
    </row>
    <row r="28" spans="1:13" x14ac:dyDescent="0.25">
      <c r="A28" t="str">
        <f>'Active Log'!A30</f>
        <v>AISHAH-001</v>
      </c>
      <c r="B28" s="117">
        <f>'Active Log'!L30</f>
        <v>44819</v>
      </c>
      <c r="C28" t="str">
        <f>'Active Log'!S42</f>
        <v>Sent</v>
      </c>
      <c r="D28">
        <f t="shared" si="3"/>
        <v>44819</v>
      </c>
      <c r="E28">
        <f t="shared" ca="1" si="1"/>
        <v>48</v>
      </c>
      <c r="F28" t="str">
        <f t="shared" ca="1" si="2"/>
        <v>44-48</v>
      </c>
      <c r="H28">
        <f t="shared" si="4"/>
        <v>105</v>
      </c>
      <c r="I28" s="118" t="s">
        <v>365</v>
      </c>
    </row>
    <row r="29" spans="1:13" x14ac:dyDescent="0.25">
      <c r="A29" t="str">
        <f>'Active Log'!A31</f>
        <v>AISHAH-001</v>
      </c>
      <c r="B29" s="117">
        <f>'Active Log'!L31</f>
        <v>44819</v>
      </c>
      <c r="C29" t="str">
        <f>'Active Log'!S43</f>
        <v>Sent</v>
      </c>
      <c r="D29">
        <f t="shared" si="3"/>
        <v>44819</v>
      </c>
      <c r="E29">
        <f t="shared" ca="1" si="1"/>
        <v>48</v>
      </c>
      <c r="F29" t="str">
        <f t="shared" ca="1" si="2"/>
        <v>44-48</v>
      </c>
      <c r="H29">
        <f t="shared" si="4"/>
        <v>109</v>
      </c>
      <c r="I29" s="118" t="s">
        <v>365</v>
      </c>
    </row>
    <row r="30" spans="1:13" x14ac:dyDescent="0.25">
      <c r="A30" t="str">
        <f>'Active Log'!A32</f>
        <v>AISHAH-001</v>
      </c>
      <c r="B30" s="117">
        <f>'Active Log'!L32</f>
        <v>44819</v>
      </c>
      <c r="C30" t="str">
        <f>'Active Log'!S44</f>
        <v>Sent</v>
      </c>
      <c r="D30">
        <f t="shared" si="3"/>
        <v>44819</v>
      </c>
      <c r="E30">
        <f t="shared" ca="1" si="1"/>
        <v>48</v>
      </c>
      <c r="F30" t="str">
        <f t="shared" ca="1" si="2"/>
        <v>44-48</v>
      </c>
      <c r="H30">
        <f t="shared" si="4"/>
        <v>113</v>
      </c>
      <c r="I30" s="118" t="s">
        <v>365</v>
      </c>
    </row>
    <row r="31" spans="1:13" x14ac:dyDescent="0.25">
      <c r="A31" t="str">
        <f>'Active Log'!A33</f>
        <v>AISHAH-001</v>
      </c>
      <c r="B31" s="117">
        <f>'Active Log'!L33</f>
        <v>44819</v>
      </c>
      <c r="C31" t="str">
        <f>'Active Log'!S45</f>
        <v>Sent</v>
      </c>
      <c r="D31">
        <f t="shared" si="3"/>
        <v>44819</v>
      </c>
      <c r="E31">
        <f t="shared" ca="1" si="1"/>
        <v>48</v>
      </c>
      <c r="F31" t="str">
        <f t="shared" ca="1" si="2"/>
        <v>44-48</v>
      </c>
      <c r="H31">
        <f t="shared" si="4"/>
        <v>117</v>
      </c>
      <c r="I31" s="118" t="s">
        <v>365</v>
      </c>
    </row>
    <row r="32" spans="1:13" x14ac:dyDescent="0.25">
      <c r="A32" t="str">
        <f>'Active Log'!A34</f>
        <v>AISHAH-001</v>
      </c>
      <c r="B32" s="117">
        <f>'Active Log'!L34</f>
        <v>44819</v>
      </c>
      <c r="C32" t="str">
        <f>'Active Log'!S46</f>
        <v>Sent</v>
      </c>
      <c r="D32">
        <f t="shared" si="3"/>
        <v>44819</v>
      </c>
      <c r="E32">
        <f t="shared" ca="1" si="1"/>
        <v>48</v>
      </c>
      <c r="F32" t="str">
        <f t="shared" ca="1" si="2"/>
        <v>44-48</v>
      </c>
      <c r="H32">
        <f t="shared" si="4"/>
        <v>121</v>
      </c>
      <c r="I32" s="118" t="s">
        <v>365</v>
      </c>
    </row>
    <row r="33" spans="1:6" x14ac:dyDescent="0.25">
      <c r="A33" t="str">
        <f>'Active Log'!A35</f>
        <v>AISHAH-001</v>
      </c>
      <c r="B33" s="117">
        <f>'Active Log'!L35</f>
        <v>44819</v>
      </c>
      <c r="C33" t="str">
        <f>'Active Log'!S47</f>
        <v>Sent</v>
      </c>
      <c r="D33">
        <f t="shared" si="3"/>
        <v>44819</v>
      </c>
      <c r="E33">
        <f t="shared" ca="1" si="1"/>
        <v>48</v>
      </c>
      <c r="F33" t="str">
        <f t="shared" ca="1" si="2"/>
        <v>44-48</v>
      </c>
    </row>
    <row r="34" spans="1:6" x14ac:dyDescent="0.25">
      <c r="A34" t="str">
        <f>'Active Log'!A36</f>
        <v>AISHAH-001</v>
      </c>
      <c r="B34" s="117">
        <f>'Active Log'!L36</f>
        <v>44819</v>
      </c>
      <c r="C34" t="str">
        <f>'Active Log'!S48</f>
        <v>Sent</v>
      </c>
      <c r="D34">
        <f t="shared" si="3"/>
        <v>44819</v>
      </c>
      <c r="E34">
        <f t="shared" ca="1" si="1"/>
        <v>48</v>
      </c>
      <c r="F34" t="str">
        <f t="shared" ca="1" si="2"/>
        <v>44-48</v>
      </c>
    </row>
    <row r="35" spans="1:6" x14ac:dyDescent="0.25">
      <c r="A35" t="str">
        <f>'Active Log'!A37</f>
        <v>AISHAH-001</v>
      </c>
      <c r="B35" s="117">
        <f>'Active Log'!L37</f>
        <v>44819</v>
      </c>
      <c r="C35" t="str">
        <f>'Active Log'!S49</f>
        <v>Sent</v>
      </c>
      <c r="D35">
        <f t="shared" si="3"/>
        <v>44819</v>
      </c>
      <c r="E35">
        <f t="shared" ca="1" si="1"/>
        <v>48</v>
      </c>
      <c r="F35" t="str">
        <f t="shared" ca="1" si="2"/>
        <v>44-48</v>
      </c>
    </row>
    <row r="36" spans="1:6" x14ac:dyDescent="0.25">
      <c r="A36" t="str">
        <f>'Active Log'!A38</f>
        <v>AISHAH-001</v>
      </c>
      <c r="B36" s="117">
        <f>'Active Log'!L38</f>
        <v>44819</v>
      </c>
      <c r="C36" t="str">
        <f>'Active Log'!S50</f>
        <v>Sent</v>
      </c>
      <c r="D36">
        <f t="shared" si="3"/>
        <v>44819</v>
      </c>
      <c r="E36">
        <f t="shared" ca="1" si="1"/>
        <v>48</v>
      </c>
      <c r="F36" t="str">
        <f t="shared" ca="1" si="2"/>
        <v>44-48</v>
      </c>
    </row>
    <row r="37" spans="1:6" x14ac:dyDescent="0.25">
      <c r="A37" t="str">
        <f>'Active Log'!A39</f>
        <v>AISHAH-001</v>
      </c>
      <c r="B37" s="117">
        <f>'Active Log'!L39</f>
        <v>44819</v>
      </c>
      <c r="C37" t="str">
        <f>'Active Log'!S51</f>
        <v>Sent</v>
      </c>
      <c r="D37">
        <f t="shared" si="3"/>
        <v>44819</v>
      </c>
      <c r="E37">
        <f t="shared" ca="1" si="1"/>
        <v>48</v>
      </c>
      <c r="F37" t="str">
        <f t="shared" ca="1" si="2"/>
        <v>44-48</v>
      </c>
    </row>
    <row r="38" spans="1:6" x14ac:dyDescent="0.25">
      <c r="A38" t="str">
        <f>'Active Log'!A40</f>
        <v>AISHAH-001</v>
      </c>
      <c r="B38" s="117">
        <f>'Active Log'!L40</f>
        <v>44819</v>
      </c>
      <c r="C38" t="str">
        <f>'Active Log'!S52</f>
        <v>Sent</v>
      </c>
      <c r="D38">
        <f t="shared" si="3"/>
        <v>44819</v>
      </c>
      <c r="E38">
        <f t="shared" ca="1" si="1"/>
        <v>48</v>
      </c>
      <c r="F38" t="str">
        <f t="shared" ca="1" si="2"/>
        <v>44-48</v>
      </c>
    </row>
    <row r="39" spans="1:6" x14ac:dyDescent="0.25">
      <c r="A39" t="str">
        <f>'Active Log'!A41</f>
        <v>AISHAH-001</v>
      </c>
      <c r="B39" s="117">
        <f>'Active Log'!L41</f>
        <v>44819</v>
      </c>
      <c r="C39" t="str">
        <f>'Active Log'!S53</f>
        <v>Sent</v>
      </c>
      <c r="D39">
        <f t="shared" si="3"/>
        <v>44819</v>
      </c>
      <c r="E39">
        <f t="shared" ca="1" si="1"/>
        <v>48</v>
      </c>
      <c r="F39" t="str">
        <f t="shared" ca="1" si="2"/>
        <v>44-48</v>
      </c>
    </row>
    <row r="40" spans="1:6" x14ac:dyDescent="0.25">
      <c r="A40" t="str">
        <f>'Active Log'!A42</f>
        <v>AISHAH-001</v>
      </c>
      <c r="B40" s="117">
        <f>'Active Log'!L42</f>
        <v>44819</v>
      </c>
      <c r="C40" t="str">
        <f>'Active Log'!S54</f>
        <v>Sent</v>
      </c>
      <c r="D40">
        <f t="shared" si="3"/>
        <v>44819</v>
      </c>
      <c r="E40">
        <f t="shared" ca="1" si="1"/>
        <v>48</v>
      </c>
      <c r="F40" t="str">
        <f t="shared" ca="1" si="2"/>
        <v>44-48</v>
      </c>
    </row>
    <row r="41" spans="1:6" x14ac:dyDescent="0.25">
      <c r="A41" t="str">
        <f>'Active Log'!A43</f>
        <v>AISHAH-001</v>
      </c>
      <c r="B41" s="117">
        <f>'Active Log'!L43</f>
        <v>44819</v>
      </c>
      <c r="C41" t="str">
        <f>'Active Log'!S55</f>
        <v>Sent</v>
      </c>
      <c r="D41">
        <f t="shared" si="3"/>
        <v>44819</v>
      </c>
      <c r="E41">
        <f t="shared" ca="1" si="1"/>
        <v>48</v>
      </c>
      <c r="F41" t="str">
        <f t="shared" ca="1" si="2"/>
        <v>44-48</v>
      </c>
    </row>
    <row r="42" spans="1:6" x14ac:dyDescent="0.25">
      <c r="A42" t="str">
        <f>'Active Log'!A44</f>
        <v>AISHAH-001</v>
      </c>
      <c r="B42" s="117">
        <f>'Active Log'!L44</f>
        <v>44819</v>
      </c>
      <c r="C42" t="str">
        <f>'Active Log'!S56</f>
        <v>Pending</v>
      </c>
      <c r="D42">
        <f t="shared" si="3"/>
        <v>44819</v>
      </c>
      <c r="E42">
        <f t="shared" ca="1" si="1"/>
        <v>48</v>
      </c>
      <c r="F42" t="str">
        <f t="shared" ca="1" si="2"/>
        <v>44-48</v>
      </c>
    </row>
    <row r="43" spans="1:6" x14ac:dyDescent="0.25">
      <c r="A43" t="str">
        <f>'Active Log'!A45</f>
        <v>AISHAH-001</v>
      </c>
      <c r="B43" s="117">
        <f>'Active Log'!L45</f>
        <v>44819</v>
      </c>
      <c r="C43" t="str">
        <f>'Active Log'!S57</f>
        <v>Pending</v>
      </c>
      <c r="D43">
        <f t="shared" si="3"/>
        <v>44819</v>
      </c>
      <c r="E43">
        <f t="shared" ca="1" si="1"/>
        <v>48</v>
      </c>
      <c r="F43" t="str">
        <f t="shared" ca="1" si="2"/>
        <v>44-48</v>
      </c>
    </row>
    <row r="44" spans="1:6" x14ac:dyDescent="0.25">
      <c r="A44" t="str">
        <f>'Active Log'!A46</f>
        <v>AISHAH-001</v>
      </c>
      <c r="B44" s="117">
        <f>'Active Log'!L46</f>
        <v>44819</v>
      </c>
      <c r="C44" t="str">
        <f>'Active Log'!S58</f>
        <v>Pending</v>
      </c>
      <c r="D44">
        <f t="shared" si="3"/>
        <v>44819</v>
      </c>
      <c r="E44">
        <f t="shared" ca="1" si="1"/>
        <v>48</v>
      </c>
      <c r="F44" t="str">
        <f t="shared" ca="1" si="2"/>
        <v>44-48</v>
      </c>
    </row>
    <row r="45" spans="1:6" x14ac:dyDescent="0.25">
      <c r="A45" t="str">
        <f>'Active Log'!A47</f>
        <v>AISHAH-001</v>
      </c>
      <c r="B45" s="117">
        <f>'Active Log'!L47</f>
        <v>44819</v>
      </c>
      <c r="C45" t="str">
        <f>'Active Log'!S59</f>
        <v>Pending</v>
      </c>
      <c r="D45">
        <f t="shared" si="3"/>
        <v>44819</v>
      </c>
      <c r="E45">
        <f t="shared" ca="1" si="1"/>
        <v>48</v>
      </c>
      <c r="F45" t="str">
        <f t="shared" ca="1" si="2"/>
        <v>44-48</v>
      </c>
    </row>
    <row r="46" spans="1:6" x14ac:dyDescent="0.25">
      <c r="A46" t="str">
        <f>'Active Log'!A48</f>
        <v>AISHAH-001</v>
      </c>
      <c r="B46" s="117">
        <f>'Active Log'!L48</f>
        <v>44819</v>
      </c>
      <c r="C46" t="str">
        <f>'Active Log'!S60</f>
        <v>Pending</v>
      </c>
      <c r="D46">
        <f t="shared" si="3"/>
        <v>44819</v>
      </c>
      <c r="E46">
        <f t="shared" ca="1" si="1"/>
        <v>48</v>
      </c>
      <c r="F46" t="str">
        <f t="shared" ca="1" si="2"/>
        <v>44-48</v>
      </c>
    </row>
    <row r="47" spans="1:6" x14ac:dyDescent="0.25">
      <c r="A47" t="str">
        <f>'Active Log'!A49</f>
        <v>AISHAH-001</v>
      </c>
      <c r="B47" s="117">
        <f>'Active Log'!L49</f>
        <v>44819</v>
      </c>
      <c r="C47" t="str">
        <f>'Active Log'!S61</f>
        <v>Pending</v>
      </c>
      <c r="D47">
        <f t="shared" si="3"/>
        <v>44819</v>
      </c>
      <c r="E47">
        <f t="shared" ca="1" si="1"/>
        <v>48</v>
      </c>
      <c r="F47" t="str">
        <f t="shared" ca="1" si="2"/>
        <v>44-48</v>
      </c>
    </row>
    <row r="48" spans="1:6" x14ac:dyDescent="0.25">
      <c r="A48" t="str">
        <f>'Active Log'!A50</f>
        <v>AISHAH-001</v>
      </c>
      <c r="B48" s="117">
        <f>'Active Log'!L50</f>
        <v>44819</v>
      </c>
      <c r="C48" t="str">
        <f>'Active Log'!S62</f>
        <v>Pending</v>
      </c>
      <c r="D48">
        <f t="shared" si="3"/>
        <v>44819</v>
      </c>
      <c r="E48">
        <f t="shared" ca="1" si="1"/>
        <v>48</v>
      </c>
      <c r="F48" t="str">
        <f t="shared" ca="1" si="2"/>
        <v>44-48</v>
      </c>
    </row>
    <row r="49" spans="1:6" x14ac:dyDescent="0.25">
      <c r="A49" t="str">
        <f>'Active Log'!A51</f>
        <v>AISHAH-001</v>
      </c>
      <c r="B49" s="117">
        <f>'Active Log'!L51</f>
        <v>44819</v>
      </c>
      <c r="C49" t="str">
        <f>'Active Log'!S63</f>
        <v>Pending</v>
      </c>
      <c r="D49">
        <f t="shared" si="3"/>
        <v>44819</v>
      </c>
      <c r="E49">
        <f t="shared" ca="1" si="1"/>
        <v>48</v>
      </c>
      <c r="F49" t="str">
        <f t="shared" ca="1" si="2"/>
        <v>44-48</v>
      </c>
    </row>
    <row r="50" spans="1:6" x14ac:dyDescent="0.25">
      <c r="A50" t="str">
        <f>'Active Log'!A52</f>
        <v>AISHAH-001</v>
      </c>
      <c r="B50" s="117">
        <f>'Active Log'!L52</f>
        <v>44819</v>
      </c>
      <c r="C50" t="str">
        <f>'Active Log'!S64</f>
        <v>Sent</v>
      </c>
      <c r="D50">
        <f t="shared" si="3"/>
        <v>44819</v>
      </c>
      <c r="E50">
        <f t="shared" ca="1" si="1"/>
        <v>48</v>
      </c>
      <c r="F50" t="str">
        <f t="shared" ca="1" si="2"/>
        <v>44-48</v>
      </c>
    </row>
    <row r="51" spans="1:6" x14ac:dyDescent="0.25">
      <c r="A51" t="str">
        <f>'Active Log'!A53</f>
        <v>AISHAH-001</v>
      </c>
      <c r="B51" s="117">
        <f>'Active Log'!L53</f>
        <v>44819</v>
      </c>
      <c r="C51" t="str">
        <f>'Active Log'!S65</f>
        <v>Sent</v>
      </c>
      <c r="D51">
        <f t="shared" si="3"/>
        <v>44819</v>
      </c>
      <c r="E51">
        <f t="shared" ca="1" si="1"/>
        <v>48</v>
      </c>
      <c r="F51" t="str">
        <f t="shared" ca="1" si="2"/>
        <v>44-48</v>
      </c>
    </row>
    <row r="52" spans="1:6" x14ac:dyDescent="0.25">
      <c r="A52" t="str">
        <f>'Active Log'!A54</f>
        <v>AISHAH-001</v>
      </c>
      <c r="B52" s="117">
        <f>'Active Log'!L54</f>
        <v>44819</v>
      </c>
      <c r="C52" t="str">
        <f>'Active Log'!S66</f>
        <v>Sent</v>
      </c>
      <c r="D52">
        <f t="shared" si="3"/>
        <v>44819</v>
      </c>
      <c r="E52">
        <f t="shared" ca="1" si="1"/>
        <v>48</v>
      </c>
      <c r="F52" t="str">
        <f t="shared" ca="1" si="2"/>
        <v>44-48</v>
      </c>
    </row>
    <row r="53" spans="1:6" x14ac:dyDescent="0.25">
      <c r="A53" t="str">
        <f>'Active Log'!A55</f>
        <v>AISHAH-001</v>
      </c>
      <c r="B53" s="117">
        <f>'Active Log'!L55</f>
        <v>44819</v>
      </c>
      <c r="C53" t="str">
        <f>'Active Log'!S67</f>
        <v>Sent</v>
      </c>
      <c r="D53">
        <f t="shared" si="3"/>
        <v>44819</v>
      </c>
      <c r="E53">
        <f t="shared" ca="1" si="1"/>
        <v>48</v>
      </c>
      <c r="F53" t="str">
        <f t="shared" ca="1" si="2"/>
        <v>44-48</v>
      </c>
    </row>
    <row r="54" spans="1:6" x14ac:dyDescent="0.25">
      <c r="A54" t="str">
        <f>'Active Log'!A56</f>
        <v>AL-QAHTANI-001</v>
      </c>
      <c r="B54" s="117">
        <f>'Active Log'!L56</f>
        <v>44987</v>
      </c>
      <c r="C54" t="str">
        <f>'Active Log'!S68</f>
        <v>Sent</v>
      </c>
      <c r="D54" t="str">
        <f t="shared" si="3"/>
        <v/>
      </c>
      <c r="E54" t="str">
        <f t="shared" ca="1" si="1"/>
        <v/>
      </c>
      <c r="F54" t="str">
        <f t="shared" ca="1" si="2"/>
        <v/>
      </c>
    </row>
    <row r="55" spans="1:6" x14ac:dyDescent="0.25">
      <c r="A55" t="str">
        <f>'Active Log'!A57</f>
        <v>AL-QAHTANI-001</v>
      </c>
      <c r="B55" s="117">
        <f>'Active Log'!L57</f>
        <v>44987</v>
      </c>
      <c r="C55" t="str">
        <f>'Active Log'!S69</f>
        <v>Sent</v>
      </c>
      <c r="D55" t="str">
        <f t="shared" si="3"/>
        <v/>
      </c>
      <c r="E55" t="str">
        <f t="shared" ca="1" si="1"/>
        <v/>
      </c>
      <c r="F55" t="str">
        <f t="shared" ca="1" si="2"/>
        <v/>
      </c>
    </row>
    <row r="56" spans="1:6" x14ac:dyDescent="0.25">
      <c r="A56" t="str">
        <f>'Active Log'!A58</f>
        <v>AL-QAHTANI-001</v>
      </c>
      <c r="B56" s="117">
        <f>'Active Log'!L58</f>
        <v>45064</v>
      </c>
      <c r="C56" t="str">
        <f>'Active Log'!S70</f>
        <v>Sent</v>
      </c>
      <c r="D56" t="str">
        <f t="shared" si="3"/>
        <v/>
      </c>
      <c r="E56" t="str">
        <f t="shared" ca="1" si="1"/>
        <v/>
      </c>
      <c r="F56" t="str">
        <f t="shared" ca="1" si="2"/>
        <v/>
      </c>
    </row>
    <row r="57" spans="1:6" x14ac:dyDescent="0.25">
      <c r="A57" t="str">
        <f>'Active Log'!A59</f>
        <v>AL-QAHTANI-001</v>
      </c>
      <c r="B57" s="117">
        <f>'Active Log'!L59</f>
        <v>45064</v>
      </c>
      <c r="C57" t="str">
        <f>'Active Log'!S71</f>
        <v>Sent</v>
      </c>
      <c r="D57" t="str">
        <f t="shared" si="3"/>
        <v/>
      </c>
      <c r="E57" t="str">
        <f t="shared" ca="1" si="1"/>
        <v/>
      </c>
      <c r="F57" t="str">
        <f t="shared" ca="1" si="2"/>
        <v/>
      </c>
    </row>
    <row r="58" spans="1:6" x14ac:dyDescent="0.25">
      <c r="A58" t="str">
        <f>'Active Log'!A60</f>
        <v>AL-QAHTANI-001</v>
      </c>
      <c r="B58" s="117">
        <f>'Active Log'!L60</f>
        <v>45064</v>
      </c>
      <c r="C58" t="str">
        <f>'Active Log'!S72</f>
        <v>Sent</v>
      </c>
      <c r="D58" t="str">
        <f t="shared" si="3"/>
        <v/>
      </c>
      <c r="E58" t="str">
        <f t="shared" ca="1" si="1"/>
        <v/>
      </c>
      <c r="F58" t="str">
        <f t="shared" ca="1" si="2"/>
        <v/>
      </c>
    </row>
    <row r="59" spans="1:6" x14ac:dyDescent="0.25">
      <c r="A59" t="str">
        <f>'Active Log'!A61</f>
        <v>AL-QAHTANI-001</v>
      </c>
      <c r="B59" s="117">
        <f>'Active Log'!L61</f>
        <v>44959</v>
      </c>
      <c r="C59" t="str">
        <f>'Active Log'!S73</f>
        <v>Sent</v>
      </c>
      <c r="D59" t="str">
        <f t="shared" si="3"/>
        <v/>
      </c>
      <c r="E59" t="str">
        <f t="shared" ca="1" si="1"/>
        <v/>
      </c>
      <c r="F59" t="str">
        <f t="shared" ca="1" si="2"/>
        <v/>
      </c>
    </row>
    <row r="60" spans="1:6" x14ac:dyDescent="0.25">
      <c r="A60" t="str">
        <f>'Active Log'!A62</f>
        <v>AL-QAHTANI-001</v>
      </c>
      <c r="B60" s="117">
        <f>'Active Log'!L62</f>
        <v>44959</v>
      </c>
      <c r="C60" t="str">
        <f>'Active Log'!S74</f>
        <v>Sent</v>
      </c>
      <c r="D60" t="str">
        <f t="shared" si="3"/>
        <v/>
      </c>
      <c r="E60" t="str">
        <f t="shared" ca="1" si="1"/>
        <v/>
      </c>
      <c r="F60" t="str">
        <f t="shared" ca="1" si="2"/>
        <v/>
      </c>
    </row>
    <row r="61" spans="1:6" x14ac:dyDescent="0.25">
      <c r="A61" t="str">
        <f>'Active Log'!A63</f>
        <v>AL-QAHTANI-001</v>
      </c>
      <c r="B61" s="117">
        <f>'Active Log'!L63</f>
        <v>45064</v>
      </c>
      <c r="C61" t="str">
        <f>'Active Log'!S75</f>
        <v>Sent</v>
      </c>
      <c r="D61" t="str">
        <f t="shared" si="3"/>
        <v/>
      </c>
      <c r="E61" t="str">
        <f t="shared" ca="1" si="1"/>
        <v/>
      </c>
      <c r="F61" t="str">
        <f t="shared" ca="1" si="2"/>
        <v/>
      </c>
    </row>
    <row r="62" spans="1:6" x14ac:dyDescent="0.25">
      <c r="A62" t="str">
        <f>'Active Log'!A64</f>
        <v>AL-QAHTANI-001</v>
      </c>
      <c r="B62" s="117">
        <f>'Active Log'!L64</f>
        <v>44959</v>
      </c>
      <c r="C62" t="str">
        <f>'Active Log'!S76</f>
        <v>Sent</v>
      </c>
      <c r="D62" t="str">
        <f t="shared" si="3"/>
        <v/>
      </c>
      <c r="E62" t="str">
        <f t="shared" ca="1" si="1"/>
        <v/>
      </c>
      <c r="F62" t="str">
        <f t="shared" ca="1" si="2"/>
        <v/>
      </c>
    </row>
    <row r="63" spans="1:6" x14ac:dyDescent="0.25">
      <c r="A63" t="str">
        <f>'Active Log'!A65</f>
        <v>AL-QAHTANI-001</v>
      </c>
      <c r="B63" s="117">
        <f>'Active Log'!L65</f>
        <v>44959</v>
      </c>
      <c r="C63" t="str">
        <f>'Active Log'!S77</f>
        <v>Sent</v>
      </c>
      <c r="D63" t="str">
        <f t="shared" si="3"/>
        <v/>
      </c>
      <c r="E63" t="str">
        <f t="shared" ca="1" si="1"/>
        <v/>
      </c>
      <c r="F63" t="str">
        <f t="shared" ca="1" si="2"/>
        <v/>
      </c>
    </row>
    <row r="64" spans="1:6" x14ac:dyDescent="0.25">
      <c r="A64" t="str">
        <f>'Active Log'!A66</f>
        <v>AL-QAHTANI-001</v>
      </c>
      <c r="B64" s="117">
        <f>'Active Log'!L66</f>
        <v>44959</v>
      </c>
      <c r="C64" t="str">
        <f>'Active Log'!S78</f>
        <v>Sent</v>
      </c>
      <c r="D64" t="str">
        <f t="shared" si="3"/>
        <v/>
      </c>
      <c r="E64" t="str">
        <f t="shared" ca="1" si="1"/>
        <v/>
      </c>
      <c r="F64" t="str">
        <f t="shared" ca="1" si="2"/>
        <v/>
      </c>
    </row>
    <row r="65" spans="1:6" x14ac:dyDescent="0.25">
      <c r="A65" t="str">
        <f>'Active Log'!A67</f>
        <v>AL-QAHTANI-001</v>
      </c>
      <c r="B65" s="117">
        <f>'Active Log'!L67</f>
        <v>44959</v>
      </c>
      <c r="C65" t="str">
        <f>'Active Log'!S79</f>
        <v>Sent</v>
      </c>
      <c r="D65" t="str">
        <f t="shared" si="3"/>
        <v/>
      </c>
      <c r="E65" t="str">
        <f t="shared" ca="1" si="1"/>
        <v/>
      </c>
      <c r="F65" t="str">
        <f t="shared" ca="1" si="2"/>
        <v/>
      </c>
    </row>
    <row r="66" spans="1:6" x14ac:dyDescent="0.25">
      <c r="A66" t="str">
        <f>'Active Log'!A68</f>
        <v>AL-QAHTANI-001</v>
      </c>
      <c r="B66" s="117">
        <f>'Active Log'!L68</f>
        <v>44959</v>
      </c>
      <c r="C66" t="str">
        <f>'Active Log'!S80</f>
        <v>Sent</v>
      </c>
      <c r="D66" t="str">
        <f t="shared" si="3"/>
        <v/>
      </c>
      <c r="E66" t="str">
        <f t="shared" ref="E66:E129" ca="1" si="5">IF(D66&lt;&gt;"", FLOOR((TODAY()-D66)/7,1), "")</f>
        <v/>
      </c>
      <c r="F66" t="str">
        <f t="shared" ref="F66:F129" ca="1" si="6">IF(E66&lt;&gt;"", VLOOKUP(E66, $H$2:$I$32, 2, TRUE), "")</f>
        <v/>
      </c>
    </row>
    <row r="67" spans="1:6" x14ac:dyDescent="0.25">
      <c r="A67" t="str">
        <f>'Active Log'!A69</f>
        <v>AL-QAHTANI-001</v>
      </c>
      <c r="B67" s="117">
        <f>'Active Log'!L69</f>
        <v>44959</v>
      </c>
      <c r="C67" t="str">
        <f>'Active Log'!S81</f>
        <v>Sent</v>
      </c>
      <c r="D67" t="str">
        <f t="shared" si="3"/>
        <v/>
      </c>
      <c r="E67" t="str">
        <f t="shared" ca="1" si="5"/>
        <v/>
      </c>
      <c r="F67" t="str">
        <f t="shared" ca="1" si="6"/>
        <v/>
      </c>
    </row>
    <row r="68" spans="1:6" x14ac:dyDescent="0.25">
      <c r="A68" t="str">
        <f>'Active Log'!A70</f>
        <v>AL-QAHTANI-001</v>
      </c>
      <c r="B68" s="117">
        <f>'Active Log'!L70</f>
        <v>44959</v>
      </c>
      <c r="C68" t="str">
        <f>'Active Log'!S82</f>
        <v>Sent</v>
      </c>
      <c r="D68" t="str">
        <f t="shared" ref="D68:D131" si="7">IF(COUNTIFS($A$2:$A$1048576, A68, $C$2:$C$1048576, "complete")&gt;0, "", _xlfn.MAXIFS($B$2:$B$1048576, $A$2:$A$1048576, A68, $C$2:$C$1048576, "&lt;&gt;complete"))</f>
        <v/>
      </c>
      <c r="E68" t="str">
        <f t="shared" ca="1" si="5"/>
        <v/>
      </c>
      <c r="F68" t="str">
        <f t="shared" ca="1" si="6"/>
        <v/>
      </c>
    </row>
    <row r="69" spans="1:6" x14ac:dyDescent="0.25">
      <c r="A69" t="str">
        <f>'Active Log'!A71</f>
        <v>AL-QAHTANI-001</v>
      </c>
      <c r="B69" s="117">
        <f>'Active Log'!L71</f>
        <v>44959</v>
      </c>
      <c r="C69" t="str">
        <f>'Active Log'!S83</f>
        <v>Sent</v>
      </c>
      <c r="D69" t="str">
        <f t="shared" si="7"/>
        <v/>
      </c>
      <c r="E69" t="str">
        <f t="shared" ca="1" si="5"/>
        <v/>
      </c>
      <c r="F69" t="str">
        <f t="shared" ca="1" si="6"/>
        <v/>
      </c>
    </row>
    <row r="70" spans="1:6" x14ac:dyDescent="0.25">
      <c r="A70" t="str">
        <f>'Active Log'!A72</f>
        <v>AL-QAHTANI-001</v>
      </c>
      <c r="B70" s="117">
        <f>'Active Log'!L72</f>
        <v>44959</v>
      </c>
      <c r="C70" t="str">
        <f>'Active Log'!S84</f>
        <v>Sent</v>
      </c>
      <c r="D70" t="str">
        <f t="shared" si="7"/>
        <v/>
      </c>
      <c r="E70" t="str">
        <f t="shared" ca="1" si="5"/>
        <v/>
      </c>
      <c r="F70" t="str">
        <f t="shared" ca="1" si="6"/>
        <v/>
      </c>
    </row>
    <row r="71" spans="1:6" x14ac:dyDescent="0.25">
      <c r="A71" t="str">
        <f>'Active Log'!A73</f>
        <v>AL-QAHTANI-001</v>
      </c>
      <c r="B71" s="117">
        <f>'Active Log'!L73</f>
        <v>44959</v>
      </c>
      <c r="C71" t="str">
        <f>'Active Log'!S85</f>
        <v>Sent</v>
      </c>
      <c r="D71" t="str">
        <f t="shared" si="7"/>
        <v/>
      </c>
      <c r="E71" t="str">
        <f t="shared" ca="1" si="5"/>
        <v/>
      </c>
      <c r="F71" t="str">
        <f t="shared" ca="1" si="6"/>
        <v/>
      </c>
    </row>
    <row r="72" spans="1:6" x14ac:dyDescent="0.25">
      <c r="A72" t="str">
        <f>'Active Log'!A74</f>
        <v>AL-QAHTANI-001</v>
      </c>
      <c r="B72" s="117">
        <f>'Active Log'!L74</f>
        <v>44959</v>
      </c>
      <c r="C72" t="str">
        <f>'Active Log'!S86</f>
        <v>Sent</v>
      </c>
      <c r="D72" t="str">
        <f t="shared" si="7"/>
        <v/>
      </c>
      <c r="E72" t="str">
        <f t="shared" ca="1" si="5"/>
        <v/>
      </c>
      <c r="F72" t="str">
        <f t="shared" ca="1" si="6"/>
        <v/>
      </c>
    </row>
    <row r="73" spans="1:6" x14ac:dyDescent="0.25">
      <c r="A73" t="str">
        <f>'Active Log'!A75</f>
        <v>AL-QAHTANI-001</v>
      </c>
      <c r="B73" s="117">
        <f>'Active Log'!L75</f>
        <v>44959</v>
      </c>
      <c r="C73" t="str">
        <f>'Active Log'!S87</f>
        <v>Sent</v>
      </c>
      <c r="D73" t="str">
        <f t="shared" si="7"/>
        <v/>
      </c>
      <c r="E73" t="str">
        <f t="shared" ca="1" si="5"/>
        <v/>
      </c>
      <c r="F73" t="str">
        <f t="shared" ca="1" si="6"/>
        <v/>
      </c>
    </row>
    <row r="74" spans="1:6" x14ac:dyDescent="0.25">
      <c r="A74" t="str">
        <f>'Active Log'!A76</f>
        <v>AL-QAHTANI-001</v>
      </c>
      <c r="B74" s="117">
        <f>'Active Log'!L76</f>
        <v>44959</v>
      </c>
      <c r="C74" t="str">
        <f>'Active Log'!S88</f>
        <v>Sent</v>
      </c>
      <c r="D74" t="str">
        <f t="shared" si="7"/>
        <v/>
      </c>
      <c r="E74" t="str">
        <f t="shared" ca="1" si="5"/>
        <v/>
      </c>
      <c r="F74" t="str">
        <f t="shared" ca="1" si="6"/>
        <v/>
      </c>
    </row>
    <row r="75" spans="1:6" x14ac:dyDescent="0.25">
      <c r="A75" t="str">
        <f>'Active Log'!A77</f>
        <v>AL-QAHTANI-001</v>
      </c>
      <c r="B75" s="117">
        <f>'Active Log'!L77</f>
        <v>44959</v>
      </c>
      <c r="C75" t="str">
        <f>'Active Log'!S89</f>
        <v>Sent</v>
      </c>
      <c r="D75" t="str">
        <f t="shared" si="7"/>
        <v/>
      </c>
      <c r="E75" t="str">
        <f t="shared" ca="1" si="5"/>
        <v/>
      </c>
      <c r="F75" t="str">
        <f t="shared" ca="1" si="6"/>
        <v/>
      </c>
    </row>
    <row r="76" spans="1:6" x14ac:dyDescent="0.25">
      <c r="A76" t="str">
        <f>'Active Log'!A78</f>
        <v>AL-QAHTANI-001</v>
      </c>
      <c r="B76" s="117">
        <f>'Active Log'!L78</f>
        <v>44959</v>
      </c>
      <c r="C76" t="str">
        <f>'Active Log'!S90</f>
        <v>Sent</v>
      </c>
      <c r="D76" t="str">
        <f t="shared" si="7"/>
        <v/>
      </c>
      <c r="E76" t="str">
        <f t="shared" ca="1" si="5"/>
        <v/>
      </c>
      <c r="F76" t="str">
        <f t="shared" ca="1" si="6"/>
        <v/>
      </c>
    </row>
    <row r="77" spans="1:6" x14ac:dyDescent="0.25">
      <c r="A77" t="str">
        <f>'Active Log'!A79</f>
        <v>AL-QAHTANI-001</v>
      </c>
      <c r="B77" s="117">
        <f>'Active Log'!L79</f>
        <v>44959</v>
      </c>
      <c r="C77" t="str">
        <f>'Active Log'!S91</f>
        <v>Sent</v>
      </c>
      <c r="D77" t="str">
        <f t="shared" si="7"/>
        <v/>
      </c>
      <c r="E77" t="str">
        <f t="shared" ca="1" si="5"/>
        <v/>
      </c>
      <c r="F77" t="str">
        <f t="shared" ca="1" si="6"/>
        <v/>
      </c>
    </row>
    <row r="78" spans="1:6" x14ac:dyDescent="0.25">
      <c r="A78" t="str">
        <f>'Active Log'!A80</f>
        <v>AL-QAHTANI-001</v>
      </c>
      <c r="B78" s="117">
        <f>'Active Log'!L80</f>
        <v>44959</v>
      </c>
      <c r="C78" t="str">
        <f>'Active Log'!S92</f>
        <v>Sent</v>
      </c>
      <c r="D78" t="str">
        <f t="shared" si="7"/>
        <v/>
      </c>
      <c r="E78" t="str">
        <f t="shared" ca="1" si="5"/>
        <v/>
      </c>
      <c r="F78" t="str">
        <f t="shared" ca="1" si="6"/>
        <v/>
      </c>
    </row>
    <row r="79" spans="1:6" x14ac:dyDescent="0.25">
      <c r="A79" t="str">
        <f>'Active Log'!A81</f>
        <v>AL-QAHTANI-001</v>
      </c>
      <c r="B79" s="117">
        <f>'Active Log'!L81</f>
        <v>44959</v>
      </c>
      <c r="C79" t="str">
        <f>'Active Log'!S93</f>
        <v>Sent</v>
      </c>
      <c r="D79" t="str">
        <f t="shared" si="7"/>
        <v/>
      </c>
      <c r="E79" t="str">
        <f t="shared" ca="1" si="5"/>
        <v/>
      </c>
      <c r="F79" t="str">
        <f t="shared" ca="1" si="6"/>
        <v/>
      </c>
    </row>
    <row r="80" spans="1:6" x14ac:dyDescent="0.25">
      <c r="A80" t="str">
        <f>'Active Log'!A82</f>
        <v>AL-QAHTANI-001</v>
      </c>
      <c r="B80" s="117">
        <f>'Active Log'!L82</f>
        <v>44959</v>
      </c>
      <c r="C80" t="str">
        <f>'Active Log'!S94</f>
        <v>Sent</v>
      </c>
      <c r="D80" t="str">
        <f t="shared" si="7"/>
        <v/>
      </c>
      <c r="E80" t="str">
        <f t="shared" ca="1" si="5"/>
        <v/>
      </c>
      <c r="F80" t="str">
        <f t="shared" ca="1" si="6"/>
        <v/>
      </c>
    </row>
    <row r="81" spans="1:6" x14ac:dyDescent="0.25">
      <c r="A81" t="str">
        <f>'Active Log'!A83</f>
        <v>AL-QAHTANI-001</v>
      </c>
      <c r="B81" s="117">
        <f>'Active Log'!L83</f>
        <v>44959</v>
      </c>
      <c r="C81" t="str">
        <f>'Active Log'!S95</f>
        <v>Sent</v>
      </c>
      <c r="D81" t="str">
        <f t="shared" si="7"/>
        <v/>
      </c>
      <c r="E81" t="str">
        <f t="shared" ca="1" si="5"/>
        <v/>
      </c>
      <c r="F81" t="str">
        <f t="shared" ca="1" si="6"/>
        <v/>
      </c>
    </row>
    <row r="82" spans="1:6" x14ac:dyDescent="0.25">
      <c r="A82" t="str">
        <f>'Active Log'!A84</f>
        <v>AL-QAHTANI-001</v>
      </c>
      <c r="B82" s="117">
        <f>'Active Log'!L84</f>
        <v>44959</v>
      </c>
      <c r="C82" t="str">
        <f>'Active Log'!S96</f>
        <v>Sent</v>
      </c>
      <c r="D82" t="str">
        <f t="shared" si="7"/>
        <v/>
      </c>
      <c r="E82" t="str">
        <f t="shared" ca="1" si="5"/>
        <v/>
      </c>
      <c r="F82" t="str">
        <f t="shared" ca="1" si="6"/>
        <v/>
      </c>
    </row>
    <row r="83" spans="1:6" x14ac:dyDescent="0.25">
      <c r="A83" t="str">
        <f>'Active Log'!A85</f>
        <v>AL-QAHTANI-001</v>
      </c>
      <c r="B83" s="117">
        <f>'Active Log'!L85</f>
        <v>44959</v>
      </c>
      <c r="C83" t="str">
        <f>'Active Log'!S97</f>
        <v>Sent</v>
      </c>
      <c r="D83" t="str">
        <f t="shared" si="7"/>
        <v/>
      </c>
      <c r="E83" t="str">
        <f t="shared" ca="1" si="5"/>
        <v/>
      </c>
      <c r="F83" t="str">
        <f t="shared" ca="1" si="6"/>
        <v/>
      </c>
    </row>
    <row r="84" spans="1:6" x14ac:dyDescent="0.25">
      <c r="A84" t="str">
        <f>'Active Log'!A86</f>
        <v>AL-QAHTANI-001</v>
      </c>
      <c r="B84" s="117">
        <f>'Active Log'!L86</f>
        <v>44959</v>
      </c>
      <c r="C84" t="str">
        <f>'Active Log'!S98</f>
        <v>Sent</v>
      </c>
      <c r="D84" t="str">
        <f t="shared" si="7"/>
        <v/>
      </c>
      <c r="E84" t="str">
        <f t="shared" ca="1" si="5"/>
        <v/>
      </c>
      <c r="F84" t="str">
        <f t="shared" ca="1" si="6"/>
        <v/>
      </c>
    </row>
    <row r="85" spans="1:6" x14ac:dyDescent="0.25">
      <c r="A85" t="str">
        <f>'Active Log'!A87</f>
        <v>AL-QAHTANI-001</v>
      </c>
      <c r="B85" s="117">
        <f>'Active Log'!L87</f>
        <v>44959</v>
      </c>
      <c r="C85" t="str">
        <f>'Active Log'!S99</f>
        <v>Sent</v>
      </c>
      <c r="D85" t="str">
        <f t="shared" si="7"/>
        <v/>
      </c>
      <c r="E85" t="str">
        <f t="shared" ca="1" si="5"/>
        <v/>
      </c>
      <c r="F85" t="str">
        <f t="shared" ca="1" si="6"/>
        <v/>
      </c>
    </row>
    <row r="86" spans="1:6" x14ac:dyDescent="0.25">
      <c r="A86" t="str">
        <f>'Active Log'!A88</f>
        <v>AL-QAHTANI-001</v>
      </c>
      <c r="B86" s="117">
        <f>'Active Log'!L88</f>
        <v>44959</v>
      </c>
      <c r="C86" t="str">
        <f>'Active Log'!S100</f>
        <v>Sent</v>
      </c>
      <c r="D86" t="str">
        <f t="shared" si="7"/>
        <v/>
      </c>
      <c r="E86" t="str">
        <f t="shared" ca="1" si="5"/>
        <v/>
      </c>
      <c r="F86" t="str">
        <f t="shared" ca="1" si="6"/>
        <v/>
      </c>
    </row>
    <row r="87" spans="1:6" x14ac:dyDescent="0.25">
      <c r="A87" t="str">
        <f>'Active Log'!A89</f>
        <v>AL-QAHTANI-001</v>
      </c>
      <c r="B87" s="117">
        <f>'Active Log'!L89</f>
        <v>44959</v>
      </c>
      <c r="C87" t="str">
        <f>'Active Log'!S101</f>
        <v>Sent</v>
      </c>
      <c r="D87" t="str">
        <f t="shared" si="7"/>
        <v/>
      </c>
      <c r="E87" t="str">
        <f t="shared" ca="1" si="5"/>
        <v/>
      </c>
      <c r="F87" t="str">
        <f t="shared" ca="1" si="6"/>
        <v/>
      </c>
    </row>
    <row r="88" spans="1:6" x14ac:dyDescent="0.25">
      <c r="A88" t="str">
        <f>'Active Log'!A90</f>
        <v>AL-QAHTANI-001</v>
      </c>
      <c r="B88" s="117">
        <f>'Active Log'!L90</f>
        <v>44959</v>
      </c>
      <c r="C88" t="str">
        <f>'Active Log'!S102</f>
        <v>Sent</v>
      </c>
      <c r="D88" t="str">
        <f t="shared" si="7"/>
        <v/>
      </c>
      <c r="E88" t="str">
        <f t="shared" ca="1" si="5"/>
        <v/>
      </c>
      <c r="F88" t="str">
        <f t="shared" ca="1" si="6"/>
        <v/>
      </c>
    </row>
    <row r="89" spans="1:6" x14ac:dyDescent="0.25">
      <c r="A89" t="str">
        <f>'Active Log'!A91</f>
        <v>AL-QAHTANI-001</v>
      </c>
      <c r="B89" s="117">
        <f>'Active Log'!L91</f>
        <v>44959</v>
      </c>
      <c r="C89" t="str">
        <f>'Active Log'!S103</f>
        <v>Sent</v>
      </c>
      <c r="D89" t="str">
        <f t="shared" si="7"/>
        <v/>
      </c>
      <c r="E89" t="str">
        <f t="shared" ca="1" si="5"/>
        <v/>
      </c>
      <c r="F89" t="str">
        <f t="shared" ca="1" si="6"/>
        <v/>
      </c>
    </row>
    <row r="90" spans="1:6" x14ac:dyDescent="0.25">
      <c r="A90" t="str">
        <f>'Active Log'!A92</f>
        <v>AL-QAHTANI-001</v>
      </c>
      <c r="B90" s="117">
        <f>'Active Log'!L92</f>
        <v>44959</v>
      </c>
      <c r="C90" t="str">
        <f>'Active Log'!S104</f>
        <v>Sent</v>
      </c>
      <c r="D90" t="str">
        <f t="shared" si="7"/>
        <v/>
      </c>
      <c r="E90" t="str">
        <f t="shared" ca="1" si="5"/>
        <v/>
      </c>
      <c r="F90" t="str">
        <f t="shared" ca="1" si="6"/>
        <v/>
      </c>
    </row>
    <row r="91" spans="1:6" x14ac:dyDescent="0.25">
      <c r="A91" t="str">
        <f>'Active Log'!A93</f>
        <v>AL-QAHTANI-001</v>
      </c>
      <c r="B91" s="117">
        <f>'Active Log'!L93</f>
        <v>44959</v>
      </c>
      <c r="C91" t="str">
        <f>'Active Log'!S105</f>
        <v>Sent</v>
      </c>
      <c r="D91" t="str">
        <f t="shared" si="7"/>
        <v/>
      </c>
      <c r="E91" t="str">
        <f t="shared" ca="1" si="5"/>
        <v/>
      </c>
      <c r="F91" t="str">
        <f t="shared" ca="1" si="6"/>
        <v/>
      </c>
    </row>
    <row r="92" spans="1:6" x14ac:dyDescent="0.25">
      <c r="A92" t="str">
        <f>'Active Log'!A94</f>
        <v>AL-QAHTANI-001</v>
      </c>
      <c r="B92" s="117">
        <f>'Active Log'!L94</f>
        <v>44959</v>
      </c>
      <c r="C92" t="str">
        <f>'Active Log'!S106</f>
        <v>Sent</v>
      </c>
      <c r="D92" t="str">
        <f t="shared" si="7"/>
        <v/>
      </c>
      <c r="E92" t="str">
        <f t="shared" ca="1" si="5"/>
        <v/>
      </c>
      <c r="F92" t="str">
        <f t="shared" ca="1" si="6"/>
        <v/>
      </c>
    </row>
    <row r="93" spans="1:6" x14ac:dyDescent="0.25">
      <c r="A93" t="str">
        <f>'Active Log'!A95</f>
        <v>AL-QAHTANI-001</v>
      </c>
      <c r="B93" s="117">
        <f>'Active Log'!L95</f>
        <v>44959</v>
      </c>
      <c r="C93" t="str">
        <f>'Active Log'!S107</f>
        <v>Complete</v>
      </c>
      <c r="D93" t="str">
        <f t="shared" si="7"/>
        <v/>
      </c>
      <c r="E93" t="str">
        <f t="shared" ca="1" si="5"/>
        <v/>
      </c>
      <c r="F93" t="str">
        <f t="shared" ca="1" si="6"/>
        <v/>
      </c>
    </row>
    <row r="94" spans="1:6" x14ac:dyDescent="0.25">
      <c r="A94" t="str">
        <f>'Active Log'!A96</f>
        <v>AL-QAHTANI-001</v>
      </c>
      <c r="B94" s="117">
        <f>'Active Log'!L96</f>
        <v>44959</v>
      </c>
      <c r="C94" t="str">
        <f>'Active Log'!S108</f>
        <v>Complete</v>
      </c>
      <c r="D94" t="str">
        <f t="shared" si="7"/>
        <v/>
      </c>
      <c r="E94" t="str">
        <f t="shared" ca="1" si="5"/>
        <v/>
      </c>
      <c r="F94" t="str">
        <f t="shared" ca="1" si="6"/>
        <v/>
      </c>
    </row>
    <row r="95" spans="1:6" x14ac:dyDescent="0.25">
      <c r="A95" t="str">
        <f>'Active Log'!A97</f>
        <v>AL-QAHTANI-001</v>
      </c>
      <c r="B95" s="117">
        <f>'Active Log'!L97</f>
        <v>44959</v>
      </c>
      <c r="C95" t="str">
        <f>'Active Log'!S109</f>
        <v>Complete</v>
      </c>
      <c r="D95" t="str">
        <f t="shared" si="7"/>
        <v/>
      </c>
      <c r="E95" t="str">
        <f t="shared" ca="1" si="5"/>
        <v/>
      </c>
      <c r="F95" t="str">
        <f t="shared" ca="1" si="6"/>
        <v/>
      </c>
    </row>
    <row r="96" spans="1:6" x14ac:dyDescent="0.25">
      <c r="A96" t="str">
        <f>'Active Log'!A98</f>
        <v>AL-QAHTANI-001</v>
      </c>
      <c r="B96" s="117">
        <f>'Active Log'!L98</f>
        <v>44959</v>
      </c>
      <c r="C96" t="str">
        <f>'Active Log'!S110</f>
        <v>Complete</v>
      </c>
      <c r="D96" t="str">
        <f t="shared" si="7"/>
        <v/>
      </c>
      <c r="E96" t="str">
        <f t="shared" ca="1" si="5"/>
        <v/>
      </c>
      <c r="F96" t="str">
        <f t="shared" ca="1" si="6"/>
        <v/>
      </c>
    </row>
    <row r="97" spans="1:6" x14ac:dyDescent="0.25">
      <c r="A97" t="str">
        <f>'Active Log'!A99</f>
        <v>AL-QAHTANI-001</v>
      </c>
      <c r="B97" s="117">
        <f>'Active Log'!L99</f>
        <v>44959</v>
      </c>
      <c r="C97" t="str">
        <f>'Active Log'!S111</f>
        <v>Complete</v>
      </c>
      <c r="D97" t="str">
        <f t="shared" si="7"/>
        <v/>
      </c>
      <c r="E97" t="str">
        <f t="shared" ca="1" si="5"/>
        <v/>
      </c>
      <c r="F97" t="str">
        <f t="shared" ca="1" si="6"/>
        <v/>
      </c>
    </row>
    <row r="98" spans="1:6" x14ac:dyDescent="0.25">
      <c r="A98" t="str">
        <f>'Active Log'!A100</f>
        <v>AL-QAHTANI-001</v>
      </c>
      <c r="B98" s="117">
        <f>'Active Log'!L100</f>
        <v>44959</v>
      </c>
      <c r="C98" t="str">
        <f>'Active Log'!S112</f>
        <v>Complete</v>
      </c>
      <c r="D98" t="str">
        <f t="shared" si="7"/>
        <v/>
      </c>
      <c r="E98" t="str">
        <f t="shared" ca="1" si="5"/>
        <v/>
      </c>
      <c r="F98" t="str">
        <f t="shared" ca="1" si="6"/>
        <v/>
      </c>
    </row>
    <row r="99" spans="1:6" x14ac:dyDescent="0.25">
      <c r="A99" t="str">
        <f>'Active Log'!A101</f>
        <v>AL-QAHTANI-001</v>
      </c>
      <c r="B99" s="117">
        <f>'Active Log'!L101</f>
        <v>44959</v>
      </c>
      <c r="C99" t="str">
        <f>'Active Log'!S113</f>
        <v>Complete</v>
      </c>
      <c r="D99" t="str">
        <f t="shared" si="7"/>
        <v/>
      </c>
      <c r="E99" t="str">
        <f t="shared" ca="1" si="5"/>
        <v/>
      </c>
      <c r="F99" t="str">
        <f t="shared" ca="1" si="6"/>
        <v/>
      </c>
    </row>
    <row r="100" spans="1:6" x14ac:dyDescent="0.25">
      <c r="A100" t="str">
        <f>'Active Log'!A102</f>
        <v>AL-QAHTANI-001</v>
      </c>
      <c r="B100" s="117">
        <f>'Active Log'!L102</f>
        <v>44959</v>
      </c>
      <c r="C100" t="str">
        <f>'Active Log'!S114</f>
        <v>Complete</v>
      </c>
      <c r="D100" t="str">
        <f t="shared" si="7"/>
        <v/>
      </c>
      <c r="E100" t="str">
        <f t="shared" ca="1" si="5"/>
        <v/>
      </c>
      <c r="F100" t="str">
        <f t="shared" ca="1" si="6"/>
        <v/>
      </c>
    </row>
    <row r="101" spans="1:6" x14ac:dyDescent="0.25">
      <c r="A101" t="str">
        <f>'Active Log'!A103</f>
        <v>AL-QAHTANI-001</v>
      </c>
      <c r="B101" s="117">
        <f>'Active Log'!L103</f>
        <v>44959</v>
      </c>
      <c r="C101" t="str">
        <f>'Active Log'!S115</f>
        <v>Complete</v>
      </c>
      <c r="D101" t="str">
        <f t="shared" si="7"/>
        <v/>
      </c>
      <c r="E101" t="str">
        <f t="shared" ca="1" si="5"/>
        <v/>
      </c>
      <c r="F101" t="str">
        <f t="shared" ca="1" si="6"/>
        <v/>
      </c>
    </row>
    <row r="102" spans="1:6" x14ac:dyDescent="0.25">
      <c r="A102" t="str">
        <f>'Active Log'!A104</f>
        <v>AL-QAHTANI-001</v>
      </c>
      <c r="B102" s="117">
        <f>'Active Log'!L104</f>
        <v>44959</v>
      </c>
      <c r="C102" t="str">
        <f>'Active Log'!S116</f>
        <v>Complete</v>
      </c>
      <c r="D102" t="str">
        <f t="shared" si="7"/>
        <v/>
      </c>
      <c r="E102" t="str">
        <f t="shared" ca="1" si="5"/>
        <v/>
      </c>
      <c r="F102" t="str">
        <f t="shared" ca="1" si="6"/>
        <v/>
      </c>
    </row>
    <row r="103" spans="1:6" x14ac:dyDescent="0.25">
      <c r="A103" t="str">
        <f>'Active Log'!A105</f>
        <v>AL-QAHTANI-001</v>
      </c>
      <c r="B103" s="117">
        <f>'Active Log'!L105</f>
        <v>44959</v>
      </c>
      <c r="C103" t="str">
        <f>'Active Log'!S117</f>
        <v>Complete</v>
      </c>
      <c r="D103" t="str">
        <f t="shared" si="7"/>
        <v/>
      </c>
      <c r="E103" t="str">
        <f t="shared" ca="1" si="5"/>
        <v/>
      </c>
      <c r="F103" t="str">
        <f t="shared" ca="1" si="6"/>
        <v/>
      </c>
    </row>
    <row r="104" spans="1:6" x14ac:dyDescent="0.25">
      <c r="A104" t="str">
        <f>'Active Log'!A106</f>
        <v>ANH-002</v>
      </c>
      <c r="B104" s="117">
        <f>'Active Log'!L106</f>
        <v>44788</v>
      </c>
      <c r="C104" t="str">
        <f>'Active Log'!S118</f>
        <v>Complete</v>
      </c>
      <c r="D104" t="str">
        <f t="shared" si="7"/>
        <v/>
      </c>
      <c r="E104" t="str">
        <f t="shared" ca="1" si="5"/>
        <v/>
      </c>
      <c r="F104" t="str">
        <f t="shared" ca="1" si="6"/>
        <v/>
      </c>
    </row>
    <row r="105" spans="1:6" x14ac:dyDescent="0.25">
      <c r="A105" t="str">
        <f>'Active Log'!A107</f>
        <v>BORSES-013</v>
      </c>
      <c r="B105" s="117">
        <f>'Active Log'!L107</f>
        <v>44797</v>
      </c>
      <c r="C105" t="str">
        <f>'Active Log'!S119</f>
        <v>Complete</v>
      </c>
      <c r="D105" t="str">
        <f t="shared" si="7"/>
        <v/>
      </c>
      <c r="E105" t="str">
        <f t="shared" ca="1" si="5"/>
        <v/>
      </c>
      <c r="F105" t="str">
        <f t="shared" ca="1" si="6"/>
        <v/>
      </c>
    </row>
    <row r="106" spans="1:6" x14ac:dyDescent="0.25">
      <c r="A106" t="str">
        <f>'Active Log'!A108</f>
        <v>BORSES-014</v>
      </c>
      <c r="B106" s="117">
        <f>'Active Log'!L108</f>
        <v>45005</v>
      </c>
      <c r="C106" t="str">
        <f>'Active Log'!S120</f>
        <v>Complete</v>
      </c>
      <c r="D106" t="str">
        <f t="shared" si="7"/>
        <v/>
      </c>
      <c r="E106" t="str">
        <f t="shared" ca="1" si="5"/>
        <v/>
      </c>
      <c r="F106" t="str">
        <f t="shared" ca="1" si="6"/>
        <v/>
      </c>
    </row>
    <row r="107" spans="1:6" x14ac:dyDescent="0.25">
      <c r="A107" t="str">
        <f>'Active Log'!A109</f>
        <v>BORSES-014</v>
      </c>
      <c r="B107" s="117">
        <f>'Active Log'!L109</f>
        <v>45005</v>
      </c>
      <c r="C107" t="str">
        <f>'Active Log'!S121</f>
        <v>Complete</v>
      </c>
      <c r="D107" t="str">
        <f t="shared" si="7"/>
        <v/>
      </c>
      <c r="E107" t="str">
        <f t="shared" ca="1" si="5"/>
        <v/>
      </c>
      <c r="F107" t="str">
        <f t="shared" ca="1" si="6"/>
        <v/>
      </c>
    </row>
    <row r="108" spans="1:6" x14ac:dyDescent="0.25">
      <c r="A108" t="str">
        <f>'Active Log'!A110</f>
        <v>BORSES-014</v>
      </c>
      <c r="B108" s="117">
        <f>'Active Log'!L110</f>
        <v>45005</v>
      </c>
      <c r="C108" t="str">
        <f>'Active Log'!S122</f>
        <v>Sent</v>
      </c>
      <c r="D108" t="str">
        <f t="shared" si="7"/>
        <v/>
      </c>
      <c r="E108" t="str">
        <f t="shared" ca="1" si="5"/>
        <v/>
      </c>
      <c r="F108" t="str">
        <f t="shared" ca="1" si="6"/>
        <v/>
      </c>
    </row>
    <row r="109" spans="1:6" x14ac:dyDescent="0.25">
      <c r="A109" t="str">
        <f>'Active Log'!A111</f>
        <v>BORSES-014</v>
      </c>
      <c r="B109" s="117">
        <f>'Active Log'!L111</f>
        <v>45005</v>
      </c>
      <c r="C109" t="str">
        <f>'Active Log'!S123</f>
        <v>Suspended</v>
      </c>
      <c r="D109" t="str">
        <f t="shared" si="7"/>
        <v/>
      </c>
      <c r="E109" t="str">
        <f t="shared" ca="1" si="5"/>
        <v/>
      </c>
      <c r="F109" t="str">
        <f t="shared" ca="1" si="6"/>
        <v/>
      </c>
    </row>
    <row r="110" spans="1:6" x14ac:dyDescent="0.25">
      <c r="A110" t="str">
        <f>'Active Log'!A112</f>
        <v>BORSES-014</v>
      </c>
      <c r="B110" s="117">
        <f>'Active Log'!L112</f>
        <v>45005</v>
      </c>
      <c r="C110" t="str">
        <f>'Active Log'!S124</f>
        <v>Pending</v>
      </c>
      <c r="D110" t="str">
        <f t="shared" si="7"/>
        <v/>
      </c>
      <c r="E110" t="str">
        <f t="shared" ca="1" si="5"/>
        <v/>
      </c>
      <c r="F110" t="str">
        <f t="shared" ca="1" si="6"/>
        <v/>
      </c>
    </row>
    <row r="111" spans="1:6" x14ac:dyDescent="0.25">
      <c r="A111" t="str">
        <f>'Active Log'!A113</f>
        <v>BORSES-014</v>
      </c>
      <c r="B111" s="117">
        <f>'Active Log'!L113</f>
        <v>45005</v>
      </c>
      <c r="C111" t="str">
        <f>'Active Log'!S125</f>
        <v>Pending</v>
      </c>
      <c r="D111" t="str">
        <f t="shared" si="7"/>
        <v/>
      </c>
      <c r="E111" t="str">
        <f t="shared" ca="1" si="5"/>
        <v/>
      </c>
      <c r="F111" t="str">
        <f t="shared" ca="1" si="6"/>
        <v/>
      </c>
    </row>
    <row r="112" spans="1:6" x14ac:dyDescent="0.25">
      <c r="A112" t="str">
        <f>'Active Log'!A114</f>
        <v>BORSES-014</v>
      </c>
      <c r="B112" s="117">
        <f>'Active Log'!L114</f>
        <v>45005</v>
      </c>
      <c r="C112" t="str">
        <f>'Active Log'!S126</f>
        <v>Pending</v>
      </c>
      <c r="D112" t="str">
        <f t="shared" si="7"/>
        <v/>
      </c>
      <c r="E112" t="str">
        <f t="shared" ca="1" si="5"/>
        <v/>
      </c>
      <c r="F112" t="str">
        <f t="shared" ca="1" si="6"/>
        <v/>
      </c>
    </row>
    <row r="113" spans="1:6" x14ac:dyDescent="0.25">
      <c r="A113" t="str">
        <f>'Active Log'!A115</f>
        <v>BORSES-014</v>
      </c>
      <c r="B113" s="117">
        <f>'Active Log'!L115</f>
        <v>45005</v>
      </c>
      <c r="C113" t="str">
        <f>'Active Log'!S127</f>
        <v>Pending</v>
      </c>
      <c r="D113" t="str">
        <f t="shared" si="7"/>
        <v/>
      </c>
      <c r="E113" t="str">
        <f t="shared" ca="1" si="5"/>
        <v/>
      </c>
      <c r="F113" t="str">
        <f t="shared" ca="1" si="6"/>
        <v/>
      </c>
    </row>
    <row r="114" spans="1:6" x14ac:dyDescent="0.25">
      <c r="A114" t="str">
        <f>'Active Log'!A116</f>
        <v>BORSES-014</v>
      </c>
      <c r="B114" s="117">
        <f>'Active Log'!L116</f>
        <v>45005</v>
      </c>
      <c r="C114" t="str">
        <f>'Active Log'!S128</f>
        <v>Pending</v>
      </c>
      <c r="D114" t="str">
        <f t="shared" si="7"/>
        <v/>
      </c>
      <c r="E114" t="str">
        <f t="shared" ca="1" si="5"/>
        <v/>
      </c>
      <c r="F114" t="str">
        <f t="shared" ca="1" si="6"/>
        <v/>
      </c>
    </row>
    <row r="115" spans="1:6" x14ac:dyDescent="0.25">
      <c r="A115" t="str">
        <f>'Active Log'!A117</f>
        <v>BORSES-014</v>
      </c>
      <c r="B115" s="117">
        <f>'Active Log'!L117</f>
        <v>45005</v>
      </c>
      <c r="C115" t="str">
        <f>'Active Log'!S129</f>
        <v>Pending</v>
      </c>
      <c r="D115" t="str">
        <f t="shared" si="7"/>
        <v/>
      </c>
      <c r="E115" t="str">
        <f t="shared" ca="1" si="5"/>
        <v/>
      </c>
      <c r="F115" t="str">
        <f t="shared" ca="1" si="6"/>
        <v/>
      </c>
    </row>
    <row r="116" spans="1:6" x14ac:dyDescent="0.25">
      <c r="A116" t="str">
        <f>'Active Log'!A118</f>
        <v>BORSES-014</v>
      </c>
      <c r="B116" s="117">
        <f>'Active Log'!L118</f>
        <v>45005</v>
      </c>
      <c r="C116" t="str">
        <f>'Active Log'!S130</f>
        <v>Pending</v>
      </c>
      <c r="D116" t="str">
        <f t="shared" si="7"/>
        <v/>
      </c>
      <c r="E116" t="str">
        <f t="shared" ca="1" si="5"/>
        <v/>
      </c>
      <c r="F116" t="str">
        <f t="shared" ca="1" si="6"/>
        <v/>
      </c>
    </row>
    <row r="117" spans="1:6" x14ac:dyDescent="0.25">
      <c r="A117" t="str">
        <f>'Active Log'!A119</f>
        <v>BORSES-014</v>
      </c>
      <c r="B117" s="117">
        <f>'Active Log'!L119</f>
        <v>45005</v>
      </c>
      <c r="C117" t="str">
        <f>'Active Log'!S131</f>
        <v>Pending</v>
      </c>
      <c r="D117" t="str">
        <f t="shared" si="7"/>
        <v/>
      </c>
      <c r="E117" t="str">
        <f t="shared" ca="1" si="5"/>
        <v/>
      </c>
      <c r="F117" t="str">
        <f t="shared" ca="1" si="6"/>
        <v/>
      </c>
    </row>
    <row r="118" spans="1:6" x14ac:dyDescent="0.25">
      <c r="A118" t="str">
        <f>'Active Log'!A120</f>
        <v>BORSES-014</v>
      </c>
      <c r="B118" s="117">
        <f>'Active Log'!L120</f>
        <v>45005</v>
      </c>
      <c r="C118" t="str">
        <f>'Active Log'!S132</f>
        <v>Pending</v>
      </c>
      <c r="D118" t="str">
        <f t="shared" si="7"/>
        <v/>
      </c>
      <c r="E118" t="str">
        <f t="shared" ca="1" si="5"/>
        <v/>
      </c>
      <c r="F118" t="str">
        <f t="shared" ca="1" si="6"/>
        <v/>
      </c>
    </row>
    <row r="119" spans="1:6" x14ac:dyDescent="0.25">
      <c r="A119" t="str">
        <f>'Active Log'!A121</f>
        <v>BORSES-014</v>
      </c>
      <c r="B119" s="117">
        <f>'Active Log'!L121</f>
        <v>45005</v>
      </c>
      <c r="C119" t="str">
        <f>'Active Log'!S133</f>
        <v>Pending</v>
      </c>
      <c r="D119" t="str">
        <f t="shared" si="7"/>
        <v/>
      </c>
      <c r="E119" t="str">
        <f t="shared" ca="1" si="5"/>
        <v/>
      </c>
      <c r="F119" t="str">
        <f t="shared" ca="1" si="6"/>
        <v/>
      </c>
    </row>
    <row r="120" spans="1:6" x14ac:dyDescent="0.25">
      <c r="A120" t="str">
        <f>'Active Log'!A122</f>
        <v>BORSES-015</v>
      </c>
      <c r="B120" s="117">
        <f>'Active Log'!L122</f>
        <v>45013</v>
      </c>
      <c r="C120" t="str">
        <f>'Active Log'!S134</f>
        <v>Pending</v>
      </c>
      <c r="D120">
        <f t="shared" si="7"/>
        <v>45013</v>
      </c>
      <c r="E120">
        <f t="shared" ca="1" si="5"/>
        <v>20</v>
      </c>
      <c r="F120" t="str">
        <f t="shared" ca="1" si="6"/>
        <v>16-20</v>
      </c>
    </row>
    <row r="121" spans="1:6" x14ac:dyDescent="0.25">
      <c r="A121" t="str">
        <f>'Active Log'!A123</f>
        <v>BORSES-015</v>
      </c>
      <c r="C121" t="str">
        <f>'Active Log'!S135</f>
        <v>Pending</v>
      </c>
      <c r="D121">
        <f t="shared" si="7"/>
        <v>45013</v>
      </c>
      <c r="E121">
        <f t="shared" ca="1" si="5"/>
        <v>20</v>
      </c>
      <c r="F121" t="str">
        <f t="shared" ca="1" si="6"/>
        <v>16-20</v>
      </c>
    </row>
    <row r="122" spans="1:6" x14ac:dyDescent="0.25">
      <c r="A122" t="str">
        <f>'Active Log'!A124</f>
        <v>CARILLO-001</v>
      </c>
      <c r="B122" s="117">
        <f>'Active Log'!L124</f>
        <v>45079</v>
      </c>
      <c r="C122" t="str">
        <f>'Active Log'!S136</f>
        <v>Pending</v>
      </c>
      <c r="D122">
        <f t="shared" si="7"/>
        <v>45079</v>
      </c>
      <c r="E122">
        <f t="shared" ca="1" si="5"/>
        <v>10</v>
      </c>
      <c r="F122" t="str">
        <f t="shared" ca="1" si="6"/>
        <v>8-12</v>
      </c>
    </row>
    <row r="123" spans="1:6" x14ac:dyDescent="0.25">
      <c r="A123" t="str">
        <f>'Active Log'!A125</f>
        <v>CARILLO-001</v>
      </c>
      <c r="B123" s="117">
        <f>'Active Log'!L125</f>
        <v>45079</v>
      </c>
      <c r="C123" t="str">
        <f>'Active Log'!S137</f>
        <v>Pending</v>
      </c>
      <c r="D123">
        <f t="shared" si="7"/>
        <v>45079</v>
      </c>
      <c r="E123">
        <f t="shared" ca="1" si="5"/>
        <v>10</v>
      </c>
      <c r="F123" t="str">
        <f t="shared" ca="1" si="6"/>
        <v>8-12</v>
      </c>
    </row>
    <row r="124" spans="1:6" x14ac:dyDescent="0.25">
      <c r="A124" t="str">
        <f>'Active Log'!A126</f>
        <v>CHEN-001</v>
      </c>
      <c r="B124" s="117">
        <f>'Active Log'!L126</f>
        <v>45040</v>
      </c>
      <c r="C124" t="str">
        <f>'Active Log'!S138</f>
        <v>Pending</v>
      </c>
      <c r="D124">
        <f t="shared" si="7"/>
        <v>45040</v>
      </c>
      <c r="E124">
        <f t="shared" ca="1" si="5"/>
        <v>16</v>
      </c>
      <c r="F124" t="str">
        <f t="shared" ca="1" si="6"/>
        <v>12-16</v>
      </c>
    </row>
    <row r="125" spans="1:6" x14ac:dyDescent="0.25">
      <c r="A125" t="str">
        <f>'Active Log'!A127</f>
        <v>CHEN-001</v>
      </c>
      <c r="B125" s="117">
        <f>'Active Log'!L127</f>
        <v>45040</v>
      </c>
      <c r="C125" t="str">
        <f>'Active Log'!S139</f>
        <v>Pending</v>
      </c>
      <c r="D125">
        <f t="shared" si="7"/>
        <v>45040</v>
      </c>
      <c r="E125">
        <f t="shared" ca="1" si="5"/>
        <v>16</v>
      </c>
      <c r="F125" t="str">
        <f t="shared" ca="1" si="6"/>
        <v>12-16</v>
      </c>
    </row>
    <row r="126" spans="1:6" x14ac:dyDescent="0.25">
      <c r="A126" t="str">
        <f>'Active Log'!A128</f>
        <v>CHEN-001</v>
      </c>
      <c r="B126" s="117">
        <f>'Active Log'!L128</f>
        <v>45040</v>
      </c>
      <c r="C126" t="str">
        <f>'Active Log'!S140</f>
        <v>Pending</v>
      </c>
      <c r="D126">
        <f t="shared" si="7"/>
        <v>45040</v>
      </c>
      <c r="E126">
        <f t="shared" ca="1" si="5"/>
        <v>16</v>
      </c>
      <c r="F126" t="str">
        <f t="shared" ca="1" si="6"/>
        <v>12-16</v>
      </c>
    </row>
    <row r="127" spans="1:6" x14ac:dyDescent="0.25">
      <c r="A127" t="str">
        <f>'Active Log'!A129</f>
        <v>CHEN-001</v>
      </c>
      <c r="B127" s="117">
        <f>'Active Log'!L129</f>
        <v>45040</v>
      </c>
      <c r="C127" t="str">
        <f>'Active Log'!S141</f>
        <v>Pending</v>
      </c>
      <c r="D127">
        <f t="shared" si="7"/>
        <v>45040</v>
      </c>
      <c r="E127">
        <f t="shared" ca="1" si="5"/>
        <v>16</v>
      </c>
      <c r="F127" t="str">
        <f t="shared" ca="1" si="6"/>
        <v>12-16</v>
      </c>
    </row>
    <row r="128" spans="1:6" x14ac:dyDescent="0.25">
      <c r="A128" t="str">
        <f>'Active Log'!A130</f>
        <v>CHEN-001</v>
      </c>
      <c r="B128" s="117">
        <f>'Active Log'!L130</f>
        <v>45040</v>
      </c>
      <c r="C128" t="str">
        <f>'Active Log'!S142</f>
        <v>Pending</v>
      </c>
      <c r="D128">
        <f t="shared" si="7"/>
        <v>45040</v>
      </c>
      <c r="E128">
        <f t="shared" ca="1" si="5"/>
        <v>16</v>
      </c>
      <c r="F128" t="str">
        <f t="shared" ca="1" si="6"/>
        <v>12-16</v>
      </c>
    </row>
    <row r="129" spans="1:6" x14ac:dyDescent="0.25">
      <c r="A129" t="str">
        <f>'Active Log'!A131</f>
        <v>CHEN-001</v>
      </c>
      <c r="B129" s="117">
        <f>'Active Log'!L131</f>
        <v>45040</v>
      </c>
      <c r="C129" t="str">
        <f>'Active Log'!S143</f>
        <v>Pending</v>
      </c>
      <c r="D129">
        <f t="shared" si="7"/>
        <v>45040</v>
      </c>
      <c r="E129">
        <f t="shared" ca="1" si="5"/>
        <v>16</v>
      </c>
      <c r="F129" t="str">
        <f t="shared" ca="1" si="6"/>
        <v>12-16</v>
      </c>
    </row>
    <row r="130" spans="1:6" x14ac:dyDescent="0.25">
      <c r="A130" t="str">
        <f>'Active Log'!A132</f>
        <v>CHEN-001</v>
      </c>
      <c r="B130" s="117">
        <f>'Active Log'!L132</f>
        <v>45040</v>
      </c>
      <c r="C130" t="str">
        <f>'Active Log'!S144</f>
        <v>Pending</v>
      </c>
      <c r="D130">
        <f t="shared" si="7"/>
        <v>45040</v>
      </c>
      <c r="E130">
        <f t="shared" ref="E130:E193" ca="1" si="8">IF(D130&lt;&gt;"", FLOOR((TODAY()-D130)/7,1), "")</f>
        <v>16</v>
      </c>
      <c r="F130" t="str">
        <f t="shared" ref="F130:F193" ca="1" si="9">IF(E130&lt;&gt;"", VLOOKUP(E130, $H$2:$I$32, 2, TRUE), "")</f>
        <v>12-16</v>
      </c>
    </row>
    <row r="131" spans="1:6" x14ac:dyDescent="0.25">
      <c r="A131" t="str">
        <f>'Active Log'!A133</f>
        <v>CHEN-001</v>
      </c>
      <c r="B131" s="117">
        <f>'Active Log'!L133</f>
        <v>45040</v>
      </c>
      <c r="C131" t="str">
        <f>'Active Log'!S145</f>
        <v>Pending</v>
      </c>
      <c r="D131">
        <f t="shared" si="7"/>
        <v>45040</v>
      </c>
      <c r="E131">
        <f t="shared" ca="1" si="8"/>
        <v>16</v>
      </c>
      <c r="F131" t="str">
        <f t="shared" ca="1" si="9"/>
        <v>12-16</v>
      </c>
    </row>
    <row r="132" spans="1:6" x14ac:dyDescent="0.25">
      <c r="A132" t="str">
        <f>'Active Log'!A134</f>
        <v>CHEN-001</v>
      </c>
      <c r="B132" s="117">
        <f>'Active Log'!L134</f>
        <v>45040</v>
      </c>
      <c r="C132" t="str">
        <f>'Active Log'!S146</f>
        <v>Suspended</v>
      </c>
      <c r="D132">
        <f t="shared" ref="D132:D171" si="10">IF(COUNTIFS($A$2:$A$1048576, A132, $C$2:$C$1048576, "complete")&gt;0, "", _xlfn.MAXIFS($B$2:$B$1048576, $A$2:$A$1048576, A132, $C$2:$C$1048576, "&lt;&gt;complete"))</f>
        <v>45040</v>
      </c>
      <c r="E132">
        <f t="shared" ca="1" si="8"/>
        <v>16</v>
      </c>
      <c r="F132" t="str">
        <f t="shared" ca="1" si="9"/>
        <v>12-16</v>
      </c>
    </row>
    <row r="133" spans="1:6" x14ac:dyDescent="0.25">
      <c r="A133" t="str">
        <f>'Active Log'!A135</f>
        <v>CHEN-001</v>
      </c>
      <c r="B133" s="117">
        <f>'Active Log'!L135</f>
        <v>45040</v>
      </c>
      <c r="C133" t="str">
        <f>'Active Log'!S147</f>
        <v>Suspended</v>
      </c>
      <c r="D133">
        <f t="shared" si="10"/>
        <v>45040</v>
      </c>
      <c r="E133">
        <f t="shared" ca="1" si="8"/>
        <v>16</v>
      </c>
      <c r="F133" t="str">
        <f t="shared" ca="1" si="9"/>
        <v>12-16</v>
      </c>
    </row>
    <row r="134" spans="1:6" x14ac:dyDescent="0.25">
      <c r="A134" t="str">
        <f>'Active Log'!A136</f>
        <v>CHEN-001</v>
      </c>
      <c r="B134" s="117">
        <f>'Active Log'!L136</f>
        <v>45040</v>
      </c>
      <c r="C134" t="str">
        <f>'Active Log'!S148</f>
        <v>Suspended</v>
      </c>
      <c r="D134">
        <f t="shared" si="10"/>
        <v>45040</v>
      </c>
      <c r="E134">
        <f t="shared" ca="1" si="8"/>
        <v>16</v>
      </c>
      <c r="F134" t="str">
        <f t="shared" ca="1" si="9"/>
        <v>12-16</v>
      </c>
    </row>
    <row r="135" spans="1:6" x14ac:dyDescent="0.25">
      <c r="A135" t="str">
        <f>'Active Log'!A137</f>
        <v>CHEN-001</v>
      </c>
      <c r="B135" s="117">
        <f>'Active Log'!L137</f>
        <v>45040</v>
      </c>
      <c r="C135" t="str">
        <f>'Active Log'!S149</f>
        <v>Suspended</v>
      </c>
      <c r="D135">
        <f t="shared" si="10"/>
        <v>45040</v>
      </c>
      <c r="E135">
        <f t="shared" ca="1" si="8"/>
        <v>16</v>
      </c>
      <c r="F135" t="str">
        <f t="shared" ca="1" si="9"/>
        <v>12-16</v>
      </c>
    </row>
    <row r="136" spans="1:6" x14ac:dyDescent="0.25">
      <c r="A136" t="str">
        <f>'Active Log'!A138</f>
        <v>CHEN-001</v>
      </c>
      <c r="B136" s="117">
        <f>'Active Log'!L138</f>
        <v>45040</v>
      </c>
      <c r="C136" t="str">
        <f>'Active Log'!S150</f>
        <v>Suspended</v>
      </c>
      <c r="D136">
        <f t="shared" si="10"/>
        <v>45040</v>
      </c>
      <c r="E136">
        <f t="shared" ca="1" si="8"/>
        <v>16</v>
      </c>
      <c r="F136" t="str">
        <f t="shared" ca="1" si="9"/>
        <v>12-16</v>
      </c>
    </row>
    <row r="137" spans="1:6" x14ac:dyDescent="0.25">
      <c r="A137" t="str">
        <f>'Active Log'!A139</f>
        <v>CHEN-001</v>
      </c>
      <c r="B137" s="117">
        <f>'Active Log'!L139</f>
        <v>45040</v>
      </c>
      <c r="C137" t="str">
        <f>'Active Log'!S151</f>
        <v>Suspended</v>
      </c>
      <c r="D137">
        <f t="shared" si="10"/>
        <v>45040</v>
      </c>
      <c r="E137">
        <f t="shared" ca="1" si="8"/>
        <v>16</v>
      </c>
      <c r="F137" t="str">
        <f t="shared" ca="1" si="9"/>
        <v>12-16</v>
      </c>
    </row>
    <row r="138" spans="1:6" x14ac:dyDescent="0.25">
      <c r="A138" t="str">
        <f>'Active Log'!A140</f>
        <v>CHEN-001</v>
      </c>
      <c r="B138" s="117">
        <f>'Active Log'!L140</f>
        <v>45040</v>
      </c>
      <c r="C138" t="str">
        <f>'Active Log'!S152</f>
        <v>Suspended</v>
      </c>
      <c r="D138">
        <f t="shared" si="10"/>
        <v>45040</v>
      </c>
      <c r="E138">
        <f t="shared" ca="1" si="8"/>
        <v>16</v>
      </c>
      <c r="F138" t="str">
        <f t="shared" ca="1" si="9"/>
        <v>12-16</v>
      </c>
    </row>
    <row r="139" spans="1:6" x14ac:dyDescent="0.25">
      <c r="A139" t="str">
        <f>'Active Log'!A141</f>
        <v>CHEN-001</v>
      </c>
      <c r="B139" s="117">
        <f>'Active Log'!L141</f>
        <v>45040</v>
      </c>
      <c r="C139" t="str">
        <f>'Active Log'!S153</f>
        <v>Suspended</v>
      </c>
      <c r="D139">
        <f t="shared" si="10"/>
        <v>45040</v>
      </c>
      <c r="E139">
        <f t="shared" ca="1" si="8"/>
        <v>16</v>
      </c>
      <c r="F139" t="str">
        <f t="shared" ca="1" si="9"/>
        <v>12-16</v>
      </c>
    </row>
    <row r="140" spans="1:6" x14ac:dyDescent="0.25">
      <c r="A140" t="str">
        <f>'Active Log'!A142</f>
        <v>CHEN-001</v>
      </c>
      <c r="B140" s="117">
        <f>'Active Log'!L142</f>
        <v>45040</v>
      </c>
      <c r="C140" t="str">
        <f>'Active Log'!S154</f>
        <v>Suspended</v>
      </c>
      <c r="D140">
        <f t="shared" si="10"/>
        <v>45040</v>
      </c>
      <c r="E140">
        <f t="shared" ca="1" si="8"/>
        <v>16</v>
      </c>
      <c r="F140" t="str">
        <f t="shared" ca="1" si="9"/>
        <v>12-16</v>
      </c>
    </row>
    <row r="141" spans="1:6" x14ac:dyDescent="0.25">
      <c r="A141" t="str">
        <f>'Active Log'!A143</f>
        <v>CHEN-001</v>
      </c>
      <c r="B141" s="117">
        <f>'Active Log'!L143</f>
        <v>45040</v>
      </c>
      <c r="C141" t="str">
        <f>'Active Log'!S155</f>
        <v>Suspended</v>
      </c>
      <c r="D141">
        <f t="shared" si="10"/>
        <v>45040</v>
      </c>
      <c r="E141">
        <f t="shared" ca="1" si="8"/>
        <v>16</v>
      </c>
      <c r="F141" t="str">
        <f t="shared" ca="1" si="9"/>
        <v>12-16</v>
      </c>
    </row>
    <row r="142" spans="1:6" x14ac:dyDescent="0.25">
      <c r="A142" t="str">
        <f>'Active Log'!A144</f>
        <v>CHEN-001</v>
      </c>
      <c r="B142" s="117">
        <f>'Active Log'!L144</f>
        <v>45040</v>
      </c>
      <c r="C142" t="str">
        <f>'Active Log'!S156</f>
        <v>Pending</v>
      </c>
      <c r="D142">
        <f t="shared" si="10"/>
        <v>45040</v>
      </c>
      <c r="E142">
        <f t="shared" ca="1" si="8"/>
        <v>16</v>
      </c>
      <c r="F142" t="str">
        <f t="shared" ca="1" si="9"/>
        <v>12-16</v>
      </c>
    </row>
    <row r="143" spans="1:6" x14ac:dyDescent="0.25">
      <c r="A143" t="str">
        <f>'Active Log'!A145</f>
        <v>CHEN-001</v>
      </c>
      <c r="B143" s="117">
        <f>'Active Log'!L145</f>
        <v>45040</v>
      </c>
      <c r="C143" t="str">
        <f>'Active Log'!S157</f>
        <v>Sent</v>
      </c>
      <c r="D143">
        <f t="shared" si="10"/>
        <v>45040</v>
      </c>
      <c r="E143">
        <f t="shared" ca="1" si="8"/>
        <v>16</v>
      </c>
      <c r="F143" t="str">
        <f t="shared" ca="1" si="9"/>
        <v>12-16</v>
      </c>
    </row>
    <row r="144" spans="1:6" x14ac:dyDescent="0.25">
      <c r="A144" t="str">
        <f>'Active Log'!A146</f>
        <v>DERGHAM-011</v>
      </c>
      <c r="B144" s="117">
        <f>'Active Log'!L146</f>
        <v>44957</v>
      </c>
      <c r="C144" t="str">
        <f>'Active Log'!S158</f>
        <v>Sent</v>
      </c>
      <c r="D144">
        <f t="shared" si="10"/>
        <v>44957</v>
      </c>
      <c r="E144">
        <f t="shared" ca="1" si="8"/>
        <v>28</v>
      </c>
      <c r="F144" t="str">
        <f t="shared" ca="1" si="9"/>
        <v>24-28</v>
      </c>
    </row>
    <row r="145" spans="1:6" x14ac:dyDescent="0.25">
      <c r="A145" t="str">
        <f>'Active Log'!A147</f>
        <v>DERGHAM-011</v>
      </c>
      <c r="B145" s="117">
        <f>'Active Log'!L147</f>
        <v>44957</v>
      </c>
      <c r="C145" t="str">
        <f>'Active Log'!S159</f>
        <v>Pending</v>
      </c>
      <c r="D145">
        <f t="shared" si="10"/>
        <v>44957</v>
      </c>
      <c r="E145">
        <f t="shared" ca="1" si="8"/>
        <v>28</v>
      </c>
      <c r="F145" t="str">
        <f t="shared" ca="1" si="9"/>
        <v>24-28</v>
      </c>
    </row>
    <row r="146" spans="1:6" x14ac:dyDescent="0.25">
      <c r="A146" t="str">
        <f>'Active Log'!A148</f>
        <v>DERGHAM-011</v>
      </c>
      <c r="B146" s="117">
        <f>'Active Log'!L148</f>
        <v>44957</v>
      </c>
      <c r="C146" t="str">
        <f>'Active Log'!S160</f>
        <v>Sent</v>
      </c>
      <c r="D146">
        <f t="shared" si="10"/>
        <v>44957</v>
      </c>
      <c r="E146">
        <f t="shared" ca="1" si="8"/>
        <v>28</v>
      </c>
      <c r="F146" t="str">
        <f t="shared" ca="1" si="9"/>
        <v>24-28</v>
      </c>
    </row>
    <row r="147" spans="1:6" x14ac:dyDescent="0.25">
      <c r="A147" t="str">
        <f>'Active Log'!A149</f>
        <v>DERGHAM-011</v>
      </c>
      <c r="B147" s="117">
        <f>'Active Log'!L149</f>
        <v>44957</v>
      </c>
      <c r="C147" t="str">
        <f>'Active Log'!S161</f>
        <v>Sent</v>
      </c>
      <c r="D147">
        <f t="shared" si="10"/>
        <v>44957</v>
      </c>
      <c r="E147">
        <f t="shared" ca="1" si="8"/>
        <v>28</v>
      </c>
      <c r="F147" t="str">
        <f t="shared" ca="1" si="9"/>
        <v>24-28</v>
      </c>
    </row>
    <row r="148" spans="1:6" x14ac:dyDescent="0.25">
      <c r="A148" t="str">
        <f>'Active Log'!A150</f>
        <v>DERGHAM-011</v>
      </c>
      <c r="B148" s="117">
        <f>'Active Log'!L150</f>
        <v>44957</v>
      </c>
      <c r="C148" t="str">
        <f>'Active Log'!S162</f>
        <v>Sent</v>
      </c>
      <c r="D148">
        <f t="shared" si="10"/>
        <v>44957</v>
      </c>
      <c r="E148">
        <f t="shared" ca="1" si="8"/>
        <v>28</v>
      </c>
      <c r="F148" t="str">
        <f t="shared" ca="1" si="9"/>
        <v>24-28</v>
      </c>
    </row>
    <row r="149" spans="1:6" x14ac:dyDescent="0.25">
      <c r="A149" t="str">
        <f>'Active Log'!A151</f>
        <v>DERGHAM-011</v>
      </c>
      <c r="B149" s="117">
        <f>'Active Log'!L151</f>
        <v>44957</v>
      </c>
      <c r="C149" t="str">
        <f>'Active Log'!S163</f>
        <v>Sent</v>
      </c>
      <c r="D149">
        <f t="shared" si="10"/>
        <v>44957</v>
      </c>
      <c r="E149">
        <f t="shared" ca="1" si="8"/>
        <v>28</v>
      </c>
      <c r="F149" t="str">
        <f t="shared" ca="1" si="9"/>
        <v>24-28</v>
      </c>
    </row>
    <row r="150" spans="1:6" x14ac:dyDescent="0.25">
      <c r="A150" t="str">
        <f>'Active Log'!A152</f>
        <v>DERGHAM-011</v>
      </c>
      <c r="B150" s="117">
        <f>'Active Log'!L152</f>
        <v>44957</v>
      </c>
      <c r="C150" t="str">
        <f>'Active Log'!S164</f>
        <v>Pending</v>
      </c>
      <c r="D150">
        <f t="shared" si="10"/>
        <v>44957</v>
      </c>
      <c r="E150">
        <f t="shared" ca="1" si="8"/>
        <v>28</v>
      </c>
      <c r="F150" t="str">
        <f t="shared" ca="1" si="9"/>
        <v>24-28</v>
      </c>
    </row>
    <row r="151" spans="1:6" x14ac:dyDescent="0.25">
      <c r="A151" t="str">
        <f>'Active Log'!A153</f>
        <v>DERGHAM-011</v>
      </c>
      <c r="B151" s="117">
        <f>'Active Log'!L153</f>
        <v>44957</v>
      </c>
      <c r="C151" t="str">
        <f>'Active Log'!S165</f>
        <v>Sent</v>
      </c>
      <c r="D151">
        <f t="shared" si="10"/>
        <v>44957</v>
      </c>
      <c r="E151">
        <f t="shared" ca="1" si="8"/>
        <v>28</v>
      </c>
      <c r="F151" t="str">
        <f t="shared" ca="1" si="9"/>
        <v>24-28</v>
      </c>
    </row>
    <row r="152" spans="1:6" x14ac:dyDescent="0.25">
      <c r="A152" t="str">
        <f>'Active Log'!A154</f>
        <v>DERGHAM-011</v>
      </c>
      <c r="B152" s="117">
        <f>'Active Log'!L154</f>
        <v>44957</v>
      </c>
      <c r="C152" t="str">
        <f>'Active Log'!S166</f>
        <v>Pending</v>
      </c>
      <c r="D152">
        <f t="shared" si="10"/>
        <v>44957</v>
      </c>
      <c r="E152">
        <f t="shared" ca="1" si="8"/>
        <v>28</v>
      </c>
      <c r="F152" t="str">
        <f t="shared" ca="1" si="9"/>
        <v>24-28</v>
      </c>
    </row>
    <row r="153" spans="1:6" x14ac:dyDescent="0.25">
      <c r="A153" t="str">
        <f>'Active Log'!A155</f>
        <v>DERGHAM-011</v>
      </c>
      <c r="B153" s="117">
        <f>'Active Log'!L155</f>
        <v>44957</v>
      </c>
      <c r="C153" t="str">
        <f>'Active Log'!S167</f>
        <v>Pending</v>
      </c>
      <c r="D153">
        <f t="shared" si="10"/>
        <v>44957</v>
      </c>
      <c r="E153">
        <f t="shared" ca="1" si="8"/>
        <v>28</v>
      </c>
      <c r="F153" t="str">
        <f t="shared" ca="1" si="9"/>
        <v>24-28</v>
      </c>
    </row>
    <row r="154" spans="1:6" x14ac:dyDescent="0.25">
      <c r="A154" t="str">
        <f>'Active Log'!A156</f>
        <v>FAISAL-001</v>
      </c>
      <c r="B154" s="117">
        <f>'Active Log'!L156</f>
        <v>44580</v>
      </c>
      <c r="C154" t="str">
        <f>'Active Log'!S168</f>
        <v>Pending</v>
      </c>
      <c r="D154">
        <f t="shared" si="10"/>
        <v>44585</v>
      </c>
      <c r="E154">
        <f t="shared" ca="1" si="8"/>
        <v>81</v>
      </c>
      <c r="F154" t="str">
        <f t="shared" ca="1" si="9"/>
        <v>80+</v>
      </c>
    </row>
    <row r="155" spans="1:6" x14ac:dyDescent="0.25">
      <c r="A155" t="str">
        <f>'Active Log'!A157</f>
        <v>FAISAL-001</v>
      </c>
      <c r="B155" s="117">
        <f>'Active Log'!L157</f>
        <v>44585</v>
      </c>
      <c r="C155" t="str">
        <f>'Active Log'!S169</f>
        <v>Sent</v>
      </c>
      <c r="D155">
        <f t="shared" si="10"/>
        <v>44585</v>
      </c>
      <c r="E155">
        <f t="shared" ca="1" si="8"/>
        <v>81</v>
      </c>
      <c r="F155" t="str">
        <f t="shared" ca="1" si="9"/>
        <v>80+</v>
      </c>
    </row>
    <row r="156" spans="1:6" x14ac:dyDescent="0.25">
      <c r="A156" t="str">
        <f>'Active Log'!A158</f>
        <v>FAISAL-001</v>
      </c>
      <c r="B156" s="117">
        <f>'Active Log'!L158</f>
        <v>44585</v>
      </c>
      <c r="C156" t="str">
        <f>'Active Log'!S170</f>
        <v>Sent</v>
      </c>
      <c r="D156">
        <f t="shared" si="10"/>
        <v>44585</v>
      </c>
      <c r="E156">
        <f t="shared" ca="1" si="8"/>
        <v>81</v>
      </c>
      <c r="F156" t="str">
        <f t="shared" ca="1" si="9"/>
        <v>80+</v>
      </c>
    </row>
    <row r="157" spans="1:6" x14ac:dyDescent="0.25">
      <c r="A157" t="str">
        <f>'Active Log'!A159</f>
        <v>FAISAL-001</v>
      </c>
      <c r="B157" s="117">
        <f>'Active Log'!L159</f>
        <v>44580</v>
      </c>
      <c r="C157" t="str">
        <f>'Active Log'!S171</f>
        <v>Pending</v>
      </c>
      <c r="D157">
        <f t="shared" si="10"/>
        <v>44585</v>
      </c>
      <c r="E157">
        <f t="shared" ca="1" si="8"/>
        <v>81</v>
      </c>
      <c r="F157" t="str">
        <f t="shared" ca="1" si="9"/>
        <v>80+</v>
      </c>
    </row>
    <row r="158" spans="1:6" x14ac:dyDescent="0.25">
      <c r="A158" t="str">
        <f>'Active Log'!A160</f>
        <v>JOSE-001</v>
      </c>
      <c r="B158" s="117">
        <f>'Active Log'!L160</f>
        <v>45044</v>
      </c>
      <c r="C158" t="str">
        <f>'Active Log'!S172</f>
        <v>Sent</v>
      </c>
      <c r="D158">
        <f t="shared" si="10"/>
        <v>45083</v>
      </c>
      <c r="E158">
        <f t="shared" ca="1" si="8"/>
        <v>10</v>
      </c>
      <c r="F158" t="str">
        <f t="shared" ca="1" si="9"/>
        <v>8-12</v>
      </c>
    </row>
    <row r="159" spans="1:6" x14ac:dyDescent="0.25">
      <c r="A159" t="str">
        <f>'Active Log'!A161</f>
        <v>JOSE-001</v>
      </c>
      <c r="B159" s="117">
        <f>'Active Log'!L161</f>
        <v>45083</v>
      </c>
      <c r="C159" t="str">
        <f>'Active Log'!S173</f>
        <v>Sent</v>
      </c>
      <c r="D159">
        <f t="shared" si="10"/>
        <v>45083</v>
      </c>
      <c r="E159">
        <f t="shared" ca="1" si="8"/>
        <v>10</v>
      </c>
      <c r="F159" t="str">
        <f t="shared" ca="1" si="9"/>
        <v>8-12</v>
      </c>
    </row>
    <row r="160" spans="1:6" x14ac:dyDescent="0.25">
      <c r="A160" t="str">
        <f>'Active Log'!A162</f>
        <v>KHETARPAL-001</v>
      </c>
      <c r="B160" s="117">
        <f>'Active Log'!L162</f>
        <v>44980</v>
      </c>
      <c r="C160" t="str">
        <f>'Active Log'!S174</f>
        <v>Sent</v>
      </c>
      <c r="D160" t="str">
        <f t="shared" si="10"/>
        <v/>
      </c>
      <c r="E160" t="str">
        <f t="shared" ca="1" si="8"/>
        <v/>
      </c>
      <c r="F160" t="str">
        <f t="shared" ca="1" si="9"/>
        <v/>
      </c>
    </row>
    <row r="161" spans="1:6" x14ac:dyDescent="0.25">
      <c r="A161" t="str">
        <f>'Active Log'!A163</f>
        <v>KHETARPAL-001</v>
      </c>
      <c r="B161" s="117">
        <f>'Active Log'!L163</f>
        <v>44980</v>
      </c>
      <c r="C161" t="str">
        <f>'Active Log'!S175</f>
        <v>Sent</v>
      </c>
      <c r="D161" t="str">
        <f t="shared" si="10"/>
        <v/>
      </c>
      <c r="E161" t="str">
        <f t="shared" ca="1" si="8"/>
        <v/>
      </c>
      <c r="F161" t="str">
        <f t="shared" ca="1" si="9"/>
        <v/>
      </c>
    </row>
    <row r="162" spans="1:6" x14ac:dyDescent="0.25">
      <c r="A162" t="str">
        <f>'Active Log'!A164</f>
        <v>KHETARPAL-001</v>
      </c>
      <c r="B162" s="117">
        <f>'Active Log'!L164</f>
        <v>44980</v>
      </c>
      <c r="C162" t="str">
        <f>'Active Log'!S176</f>
        <v>Sent</v>
      </c>
      <c r="D162" t="str">
        <f t="shared" si="10"/>
        <v/>
      </c>
      <c r="E162" t="str">
        <f t="shared" ca="1" si="8"/>
        <v/>
      </c>
      <c r="F162" t="str">
        <f t="shared" ca="1" si="9"/>
        <v/>
      </c>
    </row>
    <row r="163" spans="1:6" x14ac:dyDescent="0.25">
      <c r="A163" t="str">
        <f>'Active Log'!A165</f>
        <v>KHETARPAL-001</v>
      </c>
      <c r="B163" s="117">
        <f>'Active Log'!L165</f>
        <v>44980</v>
      </c>
      <c r="C163" t="str">
        <f>'Active Log'!S177</f>
        <v>Sent</v>
      </c>
      <c r="D163" t="str">
        <f t="shared" si="10"/>
        <v/>
      </c>
      <c r="E163" t="str">
        <f t="shared" ca="1" si="8"/>
        <v/>
      </c>
      <c r="F163" t="str">
        <f t="shared" ca="1" si="9"/>
        <v/>
      </c>
    </row>
    <row r="164" spans="1:6" x14ac:dyDescent="0.25">
      <c r="A164" t="str">
        <f>'Active Log'!A166</f>
        <v>KHETARPAL-001</v>
      </c>
      <c r="B164" s="117">
        <f>'Active Log'!L166</f>
        <v>44980</v>
      </c>
      <c r="C164" t="str">
        <f>'Active Log'!S178</f>
        <v>Complete</v>
      </c>
      <c r="D164" t="str">
        <f t="shared" si="10"/>
        <v/>
      </c>
      <c r="E164" t="str">
        <f t="shared" ca="1" si="8"/>
        <v/>
      </c>
      <c r="F164" t="str">
        <f t="shared" ca="1" si="9"/>
        <v/>
      </c>
    </row>
    <row r="165" spans="1:6" x14ac:dyDescent="0.25">
      <c r="A165" t="str">
        <f>'Active Log'!A167</f>
        <v>KHETARPAL-001</v>
      </c>
      <c r="B165" s="117">
        <f>'Active Log'!L167</f>
        <v>44980</v>
      </c>
      <c r="C165" t="str">
        <f>'Active Log'!S179</f>
        <v>Complete</v>
      </c>
      <c r="D165" t="str">
        <f t="shared" si="10"/>
        <v/>
      </c>
      <c r="E165" t="str">
        <f t="shared" ca="1" si="8"/>
        <v/>
      </c>
      <c r="F165" t="str">
        <f t="shared" ca="1" si="9"/>
        <v/>
      </c>
    </row>
    <row r="166" spans="1:6" x14ac:dyDescent="0.25">
      <c r="A166" t="str">
        <f>'Active Log'!A168</f>
        <v>KHETARPAL-001</v>
      </c>
      <c r="B166" s="117">
        <f>'Active Log'!L168</f>
        <v>45077</v>
      </c>
      <c r="C166" t="str">
        <f>'Active Log'!S180</f>
        <v>Complete</v>
      </c>
      <c r="D166" t="str">
        <f t="shared" si="10"/>
        <v/>
      </c>
      <c r="E166" t="str">
        <f t="shared" ca="1" si="8"/>
        <v/>
      </c>
      <c r="F166" t="str">
        <f t="shared" ca="1" si="9"/>
        <v/>
      </c>
    </row>
    <row r="167" spans="1:6" x14ac:dyDescent="0.25">
      <c r="A167" t="str">
        <f>'Active Log'!A169</f>
        <v>KHETARPAL-001</v>
      </c>
      <c r="B167" s="117">
        <f>'Active Log'!L169</f>
        <v>44980</v>
      </c>
      <c r="C167" t="str">
        <f>'Active Log'!S181</f>
        <v>Complete</v>
      </c>
      <c r="D167" t="str">
        <f t="shared" si="10"/>
        <v/>
      </c>
      <c r="E167" t="str">
        <f t="shared" ca="1" si="8"/>
        <v/>
      </c>
      <c r="F167" t="str">
        <f t="shared" ca="1" si="9"/>
        <v/>
      </c>
    </row>
    <row r="168" spans="1:6" x14ac:dyDescent="0.25">
      <c r="A168" t="str">
        <f>'Active Log'!A170</f>
        <v>KHETARPAL-001</v>
      </c>
      <c r="B168" s="117">
        <f>'Active Log'!L170</f>
        <v>44980</v>
      </c>
      <c r="C168" t="str">
        <f>'Active Log'!S182</f>
        <v>Complete</v>
      </c>
      <c r="D168" t="str">
        <f t="shared" si="10"/>
        <v/>
      </c>
      <c r="E168" t="str">
        <f t="shared" ca="1" si="8"/>
        <v/>
      </c>
      <c r="F168" t="str">
        <f t="shared" ca="1" si="9"/>
        <v/>
      </c>
    </row>
    <row r="169" spans="1:6" x14ac:dyDescent="0.25">
      <c r="A169" t="str">
        <f>'Active Log'!A171</f>
        <v>KHETARPAL-001</v>
      </c>
      <c r="B169" s="117">
        <f>'Active Log'!L171</f>
        <v>44980</v>
      </c>
      <c r="C169" t="str">
        <f>'Active Log'!S183</f>
        <v>Complete</v>
      </c>
      <c r="D169" t="str">
        <f t="shared" si="10"/>
        <v/>
      </c>
      <c r="E169" t="str">
        <f t="shared" ca="1" si="8"/>
        <v/>
      </c>
      <c r="F169" t="str">
        <f t="shared" ca="1" si="9"/>
        <v/>
      </c>
    </row>
    <row r="170" spans="1:6" x14ac:dyDescent="0.25">
      <c r="A170" t="str">
        <f>'Active Log'!A172</f>
        <v>KHETARPAL-001</v>
      </c>
      <c r="B170" s="117">
        <f>'Active Log'!L172</f>
        <v>44980</v>
      </c>
      <c r="C170" t="str">
        <f>'Active Log'!S184</f>
        <v>Complete</v>
      </c>
      <c r="D170" t="str">
        <f t="shared" si="10"/>
        <v/>
      </c>
      <c r="E170" t="str">
        <f t="shared" ca="1" si="8"/>
        <v/>
      </c>
      <c r="F170" t="str">
        <f t="shared" ca="1" si="9"/>
        <v/>
      </c>
    </row>
    <row r="171" spans="1:6" x14ac:dyDescent="0.25">
      <c r="A171" t="str">
        <f>'Active Log'!A173</f>
        <v>KHETARPAL-001</v>
      </c>
      <c r="B171" s="117">
        <f>'Active Log'!L173</f>
        <v>44980</v>
      </c>
      <c r="C171" t="str">
        <f>'Active Log'!S185</f>
        <v>Complete</v>
      </c>
      <c r="D171" t="str">
        <f t="shared" si="10"/>
        <v/>
      </c>
      <c r="E171" t="str">
        <f t="shared" ca="1" si="8"/>
        <v/>
      </c>
      <c r="F171" t="str">
        <f t="shared" ca="1" si="9"/>
        <v/>
      </c>
    </row>
    <row r="172" spans="1:6" x14ac:dyDescent="0.25">
      <c r="A172" t="str">
        <f>'Active Log'!A174</f>
        <v>KHETARPAL-001</v>
      </c>
      <c r="B172" s="117">
        <f>'Active Log'!L174</f>
        <v>44980</v>
      </c>
      <c r="C172" t="str">
        <f>'Active Log'!S186</f>
        <v>Sent</v>
      </c>
      <c r="D172" t="str">
        <f t="shared" ref="D172:D193" si="11">IF(COUNTIFS($A$2:$A$1048576, A172, $C$2:$C$1048576, "complete")&gt;0, "", _xlfn.MAXIFS($B$2:$B$1048576, $A$2:$A$1048576, A172, $C$2:$C$1048576, "&lt;&gt;complete"))</f>
        <v/>
      </c>
      <c r="E172" t="str">
        <f t="shared" ca="1" si="8"/>
        <v/>
      </c>
      <c r="F172" t="str">
        <f t="shared" ca="1" si="9"/>
        <v/>
      </c>
    </row>
    <row r="173" spans="1:6" x14ac:dyDescent="0.25">
      <c r="A173" t="str">
        <f>'Active Log'!A175</f>
        <v>KHETARPAL-001</v>
      </c>
      <c r="B173" s="117">
        <f>'Active Log'!L175</f>
        <v>44980</v>
      </c>
      <c r="C173" t="str">
        <f>'Active Log'!S187</f>
        <v>Pending</v>
      </c>
      <c r="D173" t="str">
        <f t="shared" si="11"/>
        <v/>
      </c>
      <c r="E173" t="str">
        <f t="shared" ca="1" si="8"/>
        <v/>
      </c>
      <c r="F173" t="str">
        <f t="shared" ca="1" si="9"/>
        <v/>
      </c>
    </row>
    <row r="174" spans="1:6" x14ac:dyDescent="0.25">
      <c r="A174" t="str">
        <f>'Active Log'!A176</f>
        <v>KHETARPAL-001</v>
      </c>
      <c r="B174" s="117">
        <f>'Active Log'!L176</f>
        <v>44980</v>
      </c>
      <c r="C174">
        <f>'Active Log'!S188</f>
        <v>0</v>
      </c>
      <c r="D174" t="str">
        <f t="shared" si="11"/>
        <v/>
      </c>
      <c r="E174" t="str">
        <f t="shared" ca="1" si="8"/>
        <v/>
      </c>
      <c r="F174" t="str">
        <f t="shared" ca="1" si="9"/>
        <v/>
      </c>
    </row>
    <row r="175" spans="1:6" x14ac:dyDescent="0.25">
      <c r="A175" t="str">
        <f>'Active Log'!A177</f>
        <v>KHETARPAL-001</v>
      </c>
      <c r="B175" s="117">
        <f>'Active Log'!L177</f>
        <v>44980</v>
      </c>
      <c r="C175">
        <f>'Active Log'!S189</f>
        <v>0</v>
      </c>
      <c r="D175" t="str">
        <f t="shared" si="11"/>
        <v/>
      </c>
      <c r="E175" t="str">
        <f t="shared" ca="1" si="8"/>
        <v/>
      </c>
      <c r="F175" t="str">
        <f t="shared" ca="1" si="9"/>
        <v/>
      </c>
    </row>
    <row r="176" spans="1:6" x14ac:dyDescent="0.25">
      <c r="A176" t="str">
        <f>'Active Log'!A178</f>
        <v>LI-001</v>
      </c>
      <c r="B176" s="117">
        <f>'Active Log'!L178</f>
        <v>44774</v>
      </c>
      <c r="C176" t="str">
        <f>'Active Log'!S190</f>
        <v>Sent</v>
      </c>
      <c r="D176">
        <f t="shared" si="11"/>
        <v>44774</v>
      </c>
      <c r="E176">
        <f t="shared" ca="1" si="8"/>
        <v>54</v>
      </c>
      <c r="F176" t="str">
        <f t="shared" ca="1" si="9"/>
        <v>52-56</v>
      </c>
    </row>
    <row r="177" spans="1:6" x14ac:dyDescent="0.25">
      <c r="A177" t="str">
        <f>'Active Log'!A179</f>
        <v>LI-001</v>
      </c>
      <c r="B177" s="117">
        <f>'Active Log'!L179</f>
        <v>44774</v>
      </c>
      <c r="C177" t="str">
        <f>'Active Log'!S191</f>
        <v>Sent</v>
      </c>
      <c r="D177">
        <f t="shared" si="11"/>
        <v>44774</v>
      </c>
      <c r="E177">
        <f t="shared" ca="1" si="8"/>
        <v>54</v>
      </c>
      <c r="F177" t="str">
        <f t="shared" ca="1" si="9"/>
        <v>52-56</v>
      </c>
    </row>
    <row r="178" spans="1:6" x14ac:dyDescent="0.25">
      <c r="A178" t="str">
        <f>'Active Log'!A180</f>
        <v>LI-001</v>
      </c>
      <c r="B178" s="117">
        <f>'Active Log'!L180</f>
        <v>44774</v>
      </c>
      <c r="C178" t="str">
        <f>'Active Log'!S192</f>
        <v>Sent</v>
      </c>
      <c r="D178">
        <f t="shared" si="11"/>
        <v>44774</v>
      </c>
      <c r="E178">
        <f t="shared" ca="1" si="8"/>
        <v>54</v>
      </c>
      <c r="F178" t="str">
        <f t="shared" ca="1" si="9"/>
        <v>52-56</v>
      </c>
    </row>
    <row r="179" spans="1:6" x14ac:dyDescent="0.25">
      <c r="A179" t="str">
        <f>'Active Log'!A181</f>
        <v>LI-001</v>
      </c>
      <c r="B179" s="117">
        <f>'Active Log'!L181</f>
        <v>44774</v>
      </c>
      <c r="C179" t="str">
        <f>'Active Log'!S193</f>
        <v>Sent</v>
      </c>
      <c r="D179">
        <f t="shared" si="11"/>
        <v>44774</v>
      </c>
      <c r="E179">
        <f t="shared" ca="1" si="8"/>
        <v>54</v>
      </c>
      <c r="F179" t="str">
        <f t="shared" ca="1" si="9"/>
        <v>52-56</v>
      </c>
    </row>
    <row r="180" spans="1:6" x14ac:dyDescent="0.25">
      <c r="A180" t="str">
        <f>'Active Log'!A182</f>
        <v>LI-001</v>
      </c>
      <c r="B180" s="117">
        <f>'Active Log'!L182</f>
        <v>44774</v>
      </c>
      <c r="C180" t="str">
        <f>'Active Log'!S194</f>
        <v>Sent</v>
      </c>
      <c r="D180">
        <f t="shared" si="11"/>
        <v>44774</v>
      </c>
      <c r="E180">
        <f t="shared" ca="1" si="8"/>
        <v>54</v>
      </c>
      <c r="F180" t="str">
        <f t="shared" ca="1" si="9"/>
        <v>52-56</v>
      </c>
    </row>
    <row r="181" spans="1:6" x14ac:dyDescent="0.25">
      <c r="A181" t="str">
        <f>'Active Log'!A183</f>
        <v>LI-001</v>
      </c>
      <c r="B181" s="117">
        <f>'Active Log'!L183</f>
        <v>44774</v>
      </c>
      <c r="C181" t="str">
        <f>'Active Log'!S195</f>
        <v>Sent</v>
      </c>
      <c r="D181">
        <f t="shared" si="11"/>
        <v>44774</v>
      </c>
      <c r="E181">
        <f t="shared" ca="1" si="8"/>
        <v>54</v>
      </c>
      <c r="F181" t="str">
        <f t="shared" ca="1" si="9"/>
        <v>52-56</v>
      </c>
    </row>
    <row r="182" spans="1:6" x14ac:dyDescent="0.25">
      <c r="A182" t="str">
        <f>'Active Log'!A184</f>
        <v>LI-001</v>
      </c>
      <c r="B182" s="117">
        <f>'Active Log'!L184</f>
        <v>44774</v>
      </c>
      <c r="C182" t="str">
        <f>'Active Log'!S196</f>
        <v>Sent</v>
      </c>
      <c r="D182">
        <f t="shared" si="11"/>
        <v>44774</v>
      </c>
      <c r="E182">
        <f t="shared" ca="1" si="8"/>
        <v>54</v>
      </c>
      <c r="F182" t="str">
        <f t="shared" ca="1" si="9"/>
        <v>52-56</v>
      </c>
    </row>
    <row r="183" spans="1:6" x14ac:dyDescent="0.25">
      <c r="A183" t="str">
        <f>'Active Log'!A185</f>
        <v>LI-001</v>
      </c>
      <c r="B183" s="117">
        <f>'Active Log'!L185</f>
        <v>44774</v>
      </c>
      <c r="C183" t="str">
        <f>'Active Log'!S197</f>
        <v>Sent</v>
      </c>
      <c r="D183">
        <f t="shared" si="11"/>
        <v>44774</v>
      </c>
      <c r="E183">
        <f t="shared" ca="1" si="8"/>
        <v>54</v>
      </c>
      <c r="F183" t="str">
        <f t="shared" ca="1" si="9"/>
        <v>52-56</v>
      </c>
    </row>
    <row r="184" spans="1:6" x14ac:dyDescent="0.25">
      <c r="A184" t="str">
        <f>'Active Log'!A186</f>
        <v>LI-002</v>
      </c>
      <c r="B184" s="117">
        <f>'Active Log'!L186</f>
        <v>44993</v>
      </c>
      <c r="C184" t="str">
        <f>'Active Log'!S198</f>
        <v>Complete</v>
      </c>
      <c r="D184" t="str">
        <f t="shared" si="11"/>
        <v/>
      </c>
      <c r="E184" t="str">
        <f t="shared" ca="1" si="8"/>
        <v/>
      </c>
      <c r="F184" t="str">
        <f t="shared" ca="1" si="9"/>
        <v/>
      </c>
    </row>
    <row r="185" spans="1:6" x14ac:dyDescent="0.25">
      <c r="A185" t="str">
        <f>'Active Log'!A187</f>
        <v>LI-002</v>
      </c>
      <c r="B185" s="117">
        <f>'Active Log'!L187</f>
        <v>44993</v>
      </c>
      <c r="C185" t="str">
        <f>'Active Log'!S199</f>
        <v>Complete</v>
      </c>
      <c r="D185" t="str">
        <f t="shared" si="11"/>
        <v/>
      </c>
      <c r="E185" t="str">
        <f t="shared" ca="1" si="8"/>
        <v/>
      </c>
      <c r="F185" t="str">
        <f t="shared" ca="1" si="9"/>
        <v/>
      </c>
    </row>
    <row r="186" spans="1:6" x14ac:dyDescent="0.25">
      <c r="A186" t="str">
        <f>'Active Log'!A188</f>
        <v>MA-001</v>
      </c>
      <c r="C186" t="str">
        <f>'Active Log'!S200</f>
        <v>Complete</v>
      </c>
      <c r="D186" t="str">
        <f t="shared" si="11"/>
        <v/>
      </c>
      <c r="E186" t="str">
        <f t="shared" ca="1" si="8"/>
        <v/>
      </c>
      <c r="F186" t="str">
        <f t="shared" ca="1" si="9"/>
        <v/>
      </c>
    </row>
    <row r="187" spans="1:6" x14ac:dyDescent="0.25">
      <c r="A187" t="str">
        <f>'Active Log'!A189</f>
        <v>MA-001</v>
      </c>
      <c r="C187" t="str">
        <f>'Active Log'!S201</f>
        <v>Complete</v>
      </c>
      <c r="D187" t="str">
        <f t="shared" si="11"/>
        <v/>
      </c>
      <c r="E187" t="str">
        <f t="shared" ca="1" si="8"/>
        <v/>
      </c>
      <c r="F187" t="str">
        <f t="shared" ca="1" si="9"/>
        <v/>
      </c>
    </row>
    <row r="188" spans="1:6" x14ac:dyDescent="0.25">
      <c r="A188" t="str">
        <f>'Active Log'!A190</f>
        <v>MA-001</v>
      </c>
      <c r="C188" t="str">
        <f>'Active Log'!S202</f>
        <v>Complete</v>
      </c>
      <c r="D188" t="str">
        <f t="shared" si="11"/>
        <v/>
      </c>
      <c r="E188" t="str">
        <f t="shared" ca="1" si="8"/>
        <v/>
      </c>
      <c r="F188" t="str">
        <f t="shared" ca="1" si="9"/>
        <v/>
      </c>
    </row>
    <row r="189" spans="1:6" x14ac:dyDescent="0.25">
      <c r="A189" t="str">
        <f>'Active Log'!A191</f>
        <v>MA-001</v>
      </c>
      <c r="C189" t="str">
        <f>'Active Log'!S203</f>
        <v>Complete</v>
      </c>
      <c r="D189" t="str">
        <f t="shared" si="11"/>
        <v/>
      </c>
      <c r="E189" t="str">
        <f t="shared" ca="1" si="8"/>
        <v/>
      </c>
      <c r="F189" t="str">
        <f t="shared" ca="1" si="9"/>
        <v/>
      </c>
    </row>
    <row r="190" spans="1:6" x14ac:dyDescent="0.25">
      <c r="A190" t="str">
        <f>'Active Log'!A192</f>
        <v>MA-001</v>
      </c>
      <c r="C190" t="str">
        <f>'Active Log'!S204</f>
        <v>Complete</v>
      </c>
      <c r="D190" t="str">
        <f t="shared" si="11"/>
        <v/>
      </c>
      <c r="E190" t="str">
        <f t="shared" ca="1" si="8"/>
        <v/>
      </c>
      <c r="F190" t="str">
        <f t="shared" ca="1" si="9"/>
        <v/>
      </c>
    </row>
    <row r="191" spans="1:6" x14ac:dyDescent="0.25">
      <c r="A191" t="str">
        <f>'Active Log'!A193</f>
        <v>MA-001</v>
      </c>
      <c r="C191" t="str">
        <f>'Active Log'!S205</f>
        <v>Complete</v>
      </c>
      <c r="D191" t="str">
        <f t="shared" si="11"/>
        <v/>
      </c>
      <c r="E191" t="str">
        <f t="shared" ca="1" si="8"/>
        <v/>
      </c>
      <c r="F191" t="str">
        <f t="shared" ca="1" si="9"/>
        <v/>
      </c>
    </row>
    <row r="192" spans="1:6" x14ac:dyDescent="0.25">
      <c r="A192" t="str">
        <f>'Active Log'!A194</f>
        <v>MA-001</v>
      </c>
      <c r="C192" t="str">
        <f>'Active Log'!S206</f>
        <v>Complete</v>
      </c>
      <c r="D192" t="str">
        <f t="shared" si="11"/>
        <v/>
      </c>
      <c r="E192" t="str">
        <f t="shared" ca="1" si="8"/>
        <v/>
      </c>
      <c r="F192" t="str">
        <f t="shared" ca="1" si="9"/>
        <v/>
      </c>
    </row>
    <row r="193" spans="1:6" x14ac:dyDescent="0.25">
      <c r="A193" t="str">
        <f>'Active Log'!A195</f>
        <v>MA-001</v>
      </c>
      <c r="C193" t="str">
        <f>'Active Log'!S207</f>
        <v>Complete</v>
      </c>
      <c r="D193" t="str">
        <f t="shared" si="11"/>
        <v/>
      </c>
      <c r="E193" t="str">
        <f t="shared" ca="1" si="8"/>
        <v/>
      </c>
      <c r="F193" t="str">
        <f t="shared" ca="1" si="9"/>
        <v/>
      </c>
    </row>
    <row r="194" spans="1:6" x14ac:dyDescent="0.25">
      <c r="A194" t="str">
        <f>'Active Log'!A196</f>
        <v>MA-001</v>
      </c>
      <c r="C194" t="str">
        <f>'Active Log'!S208</f>
        <v>Complete</v>
      </c>
      <c r="D194" t="str">
        <f t="shared" ref="D194:D257" si="12">IF(COUNTIFS($A$2:$A$1048576, A194, $C$2:$C$1048576, "complete")&gt;0, "", _xlfn.MAXIFS($B$2:$B$1048576, $A$2:$A$1048576, A194, $C$2:$C$1048576, "&lt;&gt;complete"))</f>
        <v/>
      </c>
      <c r="E194" t="str">
        <f t="shared" ref="E194:E257" ca="1" si="13">IF(D194&lt;&gt;"", FLOOR((TODAY()-D194)/7,1), "")</f>
        <v/>
      </c>
      <c r="F194" t="str">
        <f t="shared" ref="F194:F257" ca="1" si="14">IF(E194&lt;&gt;"", VLOOKUP(E194, $H$2:$I$32, 2, TRUE), "")</f>
        <v/>
      </c>
    </row>
    <row r="195" spans="1:6" x14ac:dyDescent="0.25">
      <c r="A195" t="str">
        <f>'Active Log'!A197</f>
        <v>MA-001</v>
      </c>
      <c r="C195" t="str">
        <f>'Active Log'!S209</f>
        <v>Complete</v>
      </c>
      <c r="D195" t="str">
        <f t="shared" si="12"/>
        <v/>
      </c>
      <c r="E195" t="str">
        <f t="shared" ca="1" si="13"/>
        <v/>
      </c>
      <c r="F195" t="str">
        <f t="shared" ca="1" si="14"/>
        <v/>
      </c>
    </row>
    <row r="196" spans="1:6" x14ac:dyDescent="0.25">
      <c r="A196" t="str">
        <f>'Active Log'!A198</f>
        <v>MA-002</v>
      </c>
      <c r="B196" s="117">
        <f>'Active Log'!L198</f>
        <v>45028</v>
      </c>
      <c r="C196" t="str">
        <f>'Active Log'!S210</f>
        <v>Complete</v>
      </c>
      <c r="D196" t="str">
        <f t="shared" si="12"/>
        <v/>
      </c>
      <c r="E196" t="str">
        <f t="shared" ca="1" si="13"/>
        <v/>
      </c>
      <c r="F196" t="str">
        <f t="shared" ca="1" si="14"/>
        <v/>
      </c>
    </row>
    <row r="197" spans="1:6" x14ac:dyDescent="0.25">
      <c r="A197" t="str">
        <f>'Active Log'!A199</f>
        <v>MA-002</v>
      </c>
      <c r="B197" s="117">
        <f>'Active Log'!L199</f>
        <v>45028</v>
      </c>
      <c r="C197" t="str">
        <f>'Active Log'!S211</f>
        <v>Complete</v>
      </c>
      <c r="D197" t="str">
        <f t="shared" si="12"/>
        <v/>
      </c>
      <c r="E197" t="str">
        <f t="shared" ca="1" si="13"/>
        <v/>
      </c>
      <c r="F197" t="str">
        <f t="shared" ca="1" si="14"/>
        <v/>
      </c>
    </row>
    <row r="198" spans="1:6" x14ac:dyDescent="0.25">
      <c r="A198" t="str">
        <f>'Active Log'!A200</f>
        <v>MA-002</v>
      </c>
      <c r="B198" s="117">
        <f>'Active Log'!L200</f>
        <v>45028</v>
      </c>
      <c r="C198" t="str">
        <f>'Active Log'!S212</f>
        <v>Complete</v>
      </c>
      <c r="D198" t="str">
        <f t="shared" si="12"/>
        <v/>
      </c>
      <c r="E198" t="str">
        <f t="shared" ca="1" si="13"/>
        <v/>
      </c>
      <c r="F198" t="str">
        <f t="shared" ca="1" si="14"/>
        <v/>
      </c>
    </row>
    <row r="199" spans="1:6" x14ac:dyDescent="0.25">
      <c r="A199" t="str">
        <f>'Active Log'!A201</f>
        <v>MA-002</v>
      </c>
      <c r="B199" s="117">
        <f>'Active Log'!L201</f>
        <v>45028</v>
      </c>
      <c r="C199" t="str">
        <f>'Active Log'!S213</f>
        <v>Complete</v>
      </c>
      <c r="D199" t="str">
        <f t="shared" si="12"/>
        <v/>
      </c>
      <c r="E199" t="str">
        <f t="shared" ca="1" si="13"/>
        <v/>
      </c>
      <c r="F199" t="str">
        <f t="shared" ca="1" si="14"/>
        <v/>
      </c>
    </row>
    <row r="200" spans="1:6" x14ac:dyDescent="0.25">
      <c r="A200" t="str">
        <f>'Active Log'!A202</f>
        <v>MA-002</v>
      </c>
      <c r="B200" s="117">
        <f>'Active Log'!L202</f>
        <v>45028</v>
      </c>
      <c r="C200" t="str">
        <f>'Active Log'!S214</f>
        <v>Complete</v>
      </c>
      <c r="D200" t="str">
        <f t="shared" si="12"/>
        <v/>
      </c>
      <c r="E200" t="str">
        <f t="shared" ca="1" si="13"/>
        <v/>
      </c>
      <c r="F200" t="str">
        <f t="shared" ca="1" si="14"/>
        <v/>
      </c>
    </row>
    <row r="201" spans="1:6" x14ac:dyDescent="0.25">
      <c r="A201" t="str">
        <f>'Active Log'!A203</f>
        <v>MA-002</v>
      </c>
      <c r="B201" s="117">
        <f>'Active Log'!L203</f>
        <v>45028</v>
      </c>
      <c r="C201" t="str">
        <f>'Active Log'!S215</f>
        <v>Complete</v>
      </c>
      <c r="D201" t="str">
        <f t="shared" si="12"/>
        <v/>
      </c>
      <c r="E201" t="str">
        <f t="shared" ca="1" si="13"/>
        <v/>
      </c>
      <c r="F201" t="str">
        <f t="shared" ca="1" si="14"/>
        <v/>
      </c>
    </row>
    <row r="202" spans="1:6" x14ac:dyDescent="0.25">
      <c r="A202" t="str">
        <f>'Active Log'!A204</f>
        <v>MA-002</v>
      </c>
      <c r="B202" s="117">
        <f>'Active Log'!L204</f>
        <v>45028</v>
      </c>
      <c r="C202" t="str">
        <f>'Active Log'!S216</f>
        <v>Complete</v>
      </c>
      <c r="D202" t="str">
        <f t="shared" si="12"/>
        <v/>
      </c>
      <c r="E202" t="str">
        <f t="shared" ca="1" si="13"/>
        <v/>
      </c>
      <c r="F202" t="str">
        <f t="shared" ca="1" si="14"/>
        <v/>
      </c>
    </row>
    <row r="203" spans="1:6" x14ac:dyDescent="0.25">
      <c r="A203" t="str">
        <f>'Active Log'!A205</f>
        <v>MA-002</v>
      </c>
      <c r="B203" s="117">
        <f>'Active Log'!L205</f>
        <v>45028</v>
      </c>
      <c r="C203" t="str">
        <f>'Active Log'!S217</f>
        <v>Complete</v>
      </c>
      <c r="D203" t="str">
        <f t="shared" si="12"/>
        <v/>
      </c>
      <c r="E203" t="str">
        <f t="shared" ca="1" si="13"/>
        <v/>
      </c>
      <c r="F203" t="str">
        <f t="shared" ca="1" si="14"/>
        <v/>
      </c>
    </row>
    <row r="204" spans="1:6" x14ac:dyDescent="0.25">
      <c r="A204" t="str">
        <f>'Active Log'!A206</f>
        <v>MA-002</v>
      </c>
      <c r="B204" s="117">
        <f>'Active Log'!L206</f>
        <v>45028</v>
      </c>
      <c r="C204" t="str">
        <f>'Active Log'!S218</f>
        <v>Complete</v>
      </c>
      <c r="D204" t="str">
        <f t="shared" si="12"/>
        <v/>
      </c>
      <c r="E204" t="str">
        <f t="shared" ca="1" si="13"/>
        <v/>
      </c>
      <c r="F204" t="str">
        <f t="shared" ca="1" si="14"/>
        <v/>
      </c>
    </row>
    <row r="205" spans="1:6" x14ac:dyDescent="0.25">
      <c r="A205" t="str">
        <f>'Active Log'!A207</f>
        <v>MA-002</v>
      </c>
      <c r="B205" s="117">
        <f>'Active Log'!L207</f>
        <v>45028</v>
      </c>
      <c r="C205" t="str">
        <f>'Active Log'!S219</f>
        <v>Complete</v>
      </c>
      <c r="D205" t="str">
        <f t="shared" si="12"/>
        <v/>
      </c>
      <c r="E205" t="str">
        <f t="shared" ca="1" si="13"/>
        <v/>
      </c>
      <c r="F205" t="str">
        <f t="shared" ca="1" si="14"/>
        <v/>
      </c>
    </row>
    <row r="206" spans="1:6" x14ac:dyDescent="0.25">
      <c r="A206" t="str">
        <f>'Active Log'!A208</f>
        <v>MA-002</v>
      </c>
      <c r="B206" s="117">
        <f>'Active Log'!L208</f>
        <v>45028</v>
      </c>
      <c r="C206" t="str">
        <f>'Active Log'!S220</f>
        <v>DOS</v>
      </c>
      <c r="D206" t="str">
        <f t="shared" si="12"/>
        <v/>
      </c>
      <c r="E206" t="str">
        <f t="shared" ca="1" si="13"/>
        <v/>
      </c>
      <c r="F206" t="str">
        <f t="shared" ca="1" si="14"/>
        <v/>
      </c>
    </row>
    <row r="207" spans="1:6" x14ac:dyDescent="0.25">
      <c r="A207" t="str">
        <f>'Active Log'!A209</f>
        <v>MA-002</v>
      </c>
      <c r="B207" s="117">
        <f>'Active Log'!L209</f>
        <v>45028</v>
      </c>
      <c r="C207" t="str">
        <f>'Active Log'!S221</f>
        <v>Sent</v>
      </c>
      <c r="D207" t="str">
        <f t="shared" si="12"/>
        <v/>
      </c>
      <c r="E207" t="str">
        <f t="shared" ca="1" si="13"/>
        <v/>
      </c>
      <c r="F207" t="str">
        <f t="shared" ca="1" si="14"/>
        <v/>
      </c>
    </row>
    <row r="208" spans="1:6" x14ac:dyDescent="0.25">
      <c r="A208" t="str">
        <f>'Active Log'!A210</f>
        <v>MA-002</v>
      </c>
      <c r="B208" s="117">
        <f>'Active Log'!L210</f>
        <v>45028</v>
      </c>
      <c r="C208" t="str">
        <f>'Active Log'!S222</f>
        <v>Sent</v>
      </c>
      <c r="D208" t="str">
        <f t="shared" si="12"/>
        <v/>
      </c>
      <c r="E208" t="str">
        <f t="shared" ca="1" si="13"/>
        <v/>
      </c>
      <c r="F208" t="str">
        <f t="shared" ca="1" si="14"/>
        <v/>
      </c>
    </row>
    <row r="209" spans="1:6" x14ac:dyDescent="0.25">
      <c r="A209" t="str">
        <f>'Active Log'!A211</f>
        <v>MA-002</v>
      </c>
      <c r="B209" s="117">
        <f>'Active Log'!L211</f>
        <v>45028</v>
      </c>
      <c r="C209" t="str">
        <f>'Active Log'!S223</f>
        <v>Sent</v>
      </c>
      <c r="D209" t="str">
        <f t="shared" si="12"/>
        <v/>
      </c>
      <c r="E209" t="str">
        <f t="shared" ca="1" si="13"/>
        <v/>
      </c>
      <c r="F209" t="str">
        <f t="shared" ca="1" si="14"/>
        <v/>
      </c>
    </row>
    <row r="210" spans="1:6" x14ac:dyDescent="0.25">
      <c r="A210" t="str">
        <f>'Active Log'!A212</f>
        <v>MA-002</v>
      </c>
      <c r="B210" s="117">
        <f>'Active Log'!L212</f>
        <v>45028</v>
      </c>
      <c r="C210" t="str">
        <f>'Active Log'!S224</f>
        <v>Sent</v>
      </c>
      <c r="D210" t="str">
        <f t="shared" si="12"/>
        <v/>
      </c>
      <c r="E210" t="str">
        <f t="shared" ca="1" si="13"/>
        <v/>
      </c>
      <c r="F210" t="str">
        <f t="shared" ca="1" si="14"/>
        <v/>
      </c>
    </row>
    <row r="211" spans="1:6" x14ac:dyDescent="0.25">
      <c r="A211" t="str">
        <f>'Active Log'!A213</f>
        <v>MA-002</v>
      </c>
      <c r="B211" s="117">
        <f>'Active Log'!L213</f>
        <v>45028</v>
      </c>
      <c r="C211" t="str">
        <f>'Active Log'!S225</f>
        <v>Sent</v>
      </c>
      <c r="D211" t="str">
        <f t="shared" si="12"/>
        <v/>
      </c>
      <c r="E211" t="str">
        <f t="shared" ca="1" si="13"/>
        <v/>
      </c>
      <c r="F211" t="str">
        <f t="shared" ca="1" si="14"/>
        <v/>
      </c>
    </row>
    <row r="212" spans="1:6" x14ac:dyDescent="0.25">
      <c r="A212" t="str">
        <f>'Active Log'!A214</f>
        <v>MA-002</v>
      </c>
      <c r="B212" s="117">
        <f>'Active Log'!L214</f>
        <v>45028</v>
      </c>
      <c r="C212" t="str">
        <f>'Active Log'!S226</f>
        <v>Sent</v>
      </c>
      <c r="D212" t="str">
        <f t="shared" si="12"/>
        <v/>
      </c>
      <c r="E212" t="str">
        <f t="shared" ca="1" si="13"/>
        <v/>
      </c>
      <c r="F212" t="str">
        <f t="shared" ca="1" si="14"/>
        <v/>
      </c>
    </row>
    <row r="213" spans="1:6" x14ac:dyDescent="0.25">
      <c r="A213" t="str">
        <f>'Active Log'!A215</f>
        <v>MA-002</v>
      </c>
      <c r="B213" s="117">
        <f>'Active Log'!L215</f>
        <v>45028</v>
      </c>
      <c r="C213" t="str">
        <f>'Active Log'!S227</f>
        <v>Sent</v>
      </c>
      <c r="D213" t="str">
        <f t="shared" si="12"/>
        <v/>
      </c>
      <c r="E213" t="str">
        <f t="shared" ca="1" si="13"/>
        <v/>
      </c>
      <c r="F213" t="str">
        <f t="shared" ca="1" si="14"/>
        <v/>
      </c>
    </row>
    <row r="214" spans="1:6" x14ac:dyDescent="0.25">
      <c r="A214" t="str">
        <f>'Active Log'!A216</f>
        <v>MA-002</v>
      </c>
      <c r="B214" s="117">
        <f>'Active Log'!L216</f>
        <v>45028</v>
      </c>
      <c r="C214" t="str">
        <f>'Active Log'!S228</f>
        <v>Sent</v>
      </c>
      <c r="D214" t="str">
        <f t="shared" si="12"/>
        <v/>
      </c>
      <c r="E214" t="str">
        <f t="shared" ca="1" si="13"/>
        <v/>
      </c>
      <c r="F214" t="str">
        <f t="shared" ca="1" si="14"/>
        <v/>
      </c>
    </row>
    <row r="215" spans="1:6" x14ac:dyDescent="0.25">
      <c r="A215" t="str">
        <f>'Active Log'!A217</f>
        <v>MA-002</v>
      </c>
      <c r="B215" s="117">
        <f>'Active Log'!L217</f>
        <v>45028</v>
      </c>
      <c r="C215" t="str">
        <f>'Active Log'!S229</f>
        <v>Sent</v>
      </c>
      <c r="D215" t="str">
        <f t="shared" si="12"/>
        <v/>
      </c>
      <c r="E215" t="str">
        <f t="shared" ca="1" si="13"/>
        <v/>
      </c>
      <c r="F215" t="str">
        <f t="shared" ca="1" si="14"/>
        <v/>
      </c>
    </row>
    <row r="216" spans="1:6" x14ac:dyDescent="0.25">
      <c r="A216" t="str">
        <f>'Active Log'!A218</f>
        <v>MA-002</v>
      </c>
      <c r="B216" s="117">
        <f>'Active Log'!L218</f>
        <v>45028</v>
      </c>
      <c r="C216" t="str">
        <f>'Active Log'!S230</f>
        <v>Sent</v>
      </c>
      <c r="D216" t="str">
        <f t="shared" si="12"/>
        <v/>
      </c>
      <c r="E216" t="str">
        <f t="shared" ca="1" si="13"/>
        <v/>
      </c>
      <c r="F216" t="str">
        <f t="shared" ca="1" si="14"/>
        <v/>
      </c>
    </row>
    <row r="217" spans="1:6" x14ac:dyDescent="0.25">
      <c r="A217" t="str">
        <f>'Active Log'!A219</f>
        <v>MA-002</v>
      </c>
      <c r="B217" s="117">
        <f>'Active Log'!L219</f>
        <v>45028</v>
      </c>
      <c r="C217" t="str">
        <f>'Active Log'!S231</f>
        <v>Pending</v>
      </c>
      <c r="D217" t="str">
        <f t="shared" si="12"/>
        <v/>
      </c>
      <c r="E217" t="str">
        <f t="shared" ca="1" si="13"/>
        <v/>
      </c>
      <c r="F217" t="str">
        <f t="shared" ca="1" si="14"/>
        <v/>
      </c>
    </row>
    <row r="218" spans="1:6" x14ac:dyDescent="0.25">
      <c r="A218" t="str">
        <f>'Active Log'!A220</f>
        <v>MA-003</v>
      </c>
      <c r="B218" s="117">
        <f>'Active Log'!L220</f>
        <v>45034</v>
      </c>
      <c r="C218" t="str">
        <f>'Active Log'!S232</f>
        <v>Sent</v>
      </c>
      <c r="D218">
        <f t="shared" si="12"/>
        <v>45034</v>
      </c>
      <c r="E218">
        <f t="shared" ca="1" si="13"/>
        <v>17</v>
      </c>
      <c r="F218" t="str">
        <f t="shared" ca="1" si="14"/>
        <v>16-20</v>
      </c>
    </row>
    <row r="219" spans="1:6" x14ac:dyDescent="0.25">
      <c r="A219" t="str">
        <f>'Active Log'!A221</f>
        <v>MA-004</v>
      </c>
      <c r="B219" s="117">
        <f>'Active Log'!L221</f>
        <v>45063</v>
      </c>
      <c r="C219" t="str">
        <f>'Active Log'!S233</f>
        <v>DOS</v>
      </c>
      <c r="D219" t="str">
        <f t="shared" si="12"/>
        <v/>
      </c>
      <c r="E219" t="str">
        <f t="shared" ca="1" si="13"/>
        <v/>
      </c>
      <c r="F219" t="str">
        <f t="shared" ca="1" si="14"/>
        <v/>
      </c>
    </row>
    <row r="220" spans="1:6" x14ac:dyDescent="0.25">
      <c r="A220" t="str">
        <f>'Active Log'!A222</f>
        <v>MA-004</v>
      </c>
      <c r="B220" s="117">
        <f>'Active Log'!L222</f>
        <v>45063</v>
      </c>
      <c r="C220" t="str">
        <f>'Active Log'!S234</f>
        <v>Complete</v>
      </c>
      <c r="D220" t="str">
        <f t="shared" si="12"/>
        <v/>
      </c>
      <c r="E220" t="str">
        <f t="shared" ca="1" si="13"/>
        <v/>
      </c>
      <c r="F220" t="str">
        <f t="shared" ca="1" si="14"/>
        <v/>
      </c>
    </row>
    <row r="221" spans="1:6" x14ac:dyDescent="0.25">
      <c r="A221" t="str">
        <f>'Active Log'!A223</f>
        <v>MA-004</v>
      </c>
      <c r="B221" s="117">
        <f>'Active Log'!L223</f>
        <v>45063</v>
      </c>
      <c r="C221" t="str">
        <f>'Active Log'!S235</f>
        <v>Pending</v>
      </c>
      <c r="D221" t="str">
        <f t="shared" si="12"/>
        <v/>
      </c>
      <c r="E221" t="str">
        <f t="shared" ca="1" si="13"/>
        <v/>
      </c>
      <c r="F221" t="str">
        <f t="shared" ca="1" si="14"/>
        <v/>
      </c>
    </row>
    <row r="222" spans="1:6" x14ac:dyDescent="0.25">
      <c r="A222" t="str">
        <f>'Active Log'!A224</f>
        <v>MA-004</v>
      </c>
      <c r="B222" s="117">
        <f>'Active Log'!L224</f>
        <v>45063</v>
      </c>
      <c r="C222" t="str">
        <f>'Active Log'!S236</f>
        <v>Suspended</v>
      </c>
      <c r="D222" t="str">
        <f t="shared" si="12"/>
        <v/>
      </c>
      <c r="E222" t="str">
        <f t="shared" ca="1" si="13"/>
        <v/>
      </c>
      <c r="F222" t="str">
        <f t="shared" ca="1" si="14"/>
        <v/>
      </c>
    </row>
    <row r="223" spans="1:6" x14ac:dyDescent="0.25">
      <c r="A223" t="str">
        <f>'Active Log'!A225</f>
        <v>MA-004</v>
      </c>
      <c r="B223" s="117">
        <f>'Active Log'!L225</f>
        <v>45063</v>
      </c>
      <c r="C223" t="str">
        <f>'Active Log'!S237</f>
        <v>Complete</v>
      </c>
      <c r="D223" t="str">
        <f t="shared" si="12"/>
        <v/>
      </c>
      <c r="E223" t="str">
        <f t="shared" ca="1" si="13"/>
        <v/>
      </c>
      <c r="F223" t="str">
        <f t="shared" ca="1" si="14"/>
        <v/>
      </c>
    </row>
    <row r="224" spans="1:6" x14ac:dyDescent="0.25">
      <c r="A224" t="str">
        <f>'Active Log'!A226</f>
        <v>MA-004</v>
      </c>
      <c r="B224" s="117">
        <f>'Active Log'!L226</f>
        <v>45063</v>
      </c>
      <c r="C224" t="str">
        <f>'Active Log'!S238</f>
        <v>SOS</v>
      </c>
      <c r="D224" t="str">
        <f t="shared" si="12"/>
        <v/>
      </c>
      <c r="E224" t="str">
        <f t="shared" ca="1" si="13"/>
        <v/>
      </c>
      <c r="F224" t="str">
        <f t="shared" ca="1" si="14"/>
        <v/>
      </c>
    </row>
    <row r="225" spans="1:6" x14ac:dyDescent="0.25">
      <c r="A225" t="str">
        <f>'Active Log'!A227</f>
        <v>MA-004</v>
      </c>
      <c r="B225" s="117">
        <f>'Active Log'!L227</f>
        <v>45063</v>
      </c>
      <c r="C225" t="str">
        <f>'Active Log'!S239</f>
        <v>SOS</v>
      </c>
      <c r="D225" t="str">
        <f t="shared" si="12"/>
        <v/>
      </c>
      <c r="E225" t="str">
        <f t="shared" ca="1" si="13"/>
        <v/>
      </c>
      <c r="F225" t="str">
        <f t="shared" ca="1" si="14"/>
        <v/>
      </c>
    </row>
    <row r="226" spans="1:6" x14ac:dyDescent="0.25">
      <c r="A226" t="str">
        <f>'Active Log'!A228</f>
        <v>MA-004</v>
      </c>
      <c r="B226" s="117">
        <f>'Active Log'!L228</f>
        <v>45063</v>
      </c>
      <c r="C226" t="str">
        <f>'Active Log'!S240</f>
        <v>Pending</v>
      </c>
      <c r="D226" t="str">
        <f t="shared" si="12"/>
        <v/>
      </c>
      <c r="E226" t="str">
        <f t="shared" ca="1" si="13"/>
        <v/>
      </c>
      <c r="F226" t="str">
        <f t="shared" ca="1" si="14"/>
        <v/>
      </c>
    </row>
    <row r="227" spans="1:6" x14ac:dyDescent="0.25">
      <c r="A227" t="str">
        <f>'Active Log'!A229</f>
        <v>MA-004</v>
      </c>
      <c r="B227" s="117">
        <f>'Active Log'!L229</f>
        <v>45063</v>
      </c>
      <c r="C227" t="str">
        <f>'Active Log'!S241</f>
        <v>Pending</v>
      </c>
      <c r="D227" t="str">
        <f t="shared" si="12"/>
        <v/>
      </c>
      <c r="E227" t="str">
        <f t="shared" ca="1" si="13"/>
        <v/>
      </c>
      <c r="F227" t="str">
        <f t="shared" ca="1" si="14"/>
        <v/>
      </c>
    </row>
    <row r="228" spans="1:6" x14ac:dyDescent="0.25">
      <c r="A228" t="str">
        <f>'Active Log'!A230</f>
        <v>MA-004</v>
      </c>
      <c r="B228" s="117">
        <f>'Active Log'!L230</f>
        <v>45063</v>
      </c>
      <c r="C228" t="str">
        <f>'Active Log'!S242</f>
        <v>Pending</v>
      </c>
      <c r="D228" t="str">
        <f t="shared" si="12"/>
        <v/>
      </c>
      <c r="E228" t="str">
        <f t="shared" ca="1" si="13"/>
        <v/>
      </c>
      <c r="F228" t="str">
        <f t="shared" ca="1" si="14"/>
        <v/>
      </c>
    </row>
    <row r="229" spans="1:6" x14ac:dyDescent="0.25">
      <c r="A229" t="str">
        <f>'Active Log'!A231</f>
        <v>MA-004</v>
      </c>
      <c r="B229" s="117">
        <f>'Active Log'!L231</f>
        <v>45063</v>
      </c>
      <c r="C229" t="str">
        <f>'Active Log'!S243</f>
        <v>Sent</v>
      </c>
      <c r="D229" t="str">
        <f t="shared" si="12"/>
        <v/>
      </c>
      <c r="E229" t="str">
        <f t="shared" ca="1" si="13"/>
        <v/>
      </c>
      <c r="F229" t="str">
        <f t="shared" ca="1" si="14"/>
        <v/>
      </c>
    </row>
    <row r="230" spans="1:6" x14ac:dyDescent="0.25">
      <c r="A230" t="str">
        <f>'Active Log'!A232</f>
        <v>MA-004</v>
      </c>
      <c r="B230" s="117">
        <f>'Active Log'!L232</f>
        <v>45063</v>
      </c>
      <c r="C230" t="str">
        <f>'Active Log'!S244</f>
        <v>Sent</v>
      </c>
      <c r="D230" t="str">
        <f t="shared" si="12"/>
        <v/>
      </c>
      <c r="E230" t="str">
        <f t="shared" ca="1" si="13"/>
        <v/>
      </c>
      <c r="F230" t="str">
        <f t="shared" ca="1" si="14"/>
        <v/>
      </c>
    </row>
    <row r="231" spans="1:6" x14ac:dyDescent="0.25">
      <c r="A231" t="str">
        <f>'Active Log'!A233</f>
        <v>MA-005</v>
      </c>
      <c r="B231" s="117">
        <f>'Active Log'!L233</f>
        <v>45104</v>
      </c>
      <c r="C231" t="str">
        <f>'Active Log'!S245</f>
        <v>Sent</v>
      </c>
      <c r="D231">
        <f t="shared" si="12"/>
        <v>45104</v>
      </c>
      <c r="E231">
        <f t="shared" ca="1" si="13"/>
        <v>7</v>
      </c>
      <c r="F231" t="str">
        <f t="shared" ca="1" si="14"/>
        <v>4-8</v>
      </c>
    </row>
    <row r="232" spans="1:6" x14ac:dyDescent="0.25">
      <c r="A232" t="str">
        <f>'Active Log'!A234</f>
        <v>MACHETANZ-003</v>
      </c>
      <c r="B232" s="117">
        <f>'Active Log'!L234</f>
        <v>44838</v>
      </c>
      <c r="C232" t="str">
        <f>'Active Log'!S246</f>
        <v>Sent</v>
      </c>
      <c r="D232">
        <f t="shared" si="12"/>
        <v>44838</v>
      </c>
      <c r="E232">
        <f t="shared" ca="1" si="13"/>
        <v>45</v>
      </c>
      <c r="F232" t="str">
        <f t="shared" ca="1" si="14"/>
        <v>44-48</v>
      </c>
    </row>
    <row r="233" spans="1:6" x14ac:dyDescent="0.25">
      <c r="A233" t="str">
        <f>'Active Log'!A235</f>
        <v>MACHETANZ-004</v>
      </c>
      <c r="C233" t="str">
        <f>'Active Log'!S247</f>
        <v>Pending</v>
      </c>
      <c r="D233">
        <f t="shared" si="12"/>
        <v>44883</v>
      </c>
      <c r="E233">
        <f t="shared" ca="1" si="13"/>
        <v>38</v>
      </c>
      <c r="F233" t="str">
        <f t="shared" ca="1" si="14"/>
        <v>36-40</v>
      </c>
    </row>
    <row r="234" spans="1:6" x14ac:dyDescent="0.25">
      <c r="A234" t="str">
        <f>'Active Log'!A236</f>
        <v>MACHETANZ-004</v>
      </c>
      <c r="C234" t="str">
        <f>'Active Log'!S248</f>
        <v>Pending</v>
      </c>
      <c r="D234">
        <f t="shared" si="12"/>
        <v>44883</v>
      </c>
      <c r="E234">
        <f t="shared" ca="1" si="13"/>
        <v>38</v>
      </c>
      <c r="F234" t="str">
        <f t="shared" ca="1" si="14"/>
        <v>36-40</v>
      </c>
    </row>
    <row r="235" spans="1:6" x14ac:dyDescent="0.25">
      <c r="A235" t="str">
        <f>'Active Log'!A237</f>
        <v>MACHETANZ-004</v>
      </c>
      <c r="B235" s="117">
        <f>'Active Log'!L237</f>
        <v>44883</v>
      </c>
      <c r="C235" t="str">
        <f>'Active Log'!S249</f>
        <v>Pending</v>
      </c>
      <c r="D235">
        <f t="shared" si="12"/>
        <v>44883</v>
      </c>
      <c r="E235">
        <f t="shared" ca="1" si="13"/>
        <v>38</v>
      </c>
      <c r="F235" t="str">
        <f t="shared" ca="1" si="14"/>
        <v>36-40</v>
      </c>
    </row>
    <row r="236" spans="1:6" x14ac:dyDescent="0.25">
      <c r="A236" t="str">
        <f>'Active Log'!A238</f>
        <v>MACHETANZ-005</v>
      </c>
      <c r="B236" s="117">
        <f>'Active Log'!L238</f>
        <v>45035</v>
      </c>
      <c r="C236" t="str">
        <f>'Active Log'!S250</f>
        <v>Pending</v>
      </c>
      <c r="D236">
        <f t="shared" si="12"/>
        <v>45035</v>
      </c>
      <c r="E236">
        <f t="shared" ca="1" si="13"/>
        <v>17</v>
      </c>
      <c r="F236" t="str">
        <f t="shared" ca="1" si="14"/>
        <v>16-20</v>
      </c>
    </row>
    <row r="237" spans="1:6" x14ac:dyDescent="0.25">
      <c r="A237" t="str">
        <f>'Active Log'!A239</f>
        <v>MACHETANZ-006</v>
      </c>
      <c r="B237" s="117">
        <f>'Active Log'!L239</f>
        <v>45062</v>
      </c>
      <c r="C237" t="str">
        <f>'Active Log'!S251</f>
        <v>Pending</v>
      </c>
      <c r="D237">
        <f t="shared" si="12"/>
        <v>45062</v>
      </c>
      <c r="E237">
        <f t="shared" ca="1" si="13"/>
        <v>13</v>
      </c>
      <c r="F237" t="str">
        <f t="shared" ca="1" si="14"/>
        <v>12-16</v>
      </c>
    </row>
    <row r="238" spans="1:6" x14ac:dyDescent="0.25">
      <c r="A238" t="str">
        <f>'Active Log'!A240</f>
        <v>NAIK-002</v>
      </c>
      <c r="B238" s="117">
        <f>'Active Log'!L240</f>
        <v>43840</v>
      </c>
      <c r="C238" t="str">
        <f>'Active Log'!S252</f>
        <v>Pending</v>
      </c>
      <c r="D238">
        <f t="shared" si="12"/>
        <v>43840</v>
      </c>
      <c r="E238">
        <f t="shared" ca="1" si="13"/>
        <v>187</v>
      </c>
      <c r="F238" t="str">
        <f t="shared" ca="1" si="14"/>
        <v>80+</v>
      </c>
    </row>
    <row r="239" spans="1:6" x14ac:dyDescent="0.25">
      <c r="A239" t="str">
        <f>'Active Log'!A241</f>
        <v>NAIK-002</v>
      </c>
      <c r="B239" s="117">
        <f>'Active Log'!L241</f>
        <v>43840</v>
      </c>
      <c r="C239" t="str">
        <f>'Active Log'!S253</f>
        <v>Pending</v>
      </c>
      <c r="D239">
        <f t="shared" si="12"/>
        <v>43840</v>
      </c>
      <c r="E239">
        <f t="shared" ca="1" si="13"/>
        <v>187</v>
      </c>
      <c r="F239" t="str">
        <f t="shared" ca="1" si="14"/>
        <v>80+</v>
      </c>
    </row>
    <row r="240" spans="1:6" x14ac:dyDescent="0.25">
      <c r="A240" t="str">
        <f>'Active Log'!A242</f>
        <v>NAIK-002</v>
      </c>
      <c r="B240" s="117">
        <f>'Active Log'!L242</f>
        <v>43840</v>
      </c>
      <c r="C240" t="str">
        <f>'Active Log'!S254</f>
        <v>Pending</v>
      </c>
      <c r="D240">
        <f t="shared" si="12"/>
        <v>43840</v>
      </c>
      <c r="E240">
        <f t="shared" ca="1" si="13"/>
        <v>187</v>
      </c>
      <c r="F240" t="str">
        <f t="shared" ca="1" si="14"/>
        <v>80+</v>
      </c>
    </row>
    <row r="241" spans="1:6" x14ac:dyDescent="0.25">
      <c r="A241" t="str">
        <f>'Active Log'!A243</f>
        <v>NAIK-002</v>
      </c>
      <c r="B241" s="117">
        <f>'Active Log'!L243</f>
        <v>43840</v>
      </c>
      <c r="C241" t="str">
        <f>'Active Log'!S255</f>
        <v>Pending</v>
      </c>
      <c r="D241">
        <f t="shared" si="12"/>
        <v>43840</v>
      </c>
      <c r="E241">
        <f t="shared" ca="1" si="13"/>
        <v>187</v>
      </c>
      <c r="F241" t="str">
        <f t="shared" ca="1" si="14"/>
        <v>80+</v>
      </c>
    </row>
    <row r="242" spans="1:6" x14ac:dyDescent="0.25">
      <c r="A242" t="str">
        <f>'Active Log'!A244</f>
        <v>NAIK-002</v>
      </c>
      <c r="B242" s="117">
        <f>'Active Log'!L244</f>
        <v>43840</v>
      </c>
      <c r="C242" t="str">
        <f>'Active Log'!S256</f>
        <v>Pending</v>
      </c>
      <c r="D242">
        <f t="shared" si="12"/>
        <v>43840</v>
      </c>
      <c r="E242">
        <f t="shared" ca="1" si="13"/>
        <v>187</v>
      </c>
      <c r="F242" t="str">
        <f t="shared" ca="1" si="14"/>
        <v>80+</v>
      </c>
    </row>
    <row r="243" spans="1:6" x14ac:dyDescent="0.25">
      <c r="A243" t="str">
        <f>'Active Log'!A245</f>
        <v>NAIK-002</v>
      </c>
      <c r="B243" s="117">
        <f>'Active Log'!L245</f>
        <v>43840</v>
      </c>
      <c r="C243" t="str">
        <f>'Active Log'!S257</f>
        <v>Pending</v>
      </c>
      <c r="D243">
        <f t="shared" si="12"/>
        <v>43840</v>
      </c>
      <c r="E243">
        <f t="shared" ca="1" si="13"/>
        <v>187</v>
      </c>
      <c r="F243" t="str">
        <f t="shared" ca="1" si="14"/>
        <v>80+</v>
      </c>
    </row>
    <row r="244" spans="1:6" x14ac:dyDescent="0.25">
      <c r="A244" t="str">
        <f>'Active Log'!A246</f>
        <v>NAIK-002</v>
      </c>
      <c r="B244" s="117">
        <f>'Active Log'!L246</f>
        <v>43840</v>
      </c>
      <c r="C244" t="str">
        <f>'Active Log'!S258</f>
        <v>Sent</v>
      </c>
      <c r="D244">
        <f t="shared" si="12"/>
        <v>43840</v>
      </c>
      <c r="E244">
        <f t="shared" ca="1" si="13"/>
        <v>187</v>
      </c>
      <c r="F244" t="str">
        <f t="shared" ca="1" si="14"/>
        <v>80+</v>
      </c>
    </row>
    <row r="245" spans="1:6" x14ac:dyDescent="0.25">
      <c r="A245" t="str">
        <f>'Active Log'!A247</f>
        <v>NAIK-003</v>
      </c>
      <c r="B245" s="117">
        <f>'Active Log'!L247</f>
        <v>44272</v>
      </c>
      <c r="C245" t="str">
        <f>'Active Log'!S259</f>
        <v>Sent</v>
      </c>
      <c r="D245">
        <f t="shared" si="12"/>
        <v>45048</v>
      </c>
      <c r="E245">
        <f t="shared" ca="1" si="13"/>
        <v>15</v>
      </c>
      <c r="F245" t="str">
        <f t="shared" ca="1" si="14"/>
        <v>12-16</v>
      </c>
    </row>
    <row r="246" spans="1:6" x14ac:dyDescent="0.25">
      <c r="A246" t="str">
        <f>'Active Log'!A248</f>
        <v>NAIK-003</v>
      </c>
      <c r="B246" s="117">
        <f>'Active Log'!L248</f>
        <v>43874</v>
      </c>
      <c r="C246" t="str">
        <f>'Active Log'!S260</f>
        <v>Sent</v>
      </c>
      <c r="D246">
        <f t="shared" si="12"/>
        <v>45048</v>
      </c>
      <c r="E246">
        <f t="shared" ca="1" si="13"/>
        <v>15</v>
      </c>
      <c r="F246" t="str">
        <f t="shared" ca="1" si="14"/>
        <v>12-16</v>
      </c>
    </row>
    <row r="247" spans="1:6" x14ac:dyDescent="0.25">
      <c r="A247" t="str">
        <f>'Active Log'!A249</f>
        <v>NAIK-003</v>
      </c>
      <c r="B247" s="117">
        <f>'Active Log'!L249</f>
        <v>43874</v>
      </c>
      <c r="C247" t="str">
        <f>'Active Log'!S261</f>
        <v>Sent</v>
      </c>
      <c r="D247">
        <f t="shared" si="12"/>
        <v>45048</v>
      </c>
      <c r="E247">
        <f t="shared" ca="1" si="13"/>
        <v>15</v>
      </c>
      <c r="F247" t="str">
        <f t="shared" ca="1" si="14"/>
        <v>12-16</v>
      </c>
    </row>
    <row r="248" spans="1:6" x14ac:dyDescent="0.25">
      <c r="A248" t="str">
        <f>'Active Log'!A250</f>
        <v>NAIK-003</v>
      </c>
      <c r="B248" s="117">
        <f>'Active Log'!L250</f>
        <v>43874</v>
      </c>
      <c r="C248" t="str">
        <f>'Active Log'!S262</f>
        <v>Pending</v>
      </c>
      <c r="D248">
        <f t="shared" si="12"/>
        <v>45048</v>
      </c>
      <c r="E248">
        <f t="shared" ca="1" si="13"/>
        <v>15</v>
      </c>
      <c r="F248" t="str">
        <f t="shared" ca="1" si="14"/>
        <v>12-16</v>
      </c>
    </row>
    <row r="249" spans="1:6" x14ac:dyDescent="0.25">
      <c r="A249" t="str">
        <f>'Active Log'!A251</f>
        <v>NAIK-003</v>
      </c>
      <c r="B249" s="117">
        <f>'Active Log'!L251</f>
        <v>43874</v>
      </c>
      <c r="C249" t="str">
        <f>'Active Log'!S263</f>
        <v>Pending</v>
      </c>
      <c r="D249">
        <f t="shared" si="12"/>
        <v>45048</v>
      </c>
      <c r="E249">
        <f t="shared" ca="1" si="13"/>
        <v>15</v>
      </c>
      <c r="F249" t="str">
        <f t="shared" ca="1" si="14"/>
        <v>12-16</v>
      </c>
    </row>
    <row r="250" spans="1:6" x14ac:dyDescent="0.25">
      <c r="A250" t="str">
        <f>'Active Log'!A252</f>
        <v>NAIK-003</v>
      </c>
      <c r="B250" s="117">
        <f>'Active Log'!L252</f>
        <v>43874</v>
      </c>
      <c r="C250" t="str">
        <f>'Active Log'!S264</f>
        <v>Pending</v>
      </c>
      <c r="D250">
        <f t="shared" si="12"/>
        <v>45048</v>
      </c>
      <c r="E250">
        <f t="shared" ca="1" si="13"/>
        <v>15</v>
      </c>
      <c r="F250" t="str">
        <f t="shared" ca="1" si="14"/>
        <v>12-16</v>
      </c>
    </row>
    <row r="251" spans="1:6" x14ac:dyDescent="0.25">
      <c r="A251" t="str">
        <f>'Active Log'!A253</f>
        <v>NAIK-003</v>
      </c>
      <c r="B251" s="117">
        <f>'Active Log'!L253</f>
        <v>43874</v>
      </c>
      <c r="C251" t="str">
        <f>'Active Log'!S265</f>
        <v>Pending</v>
      </c>
      <c r="D251">
        <f t="shared" si="12"/>
        <v>45048</v>
      </c>
      <c r="E251">
        <f t="shared" ca="1" si="13"/>
        <v>15</v>
      </c>
      <c r="F251" t="str">
        <f t="shared" ca="1" si="14"/>
        <v>12-16</v>
      </c>
    </row>
    <row r="252" spans="1:6" x14ac:dyDescent="0.25">
      <c r="A252" t="str">
        <f>'Active Log'!A254</f>
        <v>NAIK-003</v>
      </c>
      <c r="B252" s="117">
        <f>'Active Log'!L254</f>
        <v>43874</v>
      </c>
      <c r="C252" t="str">
        <f>'Active Log'!S266</f>
        <v>Pending</v>
      </c>
      <c r="D252">
        <f t="shared" si="12"/>
        <v>45048</v>
      </c>
      <c r="E252">
        <f t="shared" ca="1" si="13"/>
        <v>15</v>
      </c>
      <c r="F252" t="str">
        <f t="shared" ca="1" si="14"/>
        <v>12-16</v>
      </c>
    </row>
    <row r="253" spans="1:6" x14ac:dyDescent="0.25">
      <c r="A253" t="str">
        <f>'Active Log'!A255</f>
        <v>NAIK-003</v>
      </c>
      <c r="B253" s="117">
        <f>'Active Log'!L255</f>
        <v>43874</v>
      </c>
      <c r="C253" t="str">
        <f>'Active Log'!S267</f>
        <v>Pending</v>
      </c>
      <c r="D253">
        <f t="shared" si="12"/>
        <v>45048</v>
      </c>
      <c r="E253">
        <f t="shared" ca="1" si="13"/>
        <v>15</v>
      </c>
      <c r="F253" t="str">
        <f t="shared" ca="1" si="14"/>
        <v>12-16</v>
      </c>
    </row>
    <row r="254" spans="1:6" x14ac:dyDescent="0.25">
      <c r="A254" t="str">
        <f>'Active Log'!A256</f>
        <v>NAIK-003</v>
      </c>
      <c r="B254" s="117">
        <f>'Active Log'!L256</f>
        <v>43874</v>
      </c>
      <c r="C254" t="str">
        <f>'Active Log'!S268</f>
        <v>Pending</v>
      </c>
      <c r="D254">
        <f t="shared" si="12"/>
        <v>45048</v>
      </c>
      <c r="E254">
        <f t="shared" ca="1" si="13"/>
        <v>15</v>
      </c>
      <c r="F254" t="str">
        <f t="shared" ca="1" si="14"/>
        <v>12-16</v>
      </c>
    </row>
    <row r="255" spans="1:6" x14ac:dyDescent="0.25">
      <c r="A255" t="str">
        <f>'Active Log'!A257</f>
        <v>NAIK-003</v>
      </c>
      <c r="B255" s="117">
        <f>'Active Log'!L257</f>
        <v>43874</v>
      </c>
      <c r="C255" t="str">
        <f>'Active Log'!S269</f>
        <v>Pending</v>
      </c>
      <c r="D255">
        <f t="shared" si="12"/>
        <v>45048</v>
      </c>
      <c r="E255">
        <f t="shared" ca="1" si="13"/>
        <v>15</v>
      </c>
      <c r="F255" t="str">
        <f t="shared" ca="1" si="14"/>
        <v>12-16</v>
      </c>
    </row>
    <row r="256" spans="1:6" x14ac:dyDescent="0.25">
      <c r="A256" t="str">
        <f>'Active Log'!A258</f>
        <v>NAIK-003</v>
      </c>
      <c r="B256" s="117">
        <f>'Active Log'!L258</f>
        <v>43874</v>
      </c>
      <c r="C256" t="str">
        <f>'Active Log'!S270</f>
        <v>Pending</v>
      </c>
      <c r="D256">
        <f t="shared" si="12"/>
        <v>45048</v>
      </c>
      <c r="E256">
        <f t="shared" ca="1" si="13"/>
        <v>15</v>
      </c>
      <c r="F256" t="str">
        <f t="shared" ca="1" si="14"/>
        <v>12-16</v>
      </c>
    </row>
    <row r="257" spans="1:6" x14ac:dyDescent="0.25">
      <c r="A257" t="str">
        <f>'Active Log'!A259</f>
        <v>NAIK-003</v>
      </c>
      <c r="B257" s="117">
        <f>'Active Log'!L259</f>
        <v>43874</v>
      </c>
      <c r="C257" t="str">
        <f>'Active Log'!S271</f>
        <v>Pending</v>
      </c>
      <c r="D257">
        <f t="shared" si="12"/>
        <v>45048</v>
      </c>
      <c r="E257">
        <f t="shared" ca="1" si="13"/>
        <v>15</v>
      </c>
      <c r="F257" t="str">
        <f t="shared" ca="1" si="14"/>
        <v>12-16</v>
      </c>
    </row>
    <row r="258" spans="1:6" x14ac:dyDescent="0.25">
      <c r="A258" t="str">
        <f>'Active Log'!A260</f>
        <v>NAIK-003</v>
      </c>
      <c r="B258" s="117">
        <f>'Active Log'!L260</f>
        <v>43874</v>
      </c>
      <c r="C258" t="str">
        <f>'Active Log'!S272</f>
        <v>Pending</v>
      </c>
      <c r="D258">
        <f t="shared" ref="D258:D321" si="15">IF(COUNTIFS($A$2:$A$1048576, A258, $C$2:$C$1048576, "complete")&gt;0, "", _xlfn.MAXIFS($B$2:$B$1048576, $A$2:$A$1048576, A258, $C$2:$C$1048576, "&lt;&gt;complete"))</f>
        <v>45048</v>
      </c>
      <c r="E258">
        <f t="shared" ref="E258:E321" ca="1" si="16">IF(D258&lt;&gt;"", FLOOR((TODAY()-D258)/7,1), "")</f>
        <v>15</v>
      </c>
      <c r="F258" t="str">
        <f t="shared" ref="F258:F321" ca="1" si="17">IF(E258&lt;&gt;"", VLOOKUP(E258, $H$2:$I$32, 2, TRUE), "")</f>
        <v>12-16</v>
      </c>
    </row>
    <row r="259" spans="1:6" x14ac:dyDescent="0.25">
      <c r="A259" t="str">
        <f>'Active Log'!A261</f>
        <v>NAIK-003</v>
      </c>
      <c r="B259" s="117">
        <f>'Active Log'!L261</f>
        <v>43874</v>
      </c>
      <c r="C259" t="str">
        <f>'Active Log'!S273</f>
        <v>Pending</v>
      </c>
      <c r="D259">
        <f t="shared" si="15"/>
        <v>45048</v>
      </c>
      <c r="E259">
        <f t="shared" ca="1" si="16"/>
        <v>15</v>
      </c>
      <c r="F259" t="str">
        <f t="shared" ca="1" si="17"/>
        <v>12-16</v>
      </c>
    </row>
    <row r="260" spans="1:6" x14ac:dyDescent="0.25">
      <c r="A260" t="str">
        <f>'Active Log'!A262</f>
        <v>NAIK-003</v>
      </c>
      <c r="B260" s="117">
        <f>'Active Log'!L262</f>
        <v>44272</v>
      </c>
      <c r="C260" t="str">
        <f>'Active Log'!S274</f>
        <v>Pending</v>
      </c>
      <c r="D260">
        <f t="shared" si="15"/>
        <v>45048</v>
      </c>
      <c r="E260">
        <f t="shared" ca="1" si="16"/>
        <v>15</v>
      </c>
      <c r="F260" t="str">
        <f t="shared" ca="1" si="17"/>
        <v>12-16</v>
      </c>
    </row>
    <row r="261" spans="1:6" x14ac:dyDescent="0.25">
      <c r="A261" t="str">
        <f>'Active Log'!A263</f>
        <v>NAIK-003</v>
      </c>
      <c r="B261" s="117">
        <f>'Active Log'!L263</f>
        <v>43874</v>
      </c>
      <c r="C261" t="str">
        <f>'Active Log'!S275</f>
        <v>Pending</v>
      </c>
      <c r="D261">
        <f t="shared" si="15"/>
        <v>45048</v>
      </c>
      <c r="E261">
        <f t="shared" ca="1" si="16"/>
        <v>15</v>
      </c>
      <c r="F261" t="str">
        <f t="shared" ca="1" si="17"/>
        <v>12-16</v>
      </c>
    </row>
    <row r="262" spans="1:6" x14ac:dyDescent="0.25">
      <c r="A262" t="str">
        <f>'Active Log'!A264</f>
        <v>NAIK-003</v>
      </c>
      <c r="B262" s="117">
        <f>'Active Log'!L264</f>
        <v>44272</v>
      </c>
      <c r="C262" t="str">
        <f>'Active Log'!S276</f>
        <v>Pending</v>
      </c>
      <c r="D262">
        <f t="shared" si="15"/>
        <v>45048</v>
      </c>
      <c r="E262">
        <f t="shared" ca="1" si="16"/>
        <v>15</v>
      </c>
      <c r="F262" t="str">
        <f t="shared" ca="1" si="17"/>
        <v>12-16</v>
      </c>
    </row>
    <row r="263" spans="1:6" x14ac:dyDescent="0.25">
      <c r="A263" t="str">
        <f>'Active Log'!A265</f>
        <v>NAIK-003</v>
      </c>
      <c r="B263" s="117">
        <f>'Active Log'!L265</f>
        <v>44272</v>
      </c>
      <c r="C263" t="str">
        <f>'Active Log'!S277</f>
        <v>Pending</v>
      </c>
      <c r="D263">
        <f t="shared" si="15"/>
        <v>45048</v>
      </c>
      <c r="E263">
        <f t="shared" ca="1" si="16"/>
        <v>15</v>
      </c>
      <c r="F263" t="str">
        <f t="shared" ca="1" si="17"/>
        <v>12-16</v>
      </c>
    </row>
    <row r="264" spans="1:6" x14ac:dyDescent="0.25">
      <c r="A264" t="str">
        <f>'Active Log'!A266</f>
        <v>NAIK-003</v>
      </c>
      <c r="B264" s="117">
        <f>'Active Log'!L266</f>
        <v>44272</v>
      </c>
      <c r="C264" t="str">
        <f>'Active Log'!S278</f>
        <v>Pending</v>
      </c>
      <c r="D264">
        <f t="shared" si="15"/>
        <v>45048</v>
      </c>
      <c r="E264">
        <f t="shared" ca="1" si="16"/>
        <v>15</v>
      </c>
      <c r="F264" t="str">
        <f t="shared" ca="1" si="17"/>
        <v>12-16</v>
      </c>
    </row>
    <row r="265" spans="1:6" x14ac:dyDescent="0.25">
      <c r="A265" t="str">
        <f>'Active Log'!A267</f>
        <v>NAIK-003</v>
      </c>
      <c r="B265" s="117">
        <f>'Active Log'!L267</f>
        <v>44272</v>
      </c>
      <c r="C265" t="str">
        <f>'Active Log'!S279</f>
        <v>Pending</v>
      </c>
      <c r="D265">
        <f t="shared" si="15"/>
        <v>45048</v>
      </c>
      <c r="E265">
        <f t="shared" ca="1" si="16"/>
        <v>15</v>
      </c>
      <c r="F265" t="str">
        <f t="shared" ca="1" si="17"/>
        <v>12-16</v>
      </c>
    </row>
    <row r="266" spans="1:6" x14ac:dyDescent="0.25">
      <c r="A266" t="str">
        <f>'Active Log'!A268</f>
        <v>NAIK-003</v>
      </c>
      <c r="B266" s="117">
        <f>'Active Log'!L268</f>
        <v>44272</v>
      </c>
      <c r="C266" t="str">
        <f>'Active Log'!S280</f>
        <v>Pending</v>
      </c>
      <c r="D266">
        <f t="shared" si="15"/>
        <v>45048</v>
      </c>
      <c r="E266">
        <f t="shared" ca="1" si="16"/>
        <v>15</v>
      </c>
      <c r="F266" t="str">
        <f t="shared" ca="1" si="17"/>
        <v>12-16</v>
      </c>
    </row>
    <row r="267" spans="1:6" x14ac:dyDescent="0.25">
      <c r="A267" t="str">
        <f>'Active Log'!A269</f>
        <v>NAIK-003</v>
      </c>
      <c r="B267" s="117">
        <f>'Active Log'!L269</f>
        <v>44272</v>
      </c>
      <c r="C267" t="str">
        <f>'Active Log'!S281</f>
        <v>Pending</v>
      </c>
      <c r="D267">
        <f t="shared" si="15"/>
        <v>45048</v>
      </c>
      <c r="E267">
        <f t="shared" ca="1" si="16"/>
        <v>15</v>
      </c>
      <c r="F267" t="str">
        <f t="shared" ca="1" si="17"/>
        <v>12-16</v>
      </c>
    </row>
    <row r="268" spans="1:6" x14ac:dyDescent="0.25">
      <c r="A268" t="str">
        <f>'Active Log'!A270</f>
        <v>NAIK-003</v>
      </c>
      <c r="B268" s="117">
        <f>'Active Log'!L270</f>
        <v>44272</v>
      </c>
      <c r="C268" t="str">
        <f>'Active Log'!S282</f>
        <v>Pending</v>
      </c>
      <c r="D268">
        <f t="shared" si="15"/>
        <v>45048</v>
      </c>
      <c r="E268">
        <f t="shared" ca="1" si="16"/>
        <v>15</v>
      </c>
      <c r="F268" t="str">
        <f t="shared" ca="1" si="17"/>
        <v>12-16</v>
      </c>
    </row>
    <row r="269" spans="1:6" x14ac:dyDescent="0.25">
      <c r="A269" t="str">
        <f>'Active Log'!A271</f>
        <v>NAIK-003</v>
      </c>
      <c r="B269" s="117">
        <f>'Active Log'!L271</f>
        <v>44272</v>
      </c>
      <c r="C269" t="str">
        <f>'Active Log'!S283</f>
        <v>Pending</v>
      </c>
      <c r="D269">
        <f t="shared" si="15"/>
        <v>45048</v>
      </c>
      <c r="E269">
        <f t="shared" ca="1" si="16"/>
        <v>15</v>
      </c>
      <c r="F269" t="str">
        <f t="shared" ca="1" si="17"/>
        <v>12-16</v>
      </c>
    </row>
    <row r="270" spans="1:6" x14ac:dyDescent="0.25">
      <c r="A270" t="str">
        <f>'Active Log'!A272</f>
        <v>NAIK-003</v>
      </c>
      <c r="B270" s="117">
        <f>'Active Log'!L272</f>
        <v>44272</v>
      </c>
      <c r="C270" t="str">
        <f>'Active Log'!S284</f>
        <v>Pending</v>
      </c>
      <c r="D270">
        <f t="shared" si="15"/>
        <v>45048</v>
      </c>
      <c r="E270">
        <f t="shared" ca="1" si="16"/>
        <v>15</v>
      </c>
      <c r="F270" t="str">
        <f t="shared" ca="1" si="17"/>
        <v>12-16</v>
      </c>
    </row>
    <row r="271" spans="1:6" x14ac:dyDescent="0.25">
      <c r="A271" t="str">
        <f>'Active Log'!A273</f>
        <v>NAIK-003</v>
      </c>
      <c r="B271" s="117">
        <f>'Active Log'!L273</f>
        <v>44272</v>
      </c>
      <c r="C271" t="str">
        <f>'Active Log'!S285</f>
        <v>Sent</v>
      </c>
      <c r="D271">
        <f t="shared" si="15"/>
        <v>45048</v>
      </c>
      <c r="E271">
        <f t="shared" ca="1" si="16"/>
        <v>15</v>
      </c>
      <c r="F271" t="str">
        <f t="shared" ca="1" si="17"/>
        <v>12-16</v>
      </c>
    </row>
    <row r="272" spans="1:6" x14ac:dyDescent="0.25">
      <c r="A272" t="str">
        <f>'Active Log'!A274</f>
        <v>NAIK-003</v>
      </c>
      <c r="B272" s="117">
        <f>'Active Log'!L274</f>
        <v>44272</v>
      </c>
      <c r="C272" t="str">
        <f>'Active Log'!S286</f>
        <v>Pending</v>
      </c>
      <c r="D272">
        <f t="shared" si="15"/>
        <v>45048</v>
      </c>
      <c r="E272">
        <f t="shared" ca="1" si="16"/>
        <v>15</v>
      </c>
      <c r="F272" t="str">
        <f t="shared" ca="1" si="17"/>
        <v>12-16</v>
      </c>
    </row>
    <row r="273" spans="1:6" x14ac:dyDescent="0.25">
      <c r="A273" t="str">
        <f>'Active Log'!A275</f>
        <v>NAIK-003</v>
      </c>
      <c r="B273" s="117">
        <f>'Active Log'!L275</f>
        <v>44272</v>
      </c>
      <c r="C273" t="str">
        <f>'Active Log'!S287</f>
        <v>Sent</v>
      </c>
      <c r="D273">
        <f t="shared" si="15"/>
        <v>45048</v>
      </c>
      <c r="E273">
        <f t="shared" ca="1" si="16"/>
        <v>15</v>
      </c>
      <c r="F273" t="str">
        <f t="shared" ca="1" si="17"/>
        <v>12-16</v>
      </c>
    </row>
    <row r="274" spans="1:6" x14ac:dyDescent="0.25">
      <c r="A274" t="str">
        <f>'Active Log'!A276</f>
        <v>NAIK-003</v>
      </c>
      <c r="B274" s="117">
        <f>'Active Log'!L276</f>
        <v>44272</v>
      </c>
      <c r="C274" t="str">
        <f>'Active Log'!S288</f>
        <v>Pending</v>
      </c>
      <c r="D274">
        <f t="shared" si="15"/>
        <v>45048</v>
      </c>
      <c r="E274">
        <f t="shared" ca="1" si="16"/>
        <v>15</v>
      </c>
      <c r="F274" t="str">
        <f t="shared" ca="1" si="17"/>
        <v>12-16</v>
      </c>
    </row>
    <row r="275" spans="1:6" x14ac:dyDescent="0.25">
      <c r="A275" t="str">
        <f>'Active Log'!A277</f>
        <v>NAIK-003</v>
      </c>
      <c r="B275" s="117">
        <f>'Active Log'!L277</f>
        <v>44272</v>
      </c>
      <c r="C275" t="str">
        <f>'Active Log'!S289</f>
        <v>Pending</v>
      </c>
      <c r="D275">
        <f t="shared" si="15"/>
        <v>45048</v>
      </c>
      <c r="E275">
        <f t="shared" ca="1" si="16"/>
        <v>15</v>
      </c>
      <c r="F275" t="str">
        <f t="shared" ca="1" si="17"/>
        <v>12-16</v>
      </c>
    </row>
    <row r="276" spans="1:6" x14ac:dyDescent="0.25">
      <c r="A276" t="str">
        <f>'Active Log'!A278</f>
        <v>NAIK-003</v>
      </c>
      <c r="B276" s="117">
        <f>'Active Log'!L278</f>
        <v>44272</v>
      </c>
      <c r="C276" t="str">
        <f>'Active Log'!S290</f>
        <v>Pending</v>
      </c>
      <c r="D276">
        <f t="shared" si="15"/>
        <v>45048</v>
      </c>
      <c r="E276">
        <f t="shared" ca="1" si="16"/>
        <v>15</v>
      </c>
      <c r="F276" t="str">
        <f t="shared" ca="1" si="17"/>
        <v>12-16</v>
      </c>
    </row>
    <row r="277" spans="1:6" x14ac:dyDescent="0.25">
      <c r="A277" t="str">
        <f>'Active Log'!A279</f>
        <v>NAIK-003</v>
      </c>
      <c r="B277" s="117">
        <f>'Active Log'!L279</f>
        <v>43874</v>
      </c>
      <c r="C277" t="str">
        <f>'Active Log'!S291</f>
        <v>Sent</v>
      </c>
      <c r="D277">
        <f t="shared" si="15"/>
        <v>45048</v>
      </c>
      <c r="E277">
        <f t="shared" ca="1" si="16"/>
        <v>15</v>
      </c>
      <c r="F277" t="str">
        <f t="shared" ca="1" si="17"/>
        <v>12-16</v>
      </c>
    </row>
    <row r="278" spans="1:6" x14ac:dyDescent="0.25">
      <c r="A278" t="str">
        <f>'Active Log'!A280</f>
        <v>NAIK-003</v>
      </c>
      <c r="B278" s="117">
        <f>'Active Log'!L280</f>
        <v>44272</v>
      </c>
      <c r="C278" t="str">
        <f>'Active Log'!S292</f>
        <v>Pending</v>
      </c>
      <c r="D278">
        <f t="shared" si="15"/>
        <v>45048</v>
      </c>
      <c r="E278">
        <f t="shared" ca="1" si="16"/>
        <v>15</v>
      </c>
      <c r="F278" t="str">
        <f t="shared" ca="1" si="17"/>
        <v>12-16</v>
      </c>
    </row>
    <row r="279" spans="1:6" x14ac:dyDescent="0.25">
      <c r="A279" t="str">
        <f>'Active Log'!A281</f>
        <v>NAIK-003</v>
      </c>
      <c r="B279" s="117">
        <f>'Active Log'!L281</f>
        <v>44272</v>
      </c>
      <c r="C279" t="str">
        <f>'Active Log'!S293</f>
        <v>Pending</v>
      </c>
      <c r="D279">
        <f t="shared" si="15"/>
        <v>45048</v>
      </c>
      <c r="E279">
        <f t="shared" ca="1" si="16"/>
        <v>15</v>
      </c>
      <c r="F279" t="str">
        <f t="shared" ca="1" si="17"/>
        <v>12-16</v>
      </c>
    </row>
    <row r="280" spans="1:6" x14ac:dyDescent="0.25">
      <c r="A280" t="str">
        <f>'Active Log'!A282</f>
        <v>NAIK-003</v>
      </c>
      <c r="B280" s="117">
        <f>'Active Log'!L282</f>
        <v>44272</v>
      </c>
      <c r="C280" t="str">
        <f>'Active Log'!S294</f>
        <v>Pending</v>
      </c>
      <c r="D280">
        <f t="shared" si="15"/>
        <v>45048</v>
      </c>
      <c r="E280">
        <f t="shared" ca="1" si="16"/>
        <v>15</v>
      </c>
      <c r="F280" t="str">
        <f t="shared" ca="1" si="17"/>
        <v>12-16</v>
      </c>
    </row>
    <row r="281" spans="1:6" x14ac:dyDescent="0.25">
      <c r="A281" t="str">
        <f>'Active Log'!A283</f>
        <v>NAIK-003</v>
      </c>
      <c r="B281" s="117">
        <f>'Active Log'!L283</f>
        <v>43874</v>
      </c>
      <c r="C281" t="str">
        <f>'Active Log'!S295</f>
        <v>Pending</v>
      </c>
      <c r="D281">
        <f t="shared" si="15"/>
        <v>45048</v>
      </c>
      <c r="E281">
        <f t="shared" ca="1" si="16"/>
        <v>15</v>
      </c>
      <c r="F281" t="str">
        <f t="shared" ca="1" si="17"/>
        <v>12-16</v>
      </c>
    </row>
    <row r="282" spans="1:6" x14ac:dyDescent="0.25">
      <c r="A282" t="str">
        <f>'Active Log'!A284</f>
        <v>NAIK-003</v>
      </c>
      <c r="B282" s="117">
        <f>'Active Log'!L284</f>
        <v>44272</v>
      </c>
      <c r="C282" t="str">
        <f>'Active Log'!S296</f>
        <v>Pending</v>
      </c>
      <c r="D282">
        <f t="shared" si="15"/>
        <v>45048</v>
      </c>
      <c r="E282">
        <f t="shared" ca="1" si="16"/>
        <v>15</v>
      </c>
      <c r="F282" t="str">
        <f t="shared" ca="1" si="17"/>
        <v>12-16</v>
      </c>
    </row>
    <row r="283" spans="1:6" x14ac:dyDescent="0.25">
      <c r="A283" t="str">
        <f>'Active Log'!A285</f>
        <v>NAIK-003</v>
      </c>
      <c r="B283" s="117">
        <f>'Active Log'!L285</f>
        <v>43874</v>
      </c>
      <c r="C283" t="str">
        <f>'Active Log'!S297</f>
        <v>Pending</v>
      </c>
      <c r="D283">
        <f t="shared" si="15"/>
        <v>45048</v>
      </c>
      <c r="E283">
        <f t="shared" ca="1" si="16"/>
        <v>15</v>
      </c>
      <c r="F283" t="str">
        <f t="shared" ca="1" si="17"/>
        <v>12-16</v>
      </c>
    </row>
    <row r="284" spans="1:6" x14ac:dyDescent="0.25">
      <c r="A284" t="str">
        <f>'Active Log'!A286</f>
        <v>NAIK-003</v>
      </c>
      <c r="B284" s="117">
        <f>'Active Log'!L286</f>
        <v>44272</v>
      </c>
      <c r="C284" t="str">
        <f>'Active Log'!S298</f>
        <v>Sent</v>
      </c>
      <c r="D284">
        <f t="shared" si="15"/>
        <v>45048</v>
      </c>
      <c r="E284">
        <f t="shared" ca="1" si="16"/>
        <v>15</v>
      </c>
      <c r="F284" t="str">
        <f t="shared" ca="1" si="17"/>
        <v>12-16</v>
      </c>
    </row>
    <row r="285" spans="1:6" x14ac:dyDescent="0.25">
      <c r="A285" t="str">
        <f>'Active Log'!A287</f>
        <v>NAIK-003</v>
      </c>
      <c r="B285" s="117">
        <f>'Active Log'!L287</f>
        <v>43874</v>
      </c>
      <c r="C285" t="str">
        <f>'Active Log'!S299</f>
        <v>Sent</v>
      </c>
      <c r="D285">
        <f t="shared" si="15"/>
        <v>45048</v>
      </c>
      <c r="E285">
        <f t="shared" ca="1" si="16"/>
        <v>15</v>
      </c>
      <c r="F285" t="str">
        <f t="shared" ca="1" si="17"/>
        <v>12-16</v>
      </c>
    </row>
    <row r="286" spans="1:6" x14ac:dyDescent="0.25">
      <c r="A286" t="str">
        <f>'Active Log'!A288</f>
        <v>NAIK-003</v>
      </c>
      <c r="B286" s="117">
        <f>'Active Log'!L288</f>
        <v>43874</v>
      </c>
      <c r="C286" t="str">
        <f>'Active Log'!S300</f>
        <v>Pending</v>
      </c>
      <c r="D286">
        <f t="shared" si="15"/>
        <v>45048</v>
      </c>
      <c r="E286">
        <f t="shared" ca="1" si="16"/>
        <v>15</v>
      </c>
      <c r="F286" t="str">
        <f t="shared" ca="1" si="17"/>
        <v>12-16</v>
      </c>
    </row>
    <row r="287" spans="1:6" x14ac:dyDescent="0.25">
      <c r="A287" t="str">
        <f>'Active Log'!A289</f>
        <v>NAIK-003</v>
      </c>
      <c r="B287" s="117">
        <f>'Active Log'!L289</f>
        <v>43874</v>
      </c>
      <c r="C287" t="str">
        <f>'Active Log'!S301</f>
        <v>Pending</v>
      </c>
      <c r="D287">
        <f t="shared" si="15"/>
        <v>45048</v>
      </c>
      <c r="E287">
        <f t="shared" ca="1" si="16"/>
        <v>15</v>
      </c>
      <c r="F287" t="str">
        <f t="shared" ca="1" si="17"/>
        <v>12-16</v>
      </c>
    </row>
    <row r="288" spans="1:6" x14ac:dyDescent="0.25">
      <c r="A288" t="str">
        <f>'Active Log'!A290</f>
        <v>NAIK-003</v>
      </c>
      <c r="B288" s="117">
        <f>'Active Log'!L290</f>
        <v>44272</v>
      </c>
      <c r="C288" t="str">
        <f>'Active Log'!S302</f>
        <v>Pending</v>
      </c>
      <c r="D288">
        <f t="shared" si="15"/>
        <v>45048</v>
      </c>
      <c r="E288">
        <f t="shared" ca="1" si="16"/>
        <v>15</v>
      </c>
      <c r="F288" t="str">
        <f t="shared" ca="1" si="17"/>
        <v>12-16</v>
      </c>
    </row>
    <row r="289" spans="1:6" x14ac:dyDescent="0.25">
      <c r="A289" t="str">
        <f>'Active Log'!A291</f>
        <v>NAIK-003</v>
      </c>
      <c r="B289" s="117">
        <f>'Active Log'!L291</f>
        <v>43874</v>
      </c>
      <c r="C289" t="str">
        <f>'Active Log'!S303</f>
        <v>Pending</v>
      </c>
      <c r="D289">
        <f t="shared" si="15"/>
        <v>45048</v>
      </c>
      <c r="E289">
        <f t="shared" ca="1" si="16"/>
        <v>15</v>
      </c>
      <c r="F289" t="str">
        <f t="shared" ca="1" si="17"/>
        <v>12-16</v>
      </c>
    </row>
    <row r="290" spans="1:6" x14ac:dyDescent="0.25">
      <c r="A290" t="str">
        <f>'Active Log'!A292</f>
        <v>NAIK-003</v>
      </c>
      <c r="B290" s="117">
        <f>'Active Log'!L292</f>
        <v>43874</v>
      </c>
      <c r="C290" t="str">
        <f>'Active Log'!S304</f>
        <v>Pending</v>
      </c>
      <c r="D290">
        <f t="shared" si="15"/>
        <v>45048</v>
      </c>
      <c r="E290">
        <f t="shared" ca="1" si="16"/>
        <v>15</v>
      </c>
      <c r="F290" t="str">
        <f t="shared" ca="1" si="17"/>
        <v>12-16</v>
      </c>
    </row>
    <row r="291" spans="1:6" x14ac:dyDescent="0.25">
      <c r="A291" t="str">
        <f>'Active Log'!A293</f>
        <v>NAIK-003</v>
      </c>
      <c r="B291" s="117">
        <f>'Active Log'!L293</f>
        <v>43874</v>
      </c>
      <c r="C291" t="str">
        <f>'Active Log'!S305</f>
        <v>Pending</v>
      </c>
      <c r="D291">
        <f t="shared" si="15"/>
        <v>45048</v>
      </c>
      <c r="E291">
        <f t="shared" ca="1" si="16"/>
        <v>15</v>
      </c>
      <c r="F291" t="str">
        <f t="shared" ca="1" si="17"/>
        <v>12-16</v>
      </c>
    </row>
    <row r="292" spans="1:6" x14ac:dyDescent="0.25">
      <c r="A292" t="str">
        <f>'Active Log'!A294</f>
        <v>NAIK-003</v>
      </c>
      <c r="B292" s="117">
        <f>'Active Log'!L294</f>
        <v>43874</v>
      </c>
      <c r="C292" t="str">
        <f>'Active Log'!S306</f>
        <v>Pending</v>
      </c>
      <c r="D292">
        <f t="shared" si="15"/>
        <v>45048</v>
      </c>
      <c r="E292">
        <f t="shared" ca="1" si="16"/>
        <v>15</v>
      </c>
      <c r="F292" t="str">
        <f t="shared" ca="1" si="17"/>
        <v>12-16</v>
      </c>
    </row>
    <row r="293" spans="1:6" x14ac:dyDescent="0.25">
      <c r="A293" t="str">
        <f>'Active Log'!A295</f>
        <v>NAIK-003</v>
      </c>
      <c r="B293" s="117">
        <f>'Active Log'!L295</f>
        <v>43874</v>
      </c>
      <c r="C293" t="str">
        <f>'Active Log'!S307</f>
        <v>Pending</v>
      </c>
      <c r="D293">
        <f t="shared" si="15"/>
        <v>45048</v>
      </c>
      <c r="E293">
        <f t="shared" ca="1" si="16"/>
        <v>15</v>
      </c>
      <c r="F293" t="str">
        <f t="shared" ca="1" si="17"/>
        <v>12-16</v>
      </c>
    </row>
    <row r="294" spans="1:6" x14ac:dyDescent="0.25">
      <c r="A294" t="str">
        <f>'Active Log'!A296</f>
        <v>NAIK-003</v>
      </c>
      <c r="B294" s="117">
        <f>'Active Log'!L296</f>
        <v>43874</v>
      </c>
      <c r="C294" t="str">
        <f>'Active Log'!S308</f>
        <v>Pending</v>
      </c>
      <c r="D294">
        <f t="shared" si="15"/>
        <v>45048</v>
      </c>
      <c r="E294">
        <f t="shared" ca="1" si="16"/>
        <v>15</v>
      </c>
      <c r="F294" t="str">
        <f t="shared" ca="1" si="17"/>
        <v>12-16</v>
      </c>
    </row>
    <row r="295" spans="1:6" x14ac:dyDescent="0.25">
      <c r="A295" t="str">
        <f>'Active Log'!A297</f>
        <v>NAIK-003</v>
      </c>
      <c r="B295" s="117">
        <f>'Active Log'!L297</f>
        <v>44272</v>
      </c>
      <c r="C295" t="str">
        <f>'Active Log'!S309</f>
        <v>Pending</v>
      </c>
      <c r="D295">
        <f t="shared" si="15"/>
        <v>45048</v>
      </c>
      <c r="E295">
        <f t="shared" ca="1" si="16"/>
        <v>15</v>
      </c>
      <c r="F295" t="str">
        <f t="shared" ca="1" si="17"/>
        <v>12-16</v>
      </c>
    </row>
    <row r="296" spans="1:6" x14ac:dyDescent="0.25">
      <c r="A296" t="str">
        <f>'Active Log'!A298</f>
        <v>NAIK-003</v>
      </c>
      <c r="B296" s="117">
        <f>'Active Log'!L298</f>
        <v>43874</v>
      </c>
      <c r="C296" t="str">
        <f>'Active Log'!S310</f>
        <v>Pending</v>
      </c>
      <c r="D296">
        <f t="shared" si="15"/>
        <v>45048</v>
      </c>
      <c r="E296">
        <f t="shared" ca="1" si="16"/>
        <v>15</v>
      </c>
      <c r="F296" t="str">
        <f t="shared" ca="1" si="17"/>
        <v>12-16</v>
      </c>
    </row>
    <row r="297" spans="1:6" x14ac:dyDescent="0.25">
      <c r="A297" t="str">
        <f>'Active Log'!A299</f>
        <v>NAIK-003</v>
      </c>
      <c r="B297" s="117">
        <f>'Active Log'!L299</f>
        <v>45048</v>
      </c>
      <c r="C297" t="str">
        <f>'Active Log'!S311</f>
        <v>Pending</v>
      </c>
      <c r="D297">
        <f t="shared" si="15"/>
        <v>45048</v>
      </c>
      <c r="E297">
        <f t="shared" ca="1" si="16"/>
        <v>15</v>
      </c>
      <c r="F297" t="str">
        <f t="shared" ca="1" si="17"/>
        <v>12-16</v>
      </c>
    </row>
    <row r="298" spans="1:6" x14ac:dyDescent="0.25">
      <c r="A298" t="str">
        <f>'Active Log'!A300</f>
        <v>NAIK-005</v>
      </c>
      <c r="B298" s="117">
        <f>'Active Log'!L300</f>
        <v>44034</v>
      </c>
      <c r="C298" t="str">
        <f>'Active Log'!S312</f>
        <v>Sent</v>
      </c>
      <c r="D298">
        <f t="shared" si="15"/>
        <v>44034</v>
      </c>
      <c r="E298">
        <f t="shared" ca="1" si="16"/>
        <v>160</v>
      </c>
      <c r="F298" t="str">
        <f t="shared" ca="1" si="17"/>
        <v>80+</v>
      </c>
    </row>
    <row r="299" spans="1:6" x14ac:dyDescent="0.25">
      <c r="A299" t="str">
        <f>'Active Log'!A301</f>
        <v>NAIK-005</v>
      </c>
      <c r="B299" s="117">
        <f>'Active Log'!L301</f>
        <v>44034</v>
      </c>
      <c r="C299" t="str">
        <f>'Active Log'!S313</f>
        <v>Sent</v>
      </c>
      <c r="D299">
        <f t="shared" si="15"/>
        <v>44034</v>
      </c>
      <c r="E299">
        <f t="shared" ca="1" si="16"/>
        <v>160</v>
      </c>
      <c r="F299" t="str">
        <f t="shared" ca="1" si="17"/>
        <v>80+</v>
      </c>
    </row>
    <row r="300" spans="1:6" x14ac:dyDescent="0.25">
      <c r="A300" t="str">
        <f>'Active Log'!A302</f>
        <v>NAIK-005</v>
      </c>
      <c r="B300" s="117">
        <f>'Active Log'!L302</f>
        <v>44034</v>
      </c>
      <c r="C300" t="str">
        <f>'Active Log'!S314</f>
        <v>Sent</v>
      </c>
      <c r="D300">
        <f t="shared" si="15"/>
        <v>44034</v>
      </c>
      <c r="E300">
        <f t="shared" ca="1" si="16"/>
        <v>160</v>
      </c>
      <c r="F300" t="str">
        <f t="shared" ca="1" si="17"/>
        <v>80+</v>
      </c>
    </row>
    <row r="301" spans="1:6" x14ac:dyDescent="0.25">
      <c r="A301" t="str">
        <f>'Active Log'!A303</f>
        <v>NAIK-005</v>
      </c>
      <c r="B301" s="117">
        <f>'Active Log'!L303</f>
        <v>44034</v>
      </c>
      <c r="C301" t="str">
        <f>'Active Log'!S315</f>
        <v>Sent</v>
      </c>
      <c r="D301">
        <f t="shared" si="15"/>
        <v>44034</v>
      </c>
      <c r="E301">
        <f t="shared" ca="1" si="16"/>
        <v>160</v>
      </c>
      <c r="F301" t="str">
        <f t="shared" ca="1" si="17"/>
        <v>80+</v>
      </c>
    </row>
    <row r="302" spans="1:6" x14ac:dyDescent="0.25">
      <c r="A302" t="str">
        <f>'Active Log'!A304</f>
        <v>NAIK-005</v>
      </c>
      <c r="B302" s="117">
        <f>'Active Log'!L304</f>
        <v>44034</v>
      </c>
      <c r="C302" t="str">
        <f>'Active Log'!S316</f>
        <v>Pending</v>
      </c>
      <c r="D302">
        <f t="shared" si="15"/>
        <v>44034</v>
      </c>
      <c r="E302">
        <f t="shared" ca="1" si="16"/>
        <v>160</v>
      </c>
      <c r="F302" t="str">
        <f t="shared" ca="1" si="17"/>
        <v>80+</v>
      </c>
    </row>
    <row r="303" spans="1:6" x14ac:dyDescent="0.25">
      <c r="A303" t="str">
        <f>'Active Log'!A305</f>
        <v>NAIK-005</v>
      </c>
      <c r="B303" s="117">
        <f>'Active Log'!L305</f>
        <v>44034</v>
      </c>
      <c r="C303" t="str">
        <f>'Active Log'!S317</f>
        <v>Sent</v>
      </c>
      <c r="D303">
        <f t="shared" si="15"/>
        <v>44034</v>
      </c>
      <c r="E303">
        <f t="shared" ca="1" si="16"/>
        <v>160</v>
      </c>
      <c r="F303" t="str">
        <f t="shared" ca="1" si="17"/>
        <v>80+</v>
      </c>
    </row>
    <row r="304" spans="1:6" x14ac:dyDescent="0.25">
      <c r="A304" t="str">
        <f>'Active Log'!A306</f>
        <v>NAIK-005</v>
      </c>
      <c r="B304" s="117">
        <f>'Active Log'!L306</f>
        <v>44034</v>
      </c>
      <c r="C304" t="str">
        <f>'Active Log'!S318</f>
        <v>Pending</v>
      </c>
      <c r="D304">
        <f t="shared" si="15"/>
        <v>44034</v>
      </c>
      <c r="E304">
        <f t="shared" ca="1" si="16"/>
        <v>160</v>
      </c>
      <c r="F304" t="str">
        <f t="shared" ca="1" si="17"/>
        <v>80+</v>
      </c>
    </row>
    <row r="305" spans="1:6" x14ac:dyDescent="0.25">
      <c r="A305" t="str">
        <f>'Active Log'!A307</f>
        <v>NAIK-005</v>
      </c>
      <c r="B305" s="117">
        <f>'Active Log'!L307</f>
        <v>44034</v>
      </c>
      <c r="C305" t="str">
        <f>'Active Log'!S319</f>
        <v>Pending</v>
      </c>
      <c r="D305">
        <f t="shared" si="15"/>
        <v>44034</v>
      </c>
      <c r="E305">
        <f t="shared" ca="1" si="16"/>
        <v>160</v>
      </c>
      <c r="F305" t="str">
        <f t="shared" ca="1" si="17"/>
        <v>80+</v>
      </c>
    </row>
    <row r="306" spans="1:6" x14ac:dyDescent="0.25">
      <c r="A306" t="str">
        <f>'Active Log'!A308</f>
        <v>NAIK-005</v>
      </c>
      <c r="B306" s="117">
        <f>'Active Log'!L308</f>
        <v>44034</v>
      </c>
      <c r="C306" t="str">
        <f>'Active Log'!S320</f>
        <v>Pending</v>
      </c>
      <c r="D306">
        <f t="shared" si="15"/>
        <v>44034</v>
      </c>
      <c r="E306">
        <f t="shared" ca="1" si="16"/>
        <v>160</v>
      </c>
      <c r="F306" t="str">
        <f t="shared" ca="1" si="17"/>
        <v>80+</v>
      </c>
    </row>
    <row r="307" spans="1:6" x14ac:dyDescent="0.25">
      <c r="A307" t="str">
        <f>'Active Log'!A309</f>
        <v>NAIK-005</v>
      </c>
      <c r="B307" s="117">
        <f>'Active Log'!L309</f>
        <v>44034</v>
      </c>
      <c r="C307" t="str">
        <f>'Active Log'!S321</f>
        <v>Pending</v>
      </c>
      <c r="D307">
        <f t="shared" si="15"/>
        <v>44034</v>
      </c>
      <c r="E307">
        <f t="shared" ca="1" si="16"/>
        <v>160</v>
      </c>
      <c r="F307" t="str">
        <f t="shared" ca="1" si="17"/>
        <v>80+</v>
      </c>
    </row>
    <row r="308" spans="1:6" x14ac:dyDescent="0.25">
      <c r="A308" t="str">
        <f>'Active Log'!A310</f>
        <v>NAIK-005</v>
      </c>
      <c r="B308" s="117">
        <f>'Active Log'!L310</f>
        <v>44034</v>
      </c>
      <c r="C308" t="str">
        <f>'Active Log'!S322</f>
        <v>Pending</v>
      </c>
      <c r="D308">
        <f t="shared" si="15"/>
        <v>44034</v>
      </c>
      <c r="E308">
        <f t="shared" ca="1" si="16"/>
        <v>160</v>
      </c>
      <c r="F308" t="str">
        <f t="shared" ca="1" si="17"/>
        <v>80+</v>
      </c>
    </row>
    <row r="309" spans="1:6" x14ac:dyDescent="0.25">
      <c r="A309" t="str">
        <f>'Active Log'!A311</f>
        <v>NAIK-005</v>
      </c>
      <c r="B309" s="117">
        <f>'Active Log'!L311</f>
        <v>44034</v>
      </c>
      <c r="C309" t="str">
        <f>'Active Log'!S323</f>
        <v>Pending</v>
      </c>
      <c r="D309">
        <f t="shared" si="15"/>
        <v>44034</v>
      </c>
      <c r="E309">
        <f t="shared" ca="1" si="16"/>
        <v>160</v>
      </c>
      <c r="F309" t="str">
        <f t="shared" ca="1" si="17"/>
        <v>80+</v>
      </c>
    </row>
    <row r="310" spans="1:6" x14ac:dyDescent="0.25">
      <c r="A310" t="str">
        <f>'Active Log'!A312</f>
        <v>NAIK-005</v>
      </c>
      <c r="B310" s="117">
        <f>'Active Log'!L312</f>
        <v>44034</v>
      </c>
      <c r="C310" t="str">
        <f>'Active Log'!S324</f>
        <v>Sent</v>
      </c>
      <c r="D310">
        <f t="shared" si="15"/>
        <v>44034</v>
      </c>
      <c r="E310">
        <f t="shared" ca="1" si="16"/>
        <v>160</v>
      </c>
      <c r="F310" t="str">
        <f t="shared" ca="1" si="17"/>
        <v>80+</v>
      </c>
    </row>
    <row r="311" spans="1:6" x14ac:dyDescent="0.25">
      <c r="A311" t="str">
        <f>'Active Log'!A313</f>
        <v>NAIK-005</v>
      </c>
      <c r="B311" s="117">
        <f>'Active Log'!L313</f>
        <v>44034</v>
      </c>
      <c r="C311" t="str">
        <f>'Active Log'!S325</f>
        <v>Sent</v>
      </c>
      <c r="D311">
        <f t="shared" si="15"/>
        <v>44034</v>
      </c>
      <c r="E311">
        <f t="shared" ca="1" si="16"/>
        <v>160</v>
      </c>
      <c r="F311" t="str">
        <f t="shared" ca="1" si="17"/>
        <v>80+</v>
      </c>
    </row>
    <row r="312" spans="1:6" x14ac:dyDescent="0.25">
      <c r="A312" t="str">
        <f>'Active Log'!A314</f>
        <v>NAIK-005</v>
      </c>
      <c r="B312" s="117">
        <f>'Active Log'!L314</f>
        <v>44034</v>
      </c>
      <c r="C312" t="str">
        <f>'Active Log'!S326</f>
        <v>Sent</v>
      </c>
      <c r="D312">
        <f t="shared" si="15"/>
        <v>44034</v>
      </c>
      <c r="E312">
        <f t="shared" ca="1" si="16"/>
        <v>160</v>
      </c>
      <c r="F312" t="str">
        <f t="shared" ca="1" si="17"/>
        <v>80+</v>
      </c>
    </row>
    <row r="313" spans="1:6" x14ac:dyDescent="0.25">
      <c r="A313" t="str">
        <f>'Active Log'!A315</f>
        <v>NAIK-005</v>
      </c>
      <c r="B313" s="117">
        <f>'Active Log'!L315</f>
        <v>44034</v>
      </c>
      <c r="C313" t="str">
        <f>'Active Log'!S327</f>
        <v>Sent</v>
      </c>
      <c r="D313">
        <f t="shared" si="15"/>
        <v>44034</v>
      </c>
      <c r="E313">
        <f t="shared" ca="1" si="16"/>
        <v>160</v>
      </c>
      <c r="F313" t="str">
        <f t="shared" ca="1" si="17"/>
        <v>80+</v>
      </c>
    </row>
    <row r="314" spans="1:6" x14ac:dyDescent="0.25">
      <c r="A314" t="str">
        <f>'Active Log'!A316</f>
        <v>NAIK-008</v>
      </c>
      <c r="B314" s="117">
        <f>'Active Log'!L316</f>
        <v>44120</v>
      </c>
      <c r="C314" t="str">
        <f>'Active Log'!S328</f>
        <v>Sent</v>
      </c>
      <c r="D314" t="str">
        <f t="shared" si="15"/>
        <v/>
      </c>
      <c r="E314" t="str">
        <f t="shared" ca="1" si="16"/>
        <v/>
      </c>
      <c r="F314" t="str">
        <f t="shared" ca="1" si="17"/>
        <v/>
      </c>
    </row>
    <row r="315" spans="1:6" x14ac:dyDescent="0.25">
      <c r="A315" t="str">
        <f>'Active Log'!A317</f>
        <v>NAIK-008</v>
      </c>
      <c r="B315" s="117">
        <f>'Active Log'!L317</f>
        <v>44120</v>
      </c>
      <c r="C315" t="str">
        <f>'Active Log'!S329</f>
        <v>Pending</v>
      </c>
      <c r="D315" t="str">
        <f t="shared" si="15"/>
        <v/>
      </c>
      <c r="E315" t="str">
        <f t="shared" ca="1" si="16"/>
        <v/>
      </c>
      <c r="F315" t="str">
        <f t="shared" ca="1" si="17"/>
        <v/>
      </c>
    </row>
    <row r="316" spans="1:6" x14ac:dyDescent="0.25">
      <c r="A316" t="str">
        <f>'Active Log'!A318</f>
        <v>NAIK-008</v>
      </c>
      <c r="B316" s="117">
        <f>'Active Log'!L318</f>
        <v>44120</v>
      </c>
      <c r="C316" t="str">
        <f>'Active Log'!S330</f>
        <v>Sent</v>
      </c>
      <c r="D316" t="str">
        <f t="shared" si="15"/>
        <v/>
      </c>
      <c r="E316" t="str">
        <f t="shared" ca="1" si="16"/>
        <v/>
      </c>
      <c r="F316" t="str">
        <f t="shared" ca="1" si="17"/>
        <v/>
      </c>
    </row>
    <row r="317" spans="1:6" x14ac:dyDescent="0.25">
      <c r="A317" t="str">
        <f>'Active Log'!A319</f>
        <v>NAIK-008</v>
      </c>
      <c r="B317" s="117">
        <f>'Active Log'!L319</f>
        <v>44120</v>
      </c>
      <c r="C317" t="str">
        <f>'Active Log'!S331</f>
        <v>Complete</v>
      </c>
      <c r="D317" t="str">
        <f t="shared" si="15"/>
        <v/>
      </c>
      <c r="E317" t="str">
        <f t="shared" ca="1" si="16"/>
        <v/>
      </c>
      <c r="F317" t="str">
        <f t="shared" ca="1" si="17"/>
        <v/>
      </c>
    </row>
    <row r="318" spans="1:6" x14ac:dyDescent="0.25">
      <c r="A318" t="str">
        <f>'Active Log'!A320</f>
        <v>NAIK-008</v>
      </c>
      <c r="B318" s="117">
        <f>'Active Log'!L320</f>
        <v>44120</v>
      </c>
      <c r="C318" t="str">
        <f>'Active Log'!S332</f>
        <v>Complete</v>
      </c>
      <c r="D318" t="str">
        <f t="shared" si="15"/>
        <v/>
      </c>
      <c r="E318" t="str">
        <f t="shared" ca="1" si="16"/>
        <v/>
      </c>
      <c r="F318" t="str">
        <f t="shared" ca="1" si="17"/>
        <v/>
      </c>
    </row>
    <row r="319" spans="1:6" x14ac:dyDescent="0.25">
      <c r="A319" t="str">
        <f>'Active Log'!A321</f>
        <v>NAIK-008</v>
      </c>
      <c r="B319" s="117">
        <f>'Active Log'!L321</f>
        <v>44120</v>
      </c>
      <c r="C319" t="str">
        <f>'Active Log'!S333</f>
        <v>Complete</v>
      </c>
      <c r="D319" t="str">
        <f t="shared" si="15"/>
        <v/>
      </c>
      <c r="E319" t="str">
        <f t="shared" ca="1" si="16"/>
        <v/>
      </c>
      <c r="F319" t="str">
        <f t="shared" ca="1" si="17"/>
        <v/>
      </c>
    </row>
    <row r="320" spans="1:6" x14ac:dyDescent="0.25">
      <c r="A320" t="str">
        <f>'Active Log'!A322</f>
        <v>NAIK-008</v>
      </c>
      <c r="B320" s="117">
        <f>'Active Log'!L322</f>
        <v>44120</v>
      </c>
      <c r="C320" t="str">
        <f>'Active Log'!S334</f>
        <v>Complete</v>
      </c>
      <c r="D320" t="str">
        <f t="shared" si="15"/>
        <v/>
      </c>
      <c r="E320" t="str">
        <f t="shared" ca="1" si="16"/>
        <v/>
      </c>
      <c r="F320" t="str">
        <f t="shared" ca="1" si="17"/>
        <v/>
      </c>
    </row>
    <row r="321" spans="1:6" x14ac:dyDescent="0.25">
      <c r="A321" t="str">
        <f>'Active Log'!A323</f>
        <v>NAIK-008</v>
      </c>
      <c r="B321" s="117">
        <f>'Active Log'!L323</f>
        <v>44120</v>
      </c>
      <c r="C321" t="str">
        <f>'Active Log'!S335</f>
        <v>Complete</v>
      </c>
      <c r="D321" t="str">
        <f t="shared" si="15"/>
        <v/>
      </c>
      <c r="E321" t="str">
        <f t="shared" ca="1" si="16"/>
        <v/>
      </c>
      <c r="F321" t="str">
        <f t="shared" ca="1" si="17"/>
        <v/>
      </c>
    </row>
    <row r="322" spans="1:6" x14ac:dyDescent="0.25">
      <c r="A322" t="str">
        <f>'Active Log'!A324</f>
        <v>NAIK-008</v>
      </c>
      <c r="B322" s="117">
        <f>'Active Log'!L324</f>
        <v>44120</v>
      </c>
      <c r="C322" t="str">
        <f>'Active Log'!S336</f>
        <v>Complete</v>
      </c>
      <c r="D322" t="str">
        <f t="shared" ref="D322:D385" si="18">IF(COUNTIFS($A$2:$A$1048576, A322, $C$2:$C$1048576, "complete")&gt;0, "", _xlfn.MAXIFS($B$2:$B$1048576, $A$2:$A$1048576, A322, $C$2:$C$1048576, "&lt;&gt;complete"))</f>
        <v/>
      </c>
      <c r="E322" t="str">
        <f t="shared" ref="E322:E385" ca="1" si="19">IF(D322&lt;&gt;"", FLOOR((TODAY()-D322)/7,1), "")</f>
        <v/>
      </c>
      <c r="F322" t="str">
        <f t="shared" ref="F322:F385" ca="1" si="20">IF(E322&lt;&gt;"", VLOOKUP(E322, $H$2:$I$32, 2, TRUE), "")</f>
        <v/>
      </c>
    </row>
    <row r="323" spans="1:6" x14ac:dyDescent="0.25">
      <c r="A323" t="str">
        <f>'Active Log'!A325</f>
        <v>NAIK-008</v>
      </c>
      <c r="B323" s="117">
        <f>'Active Log'!L325</f>
        <v>44120</v>
      </c>
      <c r="C323" t="str">
        <f>'Active Log'!S337</f>
        <v>Pending</v>
      </c>
      <c r="D323" t="str">
        <f t="shared" si="18"/>
        <v/>
      </c>
      <c r="E323" t="str">
        <f t="shared" ca="1" si="19"/>
        <v/>
      </c>
      <c r="F323" t="str">
        <f t="shared" ca="1" si="20"/>
        <v/>
      </c>
    </row>
    <row r="324" spans="1:6" x14ac:dyDescent="0.25">
      <c r="A324" t="str">
        <f>'Active Log'!A326</f>
        <v>NAIK-008</v>
      </c>
      <c r="B324" s="117">
        <f>'Active Log'!L326</f>
        <v>44120</v>
      </c>
      <c r="C324" t="str">
        <f>'Active Log'!S338</f>
        <v>Pending</v>
      </c>
      <c r="D324" t="str">
        <f t="shared" si="18"/>
        <v/>
      </c>
      <c r="E324" t="str">
        <f t="shared" ca="1" si="19"/>
        <v/>
      </c>
      <c r="F324" t="str">
        <f t="shared" ca="1" si="20"/>
        <v/>
      </c>
    </row>
    <row r="325" spans="1:6" x14ac:dyDescent="0.25">
      <c r="A325" t="str">
        <f>'Active Log'!A327</f>
        <v>NAIK-008</v>
      </c>
      <c r="B325" s="117">
        <f>'Active Log'!L327</f>
        <v>44120</v>
      </c>
      <c r="C325" t="str">
        <f>'Active Log'!S339</f>
        <v>Pending</v>
      </c>
      <c r="D325" t="str">
        <f t="shared" si="18"/>
        <v/>
      </c>
      <c r="E325" t="str">
        <f t="shared" ca="1" si="19"/>
        <v/>
      </c>
      <c r="F325" t="str">
        <f t="shared" ca="1" si="20"/>
        <v/>
      </c>
    </row>
    <row r="326" spans="1:6" x14ac:dyDescent="0.25">
      <c r="A326" t="str">
        <f>'Active Log'!A328</f>
        <v>NAIK-008</v>
      </c>
      <c r="B326" s="117">
        <f>'Active Log'!L328</f>
        <v>44120</v>
      </c>
      <c r="C326" t="str">
        <f>'Active Log'!S340</f>
        <v>Pending</v>
      </c>
      <c r="D326" t="str">
        <f t="shared" si="18"/>
        <v/>
      </c>
      <c r="E326" t="str">
        <f t="shared" ca="1" si="19"/>
        <v/>
      </c>
      <c r="F326" t="str">
        <f t="shared" ca="1" si="20"/>
        <v/>
      </c>
    </row>
    <row r="327" spans="1:6" x14ac:dyDescent="0.25">
      <c r="A327" t="str">
        <f>'Active Log'!A329</f>
        <v>NAIK-008</v>
      </c>
      <c r="B327" s="117">
        <f>'Active Log'!L329</f>
        <v>44120</v>
      </c>
      <c r="C327" t="str">
        <f>'Active Log'!S341</f>
        <v>Pending</v>
      </c>
      <c r="D327" t="str">
        <f t="shared" si="18"/>
        <v/>
      </c>
      <c r="E327" t="str">
        <f t="shared" ca="1" si="19"/>
        <v/>
      </c>
      <c r="F327" t="str">
        <f t="shared" ca="1" si="20"/>
        <v/>
      </c>
    </row>
    <row r="328" spans="1:6" x14ac:dyDescent="0.25">
      <c r="A328" t="str">
        <f>'Active Log'!A330</f>
        <v>NAIK-008</v>
      </c>
      <c r="B328" s="117">
        <f>'Active Log'!L330</f>
        <v>44120</v>
      </c>
      <c r="C328" t="str">
        <f>'Active Log'!S342</f>
        <v>Sent</v>
      </c>
      <c r="D328" t="str">
        <f t="shared" si="18"/>
        <v/>
      </c>
      <c r="E328" t="str">
        <f t="shared" ca="1" si="19"/>
        <v/>
      </c>
      <c r="F328" t="str">
        <f t="shared" ca="1" si="20"/>
        <v/>
      </c>
    </row>
    <row r="329" spans="1:6" x14ac:dyDescent="0.25">
      <c r="A329" t="str">
        <f>'Active Log'!A331</f>
        <v>NAIK-028</v>
      </c>
      <c r="B329" s="117">
        <f>'Active Log'!L331</f>
        <v>44480</v>
      </c>
      <c r="C329" t="str">
        <f>'Active Log'!S343</f>
        <v>Sent</v>
      </c>
      <c r="D329">
        <f t="shared" si="18"/>
        <v>44480</v>
      </c>
      <c r="E329">
        <f t="shared" ca="1" si="19"/>
        <v>96</v>
      </c>
      <c r="F329" t="str">
        <f t="shared" ca="1" si="20"/>
        <v>80+</v>
      </c>
    </row>
    <row r="330" spans="1:6" x14ac:dyDescent="0.25">
      <c r="A330" t="str">
        <f>'Active Log'!A332</f>
        <v>NAIK-028</v>
      </c>
      <c r="B330" s="117">
        <f>'Active Log'!L332</f>
        <v>44480</v>
      </c>
      <c r="C330" t="str">
        <f>'Active Log'!S344</f>
        <v>Sent</v>
      </c>
      <c r="D330">
        <f t="shared" si="18"/>
        <v>44480</v>
      </c>
      <c r="E330">
        <f t="shared" ca="1" si="19"/>
        <v>96</v>
      </c>
      <c r="F330" t="str">
        <f t="shared" ca="1" si="20"/>
        <v>80+</v>
      </c>
    </row>
    <row r="331" spans="1:6" x14ac:dyDescent="0.25">
      <c r="A331" t="str">
        <f>'Active Log'!A333</f>
        <v>NAIK-028</v>
      </c>
      <c r="B331" s="117">
        <f>'Active Log'!L333</f>
        <v>44480</v>
      </c>
      <c r="C331" t="str">
        <f>'Active Log'!S345</f>
        <v>Sent</v>
      </c>
      <c r="D331">
        <f t="shared" si="18"/>
        <v>44480</v>
      </c>
      <c r="E331">
        <f t="shared" ca="1" si="19"/>
        <v>96</v>
      </c>
      <c r="F331" t="str">
        <f t="shared" ca="1" si="20"/>
        <v>80+</v>
      </c>
    </row>
    <row r="332" spans="1:6" x14ac:dyDescent="0.25">
      <c r="A332" t="str">
        <f>'Active Log'!A334</f>
        <v>NAIK-028</v>
      </c>
      <c r="B332" s="117">
        <f>'Active Log'!L334</f>
        <v>44480</v>
      </c>
      <c r="C332" t="str">
        <f>'Active Log'!S346</f>
        <v>Sent</v>
      </c>
      <c r="D332">
        <f t="shared" si="18"/>
        <v>44480</v>
      </c>
      <c r="E332">
        <f t="shared" ca="1" si="19"/>
        <v>96</v>
      </c>
      <c r="F332" t="str">
        <f t="shared" ca="1" si="20"/>
        <v>80+</v>
      </c>
    </row>
    <row r="333" spans="1:6" x14ac:dyDescent="0.25">
      <c r="A333" t="str">
        <f>'Active Log'!A335</f>
        <v>NAIK-028</v>
      </c>
      <c r="B333" s="117">
        <f>'Active Log'!L335</f>
        <v>44480</v>
      </c>
      <c r="C333" t="str">
        <f>'Active Log'!S347</f>
        <v>Sent</v>
      </c>
      <c r="D333">
        <f t="shared" si="18"/>
        <v>44480</v>
      </c>
      <c r="E333">
        <f t="shared" ca="1" si="19"/>
        <v>96</v>
      </c>
      <c r="F333" t="str">
        <f t="shared" ca="1" si="20"/>
        <v>80+</v>
      </c>
    </row>
    <row r="334" spans="1:6" x14ac:dyDescent="0.25">
      <c r="A334" t="str">
        <f>'Active Log'!A336</f>
        <v>NAIK-028</v>
      </c>
      <c r="B334" s="117">
        <f>'Active Log'!L336</f>
        <v>44480</v>
      </c>
      <c r="C334" t="str">
        <f>'Active Log'!S348</f>
        <v>Sent</v>
      </c>
      <c r="D334">
        <f t="shared" si="18"/>
        <v>44480</v>
      </c>
      <c r="E334">
        <f t="shared" ca="1" si="19"/>
        <v>96</v>
      </c>
      <c r="F334" t="str">
        <f t="shared" ca="1" si="20"/>
        <v>80+</v>
      </c>
    </row>
    <row r="335" spans="1:6" x14ac:dyDescent="0.25">
      <c r="A335" t="str">
        <f>'Active Log'!A337</f>
        <v>NAIK-030</v>
      </c>
      <c r="B335" s="117">
        <f>'Active Log'!L337</f>
        <v>44559</v>
      </c>
      <c r="C335" t="str">
        <f>'Active Log'!S349</f>
        <v>Sent</v>
      </c>
      <c r="D335">
        <f t="shared" si="18"/>
        <v>44559</v>
      </c>
      <c r="E335">
        <f t="shared" ca="1" si="19"/>
        <v>85</v>
      </c>
      <c r="F335" t="str">
        <f t="shared" ca="1" si="20"/>
        <v>80+</v>
      </c>
    </row>
    <row r="336" spans="1:6" x14ac:dyDescent="0.25">
      <c r="A336" t="str">
        <f>'Active Log'!A338</f>
        <v>NAIK-030</v>
      </c>
      <c r="B336" s="117">
        <f>'Active Log'!L338</f>
        <v>44559</v>
      </c>
      <c r="C336" t="str">
        <f>'Active Log'!S350</f>
        <v>Sent</v>
      </c>
      <c r="D336">
        <f t="shared" si="18"/>
        <v>44559</v>
      </c>
      <c r="E336">
        <f t="shared" ca="1" si="19"/>
        <v>85</v>
      </c>
      <c r="F336" t="str">
        <f t="shared" ca="1" si="20"/>
        <v>80+</v>
      </c>
    </row>
    <row r="337" spans="1:6" x14ac:dyDescent="0.25">
      <c r="A337" t="str">
        <f>'Active Log'!A339</f>
        <v>NAIK-030</v>
      </c>
      <c r="B337" s="117">
        <f>'Active Log'!L339</f>
        <v>44559</v>
      </c>
      <c r="C337" t="str">
        <f>'Active Log'!S351</f>
        <v>Sent</v>
      </c>
      <c r="D337">
        <f t="shared" si="18"/>
        <v>44559</v>
      </c>
      <c r="E337">
        <f t="shared" ca="1" si="19"/>
        <v>85</v>
      </c>
      <c r="F337" t="str">
        <f t="shared" ca="1" si="20"/>
        <v>80+</v>
      </c>
    </row>
    <row r="338" spans="1:6" x14ac:dyDescent="0.25">
      <c r="A338" t="str">
        <f>'Active Log'!A340</f>
        <v>NAIK-030</v>
      </c>
      <c r="B338" s="117">
        <f>'Active Log'!L340</f>
        <v>44559</v>
      </c>
      <c r="C338" t="str">
        <f>'Active Log'!S352</f>
        <v>Sent</v>
      </c>
      <c r="D338">
        <f t="shared" si="18"/>
        <v>44559</v>
      </c>
      <c r="E338">
        <f t="shared" ca="1" si="19"/>
        <v>85</v>
      </c>
      <c r="F338" t="str">
        <f t="shared" ca="1" si="20"/>
        <v>80+</v>
      </c>
    </row>
    <row r="339" spans="1:6" x14ac:dyDescent="0.25">
      <c r="A339" t="str">
        <f>'Active Log'!A341</f>
        <v>NAIK-030</v>
      </c>
      <c r="B339" s="117">
        <f>'Active Log'!L341</f>
        <v>44559</v>
      </c>
      <c r="C339" t="str">
        <f>'Active Log'!S353</f>
        <v>Sent</v>
      </c>
      <c r="D339">
        <f t="shared" si="18"/>
        <v>44559</v>
      </c>
      <c r="E339">
        <f t="shared" ca="1" si="19"/>
        <v>85</v>
      </c>
      <c r="F339" t="str">
        <f t="shared" ca="1" si="20"/>
        <v>80+</v>
      </c>
    </row>
    <row r="340" spans="1:6" x14ac:dyDescent="0.25">
      <c r="A340" t="str">
        <f>'Active Log'!A342</f>
        <v>NAIK-030</v>
      </c>
      <c r="B340" s="117">
        <f>'Active Log'!L342</f>
        <v>44559</v>
      </c>
      <c r="C340" t="str">
        <f>'Active Log'!S354</f>
        <v>Sent</v>
      </c>
      <c r="D340">
        <f t="shared" si="18"/>
        <v>44559</v>
      </c>
      <c r="E340">
        <f t="shared" ca="1" si="19"/>
        <v>85</v>
      </c>
      <c r="F340" t="str">
        <f t="shared" ca="1" si="20"/>
        <v>80+</v>
      </c>
    </row>
    <row r="341" spans="1:6" x14ac:dyDescent="0.25">
      <c r="A341" t="str">
        <f>'Active Log'!A343</f>
        <v>NAIK-030</v>
      </c>
      <c r="B341" s="117">
        <f>'Active Log'!L343</f>
        <v>44559</v>
      </c>
      <c r="C341" t="str">
        <f>'Active Log'!S355</f>
        <v>Sent</v>
      </c>
      <c r="D341">
        <f t="shared" si="18"/>
        <v>44559</v>
      </c>
      <c r="E341">
        <f t="shared" ca="1" si="19"/>
        <v>85</v>
      </c>
      <c r="F341" t="str">
        <f t="shared" ca="1" si="20"/>
        <v>80+</v>
      </c>
    </row>
    <row r="342" spans="1:6" x14ac:dyDescent="0.25">
      <c r="A342" t="str">
        <f>'Active Log'!A344</f>
        <v>NAIK-030</v>
      </c>
      <c r="B342" s="117">
        <f>'Active Log'!L344</f>
        <v>44559</v>
      </c>
      <c r="C342" t="str">
        <f>'Active Log'!S356</f>
        <v>Sent</v>
      </c>
      <c r="D342">
        <f t="shared" si="18"/>
        <v>44559</v>
      </c>
      <c r="E342">
        <f t="shared" ca="1" si="19"/>
        <v>85</v>
      </c>
      <c r="F342" t="str">
        <f t="shared" ca="1" si="20"/>
        <v>80+</v>
      </c>
    </row>
    <row r="343" spans="1:6" x14ac:dyDescent="0.25">
      <c r="A343" t="str">
        <f>'Active Log'!A345</f>
        <v>NAIK-030</v>
      </c>
      <c r="B343" s="117">
        <f>'Active Log'!L345</f>
        <v>44559</v>
      </c>
      <c r="C343" t="str">
        <f>'Active Log'!S357</f>
        <v>Sent</v>
      </c>
      <c r="D343">
        <f t="shared" si="18"/>
        <v>44559</v>
      </c>
      <c r="E343">
        <f t="shared" ca="1" si="19"/>
        <v>85</v>
      </c>
      <c r="F343" t="str">
        <f t="shared" ca="1" si="20"/>
        <v>80+</v>
      </c>
    </row>
    <row r="344" spans="1:6" x14ac:dyDescent="0.25">
      <c r="A344" t="str">
        <f>'Active Log'!A346</f>
        <v>NAIK-030</v>
      </c>
      <c r="B344" s="117">
        <f>'Active Log'!L346</f>
        <v>44559</v>
      </c>
      <c r="C344" t="str">
        <f>'Active Log'!S358</f>
        <v>Sent</v>
      </c>
      <c r="D344">
        <f t="shared" si="18"/>
        <v>44559</v>
      </c>
      <c r="E344">
        <f t="shared" ca="1" si="19"/>
        <v>85</v>
      </c>
      <c r="F344" t="str">
        <f t="shared" ca="1" si="20"/>
        <v>80+</v>
      </c>
    </row>
    <row r="345" spans="1:6" x14ac:dyDescent="0.25">
      <c r="A345" t="str">
        <f>'Active Log'!A347</f>
        <v>NAIK-030</v>
      </c>
      <c r="B345" s="117">
        <f>'Active Log'!L347</f>
        <v>44559</v>
      </c>
      <c r="C345" t="str">
        <f>'Active Log'!S359</f>
        <v>Sent</v>
      </c>
      <c r="D345">
        <f t="shared" si="18"/>
        <v>44559</v>
      </c>
      <c r="E345">
        <f t="shared" ca="1" si="19"/>
        <v>85</v>
      </c>
      <c r="F345" t="str">
        <f t="shared" ca="1" si="20"/>
        <v>80+</v>
      </c>
    </row>
    <row r="346" spans="1:6" x14ac:dyDescent="0.25">
      <c r="A346" t="str">
        <f>'Active Log'!A348</f>
        <v>NAIK-030</v>
      </c>
      <c r="B346" s="117">
        <f>'Active Log'!L348</f>
        <v>44559</v>
      </c>
      <c r="C346" t="str">
        <f>'Active Log'!S360</f>
        <v>Sent</v>
      </c>
      <c r="D346">
        <f t="shared" si="18"/>
        <v>44559</v>
      </c>
      <c r="E346">
        <f t="shared" ca="1" si="19"/>
        <v>85</v>
      </c>
      <c r="F346" t="str">
        <f t="shared" ca="1" si="20"/>
        <v>80+</v>
      </c>
    </row>
    <row r="347" spans="1:6" x14ac:dyDescent="0.25">
      <c r="A347" t="str">
        <f>'Active Log'!A349</f>
        <v>NAIK-030</v>
      </c>
      <c r="B347" s="117">
        <f>'Active Log'!L349</f>
        <v>44559</v>
      </c>
      <c r="C347" t="str">
        <f>'Active Log'!S361</f>
        <v>Sent</v>
      </c>
      <c r="D347">
        <f t="shared" si="18"/>
        <v>44559</v>
      </c>
      <c r="E347">
        <f t="shared" ca="1" si="19"/>
        <v>85</v>
      </c>
      <c r="F347" t="str">
        <f t="shared" ca="1" si="20"/>
        <v>80+</v>
      </c>
    </row>
    <row r="348" spans="1:6" x14ac:dyDescent="0.25">
      <c r="A348" t="str">
        <f>'Active Log'!A350</f>
        <v>NAIK-030</v>
      </c>
      <c r="B348" s="117">
        <f>'Active Log'!L350</f>
        <v>44559</v>
      </c>
      <c r="C348" t="str">
        <f>'Active Log'!S362</f>
        <v>Sent</v>
      </c>
      <c r="D348">
        <f t="shared" si="18"/>
        <v>44559</v>
      </c>
      <c r="E348">
        <f t="shared" ca="1" si="19"/>
        <v>85</v>
      </c>
      <c r="F348" t="str">
        <f t="shared" ca="1" si="20"/>
        <v>80+</v>
      </c>
    </row>
    <row r="349" spans="1:6" x14ac:dyDescent="0.25">
      <c r="A349" t="str">
        <f>'Active Log'!A351</f>
        <v>NAIK-030</v>
      </c>
      <c r="B349" s="117">
        <f>'Active Log'!L351</f>
        <v>44559</v>
      </c>
      <c r="C349" t="str">
        <f>'Active Log'!S363</f>
        <v>Pending</v>
      </c>
      <c r="D349">
        <f t="shared" si="18"/>
        <v>44559</v>
      </c>
      <c r="E349">
        <f t="shared" ca="1" si="19"/>
        <v>85</v>
      </c>
      <c r="F349" t="str">
        <f t="shared" ca="1" si="20"/>
        <v>80+</v>
      </c>
    </row>
    <row r="350" spans="1:6" x14ac:dyDescent="0.25">
      <c r="A350" t="str">
        <f>'Active Log'!A352</f>
        <v>NAIK-030</v>
      </c>
      <c r="B350" s="117">
        <f>'Active Log'!L352</f>
        <v>44559</v>
      </c>
      <c r="C350" t="str">
        <f>'Active Log'!S364</f>
        <v>Pending</v>
      </c>
      <c r="D350">
        <f t="shared" si="18"/>
        <v>44559</v>
      </c>
      <c r="E350">
        <f t="shared" ca="1" si="19"/>
        <v>85</v>
      </c>
      <c r="F350" t="str">
        <f t="shared" ca="1" si="20"/>
        <v>80+</v>
      </c>
    </row>
    <row r="351" spans="1:6" x14ac:dyDescent="0.25">
      <c r="A351" t="str">
        <f>'Active Log'!A353</f>
        <v>NAIK-030</v>
      </c>
      <c r="B351" s="117">
        <f>'Active Log'!L353</f>
        <v>44559</v>
      </c>
      <c r="C351" t="str">
        <f>'Active Log'!S365</f>
        <v>Pending</v>
      </c>
      <c r="D351">
        <f t="shared" si="18"/>
        <v>44559</v>
      </c>
      <c r="E351">
        <f t="shared" ca="1" si="19"/>
        <v>85</v>
      </c>
      <c r="F351" t="str">
        <f t="shared" ca="1" si="20"/>
        <v>80+</v>
      </c>
    </row>
    <row r="352" spans="1:6" x14ac:dyDescent="0.25">
      <c r="A352" t="str">
        <f>'Active Log'!A354</f>
        <v>NAIK-030</v>
      </c>
      <c r="B352" s="117">
        <f>'Active Log'!L354</f>
        <v>44559</v>
      </c>
      <c r="C352" t="str">
        <f>'Active Log'!S366</f>
        <v>Pending</v>
      </c>
      <c r="D352">
        <f t="shared" si="18"/>
        <v>44559</v>
      </c>
      <c r="E352">
        <f t="shared" ca="1" si="19"/>
        <v>85</v>
      </c>
      <c r="F352" t="str">
        <f t="shared" ca="1" si="20"/>
        <v>80+</v>
      </c>
    </row>
    <row r="353" spans="1:6" x14ac:dyDescent="0.25">
      <c r="A353" t="str">
        <f>'Active Log'!A355</f>
        <v>NAIK-030</v>
      </c>
      <c r="B353" s="117">
        <f>'Active Log'!L355</f>
        <v>44559</v>
      </c>
      <c r="C353" t="str">
        <f>'Active Log'!S367</f>
        <v>Pending</v>
      </c>
      <c r="D353">
        <f t="shared" si="18"/>
        <v>44559</v>
      </c>
      <c r="E353">
        <f t="shared" ca="1" si="19"/>
        <v>85</v>
      </c>
      <c r="F353" t="str">
        <f t="shared" ca="1" si="20"/>
        <v>80+</v>
      </c>
    </row>
    <row r="354" spans="1:6" x14ac:dyDescent="0.25">
      <c r="A354" t="str">
        <f>'Active Log'!A356</f>
        <v>NAIK-030</v>
      </c>
      <c r="B354" s="117">
        <f>'Active Log'!L356</f>
        <v>44559</v>
      </c>
      <c r="C354" t="str">
        <f>'Active Log'!S368</f>
        <v>Pending</v>
      </c>
      <c r="D354">
        <f t="shared" si="18"/>
        <v>44559</v>
      </c>
      <c r="E354">
        <f t="shared" ca="1" si="19"/>
        <v>85</v>
      </c>
      <c r="F354" t="str">
        <f t="shared" ca="1" si="20"/>
        <v>80+</v>
      </c>
    </row>
    <row r="355" spans="1:6" x14ac:dyDescent="0.25">
      <c r="A355" t="str">
        <f>'Active Log'!A357</f>
        <v>NAIK-030</v>
      </c>
      <c r="B355" s="117">
        <f>'Active Log'!L357</f>
        <v>44559</v>
      </c>
      <c r="C355" t="str">
        <f>'Active Log'!S369</f>
        <v>Pending</v>
      </c>
      <c r="D355">
        <f t="shared" si="18"/>
        <v>44559</v>
      </c>
      <c r="E355">
        <f t="shared" ca="1" si="19"/>
        <v>85</v>
      </c>
      <c r="F355" t="str">
        <f t="shared" ca="1" si="20"/>
        <v>80+</v>
      </c>
    </row>
    <row r="356" spans="1:6" x14ac:dyDescent="0.25">
      <c r="A356" t="str">
        <f>'Active Log'!A358</f>
        <v>NAIK-030</v>
      </c>
      <c r="B356" s="117">
        <f>'Active Log'!L358</f>
        <v>44559</v>
      </c>
      <c r="C356" t="str">
        <f>'Active Log'!S370</f>
        <v>Pending</v>
      </c>
      <c r="D356">
        <f t="shared" si="18"/>
        <v>44559</v>
      </c>
      <c r="E356">
        <f t="shared" ca="1" si="19"/>
        <v>85</v>
      </c>
      <c r="F356" t="str">
        <f t="shared" ca="1" si="20"/>
        <v>80+</v>
      </c>
    </row>
    <row r="357" spans="1:6" x14ac:dyDescent="0.25">
      <c r="A357" t="str">
        <f>'Active Log'!A359</f>
        <v>NAIK-030</v>
      </c>
      <c r="B357" s="117">
        <f>'Active Log'!L359</f>
        <v>44559</v>
      </c>
      <c r="C357" t="str">
        <f>'Active Log'!S371</f>
        <v>Pending</v>
      </c>
      <c r="D357">
        <f t="shared" si="18"/>
        <v>44559</v>
      </c>
      <c r="E357">
        <f t="shared" ca="1" si="19"/>
        <v>85</v>
      </c>
      <c r="F357" t="str">
        <f t="shared" ca="1" si="20"/>
        <v>80+</v>
      </c>
    </row>
    <row r="358" spans="1:6" x14ac:dyDescent="0.25">
      <c r="A358" t="str">
        <f>'Active Log'!A360</f>
        <v>NAIK-030</v>
      </c>
      <c r="B358" s="117">
        <f>'Active Log'!L360</f>
        <v>44559</v>
      </c>
      <c r="C358" t="str">
        <f>'Active Log'!S372</f>
        <v>Pending</v>
      </c>
      <c r="D358">
        <f t="shared" si="18"/>
        <v>44559</v>
      </c>
      <c r="E358">
        <f t="shared" ca="1" si="19"/>
        <v>85</v>
      </c>
      <c r="F358" t="str">
        <f t="shared" ca="1" si="20"/>
        <v>80+</v>
      </c>
    </row>
    <row r="359" spans="1:6" x14ac:dyDescent="0.25">
      <c r="A359" t="str">
        <f>'Active Log'!A361</f>
        <v>NAIK-030</v>
      </c>
      <c r="B359" s="117">
        <f>'Active Log'!L361</f>
        <v>44559</v>
      </c>
      <c r="C359" t="str">
        <f>'Active Log'!S373</f>
        <v>Pending</v>
      </c>
      <c r="D359">
        <f t="shared" si="18"/>
        <v>44559</v>
      </c>
      <c r="E359">
        <f t="shared" ca="1" si="19"/>
        <v>85</v>
      </c>
      <c r="F359" t="str">
        <f t="shared" ca="1" si="20"/>
        <v>80+</v>
      </c>
    </row>
    <row r="360" spans="1:6" x14ac:dyDescent="0.25">
      <c r="A360" t="str">
        <f>'Active Log'!A362</f>
        <v>NAIK-030</v>
      </c>
      <c r="B360" s="117">
        <f>'Active Log'!L362</f>
        <v>44559</v>
      </c>
      <c r="C360" t="str">
        <f>'Active Log'!S374</f>
        <v>Pending</v>
      </c>
      <c r="D360">
        <f t="shared" si="18"/>
        <v>44559</v>
      </c>
      <c r="E360">
        <f t="shared" ca="1" si="19"/>
        <v>85</v>
      </c>
      <c r="F360" t="str">
        <f t="shared" ca="1" si="20"/>
        <v>80+</v>
      </c>
    </row>
    <row r="361" spans="1:6" x14ac:dyDescent="0.25">
      <c r="A361" t="str">
        <f>'Active Log'!A363</f>
        <v>NAIK-030</v>
      </c>
      <c r="B361" s="117">
        <f>'Active Log'!L363</f>
        <v>44559</v>
      </c>
      <c r="C361" t="str">
        <f>'Active Log'!S375</f>
        <v>Pending</v>
      </c>
      <c r="D361">
        <f t="shared" si="18"/>
        <v>44559</v>
      </c>
      <c r="E361">
        <f t="shared" ca="1" si="19"/>
        <v>85</v>
      </c>
      <c r="F361" t="str">
        <f t="shared" ca="1" si="20"/>
        <v>80+</v>
      </c>
    </row>
    <row r="362" spans="1:6" x14ac:dyDescent="0.25">
      <c r="A362" t="str">
        <f>'Active Log'!A364</f>
        <v>NAIK-030</v>
      </c>
      <c r="B362" s="117">
        <f>'Active Log'!L364</f>
        <v>44559</v>
      </c>
      <c r="C362" t="str">
        <f>'Active Log'!S376</f>
        <v>Sent</v>
      </c>
      <c r="D362">
        <f t="shared" si="18"/>
        <v>44559</v>
      </c>
      <c r="E362">
        <f t="shared" ca="1" si="19"/>
        <v>85</v>
      </c>
      <c r="F362" t="str">
        <f t="shared" ca="1" si="20"/>
        <v>80+</v>
      </c>
    </row>
    <row r="363" spans="1:6" x14ac:dyDescent="0.25">
      <c r="A363" t="str">
        <f>'Active Log'!A365</f>
        <v>NAIK-030</v>
      </c>
      <c r="B363" s="117">
        <f>'Active Log'!L365</f>
        <v>44559</v>
      </c>
      <c r="C363" t="str">
        <f>'Active Log'!S377</f>
        <v>Pending</v>
      </c>
      <c r="D363">
        <f t="shared" si="18"/>
        <v>44559</v>
      </c>
      <c r="E363">
        <f t="shared" ca="1" si="19"/>
        <v>85</v>
      </c>
      <c r="F363" t="str">
        <f t="shared" ca="1" si="20"/>
        <v>80+</v>
      </c>
    </row>
    <row r="364" spans="1:6" x14ac:dyDescent="0.25">
      <c r="A364" t="str">
        <f>'Active Log'!A366</f>
        <v>NAIK-030</v>
      </c>
      <c r="B364" s="117">
        <f>'Active Log'!L366</f>
        <v>44559</v>
      </c>
      <c r="C364" t="str">
        <f>'Active Log'!S378</f>
        <v>Pending</v>
      </c>
      <c r="D364">
        <f t="shared" si="18"/>
        <v>44559</v>
      </c>
      <c r="E364">
        <f t="shared" ca="1" si="19"/>
        <v>85</v>
      </c>
      <c r="F364" t="str">
        <f t="shared" ca="1" si="20"/>
        <v>80+</v>
      </c>
    </row>
    <row r="365" spans="1:6" x14ac:dyDescent="0.25">
      <c r="A365" t="str">
        <f>'Active Log'!A367</f>
        <v>NAIK-030</v>
      </c>
      <c r="B365" s="117">
        <f>'Active Log'!L367</f>
        <v>44559</v>
      </c>
      <c r="C365" t="str">
        <f>'Active Log'!S379</f>
        <v>Pending</v>
      </c>
      <c r="D365">
        <f t="shared" si="18"/>
        <v>44559</v>
      </c>
      <c r="E365">
        <f t="shared" ca="1" si="19"/>
        <v>85</v>
      </c>
      <c r="F365" t="str">
        <f t="shared" ca="1" si="20"/>
        <v>80+</v>
      </c>
    </row>
    <row r="366" spans="1:6" x14ac:dyDescent="0.25">
      <c r="A366" t="str">
        <f>'Active Log'!A368</f>
        <v>NAIK-030</v>
      </c>
      <c r="B366" s="117">
        <f>'Active Log'!L368</f>
        <v>44559</v>
      </c>
      <c r="C366" t="str">
        <f>'Active Log'!S380</f>
        <v>Pending</v>
      </c>
      <c r="D366">
        <f t="shared" si="18"/>
        <v>44559</v>
      </c>
      <c r="E366">
        <f t="shared" ca="1" si="19"/>
        <v>85</v>
      </c>
      <c r="F366" t="str">
        <f t="shared" ca="1" si="20"/>
        <v>80+</v>
      </c>
    </row>
    <row r="367" spans="1:6" x14ac:dyDescent="0.25">
      <c r="A367" t="str">
        <f>'Active Log'!A369</f>
        <v>NAIK-030</v>
      </c>
      <c r="B367" s="117">
        <f>'Active Log'!L369</f>
        <v>44559</v>
      </c>
      <c r="C367" t="str">
        <f>'Active Log'!S381</f>
        <v>Pending</v>
      </c>
      <c r="D367">
        <f t="shared" si="18"/>
        <v>44559</v>
      </c>
      <c r="E367">
        <f t="shared" ca="1" si="19"/>
        <v>85</v>
      </c>
      <c r="F367" t="str">
        <f t="shared" ca="1" si="20"/>
        <v>80+</v>
      </c>
    </row>
    <row r="368" spans="1:6" x14ac:dyDescent="0.25">
      <c r="A368" t="str">
        <f>'Active Log'!A370</f>
        <v>NAIK-030</v>
      </c>
      <c r="B368" s="117">
        <f>'Active Log'!L370</f>
        <v>44559</v>
      </c>
      <c r="C368" t="str">
        <f>'Active Log'!S382</f>
        <v>Pending</v>
      </c>
      <c r="D368">
        <f t="shared" si="18"/>
        <v>44559</v>
      </c>
      <c r="E368">
        <f t="shared" ca="1" si="19"/>
        <v>85</v>
      </c>
      <c r="F368" t="str">
        <f t="shared" ca="1" si="20"/>
        <v>80+</v>
      </c>
    </row>
    <row r="369" spans="1:6" x14ac:dyDescent="0.25">
      <c r="A369" t="str">
        <f>'Active Log'!A371</f>
        <v>NAIK-030</v>
      </c>
      <c r="B369" s="117">
        <f>'Active Log'!L371</f>
        <v>44559</v>
      </c>
      <c r="C369" t="str">
        <f>'Active Log'!S383</f>
        <v>Pending</v>
      </c>
      <c r="D369">
        <f t="shared" si="18"/>
        <v>44559</v>
      </c>
      <c r="E369">
        <f t="shared" ca="1" si="19"/>
        <v>85</v>
      </c>
      <c r="F369" t="str">
        <f t="shared" ca="1" si="20"/>
        <v>80+</v>
      </c>
    </row>
    <row r="370" spans="1:6" x14ac:dyDescent="0.25">
      <c r="A370" t="str">
        <f>'Active Log'!A372</f>
        <v>NAIK-030</v>
      </c>
      <c r="B370" s="117">
        <f>'Active Log'!L372</f>
        <v>44559</v>
      </c>
      <c r="C370" t="str">
        <f>'Active Log'!S384</f>
        <v>Sent</v>
      </c>
      <c r="D370">
        <f t="shared" si="18"/>
        <v>44559</v>
      </c>
      <c r="E370">
        <f t="shared" ca="1" si="19"/>
        <v>85</v>
      </c>
      <c r="F370" t="str">
        <f t="shared" ca="1" si="20"/>
        <v>80+</v>
      </c>
    </row>
    <row r="371" spans="1:6" x14ac:dyDescent="0.25">
      <c r="A371" t="str">
        <f>'Active Log'!A373</f>
        <v>NAIK-030</v>
      </c>
      <c r="B371" s="117">
        <f>'Active Log'!L373</f>
        <v>44559</v>
      </c>
      <c r="C371" t="str">
        <f>'Active Log'!S385</f>
        <v>Sent</v>
      </c>
      <c r="D371">
        <f t="shared" si="18"/>
        <v>44559</v>
      </c>
      <c r="E371">
        <f t="shared" ca="1" si="19"/>
        <v>85</v>
      </c>
      <c r="F371" t="str">
        <f t="shared" ca="1" si="20"/>
        <v>80+</v>
      </c>
    </row>
    <row r="372" spans="1:6" x14ac:dyDescent="0.25">
      <c r="A372" t="str">
        <f>'Active Log'!A374</f>
        <v>NAIK-030</v>
      </c>
      <c r="B372" s="117">
        <f>'Active Log'!L374</f>
        <v>44559</v>
      </c>
      <c r="C372" t="str">
        <f>'Active Log'!S386</f>
        <v>Sent</v>
      </c>
      <c r="D372">
        <f t="shared" si="18"/>
        <v>44559</v>
      </c>
      <c r="E372">
        <f t="shared" ca="1" si="19"/>
        <v>85</v>
      </c>
      <c r="F372" t="str">
        <f t="shared" ca="1" si="20"/>
        <v>80+</v>
      </c>
    </row>
    <row r="373" spans="1:6" x14ac:dyDescent="0.25">
      <c r="A373" t="str">
        <f>'Active Log'!A375</f>
        <v>NAIK-030</v>
      </c>
      <c r="B373" s="117">
        <f>'Active Log'!L375</f>
        <v>44559</v>
      </c>
      <c r="C373" t="str">
        <f>'Active Log'!S387</f>
        <v>Sent</v>
      </c>
      <c r="D373">
        <f t="shared" si="18"/>
        <v>44559</v>
      </c>
      <c r="E373">
        <f t="shared" ca="1" si="19"/>
        <v>85</v>
      </c>
      <c r="F373" t="str">
        <f t="shared" ca="1" si="20"/>
        <v>80+</v>
      </c>
    </row>
    <row r="374" spans="1:6" x14ac:dyDescent="0.25">
      <c r="A374" t="str">
        <f>'Active Log'!A376</f>
        <v>NAIK-030</v>
      </c>
      <c r="B374" s="117">
        <f>'Active Log'!L376</f>
        <v>44559</v>
      </c>
      <c r="C374" t="str">
        <f>'Active Log'!S388</f>
        <v>Sent</v>
      </c>
      <c r="D374">
        <f t="shared" si="18"/>
        <v>44559</v>
      </c>
      <c r="E374">
        <f t="shared" ca="1" si="19"/>
        <v>85</v>
      </c>
      <c r="F374" t="str">
        <f t="shared" ca="1" si="20"/>
        <v>80+</v>
      </c>
    </row>
    <row r="375" spans="1:6" x14ac:dyDescent="0.25">
      <c r="A375" t="str">
        <f>'Active Log'!A377</f>
        <v>NAIK-030</v>
      </c>
      <c r="B375" s="117">
        <f>'Active Log'!L377</f>
        <v>44559</v>
      </c>
      <c r="C375" t="str">
        <f>'Active Log'!S389</f>
        <v>Sent</v>
      </c>
      <c r="D375">
        <f t="shared" si="18"/>
        <v>44559</v>
      </c>
      <c r="E375">
        <f t="shared" ca="1" si="19"/>
        <v>85</v>
      </c>
      <c r="F375" t="str">
        <f t="shared" ca="1" si="20"/>
        <v>80+</v>
      </c>
    </row>
    <row r="376" spans="1:6" x14ac:dyDescent="0.25">
      <c r="A376" t="str">
        <f>'Active Log'!A378</f>
        <v>NAIK-030</v>
      </c>
      <c r="B376" s="117">
        <f>'Active Log'!L378</f>
        <v>44559</v>
      </c>
      <c r="C376" t="str">
        <f>'Active Log'!S390</f>
        <v>Sent</v>
      </c>
      <c r="D376">
        <f t="shared" si="18"/>
        <v>44559</v>
      </c>
      <c r="E376">
        <f t="shared" ca="1" si="19"/>
        <v>85</v>
      </c>
      <c r="F376" t="str">
        <f t="shared" ca="1" si="20"/>
        <v>80+</v>
      </c>
    </row>
    <row r="377" spans="1:6" x14ac:dyDescent="0.25">
      <c r="A377" t="str">
        <f>'Active Log'!A379</f>
        <v>NAIK-030</v>
      </c>
      <c r="B377" s="117">
        <f>'Active Log'!L379</f>
        <v>44559</v>
      </c>
      <c r="C377" t="str">
        <f>'Active Log'!S391</f>
        <v>Sent</v>
      </c>
      <c r="D377">
        <f t="shared" si="18"/>
        <v>44559</v>
      </c>
      <c r="E377">
        <f t="shared" ca="1" si="19"/>
        <v>85</v>
      </c>
      <c r="F377" t="str">
        <f t="shared" ca="1" si="20"/>
        <v>80+</v>
      </c>
    </row>
    <row r="378" spans="1:6" x14ac:dyDescent="0.25">
      <c r="A378" t="str">
        <f>'Active Log'!A380</f>
        <v>NAIK-030</v>
      </c>
      <c r="B378" s="117">
        <f>'Active Log'!L380</f>
        <v>44559</v>
      </c>
      <c r="C378" t="str">
        <f>'Active Log'!S392</f>
        <v>Sent</v>
      </c>
      <c r="D378">
        <f t="shared" si="18"/>
        <v>44559</v>
      </c>
      <c r="E378">
        <f t="shared" ca="1" si="19"/>
        <v>85</v>
      </c>
      <c r="F378" t="str">
        <f t="shared" ca="1" si="20"/>
        <v>80+</v>
      </c>
    </row>
    <row r="379" spans="1:6" x14ac:dyDescent="0.25">
      <c r="A379" t="str">
        <f>'Active Log'!A381</f>
        <v>NAIK-030</v>
      </c>
      <c r="B379" s="117">
        <f>'Active Log'!L381</f>
        <v>44559</v>
      </c>
      <c r="C379" t="str">
        <f>'Active Log'!S393</f>
        <v>Sent</v>
      </c>
      <c r="D379">
        <f t="shared" si="18"/>
        <v>44559</v>
      </c>
      <c r="E379">
        <f t="shared" ca="1" si="19"/>
        <v>85</v>
      </c>
      <c r="F379" t="str">
        <f t="shared" ca="1" si="20"/>
        <v>80+</v>
      </c>
    </row>
    <row r="380" spans="1:6" x14ac:dyDescent="0.25">
      <c r="A380" t="str">
        <f>'Active Log'!A382</f>
        <v>NAIK-030</v>
      </c>
      <c r="B380" s="117">
        <f>'Active Log'!L382</f>
        <v>44559</v>
      </c>
      <c r="C380" t="str">
        <f>'Active Log'!S394</f>
        <v>Sent</v>
      </c>
      <c r="D380">
        <f t="shared" si="18"/>
        <v>44559</v>
      </c>
      <c r="E380">
        <f t="shared" ca="1" si="19"/>
        <v>85</v>
      </c>
      <c r="F380" t="str">
        <f t="shared" ca="1" si="20"/>
        <v>80+</v>
      </c>
    </row>
    <row r="381" spans="1:6" x14ac:dyDescent="0.25">
      <c r="A381" t="str">
        <f>'Active Log'!A383</f>
        <v>NAIK-030</v>
      </c>
      <c r="B381" s="117">
        <f>'Active Log'!L383</f>
        <v>44559</v>
      </c>
      <c r="C381" t="str">
        <f>'Active Log'!S395</f>
        <v>Sent</v>
      </c>
      <c r="D381">
        <f t="shared" si="18"/>
        <v>44559</v>
      </c>
      <c r="E381">
        <f t="shared" ca="1" si="19"/>
        <v>85</v>
      </c>
      <c r="F381" t="str">
        <f t="shared" ca="1" si="20"/>
        <v>80+</v>
      </c>
    </row>
    <row r="382" spans="1:6" x14ac:dyDescent="0.25">
      <c r="A382" t="str">
        <f>'Active Log'!A384</f>
        <v>NAIK-030</v>
      </c>
      <c r="B382" s="117">
        <f>'Active Log'!L384</f>
        <v>44559</v>
      </c>
      <c r="C382" t="str">
        <f>'Active Log'!S396</f>
        <v>Sent</v>
      </c>
      <c r="D382">
        <f t="shared" si="18"/>
        <v>44559</v>
      </c>
      <c r="E382">
        <f t="shared" ca="1" si="19"/>
        <v>85</v>
      </c>
      <c r="F382" t="str">
        <f t="shared" ca="1" si="20"/>
        <v>80+</v>
      </c>
    </row>
    <row r="383" spans="1:6" x14ac:dyDescent="0.25">
      <c r="A383" t="str">
        <f>'Active Log'!A385</f>
        <v>NAIK-030</v>
      </c>
      <c r="B383" s="117">
        <f>'Active Log'!L385</f>
        <v>44559</v>
      </c>
      <c r="C383" t="str">
        <f>'Active Log'!S397</f>
        <v>Sent</v>
      </c>
      <c r="D383">
        <f t="shared" si="18"/>
        <v>44559</v>
      </c>
      <c r="E383">
        <f t="shared" ca="1" si="19"/>
        <v>85</v>
      </c>
      <c r="F383" t="str">
        <f t="shared" ca="1" si="20"/>
        <v>80+</v>
      </c>
    </row>
    <row r="384" spans="1:6" x14ac:dyDescent="0.25">
      <c r="A384" t="str">
        <f>'Active Log'!A386</f>
        <v>NAIK-030</v>
      </c>
      <c r="B384" s="117">
        <f>'Active Log'!L386</f>
        <v>44559</v>
      </c>
      <c r="C384" t="str">
        <f>'Active Log'!S398</f>
        <v>Sent</v>
      </c>
      <c r="D384">
        <f t="shared" si="18"/>
        <v>44559</v>
      </c>
      <c r="E384">
        <f t="shared" ca="1" si="19"/>
        <v>85</v>
      </c>
      <c r="F384" t="str">
        <f t="shared" ca="1" si="20"/>
        <v>80+</v>
      </c>
    </row>
    <row r="385" spans="1:6" x14ac:dyDescent="0.25">
      <c r="A385" t="str">
        <f>'Active Log'!A387</f>
        <v>NAIK-030</v>
      </c>
      <c r="B385" s="117">
        <f>'Active Log'!L387</f>
        <v>44559</v>
      </c>
      <c r="C385" t="str">
        <f>'Active Log'!S399</f>
        <v>Sent</v>
      </c>
      <c r="D385">
        <f t="shared" si="18"/>
        <v>44559</v>
      </c>
      <c r="E385">
        <f t="shared" ca="1" si="19"/>
        <v>85</v>
      </c>
      <c r="F385" t="str">
        <f t="shared" ca="1" si="20"/>
        <v>80+</v>
      </c>
    </row>
    <row r="386" spans="1:6" x14ac:dyDescent="0.25">
      <c r="A386" t="str">
        <f>'Active Log'!A388</f>
        <v>NAIK-030</v>
      </c>
      <c r="B386" s="117">
        <f>'Active Log'!L388</f>
        <v>44559</v>
      </c>
      <c r="C386" t="str">
        <f>'Active Log'!S400</f>
        <v>Sent</v>
      </c>
      <c r="D386">
        <f t="shared" ref="D386:D449" si="21">IF(COUNTIFS($A$2:$A$1048576, A386, $C$2:$C$1048576, "complete")&gt;0, "", _xlfn.MAXIFS($B$2:$B$1048576, $A$2:$A$1048576, A386, $C$2:$C$1048576, "&lt;&gt;complete"))</f>
        <v>44559</v>
      </c>
      <c r="E386">
        <f t="shared" ref="E386:E449" ca="1" si="22">IF(D386&lt;&gt;"", FLOOR((TODAY()-D386)/7,1), "")</f>
        <v>85</v>
      </c>
      <c r="F386" t="str">
        <f t="shared" ref="F386:F449" ca="1" si="23">IF(E386&lt;&gt;"", VLOOKUP(E386, $H$2:$I$32, 2, TRUE), "")</f>
        <v>80+</v>
      </c>
    </row>
    <row r="387" spans="1:6" x14ac:dyDescent="0.25">
      <c r="A387" t="str">
        <f>'Active Log'!A389</f>
        <v>NAIK-030</v>
      </c>
      <c r="B387" s="117">
        <f>'Active Log'!L389</f>
        <v>44559</v>
      </c>
      <c r="C387" t="str">
        <f>'Active Log'!S401</f>
        <v>Sent</v>
      </c>
      <c r="D387">
        <f t="shared" si="21"/>
        <v>44559</v>
      </c>
      <c r="E387">
        <f t="shared" ca="1" si="22"/>
        <v>85</v>
      </c>
      <c r="F387" t="str">
        <f t="shared" ca="1" si="23"/>
        <v>80+</v>
      </c>
    </row>
    <row r="388" spans="1:6" x14ac:dyDescent="0.25">
      <c r="A388" t="str">
        <f>'Active Log'!A390</f>
        <v>NAIK-030</v>
      </c>
      <c r="B388" s="117">
        <f>'Active Log'!L390</f>
        <v>44559</v>
      </c>
      <c r="C388" t="str">
        <f>'Active Log'!S402</f>
        <v>Sent</v>
      </c>
      <c r="D388">
        <f t="shared" si="21"/>
        <v>44559</v>
      </c>
      <c r="E388">
        <f t="shared" ca="1" si="22"/>
        <v>85</v>
      </c>
      <c r="F388" t="str">
        <f t="shared" ca="1" si="23"/>
        <v>80+</v>
      </c>
    </row>
    <row r="389" spans="1:6" x14ac:dyDescent="0.25">
      <c r="A389" t="str">
        <f>'Active Log'!A391</f>
        <v>NAIK-030</v>
      </c>
      <c r="B389" s="117">
        <f>'Active Log'!L391</f>
        <v>44559</v>
      </c>
      <c r="C389" t="str">
        <f>'Active Log'!S403</f>
        <v>Sent</v>
      </c>
      <c r="D389">
        <f t="shared" si="21"/>
        <v>44559</v>
      </c>
      <c r="E389">
        <f t="shared" ca="1" si="22"/>
        <v>85</v>
      </c>
      <c r="F389" t="str">
        <f t="shared" ca="1" si="23"/>
        <v>80+</v>
      </c>
    </row>
    <row r="390" spans="1:6" x14ac:dyDescent="0.25">
      <c r="A390" t="str">
        <f>'Active Log'!A392</f>
        <v>NAIK-030</v>
      </c>
      <c r="B390" s="117">
        <f>'Active Log'!L392</f>
        <v>44559</v>
      </c>
      <c r="C390" t="str">
        <f>'Active Log'!S404</f>
        <v>Sent</v>
      </c>
      <c r="D390">
        <f t="shared" si="21"/>
        <v>44559</v>
      </c>
      <c r="E390">
        <f t="shared" ca="1" si="22"/>
        <v>85</v>
      </c>
      <c r="F390" t="str">
        <f t="shared" ca="1" si="23"/>
        <v>80+</v>
      </c>
    </row>
    <row r="391" spans="1:6" x14ac:dyDescent="0.25">
      <c r="A391" t="str">
        <f>'Active Log'!A393</f>
        <v>NAIK-030</v>
      </c>
      <c r="B391" s="117">
        <f>'Active Log'!L393</f>
        <v>44559</v>
      </c>
      <c r="C391" t="str">
        <f>'Active Log'!S405</f>
        <v>Sent</v>
      </c>
      <c r="D391">
        <f t="shared" si="21"/>
        <v>44559</v>
      </c>
      <c r="E391">
        <f t="shared" ca="1" si="22"/>
        <v>85</v>
      </c>
      <c r="F391" t="str">
        <f t="shared" ca="1" si="23"/>
        <v>80+</v>
      </c>
    </row>
    <row r="392" spans="1:6" x14ac:dyDescent="0.25">
      <c r="A392" t="str">
        <f>'Active Log'!A394</f>
        <v>NAIK-030</v>
      </c>
      <c r="B392" s="117">
        <f>'Active Log'!L394</f>
        <v>44559</v>
      </c>
      <c r="C392" t="str">
        <f>'Active Log'!S406</f>
        <v>Sent</v>
      </c>
      <c r="D392">
        <f t="shared" si="21"/>
        <v>44559</v>
      </c>
      <c r="E392">
        <f t="shared" ca="1" si="22"/>
        <v>85</v>
      </c>
      <c r="F392" t="str">
        <f t="shared" ca="1" si="23"/>
        <v>80+</v>
      </c>
    </row>
    <row r="393" spans="1:6" x14ac:dyDescent="0.25">
      <c r="A393" t="str">
        <f>'Active Log'!A395</f>
        <v>NAIK-030</v>
      </c>
      <c r="B393" s="117">
        <f>'Active Log'!L395</f>
        <v>44559</v>
      </c>
      <c r="C393" t="str">
        <f>'Active Log'!S407</f>
        <v>Sent</v>
      </c>
      <c r="D393">
        <f t="shared" si="21"/>
        <v>44559</v>
      </c>
      <c r="E393">
        <f t="shared" ca="1" si="22"/>
        <v>85</v>
      </c>
      <c r="F393" t="str">
        <f t="shared" ca="1" si="23"/>
        <v>80+</v>
      </c>
    </row>
    <row r="394" spans="1:6" x14ac:dyDescent="0.25">
      <c r="A394" t="str">
        <f>'Active Log'!A396</f>
        <v>NAIK-030</v>
      </c>
      <c r="B394" s="117">
        <f>'Active Log'!L396</f>
        <v>44559</v>
      </c>
      <c r="C394" t="str">
        <f>'Active Log'!S408</f>
        <v>Sent</v>
      </c>
      <c r="D394">
        <f t="shared" si="21"/>
        <v>44559</v>
      </c>
      <c r="E394">
        <f t="shared" ca="1" si="22"/>
        <v>85</v>
      </c>
      <c r="F394" t="str">
        <f t="shared" ca="1" si="23"/>
        <v>80+</v>
      </c>
    </row>
    <row r="395" spans="1:6" x14ac:dyDescent="0.25">
      <c r="A395" t="str">
        <f>'Active Log'!A397</f>
        <v>NAIK-030</v>
      </c>
      <c r="B395" s="117">
        <f>'Active Log'!L397</f>
        <v>44559</v>
      </c>
      <c r="C395" t="str">
        <f>'Active Log'!S409</f>
        <v>Sent</v>
      </c>
      <c r="D395">
        <f t="shared" si="21"/>
        <v>44559</v>
      </c>
      <c r="E395">
        <f t="shared" ca="1" si="22"/>
        <v>85</v>
      </c>
      <c r="F395" t="str">
        <f t="shared" ca="1" si="23"/>
        <v>80+</v>
      </c>
    </row>
    <row r="396" spans="1:6" x14ac:dyDescent="0.25">
      <c r="A396" t="str">
        <f>'Active Log'!A398</f>
        <v>NAIK-030</v>
      </c>
      <c r="B396" s="117">
        <f>'Active Log'!L398</f>
        <v>44559</v>
      </c>
      <c r="C396" t="str">
        <f>'Active Log'!S410</f>
        <v>Sent</v>
      </c>
      <c r="D396">
        <f t="shared" si="21"/>
        <v>44559</v>
      </c>
      <c r="E396">
        <f t="shared" ca="1" si="22"/>
        <v>85</v>
      </c>
      <c r="F396" t="str">
        <f t="shared" ca="1" si="23"/>
        <v>80+</v>
      </c>
    </row>
    <row r="397" spans="1:6" x14ac:dyDescent="0.25">
      <c r="A397" t="str">
        <f>'Active Log'!A399</f>
        <v>NAIK-030</v>
      </c>
      <c r="B397" s="117">
        <f>'Active Log'!L399</f>
        <v>44559</v>
      </c>
      <c r="C397" t="str">
        <f>'Active Log'!S411</f>
        <v>Sent</v>
      </c>
      <c r="D397">
        <f t="shared" si="21"/>
        <v>44559</v>
      </c>
      <c r="E397">
        <f t="shared" ca="1" si="22"/>
        <v>85</v>
      </c>
      <c r="F397" t="str">
        <f t="shared" ca="1" si="23"/>
        <v>80+</v>
      </c>
    </row>
    <row r="398" spans="1:6" x14ac:dyDescent="0.25">
      <c r="A398" t="str">
        <f>'Active Log'!A400</f>
        <v>NAIK-030</v>
      </c>
      <c r="B398" s="117">
        <f>'Active Log'!L400</f>
        <v>44559</v>
      </c>
      <c r="C398" t="str">
        <f>'Active Log'!S412</f>
        <v>Pending</v>
      </c>
      <c r="D398">
        <f t="shared" si="21"/>
        <v>44559</v>
      </c>
      <c r="E398">
        <f t="shared" ca="1" si="22"/>
        <v>85</v>
      </c>
      <c r="F398" t="str">
        <f t="shared" ca="1" si="23"/>
        <v>80+</v>
      </c>
    </row>
    <row r="399" spans="1:6" x14ac:dyDescent="0.25">
      <c r="A399" t="str">
        <f>'Active Log'!A401</f>
        <v>NAIK-030</v>
      </c>
      <c r="B399" s="117">
        <f>'Active Log'!L401</f>
        <v>44559</v>
      </c>
      <c r="C399" t="str">
        <f>'Active Log'!S413</f>
        <v>Pending</v>
      </c>
      <c r="D399">
        <f t="shared" si="21"/>
        <v>44559</v>
      </c>
      <c r="E399">
        <f t="shared" ca="1" si="22"/>
        <v>85</v>
      </c>
      <c r="F399" t="str">
        <f t="shared" ca="1" si="23"/>
        <v>80+</v>
      </c>
    </row>
    <row r="400" spans="1:6" x14ac:dyDescent="0.25">
      <c r="A400" t="str">
        <f>'Active Log'!A402</f>
        <v>NAIK-030</v>
      </c>
      <c r="B400" s="117">
        <f>'Active Log'!L402</f>
        <v>44559</v>
      </c>
      <c r="C400" t="str">
        <f>'Active Log'!S414</f>
        <v>Pending</v>
      </c>
      <c r="D400">
        <f t="shared" si="21"/>
        <v>44559</v>
      </c>
      <c r="E400">
        <f t="shared" ca="1" si="22"/>
        <v>85</v>
      </c>
      <c r="F400" t="str">
        <f t="shared" ca="1" si="23"/>
        <v>80+</v>
      </c>
    </row>
    <row r="401" spans="1:6" x14ac:dyDescent="0.25">
      <c r="A401" t="str">
        <f>'Active Log'!A403</f>
        <v>NAIK-030</v>
      </c>
      <c r="B401" s="117">
        <f>'Active Log'!L403</f>
        <v>44559</v>
      </c>
      <c r="C401" t="str">
        <f>'Active Log'!S415</f>
        <v>Pending</v>
      </c>
      <c r="D401">
        <f t="shared" si="21"/>
        <v>44559</v>
      </c>
      <c r="E401">
        <f t="shared" ca="1" si="22"/>
        <v>85</v>
      </c>
      <c r="F401" t="str">
        <f t="shared" ca="1" si="23"/>
        <v>80+</v>
      </c>
    </row>
    <row r="402" spans="1:6" x14ac:dyDescent="0.25">
      <c r="A402" t="str">
        <f>'Active Log'!A404</f>
        <v>NAIK-030</v>
      </c>
      <c r="B402" s="117">
        <f>'Active Log'!L404</f>
        <v>44559</v>
      </c>
      <c r="C402" t="str">
        <f>'Active Log'!S416</f>
        <v>Pending</v>
      </c>
      <c r="D402">
        <f t="shared" si="21"/>
        <v>44559</v>
      </c>
      <c r="E402">
        <f t="shared" ca="1" si="22"/>
        <v>85</v>
      </c>
      <c r="F402" t="str">
        <f t="shared" ca="1" si="23"/>
        <v>80+</v>
      </c>
    </row>
    <row r="403" spans="1:6" x14ac:dyDescent="0.25">
      <c r="A403" t="str">
        <f>'Active Log'!A405</f>
        <v>NAIK-030</v>
      </c>
      <c r="B403" s="117">
        <f>'Active Log'!L405</f>
        <v>44559</v>
      </c>
      <c r="C403" t="str">
        <f>'Active Log'!S417</f>
        <v>Pending</v>
      </c>
      <c r="D403">
        <f t="shared" si="21"/>
        <v>44559</v>
      </c>
      <c r="E403">
        <f t="shared" ca="1" si="22"/>
        <v>85</v>
      </c>
      <c r="F403" t="str">
        <f t="shared" ca="1" si="23"/>
        <v>80+</v>
      </c>
    </row>
    <row r="404" spans="1:6" x14ac:dyDescent="0.25">
      <c r="A404" t="str">
        <f>'Active Log'!A406</f>
        <v>NAIK-030</v>
      </c>
      <c r="B404" s="117">
        <f>'Active Log'!L406</f>
        <v>44559</v>
      </c>
      <c r="C404" t="str">
        <f>'Active Log'!S418</f>
        <v>Pending</v>
      </c>
      <c r="D404">
        <f t="shared" si="21"/>
        <v>44559</v>
      </c>
      <c r="E404">
        <f t="shared" ca="1" si="22"/>
        <v>85</v>
      </c>
      <c r="F404" t="str">
        <f t="shared" ca="1" si="23"/>
        <v>80+</v>
      </c>
    </row>
    <row r="405" spans="1:6" x14ac:dyDescent="0.25">
      <c r="A405" t="str">
        <f>'Active Log'!A407</f>
        <v>NAIK-030</v>
      </c>
      <c r="B405" s="117">
        <f>'Active Log'!L407</f>
        <v>44559</v>
      </c>
      <c r="C405" t="str">
        <f>'Active Log'!S419</f>
        <v>Pending</v>
      </c>
      <c r="D405">
        <f t="shared" si="21"/>
        <v>44559</v>
      </c>
      <c r="E405">
        <f t="shared" ca="1" si="22"/>
        <v>85</v>
      </c>
      <c r="F405" t="str">
        <f t="shared" ca="1" si="23"/>
        <v>80+</v>
      </c>
    </row>
    <row r="406" spans="1:6" x14ac:dyDescent="0.25">
      <c r="A406" t="str">
        <f>'Active Log'!A408</f>
        <v>NAIK-030</v>
      </c>
      <c r="B406" s="117">
        <f>'Active Log'!L408</f>
        <v>44559</v>
      </c>
      <c r="C406" t="str">
        <f>'Active Log'!S420</f>
        <v>Pending</v>
      </c>
      <c r="D406">
        <f t="shared" si="21"/>
        <v>44559</v>
      </c>
      <c r="E406">
        <f t="shared" ca="1" si="22"/>
        <v>85</v>
      </c>
      <c r="F406" t="str">
        <f t="shared" ca="1" si="23"/>
        <v>80+</v>
      </c>
    </row>
    <row r="407" spans="1:6" x14ac:dyDescent="0.25">
      <c r="A407" t="str">
        <f>'Active Log'!A409</f>
        <v>NAIK-030</v>
      </c>
      <c r="B407" s="117">
        <f>'Active Log'!L409</f>
        <v>44559</v>
      </c>
      <c r="C407" t="str">
        <f>'Active Log'!S421</f>
        <v>Pending</v>
      </c>
      <c r="D407">
        <f t="shared" si="21"/>
        <v>44559</v>
      </c>
      <c r="E407">
        <f t="shared" ca="1" si="22"/>
        <v>85</v>
      </c>
      <c r="F407" t="str">
        <f t="shared" ca="1" si="23"/>
        <v>80+</v>
      </c>
    </row>
    <row r="408" spans="1:6" x14ac:dyDescent="0.25">
      <c r="A408" t="str">
        <f>'Active Log'!A410</f>
        <v>NAIK-030</v>
      </c>
      <c r="B408" s="117">
        <f>'Active Log'!L410</f>
        <v>44559</v>
      </c>
      <c r="C408" t="str">
        <f>'Active Log'!S422</f>
        <v>Pending</v>
      </c>
      <c r="D408">
        <f t="shared" si="21"/>
        <v>44559</v>
      </c>
      <c r="E408">
        <f t="shared" ca="1" si="22"/>
        <v>85</v>
      </c>
      <c r="F408" t="str">
        <f t="shared" ca="1" si="23"/>
        <v>80+</v>
      </c>
    </row>
    <row r="409" spans="1:6" x14ac:dyDescent="0.25">
      <c r="A409" t="str">
        <f>'Active Log'!A411</f>
        <v>NAIK-030</v>
      </c>
      <c r="B409" s="117">
        <f>'Active Log'!L411</f>
        <v>44559</v>
      </c>
      <c r="C409" t="str">
        <f>'Active Log'!S423</f>
        <v>Pending</v>
      </c>
      <c r="D409">
        <f t="shared" si="21"/>
        <v>44559</v>
      </c>
      <c r="E409">
        <f t="shared" ca="1" si="22"/>
        <v>85</v>
      </c>
      <c r="F409" t="str">
        <f t="shared" ca="1" si="23"/>
        <v>80+</v>
      </c>
    </row>
    <row r="410" spans="1:6" x14ac:dyDescent="0.25">
      <c r="A410" t="str">
        <f>'Active Log'!A412</f>
        <v>NAIK-030</v>
      </c>
      <c r="B410" s="117">
        <f>'Active Log'!L412</f>
        <v>44559</v>
      </c>
      <c r="C410" t="str">
        <f>'Active Log'!S424</f>
        <v>Pending</v>
      </c>
      <c r="D410">
        <f t="shared" si="21"/>
        <v>44559</v>
      </c>
      <c r="E410">
        <f t="shared" ca="1" si="22"/>
        <v>85</v>
      </c>
      <c r="F410" t="str">
        <f t="shared" ca="1" si="23"/>
        <v>80+</v>
      </c>
    </row>
    <row r="411" spans="1:6" x14ac:dyDescent="0.25">
      <c r="A411" t="str">
        <f>'Active Log'!A413</f>
        <v>NAIK-030</v>
      </c>
      <c r="B411" s="117">
        <f>'Active Log'!L413</f>
        <v>44559</v>
      </c>
      <c r="C411" t="str">
        <f>'Active Log'!S425</f>
        <v>Pending</v>
      </c>
      <c r="D411">
        <f t="shared" si="21"/>
        <v>44559</v>
      </c>
      <c r="E411">
        <f t="shared" ca="1" si="22"/>
        <v>85</v>
      </c>
      <c r="F411" t="str">
        <f t="shared" ca="1" si="23"/>
        <v>80+</v>
      </c>
    </row>
    <row r="412" spans="1:6" x14ac:dyDescent="0.25">
      <c r="A412" t="str">
        <f>'Active Log'!A414</f>
        <v>NAIK-030</v>
      </c>
      <c r="B412" s="117">
        <f>'Active Log'!L414</f>
        <v>44559</v>
      </c>
      <c r="C412" t="str">
        <f>'Active Log'!S426</f>
        <v>Pending</v>
      </c>
      <c r="D412">
        <f t="shared" si="21"/>
        <v>44559</v>
      </c>
      <c r="E412">
        <f t="shared" ca="1" si="22"/>
        <v>85</v>
      </c>
      <c r="F412" t="str">
        <f t="shared" ca="1" si="23"/>
        <v>80+</v>
      </c>
    </row>
    <row r="413" spans="1:6" x14ac:dyDescent="0.25">
      <c r="A413" t="str">
        <f>'Active Log'!A415</f>
        <v>NAIK-030</v>
      </c>
      <c r="B413" s="117">
        <f>'Active Log'!L415</f>
        <v>44559</v>
      </c>
      <c r="C413" t="str">
        <f>'Active Log'!S427</f>
        <v>Pending</v>
      </c>
      <c r="D413">
        <f t="shared" si="21"/>
        <v>44559</v>
      </c>
      <c r="E413">
        <f t="shared" ca="1" si="22"/>
        <v>85</v>
      </c>
      <c r="F413" t="str">
        <f t="shared" ca="1" si="23"/>
        <v>80+</v>
      </c>
    </row>
    <row r="414" spans="1:6" x14ac:dyDescent="0.25">
      <c r="A414" t="str">
        <f>'Active Log'!A416</f>
        <v>NAIK-030</v>
      </c>
      <c r="B414" s="117">
        <f>'Active Log'!L416</f>
        <v>44559</v>
      </c>
      <c r="C414" t="str">
        <f>'Active Log'!S428</f>
        <v>Pending</v>
      </c>
      <c r="D414">
        <f t="shared" si="21"/>
        <v>44559</v>
      </c>
      <c r="E414">
        <f t="shared" ca="1" si="22"/>
        <v>85</v>
      </c>
      <c r="F414" t="str">
        <f t="shared" ca="1" si="23"/>
        <v>80+</v>
      </c>
    </row>
    <row r="415" spans="1:6" x14ac:dyDescent="0.25">
      <c r="A415" t="str">
        <f>'Active Log'!A417</f>
        <v>NAIK-030</v>
      </c>
      <c r="B415" s="117">
        <f>'Active Log'!L417</f>
        <v>44559</v>
      </c>
      <c r="C415" t="str">
        <f>'Active Log'!S429</f>
        <v>Pending</v>
      </c>
      <c r="D415">
        <f t="shared" si="21"/>
        <v>44559</v>
      </c>
      <c r="E415">
        <f t="shared" ca="1" si="22"/>
        <v>85</v>
      </c>
      <c r="F415" t="str">
        <f t="shared" ca="1" si="23"/>
        <v>80+</v>
      </c>
    </row>
    <row r="416" spans="1:6" x14ac:dyDescent="0.25">
      <c r="A416" t="str">
        <f>'Active Log'!A418</f>
        <v>NAIK-030</v>
      </c>
      <c r="B416" s="117">
        <f>'Active Log'!L418</f>
        <v>44559</v>
      </c>
      <c r="C416" t="str">
        <f>'Active Log'!S430</f>
        <v>Pending</v>
      </c>
      <c r="D416">
        <f t="shared" si="21"/>
        <v>44559</v>
      </c>
      <c r="E416">
        <f t="shared" ca="1" si="22"/>
        <v>85</v>
      </c>
      <c r="F416" t="str">
        <f t="shared" ca="1" si="23"/>
        <v>80+</v>
      </c>
    </row>
    <row r="417" spans="1:6" x14ac:dyDescent="0.25">
      <c r="A417" t="str">
        <f>'Active Log'!A419</f>
        <v>NAIK-030</v>
      </c>
      <c r="B417" s="117">
        <f>'Active Log'!L419</f>
        <v>44559</v>
      </c>
      <c r="C417" t="str">
        <f>'Active Log'!S431</f>
        <v>Pending</v>
      </c>
      <c r="D417">
        <f t="shared" si="21"/>
        <v>44559</v>
      </c>
      <c r="E417">
        <f t="shared" ca="1" si="22"/>
        <v>85</v>
      </c>
      <c r="F417" t="str">
        <f t="shared" ca="1" si="23"/>
        <v>80+</v>
      </c>
    </row>
    <row r="418" spans="1:6" x14ac:dyDescent="0.25">
      <c r="A418" t="str">
        <f>'Active Log'!A420</f>
        <v>NAIK-030</v>
      </c>
      <c r="B418" s="117">
        <f>'Active Log'!L420</f>
        <v>44559</v>
      </c>
      <c r="C418" t="str">
        <f>'Active Log'!S432</f>
        <v>Pending</v>
      </c>
      <c r="D418">
        <f t="shared" si="21"/>
        <v>44559</v>
      </c>
      <c r="E418">
        <f t="shared" ca="1" si="22"/>
        <v>85</v>
      </c>
      <c r="F418" t="str">
        <f t="shared" ca="1" si="23"/>
        <v>80+</v>
      </c>
    </row>
    <row r="419" spans="1:6" x14ac:dyDescent="0.25">
      <c r="A419" t="str">
        <f>'Active Log'!A421</f>
        <v>NAIK-030</v>
      </c>
      <c r="B419" s="117">
        <f>'Active Log'!L421</f>
        <v>44559</v>
      </c>
      <c r="C419" t="str">
        <f>'Active Log'!S433</f>
        <v>Pending</v>
      </c>
      <c r="D419">
        <f t="shared" si="21"/>
        <v>44559</v>
      </c>
      <c r="E419">
        <f t="shared" ca="1" si="22"/>
        <v>85</v>
      </c>
      <c r="F419" t="str">
        <f t="shared" ca="1" si="23"/>
        <v>80+</v>
      </c>
    </row>
    <row r="420" spans="1:6" x14ac:dyDescent="0.25">
      <c r="A420" t="str">
        <f>'Active Log'!A422</f>
        <v>NAIK-030</v>
      </c>
      <c r="B420" s="117">
        <f>'Active Log'!L422</f>
        <v>44559</v>
      </c>
      <c r="C420" t="str">
        <f>'Active Log'!S434</f>
        <v>Pending</v>
      </c>
      <c r="D420">
        <f t="shared" si="21"/>
        <v>44559</v>
      </c>
      <c r="E420">
        <f t="shared" ca="1" si="22"/>
        <v>85</v>
      </c>
      <c r="F420" t="str">
        <f t="shared" ca="1" si="23"/>
        <v>80+</v>
      </c>
    </row>
    <row r="421" spans="1:6" x14ac:dyDescent="0.25">
      <c r="A421" t="str">
        <f>'Active Log'!A423</f>
        <v>NAIK-030</v>
      </c>
      <c r="B421" s="117">
        <f>'Active Log'!L423</f>
        <v>44559</v>
      </c>
      <c r="C421" t="str">
        <f>'Active Log'!S435</f>
        <v>Pending</v>
      </c>
      <c r="D421">
        <f t="shared" si="21"/>
        <v>44559</v>
      </c>
      <c r="E421">
        <f t="shared" ca="1" si="22"/>
        <v>85</v>
      </c>
      <c r="F421" t="str">
        <f t="shared" ca="1" si="23"/>
        <v>80+</v>
      </c>
    </row>
    <row r="422" spans="1:6" x14ac:dyDescent="0.25">
      <c r="A422" t="str">
        <f>'Active Log'!A424</f>
        <v>NAIK-030</v>
      </c>
      <c r="B422" s="117">
        <f>'Active Log'!L424</f>
        <v>44559</v>
      </c>
      <c r="C422" t="str">
        <f>'Active Log'!S436</f>
        <v>Pending</v>
      </c>
      <c r="D422">
        <f t="shared" si="21"/>
        <v>44559</v>
      </c>
      <c r="E422">
        <f t="shared" ca="1" si="22"/>
        <v>85</v>
      </c>
      <c r="F422" t="str">
        <f t="shared" ca="1" si="23"/>
        <v>80+</v>
      </c>
    </row>
    <row r="423" spans="1:6" x14ac:dyDescent="0.25">
      <c r="A423" t="str">
        <f>'Active Log'!A425</f>
        <v>NAIK-030</v>
      </c>
      <c r="B423" s="117">
        <f>'Active Log'!L425</f>
        <v>44559</v>
      </c>
      <c r="C423" t="str">
        <f>'Active Log'!S437</f>
        <v>Pending</v>
      </c>
      <c r="D423">
        <f t="shared" si="21"/>
        <v>44559</v>
      </c>
      <c r="E423">
        <f t="shared" ca="1" si="22"/>
        <v>85</v>
      </c>
      <c r="F423" t="str">
        <f t="shared" ca="1" si="23"/>
        <v>80+</v>
      </c>
    </row>
    <row r="424" spans="1:6" x14ac:dyDescent="0.25">
      <c r="A424" t="str">
        <f>'Active Log'!A426</f>
        <v>NAIK-030</v>
      </c>
      <c r="B424" s="117">
        <f>'Active Log'!L426</f>
        <v>44559</v>
      </c>
      <c r="C424" t="str">
        <f>'Active Log'!S438</f>
        <v>Pending</v>
      </c>
      <c r="D424">
        <f t="shared" si="21"/>
        <v>44559</v>
      </c>
      <c r="E424">
        <f t="shared" ca="1" si="22"/>
        <v>85</v>
      </c>
      <c r="F424" t="str">
        <f t="shared" ca="1" si="23"/>
        <v>80+</v>
      </c>
    </row>
    <row r="425" spans="1:6" x14ac:dyDescent="0.25">
      <c r="A425" t="str">
        <f>'Active Log'!A427</f>
        <v>NAIK-030</v>
      </c>
      <c r="B425" s="117">
        <f>'Active Log'!L427</f>
        <v>44559</v>
      </c>
      <c r="C425" t="str">
        <f>'Active Log'!S439</f>
        <v>Pending</v>
      </c>
      <c r="D425">
        <f t="shared" si="21"/>
        <v>44559</v>
      </c>
      <c r="E425">
        <f t="shared" ca="1" si="22"/>
        <v>85</v>
      </c>
      <c r="F425" t="str">
        <f t="shared" ca="1" si="23"/>
        <v>80+</v>
      </c>
    </row>
    <row r="426" spans="1:6" x14ac:dyDescent="0.25">
      <c r="A426" t="str">
        <f>'Active Log'!A428</f>
        <v>NAIK-030</v>
      </c>
      <c r="B426" s="117">
        <f>'Active Log'!L428</f>
        <v>44559</v>
      </c>
      <c r="C426" t="str">
        <f>'Active Log'!S440</f>
        <v>Pending</v>
      </c>
      <c r="D426">
        <f t="shared" si="21"/>
        <v>44559</v>
      </c>
      <c r="E426">
        <f t="shared" ca="1" si="22"/>
        <v>85</v>
      </c>
      <c r="F426" t="str">
        <f t="shared" ca="1" si="23"/>
        <v>80+</v>
      </c>
    </row>
    <row r="427" spans="1:6" x14ac:dyDescent="0.25">
      <c r="A427" t="str">
        <f>'Active Log'!A429</f>
        <v>NAIK-030</v>
      </c>
      <c r="B427" s="117">
        <f>'Active Log'!L429</f>
        <v>44559</v>
      </c>
      <c r="C427" t="str">
        <f>'Active Log'!S441</f>
        <v>Pending</v>
      </c>
      <c r="D427">
        <f t="shared" si="21"/>
        <v>44559</v>
      </c>
      <c r="E427">
        <f t="shared" ca="1" si="22"/>
        <v>85</v>
      </c>
      <c r="F427" t="str">
        <f t="shared" ca="1" si="23"/>
        <v>80+</v>
      </c>
    </row>
    <row r="428" spans="1:6" x14ac:dyDescent="0.25">
      <c r="A428" t="str">
        <f>'Active Log'!A430</f>
        <v>NAIK-030</v>
      </c>
      <c r="B428" s="117">
        <f>'Active Log'!L430</f>
        <v>44559</v>
      </c>
      <c r="C428" t="str">
        <f>'Active Log'!S442</f>
        <v>Sent</v>
      </c>
      <c r="D428">
        <f t="shared" si="21"/>
        <v>44559</v>
      </c>
      <c r="E428">
        <f t="shared" ca="1" si="22"/>
        <v>85</v>
      </c>
      <c r="F428" t="str">
        <f t="shared" ca="1" si="23"/>
        <v>80+</v>
      </c>
    </row>
    <row r="429" spans="1:6" x14ac:dyDescent="0.25">
      <c r="A429" t="str">
        <f>'Active Log'!A431</f>
        <v>NAIK-030</v>
      </c>
      <c r="B429" s="117">
        <f>'Active Log'!L431</f>
        <v>44559</v>
      </c>
      <c r="C429" t="str">
        <f>'Active Log'!S443</f>
        <v>Sent</v>
      </c>
      <c r="D429">
        <f t="shared" si="21"/>
        <v>44559</v>
      </c>
      <c r="E429">
        <f t="shared" ca="1" si="22"/>
        <v>85</v>
      </c>
      <c r="F429" t="str">
        <f t="shared" ca="1" si="23"/>
        <v>80+</v>
      </c>
    </row>
    <row r="430" spans="1:6" x14ac:dyDescent="0.25">
      <c r="A430" t="str">
        <f>'Active Log'!A432</f>
        <v>NAIK-030</v>
      </c>
      <c r="B430" s="117">
        <f>'Active Log'!L432</f>
        <v>44559</v>
      </c>
      <c r="C430" t="str">
        <f>'Active Log'!S444</f>
        <v>Sent</v>
      </c>
      <c r="D430">
        <f t="shared" si="21"/>
        <v>44559</v>
      </c>
      <c r="E430">
        <f t="shared" ca="1" si="22"/>
        <v>85</v>
      </c>
      <c r="F430" t="str">
        <f t="shared" ca="1" si="23"/>
        <v>80+</v>
      </c>
    </row>
    <row r="431" spans="1:6" x14ac:dyDescent="0.25">
      <c r="A431" t="str">
        <f>'Active Log'!A433</f>
        <v>NAIK-030</v>
      </c>
      <c r="B431" s="117">
        <f>'Active Log'!L433</f>
        <v>44559</v>
      </c>
      <c r="C431" t="str">
        <f>'Active Log'!S445</f>
        <v>Sent</v>
      </c>
      <c r="D431">
        <f t="shared" si="21"/>
        <v>44559</v>
      </c>
      <c r="E431">
        <f t="shared" ca="1" si="22"/>
        <v>85</v>
      </c>
      <c r="F431" t="str">
        <f t="shared" ca="1" si="23"/>
        <v>80+</v>
      </c>
    </row>
    <row r="432" spans="1:6" x14ac:dyDescent="0.25">
      <c r="A432" t="str">
        <f>'Active Log'!A434</f>
        <v>NAIK-030</v>
      </c>
      <c r="B432" s="117">
        <f>'Active Log'!L434</f>
        <v>44559</v>
      </c>
      <c r="C432" t="str">
        <f>'Active Log'!S446</f>
        <v>Pending</v>
      </c>
      <c r="D432">
        <f t="shared" si="21"/>
        <v>44559</v>
      </c>
      <c r="E432">
        <f t="shared" ca="1" si="22"/>
        <v>85</v>
      </c>
      <c r="F432" t="str">
        <f t="shared" ca="1" si="23"/>
        <v>80+</v>
      </c>
    </row>
    <row r="433" spans="1:6" x14ac:dyDescent="0.25">
      <c r="A433" t="str">
        <f>'Active Log'!A435</f>
        <v>NAIK-030</v>
      </c>
      <c r="B433" s="117">
        <f>'Active Log'!L435</f>
        <v>44559</v>
      </c>
      <c r="C433" t="str">
        <f>'Active Log'!S447</f>
        <v>Pending</v>
      </c>
      <c r="D433">
        <f t="shared" si="21"/>
        <v>44559</v>
      </c>
      <c r="E433">
        <f t="shared" ca="1" si="22"/>
        <v>85</v>
      </c>
      <c r="F433" t="str">
        <f t="shared" ca="1" si="23"/>
        <v>80+</v>
      </c>
    </row>
    <row r="434" spans="1:6" x14ac:dyDescent="0.25">
      <c r="A434" t="str">
        <f>'Active Log'!A436</f>
        <v>NAIK-030</v>
      </c>
      <c r="B434" s="117">
        <f>'Active Log'!L436</f>
        <v>44559</v>
      </c>
      <c r="C434" t="str">
        <f>'Active Log'!S448</f>
        <v>Pending</v>
      </c>
      <c r="D434">
        <f t="shared" si="21"/>
        <v>44559</v>
      </c>
      <c r="E434">
        <f t="shared" ca="1" si="22"/>
        <v>85</v>
      </c>
      <c r="F434" t="str">
        <f t="shared" ca="1" si="23"/>
        <v>80+</v>
      </c>
    </row>
    <row r="435" spans="1:6" x14ac:dyDescent="0.25">
      <c r="A435" t="str">
        <f>'Active Log'!A437</f>
        <v>NAIK-030</v>
      </c>
      <c r="B435" s="117">
        <f>'Active Log'!L437</f>
        <v>44559</v>
      </c>
      <c r="C435" t="str">
        <f>'Active Log'!S449</f>
        <v>Pending</v>
      </c>
      <c r="D435">
        <f t="shared" si="21"/>
        <v>44559</v>
      </c>
      <c r="E435">
        <f t="shared" ca="1" si="22"/>
        <v>85</v>
      </c>
      <c r="F435" t="str">
        <f t="shared" ca="1" si="23"/>
        <v>80+</v>
      </c>
    </row>
    <row r="436" spans="1:6" x14ac:dyDescent="0.25">
      <c r="A436" t="str">
        <f>'Active Log'!A438</f>
        <v>NAIK-030</v>
      </c>
      <c r="B436" s="117">
        <f>'Active Log'!L438</f>
        <v>44559</v>
      </c>
      <c r="C436" t="str">
        <f>'Active Log'!S450</f>
        <v>Pending</v>
      </c>
      <c r="D436">
        <f t="shared" si="21"/>
        <v>44559</v>
      </c>
      <c r="E436">
        <f t="shared" ca="1" si="22"/>
        <v>85</v>
      </c>
      <c r="F436" t="str">
        <f t="shared" ca="1" si="23"/>
        <v>80+</v>
      </c>
    </row>
    <row r="437" spans="1:6" x14ac:dyDescent="0.25">
      <c r="A437" t="str">
        <f>'Active Log'!A439</f>
        <v>NAIK-030</v>
      </c>
      <c r="B437" s="117">
        <f>'Active Log'!L439</f>
        <v>44559</v>
      </c>
      <c r="C437" t="str">
        <f>'Active Log'!S451</f>
        <v>Pending</v>
      </c>
      <c r="D437">
        <f t="shared" si="21"/>
        <v>44559</v>
      </c>
      <c r="E437">
        <f t="shared" ca="1" si="22"/>
        <v>85</v>
      </c>
      <c r="F437" t="str">
        <f t="shared" ca="1" si="23"/>
        <v>80+</v>
      </c>
    </row>
    <row r="438" spans="1:6" x14ac:dyDescent="0.25">
      <c r="A438" t="str">
        <f>'Active Log'!A440</f>
        <v>NAIK-030</v>
      </c>
      <c r="B438" s="117">
        <f>'Active Log'!L440</f>
        <v>44559</v>
      </c>
      <c r="C438" t="str">
        <f>'Active Log'!S452</f>
        <v>Pending</v>
      </c>
      <c r="D438">
        <f t="shared" si="21"/>
        <v>44559</v>
      </c>
      <c r="E438">
        <f t="shared" ca="1" si="22"/>
        <v>85</v>
      </c>
      <c r="F438" t="str">
        <f t="shared" ca="1" si="23"/>
        <v>80+</v>
      </c>
    </row>
    <row r="439" spans="1:6" x14ac:dyDescent="0.25">
      <c r="A439" t="str">
        <f>'Active Log'!A441</f>
        <v>NAIK-030</v>
      </c>
      <c r="B439" s="117">
        <f>'Active Log'!L441</f>
        <v>44559</v>
      </c>
      <c r="C439" t="str">
        <f>'Active Log'!S453</f>
        <v>Pending</v>
      </c>
      <c r="D439">
        <f t="shared" si="21"/>
        <v>44559</v>
      </c>
      <c r="E439">
        <f t="shared" ca="1" si="22"/>
        <v>85</v>
      </c>
      <c r="F439" t="str">
        <f t="shared" ca="1" si="23"/>
        <v>80+</v>
      </c>
    </row>
    <row r="440" spans="1:6" x14ac:dyDescent="0.25">
      <c r="A440" t="str">
        <f>'Active Log'!A442</f>
        <v>NAIK-033</v>
      </c>
      <c r="B440" s="117">
        <f>'Active Log'!L442</f>
        <v>44774</v>
      </c>
      <c r="C440" t="str">
        <f>'Active Log'!S454</f>
        <v>Pending</v>
      </c>
      <c r="D440">
        <f t="shared" si="21"/>
        <v>44774</v>
      </c>
      <c r="E440">
        <f t="shared" ca="1" si="22"/>
        <v>54</v>
      </c>
      <c r="F440" t="str">
        <f t="shared" ca="1" si="23"/>
        <v>52-56</v>
      </c>
    </row>
    <row r="441" spans="1:6" x14ac:dyDescent="0.25">
      <c r="A441" t="str">
        <f>'Active Log'!A443</f>
        <v>NAIK-033</v>
      </c>
      <c r="B441" s="117">
        <f>'Active Log'!L443</f>
        <v>44607</v>
      </c>
      <c r="C441" t="str">
        <f>'Active Log'!S455</f>
        <v>Pending</v>
      </c>
      <c r="D441">
        <f t="shared" si="21"/>
        <v>44774</v>
      </c>
      <c r="E441">
        <f t="shared" ca="1" si="22"/>
        <v>54</v>
      </c>
      <c r="F441" t="str">
        <f t="shared" ca="1" si="23"/>
        <v>52-56</v>
      </c>
    </row>
    <row r="442" spans="1:6" x14ac:dyDescent="0.25">
      <c r="A442" t="str">
        <f>'Active Log'!A444</f>
        <v>NAIK-033</v>
      </c>
      <c r="B442" s="117">
        <f>'Active Log'!L444</f>
        <v>44774</v>
      </c>
      <c r="C442" t="str">
        <f>'Active Log'!S456</f>
        <v>Pending</v>
      </c>
      <c r="D442">
        <f t="shared" si="21"/>
        <v>44774</v>
      </c>
      <c r="E442">
        <f t="shared" ca="1" si="22"/>
        <v>54</v>
      </c>
      <c r="F442" t="str">
        <f t="shared" ca="1" si="23"/>
        <v>52-56</v>
      </c>
    </row>
    <row r="443" spans="1:6" x14ac:dyDescent="0.25">
      <c r="A443" t="str">
        <f>'Active Log'!A445</f>
        <v>NAIK-033</v>
      </c>
      <c r="B443" s="117">
        <f>'Active Log'!L445</f>
        <v>44607</v>
      </c>
      <c r="C443" t="str">
        <f>'Active Log'!S457</f>
        <v>Pending</v>
      </c>
      <c r="D443">
        <f t="shared" si="21"/>
        <v>44774</v>
      </c>
      <c r="E443">
        <f t="shared" ca="1" si="22"/>
        <v>54</v>
      </c>
      <c r="F443" t="str">
        <f t="shared" ca="1" si="23"/>
        <v>52-56</v>
      </c>
    </row>
    <row r="444" spans="1:6" x14ac:dyDescent="0.25">
      <c r="A444" t="str">
        <f>'Active Log'!A446</f>
        <v>NAIK-033</v>
      </c>
      <c r="B444" s="117">
        <f>'Active Log'!L446</f>
        <v>44774</v>
      </c>
      <c r="C444" t="str">
        <f>'Active Log'!S458</f>
        <v>Pending</v>
      </c>
      <c r="D444">
        <f t="shared" si="21"/>
        <v>44774</v>
      </c>
      <c r="E444">
        <f t="shared" ca="1" si="22"/>
        <v>54</v>
      </c>
      <c r="F444" t="str">
        <f t="shared" ca="1" si="23"/>
        <v>52-56</v>
      </c>
    </row>
    <row r="445" spans="1:6" x14ac:dyDescent="0.25">
      <c r="A445" t="str">
        <f>'Active Log'!A447</f>
        <v>NAIK-033</v>
      </c>
      <c r="B445" s="117">
        <f>'Active Log'!L447</f>
        <v>44774</v>
      </c>
      <c r="C445" t="str">
        <f>'Active Log'!S459</f>
        <v>Pending</v>
      </c>
      <c r="D445">
        <f t="shared" si="21"/>
        <v>44774</v>
      </c>
      <c r="E445">
        <f t="shared" ca="1" si="22"/>
        <v>54</v>
      </c>
      <c r="F445" t="str">
        <f t="shared" ca="1" si="23"/>
        <v>52-56</v>
      </c>
    </row>
    <row r="446" spans="1:6" x14ac:dyDescent="0.25">
      <c r="A446" t="str">
        <f>'Active Log'!A448</f>
        <v>NAIK-033</v>
      </c>
      <c r="B446" s="117">
        <f>'Active Log'!L448</f>
        <v>44774</v>
      </c>
      <c r="C446" t="str">
        <f>'Active Log'!S460</f>
        <v>Pending</v>
      </c>
      <c r="D446">
        <f t="shared" si="21"/>
        <v>44774</v>
      </c>
      <c r="E446">
        <f t="shared" ca="1" si="22"/>
        <v>54</v>
      </c>
      <c r="F446" t="str">
        <f t="shared" ca="1" si="23"/>
        <v>52-56</v>
      </c>
    </row>
    <row r="447" spans="1:6" x14ac:dyDescent="0.25">
      <c r="A447" t="str">
        <f>'Active Log'!A449</f>
        <v>NAIK-033</v>
      </c>
      <c r="B447" s="117">
        <f>'Active Log'!L449</f>
        <v>44607</v>
      </c>
      <c r="C447" t="str">
        <f>'Active Log'!S461</f>
        <v>Pending</v>
      </c>
      <c r="D447">
        <f t="shared" si="21"/>
        <v>44774</v>
      </c>
      <c r="E447">
        <f t="shared" ca="1" si="22"/>
        <v>54</v>
      </c>
      <c r="F447" t="str">
        <f t="shared" ca="1" si="23"/>
        <v>52-56</v>
      </c>
    </row>
    <row r="448" spans="1:6" x14ac:dyDescent="0.25">
      <c r="A448" t="str">
        <f>'Active Log'!A450</f>
        <v>NAIK-033</v>
      </c>
      <c r="B448" s="117">
        <f>'Active Log'!L450</f>
        <v>44607</v>
      </c>
      <c r="C448" t="str">
        <f>'Active Log'!S462</f>
        <v>Pending</v>
      </c>
      <c r="D448">
        <f t="shared" si="21"/>
        <v>44774</v>
      </c>
      <c r="E448">
        <f t="shared" ca="1" si="22"/>
        <v>54</v>
      </c>
      <c r="F448" t="str">
        <f t="shared" ca="1" si="23"/>
        <v>52-56</v>
      </c>
    </row>
    <row r="449" spans="1:6" x14ac:dyDescent="0.25">
      <c r="A449" t="str">
        <f>'Active Log'!A451</f>
        <v>NAIK-033</v>
      </c>
      <c r="B449" s="117">
        <f>'Active Log'!L451</f>
        <v>44607</v>
      </c>
      <c r="C449" t="str">
        <f>'Active Log'!S463</f>
        <v>Pending</v>
      </c>
      <c r="D449">
        <f t="shared" si="21"/>
        <v>44774</v>
      </c>
      <c r="E449">
        <f t="shared" ca="1" si="22"/>
        <v>54</v>
      </c>
      <c r="F449" t="str">
        <f t="shared" ca="1" si="23"/>
        <v>52-56</v>
      </c>
    </row>
    <row r="450" spans="1:6" x14ac:dyDescent="0.25">
      <c r="A450" t="str">
        <f>'Active Log'!A452</f>
        <v>NAIK-033</v>
      </c>
      <c r="B450" s="117">
        <f>'Active Log'!L452</f>
        <v>44607</v>
      </c>
      <c r="C450" t="str">
        <f>'Active Log'!S464</f>
        <v>Pending</v>
      </c>
      <c r="D450">
        <f t="shared" ref="D450:D513" si="24">IF(COUNTIFS($A$2:$A$1048576, A450, $C$2:$C$1048576, "complete")&gt;0, "", _xlfn.MAXIFS($B$2:$B$1048576, $A$2:$A$1048576, A450, $C$2:$C$1048576, "&lt;&gt;complete"))</f>
        <v>44774</v>
      </c>
      <c r="E450">
        <f t="shared" ref="E450:E513" ca="1" si="25">IF(D450&lt;&gt;"", FLOOR((TODAY()-D450)/7,1), "")</f>
        <v>54</v>
      </c>
      <c r="F450" t="str">
        <f t="shared" ref="F450:F513" ca="1" si="26">IF(E450&lt;&gt;"", VLOOKUP(E450, $H$2:$I$32, 2, TRUE), "")</f>
        <v>52-56</v>
      </c>
    </row>
    <row r="451" spans="1:6" x14ac:dyDescent="0.25">
      <c r="A451" t="str">
        <f>'Active Log'!A453</f>
        <v>NAIK-033</v>
      </c>
      <c r="B451" s="117">
        <f>'Active Log'!L453</f>
        <v>44607</v>
      </c>
      <c r="C451" t="str">
        <f>'Active Log'!S465</f>
        <v>Pending</v>
      </c>
      <c r="D451">
        <f t="shared" si="24"/>
        <v>44774</v>
      </c>
      <c r="E451">
        <f t="shared" ca="1" si="25"/>
        <v>54</v>
      </c>
      <c r="F451" t="str">
        <f t="shared" ca="1" si="26"/>
        <v>52-56</v>
      </c>
    </row>
    <row r="452" spans="1:6" x14ac:dyDescent="0.25">
      <c r="A452" t="str">
        <f>'Active Log'!A454</f>
        <v>NAIK-033</v>
      </c>
      <c r="B452" s="117">
        <f>'Active Log'!L454</f>
        <v>44607</v>
      </c>
      <c r="C452" t="str">
        <f>'Active Log'!S466</f>
        <v>Pending</v>
      </c>
      <c r="D452">
        <f t="shared" si="24"/>
        <v>44774</v>
      </c>
      <c r="E452">
        <f t="shared" ca="1" si="25"/>
        <v>54</v>
      </c>
      <c r="F452" t="str">
        <f t="shared" ca="1" si="26"/>
        <v>52-56</v>
      </c>
    </row>
    <row r="453" spans="1:6" x14ac:dyDescent="0.25">
      <c r="A453" t="str">
        <f>'Active Log'!A455</f>
        <v>NAIK-033</v>
      </c>
      <c r="B453" s="117">
        <f>'Active Log'!L455</f>
        <v>44607</v>
      </c>
      <c r="C453" t="str">
        <f>'Active Log'!S467</f>
        <v>Pending</v>
      </c>
      <c r="D453">
        <f t="shared" si="24"/>
        <v>44774</v>
      </c>
      <c r="E453">
        <f t="shared" ca="1" si="25"/>
        <v>54</v>
      </c>
      <c r="F453" t="str">
        <f t="shared" ca="1" si="26"/>
        <v>52-56</v>
      </c>
    </row>
    <row r="454" spans="1:6" x14ac:dyDescent="0.25">
      <c r="A454" t="str">
        <f>'Active Log'!A456</f>
        <v>NAIK-033</v>
      </c>
      <c r="B454" s="117">
        <f>'Active Log'!L456</f>
        <v>44774</v>
      </c>
      <c r="C454" t="str">
        <f>'Active Log'!S468</f>
        <v>Pending</v>
      </c>
      <c r="D454">
        <f t="shared" si="24"/>
        <v>44774</v>
      </c>
      <c r="E454">
        <f t="shared" ca="1" si="25"/>
        <v>54</v>
      </c>
      <c r="F454" t="str">
        <f t="shared" ca="1" si="26"/>
        <v>52-56</v>
      </c>
    </row>
    <row r="455" spans="1:6" x14ac:dyDescent="0.25">
      <c r="A455" t="str">
        <f>'Active Log'!A457</f>
        <v>NAIK-033</v>
      </c>
      <c r="B455" s="117">
        <f>'Active Log'!L457</f>
        <v>44607</v>
      </c>
      <c r="C455" t="str">
        <f>'Active Log'!S469</f>
        <v>Pending</v>
      </c>
      <c r="D455">
        <f t="shared" si="24"/>
        <v>44774</v>
      </c>
      <c r="E455">
        <f t="shared" ca="1" si="25"/>
        <v>54</v>
      </c>
      <c r="F455" t="str">
        <f t="shared" ca="1" si="26"/>
        <v>52-56</v>
      </c>
    </row>
    <row r="456" spans="1:6" x14ac:dyDescent="0.25">
      <c r="A456" t="str">
        <f>'Active Log'!A458</f>
        <v>NAIK-033</v>
      </c>
      <c r="B456" s="117">
        <f>'Active Log'!L458</f>
        <v>44774</v>
      </c>
      <c r="C456" t="str">
        <f>'Active Log'!S470</f>
        <v>Pending</v>
      </c>
      <c r="D456">
        <f t="shared" si="24"/>
        <v>44774</v>
      </c>
      <c r="E456">
        <f t="shared" ca="1" si="25"/>
        <v>54</v>
      </c>
      <c r="F456" t="str">
        <f t="shared" ca="1" si="26"/>
        <v>52-56</v>
      </c>
    </row>
    <row r="457" spans="1:6" x14ac:dyDescent="0.25">
      <c r="A457" t="str">
        <f>'Active Log'!A459</f>
        <v>NAIK-033</v>
      </c>
      <c r="B457" s="117">
        <f>'Active Log'!L459</f>
        <v>44607</v>
      </c>
      <c r="C457" t="str">
        <f>'Active Log'!S471</f>
        <v>Pending</v>
      </c>
      <c r="D457">
        <f t="shared" si="24"/>
        <v>44774</v>
      </c>
      <c r="E457">
        <f t="shared" ca="1" si="25"/>
        <v>54</v>
      </c>
      <c r="F457" t="str">
        <f t="shared" ca="1" si="26"/>
        <v>52-56</v>
      </c>
    </row>
    <row r="458" spans="1:6" x14ac:dyDescent="0.25">
      <c r="A458" t="str">
        <f>'Active Log'!A460</f>
        <v>NAIK-033</v>
      </c>
      <c r="B458" s="117">
        <f>'Active Log'!L460</f>
        <v>44607</v>
      </c>
      <c r="C458" t="str">
        <f>'Active Log'!S472</f>
        <v>Pending</v>
      </c>
      <c r="D458">
        <f t="shared" si="24"/>
        <v>44774</v>
      </c>
      <c r="E458">
        <f t="shared" ca="1" si="25"/>
        <v>54</v>
      </c>
      <c r="F458" t="str">
        <f t="shared" ca="1" si="26"/>
        <v>52-56</v>
      </c>
    </row>
    <row r="459" spans="1:6" x14ac:dyDescent="0.25">
      <c r="A459" t="str">
        <f>'Active Log'!A461</f>
        <v>NAIK-033</v>
      </c>
      <c r="B459" s="117">
        <f>'Active Log'!L461</f>
        <v>44607</v>
      </c>
      <c r="C459" t="str">
        <f>'Active Log'!S473</f>
        <v>Pending</v>
      </c>
      <c r="D459">
        <f t="shared" si="24"/>
        <v>44774</v>
      </c>
      <c r="E459">
        <f t="shared" ca="1" si="25"/>
        <v>54</v>
      </c>
      <c r="F459" t="str">
        <f t="shared" ca="1" si="26"/>
        <v>52-56</v>
      </c>
    </row>
    <row r="460" spans="1:6" x14ac:dyDescent="0.25">
      <c r="A460" t="str">
        <f>'Active Log'!A462</f>
        <v>NAIK-033</v>
      </c>
      <c r="B460" s="117">
        <f>'Active Log'!L462</f>
        <v>44774</v>
      </c>
      <c r="C460" t="str">
        <f>'Active Log'!S474</f>
        <v>Pending</v>
      </c>
      <c r="D460">
        <f t="shared" si="24"/>
        <v>44774</v>
      </c>
      <c r="E460">
        <f t="shared" ca="1" si="25"/>
        <v>54</v>
      </c>
      <c r="F460" t="str">
        <f t="shared" ca="1" si="26"/>
        <v>52-56</v>
      </c>
    </row>
    <row r="461" spans="1:6" x14ac:dyDescent="0.25">
      <c r="A461" t="str">
        <f>'Active Log'!A463</f>
        <v>NAIK-033</v>
      </c>
      <c r="B461" s="117">
        <f>'Active Log'!L463</f>
        <v>44774</v>
      </c>
      <c r="C461" t="str">
        <f>'Active Log'!S475</f>
        <v>Pending</v>
      </c>
      <c r="D461">
        <f t="shared" si="24"/>
        <v>44774</v>
      </c>
      <c r="E461">
        <f t="shared" ca="1" si="25"/>
        <v>54</v>
      </c>
      <c r="F461" t="str">
        <f t="shared" ca="1" si="26"/>
        <v>52-56</v>
      </c>
    </row>
    <row r="462" spans="1:6" x14ac:dyDescent="0.25">
      <c r="A462" t="str">
        <f>'Active Log'!A464</f>
        <v>NAIK-033</v>
      </c>
      <c r="B462" s="117">
        <f>'Active Log'!L464</f>
        <v>44774</v>
      </c>
      <c r="C462" t="str">
        <f>'Active Log'!S476</f>
        <v>Pending</v>
      </c>
      <c r="D462">
        <f t="shared" si="24"/>
        <v>44774</v>
      </c>
      <c r="E462">
        <f t="shared" ca="1" si="25"/>
        <v>54</v>
      </c>
      <c r="F462" t="str">
        <f t="shared" ca="1" si="26"/>
        <v>52-56</v>
      </c>
    </row>
    <row r="463" spans="1:6" x14ac:dyDescent="0.25">
      <c r="A463" t="str">
        <f>'Active Log'!A465</f>
        <v>NAIK-033</v>
      </c>
      <c r="B463" s="117">
        <f>'Active Log'!L465</f>
        <v>44607</v>
      </c>
      <c r="C463" t="str">
        <f>'Active Log'!S477</f>
        <v>Pending</v>
      </c>
      <c r="D463">
        <f t="shared" si="24"/>
        <v>44774</v>
      </c>
      <c r="E463">
        <f t="shared" ca="1" si="25"/>
        <v>54</v>
      </c>
      <c r="F463" t="str">
        <f t="shared" ca="1" si="26"/>
        <v>52-56</v>
      </c>
    </row>
    <row r="464" spans="1:6" x14ac:dyDescent="0.25">
      <c r="A464" t="str">
        <f>'Active Log'!A466</f>
        <v>NAIK-033</v>
      </c>
      <c r="B464" s="117">
        <f>'Active Log'!L466</f>
        <v>44607</v>
      </c>
      <c r="C464" t="str">
        <f>'Active Log'!S478</f>
        <v>Pending</v>
      </c>
      <c r="D464">
        <f t="shared" si="24"/>
        <v>44774</v>
      </c>
      <c r="E464">
        <f t="shared" ca="1" si="25"/>
        <v>54</v>
      </c>
      <c r="F464" t="str">
        <f t="shared" ca="1" si="26"/>
        <v>52-56</v>
      </c>
    </row>
    <row r="465" spans="1:6" x14ac:dyDescent="0.25">
      <c r="A465" t="str">
        <f>'Active Log'!A467</f>
        <v>NAIK-033</v>
      </c>
      <c r="B465" s="117">
        <f>'Active Log'!L467</f>
        <v>44607</v>
      </c>
      <c r="C465" t="str">
        <f>'Active Log'!S479</f>
        <v>Pending</v>
      </c>
      <c r="D465">
        <f t="shared" si="24"/>
        <v>44774</v>
      </c>
      <c r="E465">
        <f t="shared" ca="1" si="25"/>
        <v>54</v>
      </c>
      <c r="F465" t="str">
        <f t="shared" ca="1" si="26"/>
        <v>52-56</v>
      </c>
    </row>
    <row r="466" spans="1:6" x14ac:dyDescent="0.25">
      <c r="A466" t="str">
        <f>'Active Log'!A468</f>
        <v>NAIK-033</v>
      </c>
      <c r="B466" s="117">
        <f>'Active Log'!L468</f>
        <v>44607</v>
      </c>
      <c r="C466" t="str">
        <f>'Active Log'!S480</f>
        <v>Pending</v>
      </c>
      <c r="D466">
        <f t="shared" si="24"/>
        <v>44774</v>
      </c>
      <c r="E466">
        <f t="shared" ca="1" si="25"/>
        <v>54</v>
      </c>
      <c r="F466" t="str">
        <f t="shared" ca="1" si="26"/>
        <v>52-56</v>
      </c>
    </row>
    <row r="467" spans="1:6" x14ac:dyDescent="0.25">
      <c r="A467" t="str">
        <f>'Active Log'!A469</f>
        <v>NAIK-033</v>
      </c>
      <c r="B467" s="117">
        <f>'Active Log'!L469</f>
        <v>44607</v>
      </c>
      <c r="C467" t="str">
        <f>'Active Log'!S481</f>
        <v>Pending</v>
      </c>
      <c r="D467">
        <f t="shared" si="24"/>
        <v>44774</v>
      </c>
      <c r="E467">
        <f t="shared" ca="1" si="25"/>
        <v>54</v>
      </c>
      <c r="F467" t="str">
        <f t="shared" ca="1" si="26"/>
        <v>52-56</v>
      </c>
    </row>
    <row r="468" spans="1:6" x14ac:dyDescent="0.25">
      <c r="A468" t="str">
        <f>'Active Log'!A470</f>
        <v>NAIK-033</v>
      </c>
      <c r="B468" s="117">
        <f>'Active Log'!L470</f>
        <v>44607</v>
      </c>
      <c r="C468" t="str">
        <f>'Active Log'!S482</f>
        <v>Pending</v>
      </c>
      <c r="D468">
        <f t="shared" si="24"/>
        <v>44774</v>
      </c>
      <c r="E468">
        <f t="shared" ca="1" si="25"/>
        <v>54</v>
      </c>
      <c r="F468" t="str">
        <f t="shared" ca="1" si="26"/>
        <v>52-56</v>
      </c>
    </row>
    <row r="469" spans="1:6" x14ac:dyDescent="0.25">
      <c r="A469" t="str">
        <f>'Active Log'!A471</f>
        <v>NAIK-033</v>
      </c>
      <c r="B469" s="117">
        <f>'Active Log'!L471</f>
        <v>44607</v>
      </c>
      <c r="C469" t="str">
        <f>'Active Log'!S483</f>
        <v>Pending</v>
      </c>
      <c r="D469">
        <f t="shared" si="24"/>
        <v>44774</v>
      </c>
      <c r="E469">
        <f t="shared" ca="1" si="25"/>
        <v>54</v>
      </c>
      <c r="F469" t="str">
        <f t="shared" ca="1" si="26"/>
        <v>52-56</v>
      </c>
    </row>
    <row r="470" spans="1:6" x14ac:dyDescent="0.25">
      <c r="A470" t="str">
        <f>'Active Log'!A472</f>
        <v>NAIK-033</v>
      </c>
      <c r="B470" s="117">
        <f>'Active Log'!L472</f>
        <v>44607</v>
      </c>
      <c r="C470" t="str">
        <f>'Active Log'!S484</f>
        <v>Pending</v>
      </c>
      <c r="D470">
        <f t="shared" si="24"/>
        <v>44774</v>
      </c>
      <c r="E470">
        <f t="shared" ca="1" si="25"/>
        <v>54</v>
      </c>
      <c r="F470" t="str">
        <f t="shared" ca="1" si="26"/>
        <v>52-56</v>
      </c>
    </row>
    <row r="471" spans="1:6" x14ac:dyDescent="0.25">
      <c r="A471" t="str">
        <f>'Active Log'!A473</f>
        <v>NAIK-033</v>
      </c>
      <c r="B471" s="117">
        <f>'Active Log'!L473</f>
        <v>44607</v>
      </c>
      <c r="C471" t="str">
        <f>'Active Log'!S485</f>
        <v>Pending</v>
      </c>
      <c r="D471">
        <f t="shared" si="24"/>
        <v>44774</v>
      </c>
      <c r="E471">
        <f t="shared" ca="1" si="25"/>
        <v>54</v>
      </c>
      <c r="F471" t="str">
        <f t="shared" ca="1" si="26"/>
        <v>52-56</v>
      </c>
    </row>
    <row r="472" spans="1:6" x14ac:dyDescent="0.25">
      <c r="A472" t="str">
        <f>'Active Log'!A474</f>
        <v>NAIK-033</v>
      </c>
      <c r="B472" s="117">
        <f>'Active Log'!L474</f>
        <v>44607</v>
      </c>
      <c r="C472" t="str">
        <f>'Active Log'!S486</f>
        <v>Sent</v>
      </c>
      <c r="D472">
        <f t="shared" si="24"/>
        <v>44774</v>
      </c>
      <c r="E472">
        <f t="shared" ca="1" si="25"/>
        <v>54</v>
      </c>
      <c r="F472" t="str">
        <f t="shared" ca="1" si="26"/>
        <v>52-56</v>
      </c>
    </row>
    <row r="473" spans="1:6" x14ac:dyDescent="0.25">
      <c r="A473" t="str">
        <f>'Active Log'!A475</f>
        <v>NAIK-033</v>
      </c>
      <c r="B473" s="117">
        <f>'Active Log'!L475</f>
        <v>44607</v>
      </c>
      <c r="C473" t="str">
        <f>'Active Log'!S487</f>
        <v>Pending</v>
      </c>
      <c r="D473">
        <f t="shared" si="24"/>
        <v>44774</v>
      </c>
      <c r="E473">
        <f t="shared" ca="1" si="25"/>
        <v>54</v>
      </c>
      <c r="F473" t="str">
        <f t="shared" ca="1" si="26"/>
        <v>52-56</v>
      </c>
    </row>
    <row r="474" spans="1:6" x14ac:dyDescent="0.25">
      <c r="A474" t="str">
        <f>'Active Log'!A476</f>
        <v>NAIK-033</v>
      </c>
      <c r="B474" s="117">
        <f>'Active Log'!L476</f>
        <v>44774</v>
      </c>
      <c r="C474" t="str">
        <f>'Active Log'!S488</f>
        <v>Pending</v>
      </c>
      <c r="D474">
        <f t="shared" si="24"/>
        <v>44774</v>
      </c>
      <c r="E474">
        <f t="shared" ca="1" si="25"/>
        <v>54</v>
      </c>
      <c r="F474" t="str">
        <f t="shared" ca="1" si="26"/>
        <v>52-56</v>
      </c>
    </row>
    <row r="475" spans="1:6" x14ac:dyDescent="0.25">
      <c r="A475" t="str">
        <f>'Active Log'!A477</f>
        <v>NAIK-033</v>
      </c>
      <c r="B475" s="117">
        <f>'Active Log'!L477</f>
        <v>44774</v>
      </c>
      <c r="C475" t="str">
        <f>'Active Log'!S489</f>
        <v>Sent</v>
      </c>
      <c r="D475">
        <f t="shared" si="24"/>
        <v>44774</v>
      </c>
      <c r="E475">
        <f t="shared" ca="1" si="25"/>
        <v>54</v>
      </c>
      <c r="F475" t="str">
        <f t="shared" ca="1" si="26"/>
        <v>52-56</v>
      </c>
    </row>
    <row r="476" spans="1:6" x14ac:dyDescent="0.25">
      <c r="A476" t="str">
        <f>'Active Log'!A478</f>
        <v>NAIK-033</v>
      </c>
      <c r="B476" s="117">
        <f>'Active Log'!L478</f>
        <v>44607</v>
      </c>
      <c r="C476" t="str">
        <f>'Active Log'!S490</f>
        <v>Pending</v>
      </c>
      <c r="D476">
        <f t="shared" si="24"/>
        <v>44774</v>
      </c>
      <c r="E476">
        <f t="shared" ca="1" si="25"/>
        <v>54</v>
      </c>
      <c r="F476" t="str">
        <f t="shared" ca="1" si="26"/>
        <v>52-56</v>
      </c>
    </row>
    <row r="477" spans="1:6" x14ac:dyDescent="0.25">
      <c r="A477" t="str">
        <f>'Active Log'!A479</f>
        <v>NAIK-033</v>
      </c>
      <c r="B477" s="117">
        <f>'Active Log'!L479</f>
        <v>44607</v>
      </c>
      <c r="C477" t="str">
        <f>'Active Log'!S491</f>
        <v>Pending</v>
      </c>
      <c r="D477">
        <f t="shared" si="24"/>
        <v>44774</v>
      </c>
      <c r="E477">
        <f t="shared" ca="1" si="25"/>
        <v>54</v>
      </c>
      <c r="F477" t="str">
        <f t="shared" ca="1" si="26"/>
        <v>52-56</v>
      </c>
    </row>
    <row r="478" spans="1:6" x14ac:dyDescent="0.25">
      <c r="A478" t="str">
        <f>'Active Log'!A480</f>
        <v>NAIK-033</v>
      </c>
      <c r="B478" s="117">
        <f>'Active Log'!L480</f>
        <v>44774</v>
      </c>
      <c r="C478" t="str">
        <f>'Active Log'!S492</f>
        <v>Sent</v>
      </c>
      <c r="D478">
        <f t="shared" si="24"/>
        <v>44774</v>
      </c>
      <c r="E478">
        <f t="shared" ca="1" si="25"/>
        <v>54</v>
      </c>
      <c r="F478" t="str">
        <f t="shared" ca="1" si="26"/>
        <v>52-56</v>
      </c>
    </row>
    <row r="479" spans="1:6" x14ac:dyDescent="0.25">
      <c r="A479" t="str">
        <f>'Active Log'!A481</f>
        <v>NAIK-033</v>
      </c>
      <c r="B479" s="117">
        <f>'Active Log'!L481</f>
        <v>44607</v>
      </c>
      <c r="C479" t="str">
        <f>'Active Log'!S493</f>
        <v>Pending</v>
      </c>
      <c r="D479">
        <f t="shared" si="24"/>
        <v>44774</v>
      </c>
      <c r="E479">
        <f t="shared" ca="1" si="25"/>
        <v>54</v>
      </c>
      <c r="F479" t="str">
        <f t="shared" ca="1" si="26"/>
        <v>52-56</v>
      </c>
    </row>
    <row r="480" spans="1:6" x14ac:dyDescent="0.25">
      <c r="A480" t="str">
        <f>'Active Log'!A482</f>
        <v>NAIK-033</v>
      </c>
      <c r="B480" s="117">
        <f>'Active Log'!L482</f>
        <v>44774</v>
      </c>
      <c r="C480" t="str">
        <f>'Active Log'!S494</f>
        <v>Pending</v>
      </c>
      <c r="D480">
        <f t="shared" si="24"/>
        <v>44774</v>
      </c>
      <c r="E480">
        <f t="shared" ca="1" si="25"/>
        <v>54</v>
      </c>
      <c r="F480" t="str">
        <f t="shared" ca="1" si="26"/>
        <v>52-56</v>
      </c>
    </row>
    <row r="481" spans="1:6" x14ac:dyDescent="0.25">
      <c r="A481" t="str">
        <f>'Active Log'!A483</f>
        <v>NAIK-033</v>
      </c>
      <c r="B481" s="117">
        <f>'Active Log'!L483</f>
        <v>44607</v>
      </c>
      <c r="C481" t="str">
        <f>'Active Log'!S495</f>
        <v>Sent</v>
      </c>
      <c r="D481">
        <f t="shared" si="24"/>
        <v>44774</v>
      </c>
      <c r="E481">
        <f t="shared" ca="1" si="25"/>
        <v>54</v>
      </c>
      <c r="F481" t="str">
        <f t="shared" ca="1" si="26"/>
        <v>52-56</v>
      </c>
    </row>
    <row r="482" spans="1:6" x14ac:dyDescent="0.25">
      <c r="A482" t="str">
        <f>'Active Log'!A484</f>
        <v>NAIK-033</v>
      </c>
      <c r="B482" s="117">
        <f>'Active Log'!L484</f>
        <v>44607</v>
      </c>
      <c r="C482" t="str">
        <f>'Active Log'!S496</f>
        <v>Pending</v>
      </c>
      <c r="D482">
        <f t="shared" si="24"/>
        <v>44774</v>
      </c>
      <c r="E482">
        <f t="shared" ca="1" si="25"/>
        <v>54</v>
      </c>
      <c r="F482" t="str">
        <f t="shared" ca="1" si="26"/>
        <v>52-56</v>
      </c>
    </row>
    <row r="483" spans="1:6" x14ac:dyDescent="0.25">
      <c r="A483" t="str">
        <f>'Active Log'!A485</f>
        <v>NAIK-033</v>
      </c>
      <c r="B483" s="117">
        <f>'Active Log'!L485</f>
        <v>44607</v>
      </c>
      <c r="C483" t="str">
        <f>'Active Log'!S497</f>
        <v>Pending</v>
      </c>
      <c r="D483">
        <f t="shared" si="24"/>
        <v>44774</v>
      </c>
      <c r="E483">
        <f t="shared" ca="1" si="25"/>
        <v>54</v>
      </c>
      <c r="F483" t="str">
        <f t="shared" ca="1" si="26"/>
        <v>52-56</v>
      </c>
    </row>
    <row r="484" spans="1:6" x14ac:dyDescent="0.25">
      <c r="A484" t="str">
        <f>'Active Log'!A486</f>
        <v>NAIK-033</v>
      </c>
      <c r="B484" s="117">
        <f>'Active Log'!L486</f>
        <v>44607</v>
      </c>
      <c r="C484" t="str">
        <f>'Active Log'!S498</f>
        <v>Sent</v>
      </c>
      <c r="D484">
        <f t="shared" si="24"/>
        <v>44774</v>
      </c>
      <c r="E484">
        <f t="shared" ca="1" si="25"/>
        <v>54</v>
      </c>
      <c r="F484" t="str">
        <f t="shared" ca="1" si="26"/>
        <v>52-56</v>
      </c>
    </row>
    <row r="485" spans="1:6" x14ac:dyDescent="0.25">
      <c r="A485" t="str">
        <f>'Active Log'!A487</f>
        <v>NAIK-033</v>
      </c>
      <c r="B485" s="117">
        <f>'Active Log'!L487</f>
        <v>44607</v>
      </c>
      <c r="C485" t="str">
        <f>'Active Log'!S499</f>
        <v>Pending</v>
      </c>
      <c r="D485">
        <f t="shared" si="24"/>
        <v>44774</v>
      </c>
      <c r="E485">
        <f t="shared" ca="1" si="25"/>
        <v>54</v>
      </c>
      <c r="F485" t="str">
        <f t="shared" ca="1" si="26"/>
        <v>52-56</v>
      </c>
    </row>
    <row r="486" spans="1:6" x14ac:dyDescent="0.25">
      <c r="A486" t="str">
        <f>'Active Log'!A488</f>
        <v>NAIK-033</v>
      </c>
      <c r="B486" s="117">
        <f>'Active Log'!L488</f>
        <v>44774</v>
      </c>
      <c r="C486" t="str">
        <f>'Active Log'!S500</f>
        <v>Pending</v>
      </c>
      <c r="D486">
        <f t="shared" si="24"/>
        <v>44774</v>
      </c>
      <c r="E486">
        <f t="shared" ca="1" si="25"/>
        <v>54</v>
      </c>
      <c r="F486" t="str">
        <f t="shared" ca="1" si="26"/>
        <v>52-56</v>
      </c>
    </row>
    <row r="487" spans="1:6" x14ac:dyDescent="0.25">
      <c r="A487" t="str">
        <f>'Active Log'!A489</f>
        <v>NAIK-033</v>
      </c>
      <c r="B487" s="117">
        <f>'Active Log'!L489</f>
        <v>44607</v>
      </c>
      <c r="C487" t="str">
        <f>'Active Log'!S501</f>
        <v>Sent</v>
      </c>
      <c r="D487">
        <f t="shared" si="24"/>
        <v>44774</v>
      </c>
      <c r="E487">
        <f t="shared" ca="1" si="25"/>
        <v>54</v>
      </c>
      <c r="F487" t="str">
        <f t="shared" ca="1" si="26"/>
        <v>52-56</v>
      </c>
    </row>
    <row r="488" spans="1:6" x14ac:dyDescent="0.25">
      <c r="A488" t="str">
        <f>'Active Log'!A490</f>
        <v>NAIK-033</v>
      </c>
      <c r="B488" s="117">
        <f>'Active Log'!L490</f>
        <v>44607</v>
      </c>
      <c r="C488" t="str">
        <f>'Active Log'!S502</f>
        <v>Pending</v>
      </c>
      <c r="D488">
        <f t="shared" si="24"/>
        <v>44774</v>
      </c>
      <c r="E488">
        <f t="shared" ca="1" si="25"/>
        <v>54</v>
      </c>
      <c r="F488" t="str">
        <f t="shared" ca="1" si="26"/>
        <v>52-56</v>
      </c>
    </row>
    <row r="489" spans="1:6" x14ac:dyDescent="0.25">
      <c r="A489" t="str">
        <f>'Active Log'!A491</f>
        <v>NAIK-033</v>
      </c>
      <c r="B489" s="117">
        <f>'Active Log'!L491</f>
        <v>44607</v>
      </c>
      <c r="C489" t="str">
        <f>'Active Log'!S503</f>
        <v>Pending</v>
      </c>
      <c r="D489">
        <f t="shared" si="24"/>
        <v>44774</v>
      </c>
      <c r="E489">
        <f t="shared" ca="1" si="25"/>
        <v>54</v>
      </c>
      <c r="F489" t="str">
        <f t="shared" ca="1" si="26"/>
        <v>52-56</v>
      </c>
    </row>
    <row r="490" spans="1:6" x14ac:dyDescent="0.25">
      <c r="A490" t="str">
        <f>'Active Log'!A492</f>
        <v>NAIK-033</v>
      </c>
      <c r="B490" s="117">
        <f>'Active Log'!L492</f>
        <v>44774</v>
      </c>
      <c r="C490" t="str">
        <f>'Active Log'!S504</f>
        <v>Sent</v>
      </c>
      <c r="D490">
        <f t="shared" si="24"/>
        <v>44774</v>
      </c>
      <c r="E490">
        <f t="shared" ca="1" si="25"/>
        <v>54</v>
      </c>
      <c r="F490" t="str">
        <f t="shared" ca="1" si="26"/>
        <v>52-56</v>
      </c>
    </row>
    <row r="491" spans="1:6" x14ac:dyDescent="0.25">
      <c r="A491" t="str">
        <f>'Active Log'!A493</f>
        <v>NAIK-033</v>
      </c>
      <c r="B491" s="117">
        <f>'Active Log'!L493</f>
        <v>44774</v>
      </c>
      <c r="C491" t="str">
        <f>'Active Log'!S505</f>
        <v>Pending</v>
      </c>
      <c r="D491">
        <f t="shared" si="24"/>
        <v>44774</v>
      </c>
      <c r="E491">
        <f t="shared" ca="1" si="25"/>
        <v>54</v>
      </c>
      <c r="F491" t="str">
        <f t="shared" ca="1" si="26"/>
        <v>52-56</v>
      </c>
    </row>
    <row r="492" spans="1:6" x14ac:dyDescent="0.25">
      <c r="A492" t="str">
        <f>'Active Log'!A494</f>
        <v>NAIK-033</v>
      </c>
      <c r="B492" s="117">
        <f>'Active Log'!L494</f>
        <v>44774</v>
      </c>
      <c r="C492" t="str">
        <f>'Active Log'!S506</f>
        <v>Pending</v>
      </c>
      <c r="D492">
        <f t="shared" si="24"/>
        <v>44774</v>
      </c>
      <c r="E492">
        <f t="shared" ca="1" si="25"/>
        <v>54</v>
      </c>
      <c r="F492" t="str">
        <f t="shared" ca="1" si="26"/>
        <v>52-56</v>
      </c>
    </row>
    <row r="493" spans="1:6" x14ac:dyDescent="0.25">
      <c r="A493" t="str">
        <f>'Active Log'!A495</f>
        <v>NAIK-033</v>
      </c>
      <c r="B493" s="117">
        <f>'Active Log'!L495</f>
        <v>44607</v>
      </c>
      <c r="C493" t="str">
        <f>'Active Log'!S507</f>
        <v>Sent</v>
      </c>
      <c r="D493">
        <f t="shared" si="24"/>
        <v>44774</v>
      </c>
      <c r="E493">
        <f t="shared" ca="1" si="25"/>
        <v>54</v>
      </c>
      <c r="F493" t="str">
        <f t="shared" ca="1" si="26"/>
        <v>52-56</v>
      </c>
    </row>
    <row r="494" spans="1:6" x14ac:dyDescent="0.25">
      <c r="A494" t="str">
        <f>'Active Log'!A496</f>
        <v>NAIK-033</v>
      </c>
      <c r="B494" s="117">
        <f>'Active Log'!L496</f>
        <v>44607</v>
      </c>
      <c r="C494" t="str">
        <f>'Active Log'!S508</f>
        <v>Pending</v>
      </c>
      <c r="D494">
        <f t="shared" si="24"/>
        <v>44774</v>
      </c>
      <c r="E494">
        <f t="shared" ca="1" si="25"/>
        <v>54</v>
      </c>
      <c r="F494" t="str">
        <f t="shared" ca="1" si="26"/>
        <v>52-56</v>
      </c>
    </row>
    <row r="495" spans="1:6" x14ac:dyDescent="0.25">
      <c r="A495" t="str">
        <f>'Active Log'!A497</f>
        <v>NAIK-033</v>
      </c>
      <c r="B495" s="117">
        <f>'Active Log'!L497</f>
        <v>44607</v>
      </c>
      <c r="C495" t="str">
        <f>'Active Log'!S509</f>
        <v>Pending</v>
      </c>
      <c r="D495">
        <f t="shared" si="24"/>
        <v>44774</v>
      </c>
      <c r="E495">
        <f t="shared" ca="1" si="25"/>
        <v>54</v>
      </c>
      <c r="F495" t="str">
        <f t="shared" ca="1" si="26"/>
        <v>52-56</v>
      </c>
    </row>
    <row r="496" spans="1:6" x14ac:dyDescent="0.25">
      <c r="A496" t="str">
        <f>'Active Log'!A498</f>
        <v>NAIK-033</v>
      </c>
      <c r="B496" s="117">
        <f>'Active Log'!L498</f>
        <v>44774</v>
      </c>
      <c r="C496" t="str">
        <f>'Active Log'!S510</f>
        <v>Pending</v>
      </c>
      <c r="D496">
        <f t="shared" si="24"/>
        <v>44774</v>
      </c>
      <c r="E496">
        <f t="shared" ca="1" si="25"/>
        <v>54</v>
      </c>
      <c r="F496" t="str">
        <f t="shared" ca="1" si="26"/>
        <v>52-56</v>
      </c>
    </row>
    <row r="497" spans="1:6" x14ac:dyDescent="0.25">
      <c r="A497" t="str">
        <f>'Active Log'!A499</f>
        <v>NAIK-033</v>
      </c>
      <c r="B497" s="117">
        <f>'Active Log'!L499</f>
        <v>44774</v>
      </c>
      <c r="C497" t="str">
        <f>'Active Log'!S511</f>
        <v>Pending</v>
      </c>
      <c r="D497">
        <f t="shared" si="24"/>
        <v>44774</v>
      </c>
      <c r="E497">
        <f t="shared" ca="1" si="25"/>
        <v>54</v>
      </c>
      <c r="F497" t="str">
        <f t="shared" ca="1" si="26"/>
        <v>52-56</v>
      </c>
    </row>
    <row r="498" spans="1:6" x14ac:dyDescent="0.25">
      <c r="A498" t="str">
        <f>'Active Log'!A500</f>
        <v>NAIK-033</v>
      </c>
      <c r="B498" s="117">
        <f>'Active Log'!L500</f>
        <v>44774</v>
      </c>
      <c r="C498" t="str">
        <f>'Active Log'!S512</f>
        <v>Pending</v>
      </c>
      <c r="D498">
        <f t="shared" si="24"/>
        <v>44774</v>
      </c>
      <c r="E498">
        <f t="shared" ca="1" si="25"/>
        <v>54</v>
      </c>
      <c r="F498" t="str">
        <f t="shared" ca="1" si="26"/>
        <v>52-56</v>
      </c>
    </row>
    <row r="499" spans="1:6" x14ac:dyDescent="0.25">
      <c r="A499" t="str">
        <f>'Active Log'!A501</f>
        <v>NAIK-033</v>
      </c>
      <c r="B499" s="117">
        <f>'Active Log'!L501</f>
        <v>44607</v>
      </c>
      <c r="C499" t="str">
        <f>'Active Log'!S513</f>
        <v>Pending</v>
      </c>
      <c r="D499">
        <f t="shared" si="24"/>
        <v>44774</v>
      </c>
      <c r="E499">
        <f t="shared" ca="1" si="25"/>
        <v>54</v>
      </c>
      <c r="F499" t="str">
        <f t="shared" ca="1" si="26"/>
        <v>52-56</v>
      </c>
    </row>
    <row r="500" spans="1:6" x14ac:dyDescent="0.25">
      <c r="A500" t="str">
        <f>'Active Log'!A502</f>
        <v>NAIK-033</v>
      </c>
      <c r="B500" s="117">
        <f>'Active Log'!L502</f>
        <v>44607</v>
      </c>
      <c r="C500" t="str">
        <f>'Active Log'!S514</f>
        <v>Pending</v>
      </c>
      <c r="D500">
        <f t="shared" si="24"/>
        <v>44774</v>
      </c>
      <c r="E500">
        <f t="shared" ca="1" si="25"/>
        <v>54</v>
      </c>
      <c r="F500" t="str">
        <f t="shared" ca="1" si="26"/>
        <v>52-56</v>
      </c>
    </row>
    <row r="501" spans="1:6" x14ac:dyDescent="0.25">
      <c r="A501" t="str">
        <f>'Active Log'!A503</f>
        <v>NAIK-033</v>
      </c>
      <c r="B501" s="117">
        <f>'Active Log'!L503</f>
        <v>44607</v>
      </c>
      <c r="C501" t="str">
        <f>'Active Log'!S515</f>
        <v>Pending</v>
      </c>
      <c r="D501">
        <f t="shared" si="24"/>
        <v>44774</v>
      </c>
      <c r="E501">
        <f t="shared" ca="1" si="25"/>
        <v>54</v>
      </c>
      <c r="F501" t="str">
        <f t="shared" ca="1" si="26"/>
        <v>52-56</v>
      </c>
    </row>
    <row r="502" spans="1:6" x14ac:dyDescent="0.25">
      <c r="A502" t="str">
        <f>'Active Log'!A504</f>
        <v>NAIK-033</v>
      </c>
      <c r="B502" s="117">
        <f>'Active Log'!L504</f>
        <v>44607</v>
      </c>
      <c r="C502" t="str">
        <f>'Active Log'!S516</f>
        <v>Pending</v>
      </c>
      <c r="D502">
        <f t="shared" si="24"/>
        <v>44774</v>
      </c>
      <c r="E502">
        <f t="shared" ca="1" si="25"/>
        <v>54</v>
      </c>
      <c r="F502" t="str">
        <f t="shared" ca="1" si="26"/>
        <v>52-56</v>
      </c>
    </row>
    <row r="503" spans="1:6" x14ac:dyDescent="0.25">
      <c r="A503" t="str">
        <f>'Active Log'!A505</f>
        <v>NAIK-033</v>
      </c>
      <c r="B503" s="117">
        <f>'Active Log'!L505</f>
        <v>44607</v>
      </c>
      <c r="C503" t="str">
        <f>'Active Log'!S517</f>
        <v>Pending</v>
      </c>
      <c r="D503">
        <f t="shared" si="24"/>
        <v>44774</v>
      </c>
      <c r="E503">
        <f t="shared" ca="1" si="25"/>
        <v>54</v>
      </c>
      <c r="F503" t="str">
        <f t="shared" ca="1" si="26"/>
        <v>52-56</v>
      </c>
    </row>
    <row r="504" spans="1:6" x14ac:dyDescent="0.25">
      <c r="A504" t="str">
        <f>'Active Log'!A506</f>
        <v>NAIK-033</v>
      </c>
      <c r="B504" s="117">
        <f>'Active Log'!L506</f>
        <v>44607</v>
      </c>
      <c r="C504" t="str">
        <f>'Active Log'!S518</f>
        <v>Sent</v>
      </c>
      <c r="D504">
        <f t="shared" si="24"/>
        <v>44774</v>
      </c>
      <c r="E504">
        <f t="shared" ca="1" si="25"/>
        <v>54</v>
      </c>
      <c r="F504" t="str">
        <f t="shared" ca="1" si="26"/>
        <v>52-56</v>
      </c>
    </row>
    <row r="505" spans="1:6" x14ac:dyDescent="0.25">
      <c r="A505" t="str">
        <f>'Active Log'!A507</f>
        <v>NAIK-033</v>
      </c>
      <c r="B505" s="117">
        <f>'Active Log'!L507</f>
        <v>44607</v>
      </c>
      <c r="C505" t="str">
        <f>'Active Log'!S519</f>
        <v>Sent</v>
      </c>
      <c r="D505">
        <f t="shared" si="24"/>
        <v>44774</v>
      </c>
      <c r="E505">
        <f t="shared" ca="1" si="25"/>
        <v>54</v>
      </c>
      <c r="F505" t="str">
        <f t="shared" ca="1" si="26"/>
        <v>52-56</v>
      </c>
    </row>
    <row r="506" spans="1:6" x14ac:dyDescent="0.25">
      <c r="A506" t="str">
        <f>'Active Log'!A508</f>
        <v>NAIK-033</v>
      </c>
      <c r="B506" s="117">
        <f>'Active Log'!L508</f>
        <v>44607</v>
      </c>
      <c r="C506" t="str">
        <f>'Active Log'!S520</f>
        <v>Sent</v>
      </c>
      <c r="D506">
        <f t="shared" si="24"/>
        <v>44774</v>
      </c>
      <c r="E506">
        <f t="shared" ca="1" si="25"/>
        <v>54</v>
      </c>
      <c r="F506" t="str">
        <f t="shared" ca="1" si="26"/>
        <v>52-56</v>
      </c>
    </row>
    <row r="507" spans="1:6" x14ac:dyDescent="0.25">
      <c r="A507" t="str">
        <f>'Active Log'!A509</f>
        <v>NAIK-033</v>
      </c>
      <c r="B507" s="117">
        <f>'Active Log'!L509</f>
        <v>44607</v>
      </c>
      <c r="C507" t="str">
        <f>'Active Log'!S521</f>
        <v>Sent</v>
      </c>
      <c r="D507">
        <f t="shared" si="24"/>
        <v>44774</v>
      </c>
      <c r="E507">
        <f t="shared" ca="1" si="25"/>
        <v>54</v>
      </c>
      <c r="F507" t="str">
        <f t="shared" ca="1" si="26"/>
        <v>52-56</v>
      </c>
    </row>
    <row r="508" spans="1:6" x14ac:dyDescent="0.25">
      <c r="A508" t="str">
        <f>'Active Log'!A510</f>
        <v>NAIK-033</v>
      </c>
      <c r="B508" s="117">
        <f>'Active Log'!L510</f>
        <v>44774</v>
      </c>
      <c r="C508" t="str">
        <f>'Active Log'!S522</f>
        <v>Sent</v>
      </c>
      <c r="D508">
        <f t="shared" si="24"/>
        <v>44774</v>
      </c>
      <c r="E508">
        <f t="shared" ca="1" si="25"/>
        <v>54</v>
      </c>
      <c r="F508" t="str">
        <f t="shared" ca="1" si="26"/>
        <v>52-56</v>
      </c>
    </row>
    <row r="509" spans="1:6" x14ac:dyDescent="0.25">
      <c r="A509" t="str">
        <f>'Active Log'!A511</f>
        <v>NAIK-033</v>
      </c>
      <c r="B509" s="117">
        <f>'Active Log'!L511</f>
        <v>44774</v>
      </c>
      <c r="C509" t="str">
        <f>'Active Log'!S523</f>
        <v>Sent</v>
      </c>
      <c r="D509">
        <f t="shared" si="24"/>
        <v>44774</v>
      </c>
      <c r="E509">
        <f t="shared" ca="1" si="25"/>
        <v>54</v>
      </c>
      <c r="F509" t="str">
        <f t="shared" ca="1" si="26"/>
        <v>52-56</v>
      </c>
    </row>
    <row r="510" spans="1:6" x14ac:dyDescent="0.25">
      <c r="A510" t="str">
        <f>'Active Log'!A512</f>
        <v>NAIK-033</v>
      </c>
      <c r="B510" s="117">
        <f>'Active Log'!L512</f>
        <v>44607</v>
      </c>
      <c r="C510" t="str">
        <f>'Active Log'!S524</f>
        <v>Sent</v>
      </c>
      <c r="D510">
        <f t="shared" si="24"/>
        <v>44774</v>
      </c>
      <c r="E510">
        <f t="shared" ca="1" si="25"/>
        <v>54</v>
      </c>
      <c r="F510" t="str">
        <f t="shared" ca="1" si="26"/>
        <v>52-56</v>
      </c>
    </row>
    <row r="511" spans="1:6" x14ac:dyDescent="0.25">
      <c r="A511" t="str">
        <f>'Active Log'!A513</f>
        <v>NAIK-033</v>
      </c>
      <c r="B511" s="117">
        <f>'Active Log'!L513</f>
        <v>44607</v>
      </c>
      <c r="C511" t="str">
        <f>'Active Log'!S525</f>
        <v>Sent</v>
      </c>
      <c r="D511">
        <f t="shared" si="24"/>
        <v>44774</v>
      </c>
      <c r="E511">
        <f t="shared" ca="1" si="25"/>
        <v>54</v>
      </c>
      <c r="F511" t="str">
        <f t="shared" ca="1" si="26"/>
        <v>52-56</v>
      </c>
    </row>
    <row r="512" spans="1:6" x14ac:dyDescent="0.25">
      <c r="A512" t="str">
        <f>'Active Log'!A514</f>
        <v>NAIK-033</v>
      </c>
      <c r="B512" s="117">
        <f>'Active Log'!L514</f>
        <v>44607</v>
      </c>
      <c r="C512" t="str">
        <f>'Active Log'!S526</f>
        <v>Sent</v>
      </c>
      <c r="D512">
        <f t="shared" si="24"/>
        <v>44774</v>
      </c>
      <c r="E512">
        <f t="shared" ca="1" si="25"/>
        <v>54</v>
      </c>
      <c r="F512" t="str">
        <f t="shared" ca="1" si="26"/>
        <v>52-56</v>
      </c>
    </row>
    <row r="513" spans="1:6" x14ac:dyDescent="0.25">
      <c r="A513" t="str">
        <f>'Active Log'!A515</f>
        <v>NAIK-033</v>
      </c>
      <c r="B513" s="117">
        <f>'Active Log'!L515</f>
        <v>44607</v>
      </c>
      <c r="C513" t="str">
        <f>'Active Log'!S527</f>
        <v>Sent</v>
      </c>
      <c r="D513">
        <f t="shared" si="24"/>
        <v>44774</v>
      </c>
      <c r="E513">
        <f t="shared" ca="1" si="25"/>
        <v>54</v>
      </c>
      <c r="F513" t="str">
        <f t="shared" ca="1" si="26"/>
        <v>52-56</v>
      </c>
    </row>
    <row r="514" spans="1:6" x14ac:dyDescent="0.25">
      <c r="A514" t="str">
        <f>'Active Log'!A516</f>
        <v>NAIK-033</v>
      </c>
      <c r="B514" s="117">
        <f>'Active Log'!L516</f>
        <v>44607</v>
      </c>
      <c r="C514" t="str">
        <f>'Active Log'!S528</f>
        <v>Sent</v>
      </c>
      <c r="D514">
        <f t="shared" ref="D514:D577" si="27">IF(COUNTIFS($A$2:$A$1048576, A514, $C$2:$C$1048576, "complete")&gt;0, "", _xlfn.MAXIFS($B$2:$B$1048576, $A$2:$A$1048576, A514, $C$2:$C$1048576, "&lt;&gt;complete"))</f>
        <v>44774</v>
      </c>
      <c r="E514">
        <f t="shared" ref="E514:E577" ca="1" si="28">IF(D514&lt;&gt;"", FLOOR((TODAY()-D514)/7,1), "")</f>
        <v>54</v>
      </c>
      <c r="F514" t="str">
        <f t="shared" ref="F514:F577" ca="1" si="29">IF(E514&lt;&gt;"", VLOOKUP(E514, $H$2:$I$32, 2, TRUE), "")</f>
        <v>52-56</v>
      </c>
    </row>
    <row r="515" spans="1:6" x14ac:dyDescent="0.25">
      <c r="A515" t="str">
        <f>'Active Log'!A517</f>
        <v>NAIK-033</v>
      </c>
      <c r="B515" s="117">
        <f>'Active Log'!L517</f>
        <v>44774</v>
      </c>
      <c r="C515" t="str">
        <f>'Active Log'!S529</f>
        <v>Sent</v>
      </c>
      <c r="D515">
        <f t="shared" si="27"/>
        <v>44774</v>
      </c>
      <c r="E515">
        <f t="shared" ca="1" si="28"/>
        <v>54</v>
      </c>
      <c r="F515" t="str">
        <f t="shared" ca="1" si="29"/>
        <v>52-56</v>
      </c>
    </row>
    <row r="516" spans="1:6" x14ac:dyDescent="0.25">
      <c r="A516" t="str">
        <f>'Active Log'!A518</f>
        <v>NAIK-033</v>
      </c>
      <c r="B516" s="117">
        <f>'Active Log'!L518</f>
        <v>44774</v>
      </c>
      <c r="C516" t="str">
        <f>'Active Log'!S530</f>
        <v>Sent</v>
      </c>
      <c r="D516">
        <f t="shared" si="27"/>
        <v>44774</v>
      </c>
      <c r="E516">
        <f t="shared" ca="1" si="28"/>
        <v>54</v>
      </c>
      <c r="F516" t="str">
        <f t="shared" ca="1" si="29"/>
        <v>52-56</v>
      </c>
    </row>
    <row r="517" spans="1:6" x14ac:dyDescent="0.25">
      <c r="A517" t="str">
        <f>'Active Log'!A519</f>
        <v>NAIK-033</v>
      </c>
      <c r="B517" s="117">
        <f>'Active Log'!L519</f>
        <v>44607</v>
      </c>
      <c r="C517" t="str">
        <f>'Active Log'!S531</f>
        <v>Pending</v>
      </c>
      <c r="D517">
        <f t="shared" si="27"/>
        <v>44774</v>
      </c>
      <c r="E517">
        <f t="shared" ca="1" si="28"/>
        <v>54</v>
      </c>
      <c r="F517" t="str">
        <f t="shared" ca="1" si="29"/>
        <v>52-56</v>
      </c>
    </row>
    <row r="518" spans="1:6" x14ac:dyDescent="0.25">
      <c r="A518" t="str">
        <f>'Active Log'!A520</f>
        <v>NAIK-033</v>
      </c>
      <c r="B518" s="117">
        <f>'Active Log'!L520</f>
        <v>44774</v>
      </c>
      <c r="C518" t="str">
        <f>'Active Log'!S532</f>
        <v>Pending</v>
      </c>
      <c r="D518">
        <f t="shared" si="27"/>
        <v>44774</v>
      </c>
      <c r="E518">
        <f t="shared" ca="1" si="28"/>
        <v>54</v>
      </c>
      <c r="F518" t="str">
        <f t="shared" ca="1" si="29"/>
        <v>52-56</v>
      </c>
    </row>
    <row r="519" spans="1:6" x14ac:dyDescent="0.25">
      <c r="A519" t="str">
        <f>'Active Log'!A521</f>
        <v>NAIK-033</v>
      </c>
      <c r="B519" s="117">
        <f>'Active Log'!L521</f>
        <v>44607</v>
      </c>
      <c r="C519" t="str">
        <f>'Active Log'!S533</f>
        <v>Pending</v>
      </c>
      <c r="D519">
        <f t="shared" si="27"/>
        <v>44774</v>
      </c>
      <c r="E519">
        <f t="shared" ca="1" si="28"/>
        <v>54</v>
      </c>
      <c r="F519" t="str">
        <f t="shared" ca="1" si="29"/>
        <v>52-56</v>
      </c>
    </row>
    <row r="520" spans="1:6" x14ac:dyDescent="0.25">
      <c r="A520" t="str">
        <f>'Active Log'!A522</f>
        <v>NAIK-033</v>
      </c>
      <c r="B520" s="117">
        <f>'Active Log'!L522</f>
        <v>44774</v>
      </c>
      <c r="C520" t="str">
        <f>'Active Log'!S534</f>
        <v>Sent</v>
      </c>
      <c r="D520">
        <f t="shared" si="27"/>
        <v>44774</v>
      </c>
      <c r="E520">
        <f t="shared" ca="1" si="28"/>
        <v>54</v>
      </c>
      <c r="F520" t="str">
        <f t="shared" ca="1" si="29"/>
        <v>52-56</v>
      </c>
    </row>
    <row r="521" spans="1:6" x14ac:dyDescent="0.25">
      <c r="A521" t="str">
        <f>'Active Log'!A523</f>
        <v>NAIK-033</v>
      </c>
      <c r="B521" s="117">
        <f>'Active Log'!L523</f>
        <v>44607</v>
      </c>
      <c r="C521" t="str">
        <f>'Active Log'!S535</f>
        <v>Pending</v>
      </c>
      <c r="D521">
        <f t="shared" si="27"/>
        <v>44774</v>
      </c>
      <c r="E521">
        <f t="shared" ca="1" si="28"/>
        <v>54</v>
      </c>
      <c r="F521" t="str">
        <f t="shared" ca="1" si="29"/>
        <v>52-56</v>
      </c>
    </row>
    <row r="522" spans="1:6" x14ac:dyDescent="0.25">
      <c r="A522" t="str">
        <f>'Active Log'!A524</f>
        <v>NAIK-033</v>
      </c>
      <c r="B522" s="117">
        <f>'Active Log'!L524</f>
        <v>44607</v>
      </c>
      <c r="C522" t="str">
        <f>'Active Log'!S536</f>
        <v>Pending</v>
      </c>
      <c r="D522">
        <f t="shared" si="27"/>
        <v>44774</v>
      </c>
      <c r="E522">
        <f t="shared" ca="1" si="28"/>
        <v>54</v>
      </c>
      <c r="F522" t="str">
        <f t="shared" ca="1" si="29"/>
        <v>52-56</v>
      </c>
    </row>
    <row r="523" spans="1:6" x14ac:dyDescent="0.25">
      <c r="A523" t="str">
        <f>'Active Log'!A525</f>
        <v>NAIK-033</v>
      </c>
      <c r="B523" s="117">
        <f>'Active Log'!L525</f>
        <v>44607</v>
      </c>
      <c r="C523" t="str">
        <f>'Active Log'!S537</f>
        <v>Pending</v>
      </c>
      <c r="D523">
        <f t="shared" si="27"/>
        <v>44774</v>
      </c>
      <c r="E523">
        <f t="shared" ca="1" si="28"/>
        <v>54</v>
      </c>
      <c r="F523" t="str">
        <f t="shared" ca="1" si="29"/>
        <v>52-56</v>
      </c>
    </row>
    <row r="524" spans="1:6" x14ac:dyDescent="0.25">
      <c r="A524" t="str">
        <f>'Active Log'!A526</f>
        <v>NAIK-033</v>
      </c>
      <c r="B524" s="117">
        <f>'Active Log'!L526</f>
        <v>44774</v>
      </c>
      <c r="C524" t="str">
        <f>'Active Log'!S538</f>
        <v>Pending</v>
      </c>
      <c r="D524">
        <f t="shared" si="27"/>
        <v>44774</v>
      </c>
      <c r="E524">
        <f t="shared" ca="1" si="28"/>
        <v>54</v>
      </c>
      <c r="F524" t="str">
        <f t="shared" ca="1" si="29"/>
        <v>52-56</v>
      </c>
    </row>
    <row r="525" spans="1:6" x14ac:dyDescent="0.25">
      <c r="A525" t="str">
        <f>'Active Log'!A527</f>
        <v>NAIK-033</v>
      </c>
      <c r="B525" s="117">
        <f>'Active Log'!L527</f>
        <v>44607</v>
      </c>
      <c r="C525" t="str">
        <f>'Active Log'!S539</f>
        <v>Pending</v>
      </c>
      <c r="D525">
        <f t="shared" si="27"/>
        <v>44774</v>
      </c>
      <c r="E525">
        <f t="shared" ca="1" si="28"/>
        <v>54</v>
      </c>
      <c r="F525" t="str">
        <f t="shared" ca="1" si="29"/>
        <v>52-56</v>
      </c>
    </row>
    <row r="526" spans="1:6" x14ac:dyDescent="0.25">
      <c r="A526" t="str">
        <f>'Active Log'!A528</f>
        <v>NAIK-033</v>
      </c>
      <c r="B526" s="117">
        <f>'Active Log'!L528</f>
        <v>44607</v>
      </c>
      <c r="C526" t="str">
        <f>'Active Log'!S540</f>
        <v>Pending</v>
      </c>
      <c r="D526">
        <f t="shared" si="27"/>
        <v>44774</v>
      </c>
      <c r="E526">
        <f t="shared" ca="1" si="28"/>
        <v>54</v>
      </c>
      <c r="F526" t="str">
        <f t="shared" ca="1" si="29"/>
        <v>52-56</v>
      </c>
    </row>
    <row r="527" spans="1:6" x14ac:dyDescent="0.25">
      <c r="A527" t="str">
        <f>'Active Log'!A529</f>
        <v>NAIK-033</v>
      </c>
      <c r="B527" s="117">
        <f>'Active Log'!L529</f>
        <v>44607</v>
      </c>
      <c r="C527" t="str">
        <f>'Active Log'!S541</f>
        <v>Pending</v>
      </c>
      <c r="D527">
        <f t="shared" si="27"/>
        <v>44774</v>
      </c>
      <c r="E527">
        <f t="shared" ca="1" si="28"/>
        <v>54</v>
      </c>
      <c r="F527" t="str">
        <f t="shared" ca="1" si="29"/>
        <v>52-56</v>
      </c>
    </row>
    <row r="528" spans="1:6" x14ac:dyDescent="0.25">
      <c r="A528" t="str">
        <f>'Active Log'!A530</f>
        <v>NAIK-036</v>
      </c>
      <c r="B528" s="117">
        <f>'Active Log'!L530</f>
        <v>44677</v>
      </c>
      <c r="C528" t="str">
        <f>'Active Log'!S542</f>
        <v>Pending</v>
      </c>
      <c r="D528">
        <f t="shared" si="27"/>
        <v>45085</v>
      </c>
      <c r="E528">
        <f t="shared" ca="1" si="28"/>
        <v>10</v>
      </c>
      <c r="F528" t="str">
        <f t="shared" ca="1" si="29"/>
        <v>8-12</v>
      </c>
    </row>
    <row r="529" spans="1:6" x14ac:dyDescent="0.25">
      <c r="A529" t="str">
        <f>'Active Log'!A531</f>
        <v>NAIK-036</v>
      </c>
      <c r="B529" s="117">
        <f>'Active Log'!L531</f>
        <v>44677</v>
      </c>
      <c r="C529" t="str">
        <f>'Active Log'!S543</f>
        <v>Pending</v>
      </c>
      <c r="D529">
        <f t="shared" si="27"/>
        <v>45085</v>
      </c>
      <c r="E529">
        <f t="shared" ca="1" si="28"/>
        <v>10</v>
      </c>
      <c r="F529" t="str">
        <f t="shared" ca="1" si="29"/>
        <v>8-12</v>
      </c>
    </row>
    <row r="530" spans="1:6" x14ac:dyDescent="0.25">
      <c r="A530" t="str">
        <f>'Active Log'!A532</f>
        <v>NAIK-036</v>
      </c>
      <c r="B530" s="117">
        <f>'Active Log'!L532</f>
        <v>44677</v>
      </c>
      <c r="C530" t="str">
        <f>'Active Log'!S544</f>
        <v>Pending</v>
      </c>
      <c r="D530">
        <f t="shared" si="27"/>
        <v>45085</v>
      </c>
      <c r="E530">
        <f t="shared" ca="1" si="28"/>
        <v>10</v>
      </c>
      <c r="F530" t="str">
        <f t="shared" ca="1" si="29"/>
        <v>8-12</v>
      </c>
    </row>
    <row r="531" spans="1:6" x14ac:dyDescent="0.25">
      <c r="A531" t="str">
        <f>'Active Log'!A533</f>
        <v>NAIK-036</v>
      </c>
      <c r="B531" s="117">
        <f>'Active Log'!L533</f>
        <v>44677</v>
      </c>
      <c r="C531" t="str">
        <f>'Active Log'!S545</f>
        <v>Pending</v>
      </c>
      <c r="D531">
        <f t="shared" si="27"/>
        <v>45085</v>
      </c>
      <c r="E531">
        <f t="shared" ca="1" si="28"/>
        <v>10</v>
      </c>
      <c r="F531" t="str">
        <f t="shared" ca="1" si="29"/>
        <v>8-12</v>
      </c>
    </row>
    <row r="532" spans="1:6" x14ac:dyDescent="0.25">
      <c r="A532" t="str">
        <f>'Active Log'!A534</f>
        <v>NAIK-036</v>
      </c>
      <c r="B532" s="117">
        <f>'Active Log'!L534</f>
        <v>45085</v>
      </c>
      <c r="C532" t="str">
        <f>'Active Log'!S546</f>
        <v>Pending</v>
      </c>
      <c r="D532">
        <f t="shared" si="27"/>
        <v>45085</v>
      </c>
      <c r="E532">
        <f t="shared" ca="1" si="28"/>
        <v>10</v>
      </c>
      <c r="F532" t="str">
        <f t="shared" ca="1" si="29"/>
        <v>8-12</v>
      </c>
    </row>
    <row r="533" spans="1:6" x14ac:dyDescent="0.25">
      <c r="A533" t="str">
        <f>'Active Log'!A535</f>
        <v>NAIK-036</v>
      </c>
      <c r="B533" s="117">
        <f>'Active Log'!L535</f>
        <v>44677</v>
      </c>
      <c r="C533" t="str">
        <f>'Active Log'!S547</f>
        <v>Pending</v>
      </c>
      <c r="D533">
        <f t="shared" si="27"/>
        <v>45085</v>
      </c>
      <c r="E533">
        <f t="shared" ca="1" si="28"/>
        <v>10</v>
      </c>
      <c r="F533" t="str">
        <f t="shared" ca="1" si="29"/>
        <v>8-12</v>
      </c>
    </row>
    <row r="534" spans="1:6" x14ac:dyDescent="0.25">
      <c r="A534" t="str">
        <f>'Active Log'!A536</f>
        <v>NAIK-036</v>
      </c>
      <c r="B534" s="117">
        <f>'Active Log'!L536</f>
        <v>44677</v>
      </c>
      <c r="C534" t="str">
        <f>'Active Log'!S548</f>
        <v>Pending</v>
      </c>
      <c r="D534">
        <f t="shared" si="27"/>
        <v>45085</v>
      </c>
      <c r="E534">
        <f t="shared" ca="1" si="28"/>
        <v>10</v>
      </c>
      <c r="F534" t="str">
        <f t="shared" ca="1" si="29"/>
        <v>8-12</v>
      </c>
    </row>
    <row r="535" spans="1:6" x14ac:dyDescent="0.25">
      <c r="A535" t="str">
        <f>'Active Log'!A537</f>
        <v>NAIK-036</v>
      </c>
      <c r="B535" s="117">
        <f>'Active Log'!L537</f>
        <v>44677</v>
      </c>
      <c r="C535" t="str">
        <f>'Active Log'!S549</f>
        <v>Pending</v>
      </c>
      <c r="D535">
        <f t="shared" si="27"/>
        <v>45085</v>
      </c>
      <c r="E535">
        <f t="shared" ca="1" si="28"/>
        <v>10</v>
      </c>
      <c r="F535" t="str">
        <f t="shared" ca="1" si="29"/>
        <v>8-12</v>
      </c>
    </row>
    <row r="536" spans="1:6" x14ac:dyDescent="0.25">
      <c r="A536" t="str">
        <f>'Active Log'!A538</f>
        <v>NAIK-036</v>
      </c>
      <c r="B536" s="117">
        <f>'Active Log'!L538</f>
        <v>44677</v>
      </c>
      <c r="C536" t="str">
        <f>'Active Log'!S550</f>
        <v>Pending</v>
      </c>
      <c r="D536">
        <f t="shared" si="27"/>
        <v>45085</v>
      </c>
      <c r="E536">
        <f t="shared" ca="1" si="28"/>
        <v>10</v>
      </c>
      <c r="F536" t="str">
        <f t="shared" ca="1" si="29"/>
        <v>8-12</v>
      </c>
    </row>
    <row r="537" spans="1:6" x14ac:dyDescent="0.25">
      <c r="A537" t="str">
        <f>'Active Log'!A539</f>
        <v>NAIK-036</v>
      </c>
      <c r="B537" s="117">
        <f>'Active Log'!L539</f>
        <v>44677</v>
      </c>
      <c r="C537" t="str">
        <f>'Active Log'!S551</f>
        <v>Sent</v>
      </c>
      <c r="D537">
        <f t="shared" si="27"/>
        <v>45085</v>
      </c>
      <c r="E537">
        <f t="shared" ca="1" si="28"/>
        <v>10</v>
      </c>
      <c r="F537" t="str">
        <f t="shared" ca="1" si="29"/>
        <v>8-12</v>
      </c>
    </row>
    <row r="538" spans="1:6" x14ac:dyDescent="0.25">
      <c r="A538" t="str">
        <f>'Active Log'!A540</f>
        <v>NAIK-036</v>
      </c>
      <c r="B538" s="117">
        <f>'Active Log'!L540</f>
        <v>44677</v>
      </c>
      <c r="C538" t="str">
        <f>'Active Log'!S552</f>
        <v>Sent</v>
      </c>
      <c r="D538">
        <f t="shared" si="27"/>
        <v>45085</v>
      </c>
      <c r="E538">
        <f t="shared" ca="1" si="28"/>
        <v>10</v>
      </c>
      <c r="F538" t="str">
        <f t="shared" ca="1" si="29"/>
        <v>8-12</v>
      </c>
    </row>
    <row r="539" spans="1:6" x14ac:dyDescent="0.25">
      <c r="A539" t="str">
        <f>'Active Log'!A541</f>
        <v>NAIK-036</v>
      </c>
      <c r="B539" s="117">
        <f>'Active Log'!L541</f>
        <v>44677</v>
      </c>
      <c r="C539" t="str">
        <f>'Active Log'!S553</f>
        <v>Sent</v>
      </c>
      <c r="D539">
        <f t="shared" si="27"/>
        <v>45085</v>
      </c>
      <c r="E539">
        <f t="shared" ca="1" si="28"/>
        <v>10</v>
      </c>
      <c r="F539" t="str">
        <f t="shared" ca="1" si="29"/>
        <v>8-12</v>
      </c>
    </row>
    <row r="540" spans="1:6" x14ac:dyDescent="0.25">
      <c r="A540" t="str">
        <f>'Active Log'!A542</f>
        <v>NAIK-036</v>
      </c>
      <c r="B540" s="117">
        <f>'Active Log'!L542</f>
        <v>44677</v>
      </c>
      <c r="C540" t="str">
        <f>'Active Log'!S554</f>
        <v>Sent</v>
      </c>
      <c r="D540">
        <f t="shared" si="27"/>
        <v>45085</v>
      </c>
      <c r="E540">
        <f t="shared" ca="1" si="28"/>
        <v>10</v>
      </c>
      <c r="F540" t="str">
        <f t="shared" ca="1" si="29"/>
        <v>8-12</v>
      </c>
    </row>
    <row r="541" spans="1:6" x14ac:dyDescent="0.25">
      <c r="A541" t="str">
        <f>'Active Log'!A543</f>
        <v>NAIK-036</v>
      </c>
      <c r="B541" s="117">
        <f>'Active Log'!L543</f>
        <v>44677</v>
      </c>
      <c r="C541" t="str">
        <f>'Active Log'!S555</f>
        <v>Sent</v>
      </c>
      <c r="D541">
        <f t="shared" si="27"/>
        <v>45085</v>
      </c>
      <c r="E541">
        <f t="shared" ca="1" si="28"/>
        <v>10</v>
      </c>
      <c r="F541" t="str">
        <f t="shared" ca="1" si="29"/>
        <v>8-12</v>
      </c>
    </row>
    <row r="542" spans="1:6" x14ac:dyDescent="0.25">
      <c r="A542" t="str">
        <f>'Active Log'!A544</f>
        <v>NAIK-036</v>
      </c>
      <c r="B542" s="117">
        <f>'Active Log'!L544</f>
        <v>44677</v>
      </c>
      <c r="C542" t="str">
        <f>'Active Log'!S556</f>
        <v>Sent</v>
      </c>
      <c r="D542">
        <f t="shared" si="27"/>
        <v>45085</v>
      </c>
      <c r="E542">
        <f t="shared" ca="1" si="28"/>
        <v>10</v>
      </c>
      <c r="F542" t="str">
        <f t="shared" ca="1" si="29"/>
        <v>8-12</v>
      </c>
    </row>
    <row r="543" spans="1:6" x14ac:dyDescent="0.25">
      <c r="A543" t="str">
        <f>'Active Log'!A545</f>
        <v>NAIK-036</v>
      </c>
      <c r="B543" s="117">
        <f>'Active Log'!L545</f>
        <v>44677</v>
      </c>
      <c r="C543" t="str">
        <f>'Active Log'!S557</f>
        <v>Sent</v>
      </c>
      <c r="D543">
        <f t="shared" si="27"/>
        <v>45085</v>
      </c>
      <c r="E543">
        <f t="shared" ca="1" si="28"/>
        <v>10</v>
      </c>
      <c r="F543" t="str">
        <f t="shared" ca="1" si="29"/>
        <v>8-12</v>
      </c>
    </row>
    <row r="544" spans="1:6" x14ac:dyDescent="0.25">
      <c r="A544" t="str">
        <f>'Active Log'!A546</f>
        <v>NAIK-036</v>
      </c>
      <c r="B544" s="117">
        <f>'Active Log'!L546</f>
        <v>44677</v>
      </c>
      <c r="C544" t="str">
        <f>'Active Log'!S558</f>
        <v>Sent</v>
      </c>
      <c r="D544">
        <f t="shared" si="27"/>
        <v>45085</v>
      </c>
      <c r="E544">
        <f t="shared" ca="1" si="28"/>
        <v>10</v>
      </c>
      <c r="F544" t="str">
        <f t="shared" ca="1" si="29"/>
        <v>8-12</v>
      </c>
    </row>
    <row r="545" spans="1:6" x14ac:dyDescent="0.25">
      <c r="A545" t="str">
        <f>'Active Log'!A547</f>
        <v>NAIK-036</v>
      </c>
      <c r="B545" s="117">
        <f>'Active Log'!L547</f>
        <v>44677</v>
      </c>
      <c r="C545" t="str">
        <f>'Active Log'!S559</f>
        <v>Sent</v>
      </c>
      <c r="D545">
        <f t="shared" si="27"/>
        <v>45085</v>
      </c>
      <c r="E545">
        <f t="shared" ca="1" si="28"/>
        <v>10</v>
      </c>
      <c r="F545" t="str">
        <f t="shared" ca="1" si="29"/>
        <v>8-12</v>
      </c>
    </row>
    <row r="546" spans="1:6" x14ac:dyDescent="0.25">
      <c r="A546" t="str">
        <f>'Active Log'!A548</f>
        <v>NAIK-036</v>
      </c>
      <c r="B546" s="117">
        <f>'Active Log'!L548</f>
        <v>44677</v>
      </c>
      <c r="C546" t="str">
        <f>'Active Log'!S560</f>
        <v>Sent</v>
      </c>
      <c r="D546">
        <f t="shared" si="27"/>
        <v>45085</v>
      </c>
      <c r="E546">
        <f t="shared" ca="1" si="28"/>
        <v>10</v>
      </c>
      <c r="F546" t="str">
        <f t="shared" ca="1" si="29"/>
        <v>8-12</v>
      </c>
    </row>
    <row r="547" spans="1:6" x14ac:dyDescent="0.25">
      <c r="A547" t="str">
        <f>'Active Log'!A549</f>
        <v>NAIK-036</v>
      </c>
      <c r="B547" s="117">
        <f>'Active Log'!L549</f>
        <v>44677</v>
      </c>
      <c r="C547" t="str">
        <f>'Active Log'!S561</f>
        <v>Sent</v>
      </c>
      <c r="D547">
        <f t="shared" si="27"/>
        <v>45085</v>
      </c>
      <c r="E547">
        <f t="shared" ca="1" si="28"/>
        <v>10</v>
      </c>
      <c r="F547" t="str">
        <f t="shared" ca="1" si="29"/>
        <v>8-12</v>
      </c>
    </row>
    <row r="548" spans="1:6" x14ac:dyDescent="0.25">
      <c r="A548" t="str">
        <f>'Active Log'!A550</f>
        <v>NAIK-036</v>
      </c>
      <c r="B548" s="117">
        <f>'Active Log'!L550</f>
        <v>44677</v>
      </c>
      <c r="C548" t="str">
        <f>'Active Log'!S562</f>
        <v>Sent</v>
      </c>
      <c r="D548">
        <f t="shared" si="27"/>
        <v>45085</v>
      </c>
      <c r="E548">
        <f t="shared" ca="1" si="28"/>
        <v>10</v>
      </c>
      <c r="F548" t="str">
        <f t="shared" ca="1" si="29"/>
        <v>8-12</v>
      </c>
    </row>
    <row r="549" spans="1:6" x14ac:dyDescent="0.25">
      <c r="A549" t="str">
        <f>'Active Log'!A551</f>
        <v>NAIK-038</v>
      </c>
      <c r="B549" s="117">
        <f>'Active Log'!L551</f>
        <v>44686</v>
      </c>
      <c r="C549" t="str">
        <f>'Active Log'!S563</f>
        <v>Pending</v>
      </c>
      <c r="D549">
        <f t="shared" si="27"/>
        <v>44686</v>
      </c>
      <c r="E549">
        <f t="shared" ca="1" si="28"/>
        <v>67</v>
      </c>
      <c r="F549" t="str">
        <f t="shared" ca="1" si="29"/>
        <v>64-68</v>
      </c>
    </row>
    <row r="550" spans="1:6" x14ac:dyDescent="0.25">
      <c r="A550" t="str">
        <f>'Active Log'!A552</f>
        <v>NAIK-038</v>
      </c>
      <c r="B550" s="117">
        <f>'Active Log'!L552</f>
        <v>44686</v>
      </c>
      <c r="C550" t="str">
        <f>'Active Log'!S564</f>
        <v>Pending</v>
      </c>
      <c r="D550">
        <f t="shared" si="27"/>
        <v>44686</v>
      </c>
      <c r="E550">
        <f t="shared" ca="1" si="28"/>
        <v>67</v>
      </c>
      <c r="F550" t="str">
        <f t="shared" ca="1" si="29"/>
        <v>64-68</v>
      </c>
    </row>
    <row r="551" spans="1:6" x14ac:dyDescent="0.25">
      <c r="A551" t="str">
        <f>'Active Log'!A553</f>
        <v>NAIK-038</v>
      </c>
      <c r="B551" s="117">
        <f>'Active Log'!L553</f>
        <v>44686</v>
      </c>
      <c r="C551" t="str">
        <f>'Active Log'!S565</f>
        <v>Pending</v>
      </c>
      <c r="D551">
        <f t="shared" si="27"/>
        <v>44686</v>
      </c>
      <c r="E551">
        <f t="shared" ca="1" si="28"/>
        <v>67</v>
      </c>
      <c r="F551" t="str">
        <f t="shared" ca="1" si="29"/>
        <v>64-68</v>
      </c>
    </row>
    <row r="552" spans="1:6" x14ac:dyDescent="0.25">
      <c r="A552" t="str">
        <f>'Active Log'!A554</f>
        <v>NAIK-038</v>
      </c>
      <c r="B552" s="117">
        <f>'Active Log'!L554</f>
        <v>44686</v>
      </c>
      <c r="C552" t="str">
        <f>'Active Log'!S566</f>
        <v>Pending</v>
      </c>
      <c r="D552">
        <f t="shared" si="27"/>
        <v>44686</v>
      </c>
      <c r="E552">
        <f t="shared" ca="1" si="28"/>
        <v>67</v>
      </c>
      <c r="F552" t="str">
        <f t="shared" ca="1" si="29"/>
        <v>64-68</v>
      </c>
    </row>
    <row r="553" spans="1:6" x14ac:dyDescent="0.25">
      <c r="A553" t="str">
        <f>'Active Log'!A555</f>
        <v>NAIK-038</v>
      </c>
      <c r="B553" s="117">
        <f>'Active Log'!L555</f>
        <v>44686</v>
      </c>
      <c r="C553" t="str">
        <f>'Active Log'!S567</f>
        <v>Notary</v>
      </c>
      <c r="D553">
        <f t="shared" si="27"/>
        <v>44686</v>
      </c>
      <c r="E553">
        <f t="shared" ca="1" si="28"/>
        <v>67</v>
      </c>
      <c r="F553" t="str">
        <f t="shared" ca="1" si="29"/>
        <v>64-68</v>
      </c>
    </row>
    <row r="554" spans="1:6" x14ac:dyDescent="0.25">
      <c r="A554" t="str">
        <f>'Active Log'!A556</f>
        <v>NAIK-038</v>
      </c>
      <c r="B554" s="117">
        <f>'Active Log'!L556</f>
        <v>44686</v>
      </c>
      <c r="C554" t="str">
        <f>'Active Log'!S568</f>
        <v>Notary</v>
      </c>
      <c r="D554">
        <f t="shared" si="27"/>
        <v>44686</v>
      </c>
      <c r="E554">
        <f t="shared" ca="1" si="28"/>
        <v>67</v>
      </c>
      <c r="F554" t="str">
        <f t="shared" ca="1" si="29"/>
        <v>64-68</v>
      </c>
    </row>
    <row r="555" spans="1:6" x14ac:dyDescent="0.25">
      <c r="A555" t="str">
        <f>'Active Log'!A557</f>
        <v>NAIK-038</v>
      </c>
      <c r="B555" s="117">
        <f>'Active Log'!L557</f>
        <v>44686</v>
      </c>
      <c r="C555" t="str">
        <f>'Active Log'!S569</f>
        <v>Notary</v>
      </c>
      <c r="D555">
        <f t="shared" si="27"/>
        <v>44686</v>
      </c>
      <c r="E555">
        <f t="shared" ca="1" si="28"/>
        <v>67</v>
      </c>
      <c r="F555" t="str">
        <f t="shared" ca="1" si="29"/>
        <v>64-68</v>
      </c>
    </row>
    <row r="556" spans="1:6" x14ac:dyDescent="0.25">
      <c r="A556" t="str">
        <f>'Active Log'!A558</f>
        <v>NAIK-038</v>
      </c>
      <c r="B556" s="117">
        <f>'Active Log'!L558</f>
        <v>44686</v>
      </c>
      <c r="C556" t="str">
        <f>'Active Log'!S570</f>
        <v>Sent</v>
      </c>
      <c r="D556">
        <f t="shared" si="27"/>
        <v>44686</v>
      </c>
      <c r="E556">
        <f t="shared" ca="1" si="28"/>
        <v>67</v>
      </c>
      <c r="F556" t="str">
        <f t="shared" ca="1" si="29"/>
        <v>64-68</v>
      </c>
    </row>
    <row r="557" spans="1:6" x14ac:dyDescent="0.25">
      <c r="A557" t="str">
        <f>'Active Log'!A559</f>
        <v>NAIK-038</v>
      </c>
      <c r="B557" s="117">
        <f>'Active Log'!L559</f>
        <v>44686</v>
      </c>
      <c r="C557" t="str">
        <f>'Active Log'!S571</f>
        <v>Pending</v>
      </c>
      <c r="D557">
        <f t="shared" si="27"/>
        <v>44686</v>
      </c>
      <c r="E557">
        <f t="shared" ca="1" si="28"/>
        <v>67</v>
      </c>
      <c r="F557" t="str">
        <f t="shared" ca="1" si="29"/>
        <v>64-68</v>
      </c>
    </row>
    <row r="558" spans="1:6" x14ac:dyDescent="0.25">
      <c r="A558" t="str">
        <f>'Active Log'!A560</f>
        <v>NAIK-038</v>
      </c>
      <c r="B558" s="117">
        <f>'Active Log'!L560</f>
        <v>44686</v>
      </c>
      <c r="C558" t="str">
        <f>'Active Log'!S572</f>
        <v>Pending</v>
      </c>
      <c r="D558">
        <f t="shared" si="27"/>
        <v>44686</v>
      </c>
      <c r="E558">
        <f t="shared" ca="1" si="28"/>
        <v>67</v>
      </c>
      <c r="F558" t="str">
        <f t="shared" ca="1" si="29"/>
        <v>64-68</v>
      </c>
    </row>
    <row r="559" spans="1:6" x14ac:dyDescent="0.25">
      <c r="A559" t="str">
        <f>'Active Log'!A561</f>
        <v>NAIK-042</v>
      </c>
      <c r="B559" s="117">
        <f>'Active Log'!L561</f>
        <v>44770</v>
      </c>
      <c r="C559" t="str">
        <f>'Active Log'!S573</f>
        <v>Pending</v>
      </c>
      <c r="D559" t="str">
        <f t="shared" si="27"/>
        <v/>
      </c>
      <c r="E559" t="str">
        <f t="shared" ca="1" si="28"/>
        <v/>
      </c>
      <c r="F559" t="str">
        <f t="shared" ca="1" si="29"/>
        <v/>
      </c>
    </row>
    <row r="560" spans="1:6" x14ac:dyDescent="0.25">
      <c r="A560" t="str">
        <f>'Active Log'!A562</f>
        <v>NAIK-042</v>
      </c>
      <c r="B560" s="117">
        <f>'Active Log'!L562</f>
        <v>44770</v>
      </c>
      <c r="C560" t="str">
        <f>'Active Log'!S574</f>
        <v>Pending</v>
      </c>
      <c r="D560" t="str">
        <f t="shared" si="27"/>
        <v/>
      </c>
      <c r="E560" t="str">
        <f t="shared" ca="1" si="28"/>
        <v/>
      </c>
      <c r="F560" t="str">
        <f t="shared" ca="1" si="29"/>
        <v/>
      </c>
    </row>
    <row r="561" spans="1:6" x14ac:dyDescent="0.25">
      <c r="A561" t="str">
        <f>'Active Log'!A563</f>
        <v>NAIK-042</v>
      </c>
      <c r="B561" s="117">
        <f>'Active Log'!L563</f>
        <v>44770</v>
      </c>
      <c r="C561" t="str">
        <f>'Active Log'!S575</f>
        <v>Pending</v>
      </c>
      <c r="D561" t="str">
        <f t="shared" si="27"/>
        <v/>
      </c>
      <c r="E561" t="str">
        <f t="shared" ca="1" si="28"/>
        <v/>
      </c>
      <c r="F561" t="str">
        <f t="shared" ca="1" si="29"/>
        <v/>
      </c>
    </row>
    <row r="562" spans="1:6" x14ac:dyDescent="0.25">
      <c r="A562" t="str">
        <f>'Active Log'!A564</f>
        <v>NAIK-042</v>
      </c>
      <c r="B562" s="117">
        <f>'Active Log'!L564</f>
        <v>44770</v>
      </c>
      <c r="C562" t="str">
        <f>'Active Log'!S576</f>
        <v>Notary</v>
      </c>
      <c r="D562" t="str">
        <f t="shared" si="27"/>
        <v/>
      </c>
      <c r="E562" t="str">
        <f t="shared" ca="1" si="28"/>
        <v/>
      </c>
      <c r="F562" t="str">
        <f t="shared" ca="1" si="29"/>
        <v/>
      </c>
    </row>
    <row r="563" spans="1:6" x14ac:dyDescent="0.25">
      <c r="A563" t="str">
        <f>'Active Log'!A565</f>
        <v>NAIK-042</v>
      </c>
      <c r="B563" s="117">
        <f>'Active Log'!L565</f>
        <v>44770</v>
      </c>
      <c r="C563" t="str">
        <f>'Active Log'!S577</f>
        <v>Notary</v>
      </c>
      <c r="D563" t="str">
        <f t="shared" si="27"/>
        <v/>
      </c>
      <c r="E563" t="str">
        <f t="shared" ca="1" si="28"/>
        <v/>
      </c>
      <c r="F563" t="str">
        <f t="shared" ca="1" si="29"/>
        <v/>
      </c>
    </row>
    <row r="564" spans="1:6" x14ac:dyDescent="0.25">
      <c r="A564" t="str">
        <f>'Active Log'!A566</f>
        <v>NAIK-042</v>
      </c>
      <c r="B564" s="117">
        <f>'Active Log'!L566</f>
        <v>44770</v>
      </c>
      <c r="C564" t="str">
        <f>'Active Log'!S578</f>
        <v>Notary</v>
      </c>
      <c r="D564" t="str">
        <f t="shared" si="27"/>
        <v/>
      </c>
      <c r="E564" t="str">
        <f t="shared" ca="1" si="28"/>
        <v/>
      </c>
      <c r="F564" t="str">
        <f t="shared" ca="1" si="29"/>
        <v/>
      </c>
    </row>
    <row r="565" spans="1:6" x14ac:dyDescent="0.25">
      <c r="A565" t="str">
        <f>'Active Log'!A567</f>
        <v>NAIK-042</v>
      </c>
      <c r="B565" s="117">
        <f>'Active Log'!L567</f>
        <v>44770</v>
      </c>
      <c r="C565" t="str">
        <f>'Active Log'!S579</f>
        <v>Pending</v>
      </c>
      <c r="D565" t="str">
        <f t="shared" si="27"/>
        <v/>
      </c>
      <c r="E565" t="str">
        <f t="shared" ca="1" si="28"/>
        <v/>
      </c>
      <c r="F565" t="str">
        <f t="shared" ca="1" si="29"/>
        <v/>
      </c>
    </row>
    <row r="566" spans="1:6" x14ac:dyDescent="0.25">
      <c r="A566" t="str">
        <f>'Active Log'!A568</f>
        <v>NAIK-042</v>
      </c>
      <c r="B566" s="117">
        <f>'Active Log'!L568</f>
        <v>44770</v>
      </c>
      <c r="C566" t="str">
        <f>'Active Log'!S580</f>
        <v>Pending</v>
      </c>
      <c r="D566" t="str">
        <f t="shared" si="27"/>
        <v/>
      </c>
      <c r="E566" t="str">
        <f t="shared" ca="1" si="28"/>
        <v/>
      </c>
      <c r="F566" t="str">
        <f t="shared" ca="1" si="29"/>
        <v/>
      </c>
    </row>
    <row r="567" spans="1:6" x14ac:dyDescent="0.25">
      <c r="A567" t="str">
        <f>'Active Log'!A569</f>
        <v>NAIK-042</v>
      </c>
      <c r="B567" s="117">
        <f>'Active Log'!L569</f>
        <v>44770</v>
      </c>
      <c r="C567" t="str">
        <f>'Active Log'!S581</f>
        <v>Pending</v>
      </c>
      <c r="D567" t="str">
        <f t="shared" si="27"/>
        <v/>
      </c>
      <c r="E567" t="str">
        <f t="shared" ca="1" si="28"/>
        <v/>
      </c>
      <c r="F567" t="str">
        <f t="shared" ca="1" si="29"/>
        <v/>
      </c>
    </row>
    <row r="568" spans="1:6" x14ac:dyDescent="0.25">
      <c r="A568" t="str">
        <f>'Active Log'!A570</f>
        <v>NAIK-042</v>
      </c>
      <c r="B568" s="117">
        <f>'Active Log'!L570</f>
        <v>44770</v>
      </c>
      <c r="C568" t="str">
        <f>'Active Log'!S582</f>
        <v>Pending</v>
      </c>
      <c r="D568" t="str">
        <f t="shared" si="27"/>
        <v/>
      </c>
      <c r="E568" t="str">
        <f t="shared" ca="1" si="28"/>
        <v/>
      </c>
      <c r="F568" t="str">
        <f t="shared" ca="1" si="29"/>
        <v/>
      </c>
    </row>
    <row r="569" spans="1:6" x14ac:dyDescent="0.25">
      <c r="A569" t="str">
        <f>'Active Log'!A571</f>
        <v>NAIK-042</v>
      </c>
      <c r="B569" s="117">
        <f>'Active Log'!L571</f>
        <v>44770</v>
      </c>
      <c r="C569" t="str">
        <f>'Active Log'!S583</f>
        <v>Pending</v>
      </c>
      <c r="D569" t="str">
        <f t="shared" si="27"/>
        <v/>
      </c>
      <c r="E569" t="str">
        <f t="shared" ca="1" si="28"/>
        <v/>
      </c>
      <c r="F569" t="str">
        <f t="shared" ca="1" si="29"/>
        <v/>
      </c>
    </row>
    <row r="570" spans="1:6" x14ac:dyDescent="0.25">
      <c r="A570" t="str">
        <f>'Active Log'!A572</f>
        <v>NAIK-042</v>
      </c>
      <c r="B570" s="117">
        <f>'Active Log'!L572</f>
        <v>44770</v>
      </c>
      <c r="C570" t="str">
        <f>'Active Log'!S584</f>
        <v>Pending</v>
      </c>
      <c r="D570" t="str">
        <f t="shared" si="27"/>
        <v/>
      </c>
      <c r="E570" t="str">
        <f t="shared" ca="1" si="28"/>
        <v/>
      </c>
      <c r="F570" t="str">
        <f t="shared" ca="1" si="29"/>
        <v/>
      </c>
    </row>
    <row r="571" spans="1:6" x14ac:dyDescent="0.25">
      <c r="A571" t="str">
        <f>'Active Log'!A573</f>
        <v>NAIK-042</v>
      </c>
      <c r="B571" s="117">
        <f>'Active Log'!L573</f>
        <v>44770</v>
      </c>
      <c r="C571" t="str">
        <f>'Active Log'!S585</f>
        <v>Pending</v>
      </c>
      <c r="D571" t="str">
        <f t="shared" si="27"/>
        <v/>
      </c>
      <c r="E571" t="str">
        <f t="shared" ca="1" si="28"/>
        <v/>
      </c>
      <c r="F571" t="str">
        <f t="shared" ca="1" si="29"/>
        <v/>
      </c>
    </row>
    <row r="572" spans="1:6" x14ac:dyDescent="0.25">
      <c r="A572" t="str">
        <f>'Active Log'!A574</f>
        <v>NAIK-042</v>
      </c>
      <c r="B572" s="117">
        <f>'Active Log'!L574</f>
        <v>44770</v>
      </c>
      <c r="C572" t="str">
        <f>'Active Log'!S586</f>
        <v>Pending</v>
      </c>
      <c r="D572" t="str">
        <f t="shared" si="27"/>
        <v/>
      </c>
      <c r="E572" t="str">
        <f t="shared" ca="1" si="28"/>
        <v/>
      </c>
      <c r="F572" t="str">
        <f t="shared" ca="1" si="29"/>
        <v/>
      </c>
    </row>
    <row r="573" spans="1:6" x14ac:dyDescent="0.25">
      <c r="A573" t="str">
        <f>'Active Log'!A575</f>
        <v>NAIK-042</v>
      </c>
      <c r="B573" s="117">
        <f>'Active Log'!L575</f>
        <v>44770</v>
      </c>
      <c r="C573" t="str">
        <f>'Active Log'!S587</f>
        <v>Pending</v>
      </c>
      <c r="D573" t="str">
        <f t="shared" si="27"/>
        <v/>
      </c>
      <c r="E573" t="str">
        <f t="shared" ca="1" si="28"/>
        <v/>
      </c>
      <c r="F573" t="str">
        <f t="shared" ca="1" si="29"/>
        <v/>
      </c>
    </row>
    <row r="574" spans="1:6" x14ac:dyDescent="0.25">
      <c r="A574" t="str">
        <f>'Active Log'!A576</f>
        <v>NAIK-042</v>
      </c>
      <c r="B574" s="117">
        <f>'Active Log'!L576</f>
        <v>44770</v>
      </c>
      <c r="C574" t="str">
        <f>'Active Log'!S588</f>
        <v>Notary</v>
      </c>
      <c r="D574" t="str">
        <f t="shared" si="27"/>
        <v/>
      </c>
      <c r="E574" t="str">
        <f t="shared" ca="1" si="28"/>
        <v/>
      </c>
      <c r="F574" t="str">
        <f t="shared" ca="1" si="29"/>
        <v/>
      </c>
    </row>
    <row r="575" spans="1:6" x14ac:dyDescent="0.25">
      <c r="A575" t="str">
        <f>'Active Log'!A577</f>
        <v>NAIK-042</v>
      </c>
      <c r="B575" s="117">
        <f>'Active Log'!L577</f>
        <v>44770</v>
      </c>
      <c r="C575" t="str">
        <f>'Active Log'!S589</f>
        <v>Notary</v>
      </c>
      <c r="D575" t="str">
        <f t="shared" si="27"/>
        <v/>
      </c>
      <c r="E575" t="str">
        <f t="shared" ca="1" si="28"/>
        <v/>
      </c>
      <c r="F575" t="str">
        <f t="shared" ca="1" si="29"/>
        <v/>
      </c>
    </row>
    <row r="576" spans="1:6" x14ac:dyDescent="0.25">
      <c r="A576" t="str">
        <f>'Active Log'!A578</f>
        <v>NAIK-042</v>
      </c>
      <c r="B576" s="117">
        <f>'Active Log'!L578</f>
        <v>44770</v>
      </c>
      <c r="C576" t="str">
        <f>'Active Log'!S590</f>
        <v>Notary</v>
      </c>
      <c r="D576" t="str">
        <f t="shared" si="27"/>
        <v/>
      </c>
      <c r="E576" t="str">
        <f t="shared" ca="1" si="28"/>
        <v/>
      </c>
      <c r="F576" t="str">
        <f t="shared" ca="1" si="29"/>
        <v/>
      </c>
    </row>
    <row r="577" spans="1:6" x14ac:dyDescent="0.25">
      <c r="A577" t="str">
        <f>'Active Log'!A579</f>
        <v>NAIK-042</v>
      </c>
      <c r="B577" s="117">
        <f>'Active Log'!L579</f>
        <v>44770</v>
      </c>
      <c r="C577" t="str">
        <f>'Active Log'!S591</f>
        <v>Pending</v>
      </c>
      <c r="D577" t="str">
        <f t="shared" si="27"/>
        <v/>
      </c>
      <c r="E577" t="str">
        <f t="shared" ca="1" si="28"/>
        <v/>
      </c>
      <c r="F577" t="str">
        <f t="shared" ca="1" si="29"/>
        <v/>
      </c>
    </row>
    <row r="578" spans="1:6" x14ac:dyDescent="0.25">
      <c r="A578" t="str">
        <f>'Active Log'!A580</f>
        <v>NAIK-042</v>
      </c>
      <c r="B578" s="117">
        <f>'Active Log'!L580</f>
        <v>44770</v>
      </c>
      <c r="C578" t="str">
        <f>'Active Log'!S592</f>
        <v>Pending</v>
      </c>
      <c r="D578" t="str">
        <f t="shared" ref="D578:D641" si="30">IF(COUNTIFS($A$2:$A$1048576, A578, $C$2:$C$1048576, "complete")&gt;0, "", _xlfn.MAXIFS($B$2:$B$1048576, $A$2:$A$1048576, A578, $C$2:$C$1048576, "&lt;&gt;complete"))</f>
        <v/>
      </c>
      <c r="E578" t="str">
        <f t="shared" ref="E578:E641" ca="1" si="31">IF(D578&lt;&gt;"", FLOOR((TODAY()-D578)/7,1), "")</f>
        <v/>
      </c>
      <c r="F578" t="str">
        <f t="shared" ref="F578:F641" ca="1" si="32">IF(E578&lt;&gt;"", VLOOKUP(E578, $H$2:$I$32, 2, TRUE), "")</f>
        <v/>
      </c>
    </row>
    <row r="579" spans="1:6" x14ac:dyDescent="0.25">
      <c r="A579" t="str">
        <f>'Active Log'!A581</f>
        <v>NAIK-042</v>
      </c>
      <c r="B579" s="117">
        <f>'Active Log'!L581</f>
        <v>44770</v>
      </c>
      <c r="C579" t="str">
        <f>'Active Log'!S593</f>
        <v>Pending</v>
      </c>
      <c r="D579" t="str">
        <f t="shared" si="30"/>
        <v/>
      </c>
      <c r="E579" t="str">
        <f t="shared" ca="1" si="31"/>
        <v/>
      </c>
      <c r="F579" t="str">
        <f t="shared" ca="1" si="32"/>
        <v/>
      </c>
    </row>
    <row r="580" spans="1:6" x14ac:dyDescent="0.25">
      <c r="A580" t="str">
        <f>'Active Log'!A582</f>
        <v>NAIK-042</v>
      </c>
      <c r="B580" s="117">
        <f>'Active Log'!L582</f>
        <v>44770</v>
      </c>
      <c r="C580" t="str">
        <f>'Active Log'!S594</f>
        <v>Notary</v>
      </c>
      <c r="D580" t="str">
        <f t="shared" si="30"/>
        <v/>
      </c>
      <c r="E580" t="str">
        <f t="shared" ca="1" si="31"/>
        <v/>
      </c>
      <c r="F580" t="str">
        <f t="shared" ca="1" si="32"/>
        <v/>
      </c>
    </row>
    <row r="581" spans="1:6" x14ac:dyDescent="0.25">
      <c r="A581" t="str">
        <f>'Active Log'!A583</f>
        <v>NAIK-042</v>
      </c>
      <c r="B581" s="117">
        <f>'Active Log'!L583</f>
        <v>44770</v>
      </c>
      <c r="C581" t="str">
        <f>'Active Log'!S595</f>
        <v>Notary</v>
      </c>
      <c r="D581" t="str">
        <f t="shared" si="30"/>
        <v/>
      </c>
      <c r="E581" t="str">
        <f t="shared" ca="1" si="31"/>
        <v/>
      </c>
      <c r="F581" t="str">
        <f t="shared" ca="1" si="32"/>
        <v/>
      </c>
    </row>
    <row r="582" spans="1:6" x14ac:dyDescent="0.25">
      <c r="A582" t="str">
        <f>'Active Log'!A584</f>
        <v>NAIK-042</v>
      </c>
      <c r="B582" s="117">
        <f>'Active Log'!L584</f>
        <v>44770</v>
      </c>
      <c r="C582" t="str">
        <f>'Active Log'!S596</f>
        <v>Notary</v>
      </c>
      <c r="D582" t="str">
        <f t="shared" si="30"/>
        <v/>
      </c>
      <c r="E582" t="str">
        <f t="shared" ca="1" si="31"/>
        <v/>
      </c>
      <c r="F582" t="str">
        <f t="shared" ca="1" si="32"/>
        <v/>
      </c>
    </row>
    <row r="583" spans="1:6" x14ac:dyDescent="0.25">
      <c r="A583" t="str">
        <f>'Active Log'!A585</f>
        <v>NAIK-042</v>
      </c>
      <c r="B583" s="117">
        <f>'Active Log'!L585</f>
        <v>44770</v>
      </c>
      <c r="C583" t="str">
        <f>'Active Log'!S597</f>
        <v>Pending</v>
      </c>
      <c r="D583" t="str">
        <f t="shared" si="30"/>
        <v/>
      </c>
      <c r="E583" t="str">
        <f t="shared" ca="1" si="31"/>
        <v/>
      </c>
      <c r="F583" t="str">
        <f t="shared" ca="1" si="32"/>
        <v/>
      </c>
    </row>
    <row r="584" spans="1:6" x14ac:dyDescent="0.25">
      <c r="A584" t="str">
        <f>'Active Log'!A586</f>
        <v>NAIK-042</v>
      </c>
      <c r="B584" s="117">
        <f>'Active Log'!L586</f>
        <v>44770</v>
      </c>
      <c r="C584" t="str">
        <f>'Active Log'!S598</f>
        <v>Pending</v>
      </c>
      <c r="D584" t="str">
        <f t="shared" si="30"/>
        <v/>
      </c>
      <c r="E584" t="str">
        <f t="shared" ca="1" si="31"/>
        <v/>
      </c>
      <c r="F584" t="str">
        <f t="shared" ca="1" si="32"/>
        <v/>
      </c>
    </row>
    <row r="585" spans="1:6" x14ac:dyDescent="0.25">
      <c r="A585" t="str">
        <f>'Active Log'!A587</f>
        <v>NAIK-042</v>
      </c>
      <c r="B585" s="117">
        <f>'Active Log'!L587</f>
        <v>44770</v>
      </c>
      <c r="C585" t="str">
        <f>'Active Log'!S599</f>
        <v>Sent</v>
      </c>
      <c r="D585" t="str">
        <f t="shared" si="30"/>
        <v/>
      </c>
      <c r="E585" t="str">
        <f t="shared" ca="1" si="31"/>
        <v/>
      </c>
      <c r="F585" t="str">
        <f t="shared" ca="1" si="32"/>
        <v/>
      </c>
    </row>
    <row r="586" spans="1:6" x14ac:dyDescent="0.25">
      <c r="A586" t="str">
        <f>'Active Log'!A588</f>
        <v>NAIK-042</v>
      </c>
      <c r="B586" s="117">
        <f>'Active Log'!L588</f>
        <v>44770</v>
      </c>
      <c r="C586" t="str">
        <f>'Active Log'!S600</f>
        <v>Sent</v>
      </c>
      <c r="D586" t="str">
        <f t="shared" si="30"/>
        <v/>
      </c>
      <c r="E586" t="str">
        <f t="shared" ca="1" si="31"/>
        <v/>
      </c>
      <c r="F586" t="str">
        <f t="shared" ca="1" si="32"/>
        <v/>
      </c>
    </row>
    <row r="587" spans="1:6" x14ac:dyDescent="0.25">
      <c r="A587" t="str">
        <f>'Active Log'!A589</f>
        <v>NAIK-042</v>
      </c>
      <c r="B587" s="117">
        <f>'Active Log'!L589</f>
        <v>44770</v>
      </c>
      <c r="C587" t="str">
        <f>'Active Log'!S601</f>
        <v>Sent</v>
      </c>
      <c r="D587" t="str">
        <f t="shared" si="30"/>
        <v/>
      </c>
      <c r="E587" t="str">
        <f t="shared" ca="1" si="31"/>
        <v/>
      </c>
      <c r="F587" t="str">
        <f t="shared" ca="1" si="32"/>
        <v/>
      </c>
    </row>
    <row r="588" spans="1:6" x14ac:dyDescent="0.25">
      <c r="A588" t="str">
        <f>'Active Log'!A590</f>
        <v>NAIK-042</v>
      </c>
      <c r="B588" s="117">
        <f>'Active Log'!L590</f>
        <v>44770</v>
      </c>
      <c r="C588" t="str">
        <f>'Active Log'!S602</f>
        <v>Sent</v>
      </c>
      <c r="D588" t="str">
        <f t="shared" si="30"/>
        <v/>
      </c>
      <c r="E588" t="str">
        <f t="shared" ca="1" si="31"/>
        <v/>
      </c>
      <c r="F588" t="str">
        <f t="shared" ca="1" si="32"/>
        <v/>
      </c>
    </row>
    <row r="589" spans="1:6" x14ac:dyDescent="0.25">
      <c r="A589" t="str">
        <f>'Active Log'!A591</f>
        <v>NAIK-042</v>
      </c>
      <c r="B589" s="117">
        <f>'Active Log'!L591</f>
        <v>44770</v>
      </c>
      <c r="C589" t="str">
        <f>'Active Log'!S603</f>
        <v>Complete</v>
      </c>
      <c r="D589" t="str">
        <f t="shared" si="30"/>
        <v/>
      </c>
      <c r="E589" t="str">
        <f t="shared" ca="1" si="31"/>
        <v/>
      </c>
      <c r="F589" t="str">
        <f t="shared" ca="1" si="32"/>
        <v/>
      </c>
    </row>
    <row r="590" spans="1:6" x14ac:dyDescent="0.25">
      <c r="A590" t="str">
        <f>'Active Log'!A592</f>
        <v>NAIK-042</v>
      </c>
      <c r="B590" s="117">
        <f>'Active Log'!L592</f>
        <v>44770</v>
      </c>
      <c r="C590" t="str">
        <f>'Active Log'!S604</f>
        <v>Complete</v>
      </c>
      <c r="D590" t="str">
        <f t="shared" si="30"/>
        <v/>
      </c>
      <c r="E590" t="str">
        <f t="shared" ca="1" si="31"/>
        <v/>
      </c>
      <c r="F590" t="str">
        <f t="shared" ca="1" si="32"/>
        <v/>
      </c>
    </row>
    <row r="591" spans="1:6" x14ac:dyDescent="0.25">
      <c r="A591" t="str">
        <f>'Active Log'!A593</f>
        <v>NAIK-042</v>
      </c>
      <c r="B591" s="117">
        <f>'Active Log'!L593</f>
        <v>44770</v>
      </c>
      <c r="C591" t="str">
        <f>'Active Log'!S605</f>
        <v>Complete</v>
      </c>
      <c r="D591" t="str">
        <f t="shared" si="30"/>
        <v/>
      </c>
      <c r="E591" t="str">
        <f t="shared" ca="1" si="31"/>
        <v/>
      </c>
      <c r="F591" t="str">
        <f t="shared" ca="1" si="32"/>
        <v/>
      </c>
    </row>
    <row r="592" spans="1:6" x14ac:dyDescent="0.25">
      <c r="A592" t="str">
        <f>'Active Log'!A594</f>
        <v>NAIK-042</v>
      </c>
      <c r="B592" s="117">
        <f>'Active Log'!L594</f>
        <v>44770</v>
      </c>
      <c r="C592" t="str">
        <f>'Active Log'!S606</f>
        <v>Complete</v>
      </c>
      <c r="D592" t="str">
        <f t="shared" si="30"/>
        <v/>
      </c>
      <c r="E592" t="str">
        <f t="shared" ca="1" si="31"/>
        <v/>
      </c>
      <c r="F592" t="str">
        <f t="shared" ca="1" si="32"/>
        <v/>
      </c>
    </row>
    <row r="593" spans="1:6" x14ac:dyDescent="0.25">
      <c r="A593" t="str">
        <f>'Active Log'!A595</f>
        <v>NAIK-042</v>
      </c>
      <c r="B593" s="117">
        <f>'Active Log'!L595</f>
        <v>44770</v>
      </c>
      <c r="C593" t="str">
        <f>'Active Log'!S607</f>
        <v>Complete</v>
      </c>
      <c r="D593" t="str">
        <f t="shared" si="30"/>
        <v/>
      </c>
      <c r="E593" t="str">
        <f t="shared" ca="1" si="31"/>
        <v/>
      </c>
      <c r="F593" t="str">
        <f t="shared" ca="1" si="32"/>
        <v/>
      </c>
    </row>
    <row r="594" spans="1:6" x14ac:dyDescent="0.25">
      <c r="A594" t="str">
        <f>'Active Log'!A596</f>
        <v>NAIK-042</v>
      </c>
      <c r="B594" s="117">
        <f>'Active Log'!L596</f>
        <v>44770</v>
      </c>
      <c r="C594" t="str">
        <f>'Active Log'!S608</f>
        <v>Complete</v>
      </c>
      <c r="D594" t="str">
        <f t="shared" si="30"/>
        <v/>
      </c>
      <c r="E594" t="str">
        <f t="shared" ca="1" si="31"/>
        <v/>
      </c>
      <c r="F594" t="str">
        <f t="shared" ca="1" si="32"/>
        <v/>
      </c>
    </row>
    <row r="595" spans="1:6" x14ac:dyDescent="0.25">
      <c r="A595" t="str">
        <f>'Active Log'!A597</f>
        <v>NAIK-042</v>
      </c>
      <c r="B595" s="117">
        <f>'Active Log'!L597</f>
        <v>44770</v>
      </c>
      <c r="C595" t="str">
        <f>'Active Log'!S609</f>
        <v>Complete</v>
      </c>
      <c r="D595" t="str">
        <f t="shared" si="30"/>
        <v/>
      </c>
      <c r="E595" t="str">
        <f t="shared" ca="1" si="31"/>
        <v/>
      </c>
      <c r="F595" t="str">
        <f t="shared" ca="1" si="32"/>
        <v/>
      </c>
    </row>
    <row r="596" spans="1:6" x14ac:dyDescent="0.25">
      <c r="A596" t="str">
        <f>'Active Log'!A598</f>
        <v>NAIK-042</v>
      </c>
      <c r="B596" s="117">
        <f>'Active Log'!L598</f>
        <v>44770</v>
      </c>
      <c r="C596" t="str">
        <f>'Active Log'!S610</f>
        <v>Complete</v>
      </c>
      <c r="D596" t="str">
        <f t="shared" si="30"/>
        <v/>
      </c>
      <c r="E596" t="str">
        <f t="shared" ca="1" si="31"/>
        <v/>
      </c>
      <c r="F596" t="str">
        <f t="shared" ca="1" si="32"/>
        <v/>
      </c>
    </row>
    <row r="597" spans="1:6" x14ac:dyDescent="0.25">
      <c r="A597" t="str">
        <f>'Active Log'!A599</f>
        <v>NAIK-042</v>
      </c>
      <c r="B597" s="117">
        <f>'Active Log'!L599</f>
        <v>44770</v>
      </c>
      <c r="C597" t="str">
        <f>'Active Log'!S611</f>
        <v>Complete</v>
      </c>
      <c r="D597" t="str">
        <f t="shared" si="30"/>
        <v/>
      </c>
      <c r="E597" t="str">
        <f t="shared" ca="1" si="31"/>
        <v/>
      </c>
      <c r="F597" t="str">
        <f t="shared" ca="1" si="32"/>
        <v/>
      </c>
    </row>
    <row r="598" spans="1:6" x14ac:dyDescent="0.25">
      <c r="A598" t="str">
        <f>'Active Log'!A600</f>
        <v>NAIK-042</v>
      </c>
      <c r="B598" s="117">
        <f>'Active Log'!L600</f>
        <v>44770</v>
      </c>
      <c r="C598" t="str">
        <f>'Active Log'!S612</f>
        <v>Complete</v>
      </c>
      <c r="D598" t="str">
        <f t="shared" si="30"/>
        <v/>
      </c>
      <c r="E598" t="str">
        <f t="shared" ca="1" si="31"/>
        <v/>
      </c>
      <c r="F598" t="str">
        <f t="shared" ca="1" si="32"/>
        <v/>
      </c>
    </row>
    <row r="599" spans="1:6" x14ac:dyDescent="0.25">
      <c r="A599" t="str">
        <f>'Active Log'!A601</f>
        <v>NAIK-042</v>
      </c>
      <c r="B599" s="117">
        <f>'Active Log'!L601</f>
        <v>44770</v>
      </c>
      <c r="C599" t="str">
        <f>'Active Log'!S613</f>
        <v>Complete</v>
      </c>
      <c r="D599" t="str">
        <f t="shared" si="30"/>
        <v/>
      </c>
      <c r="E599" t="str">
        <f t="shared" ca="1" si="31"/>
        <v/>
      </c>
      <c r="F599" t="str">
        <f t="shared" ca="1" si="32"/>
        <v/>
      </c>
    </row>
    <row r="600" spans="1:6" x14ac:dyDescent="0.25">
      <c r="A600" t="str">
        <f>'Active Log'!A602</f>
        <v>NAIK-042</v>
      </c>
      <c r="B600" s="117">
        <f>'Active Log'!L602</f>
        <v>44770</v>
      </c>
      <c r="C600" t="str">
        <f>'Active Log'!S614</f>
        <v>Complete</v>
      </c>
      <c r="D600" t="str">
        <f t="shared" si="30"/>
        <v/>
      </c>
      <c r="E600" t="str">
        <f t="shared" ca="1" si="31"/>
        <v/>
      </c>
      <c r="F600" t="str">
        <f t="shared" ca="1" si="32"/>
        <v/>
      </c>
    </row>
    <row r="601" spans="1:6" x14ac:dyDescent="0.25">
      <c r="A601" t="str">
        <f>'Active Log'!A603</f>
        <v>NAIK-043</v>
      </c>
      <c r="B601" s="117">
        <f>'Active Log'!L603</f>
        <v>44770</v>
      </c>
      <c r="C601" t="str">
        <f>'Active Log'!S615</f>
        <v>Complete</v>
      </c>
      <c r="D601" t="str">
        <f t="shared" si="30"/>
        <v/>
      </c>
      <c r="E601" t="str">
        <f t="shared" ca="1" si="31"/>
        <v/>
      </c>
      <c r="F601" t="str">
        <f t="shared" ca="1" si="32"/>
        <v/>
      </c>
    </row>
    <row r="602" spans="1:6" x14ac:dyDescent="0.25">
      <c r="A602" t="str">
        <f>'Active Log'!A604</f>
        <v>NAIK-043</v>
      </c>
      <c r="B602" s="117">
        <f>'Active Log'!L604</f>
        <v>44770</v>
      </c>
      <c r="C602" t="str">
        <f>'Active Log'!S616</f>
        <v>Complete</v>
      </c>
      <c r="D602" t="str">
        <f t="shared" si="30"/>
        <v/>
      </c>
      <c r="E602" t="str">
        <f t="shared" ca="1" si="31"/>
        <v/>
      </c>
      <c r="F602" t="str">
        <f t="shared" ca="1" si="32"/>
        <v/>
      </c>
    </row>
    <row r="603" spans="1:6" x14ac:dyDescent="0.25">
      <c r="A603" t="str">
        <f>'Active Log'!A605</f>
        <v>NAIK-043</v>
      </c>
      <c r="B603" s="117">
        <f>'Active Log'!L605</f>
        <v>44770</v>
      </c>
      <c r="C603" t="str">
        <f>'Active Log'!S617</f>
        <v>Complete</v>
      </c>
      <c r="D603" t="str">
        <f t="shared" si="30"/>
        <v/>
      </c>
      <c r="E603" t="str">
        <f t="shared" ca="1" si="31"/>
        <v/>
      </c>
      <c r="F603" t="str">
        <f t="shared" ca="1" si="32"/>
        <v/>
      </c>
    </row>
    <row r="604" spans="1:6" x14ac:dyDescent="0.25">
      <c r="A604" t="str">
        <f>'Active Log'!A606</f>
        <v>NAIK-043</v>
      </c>
      <c r="B604" s="117">
        <f>'Active Log'!L606</f>
        <v>44770</v>
      </c>
      <c r="C604" t="str">
        <f>'Active Log'!S618</f>
        <v>Complete</v>
      </c>
      <c r="D604" t="str">
        <f t="shared" si="30"/>
        <v/>
      </c>
      <c r="E604" t="str">
        <f t="shared" ca="1" si="31"/>
        <v/>
      </c>
      <c r="F604" t="str">
        <f t="shared" ca="1" si="32"/>
        <v/>
      </c>
    </row>
    <row r="605" spans="1:6" x14ac:dyDescent="0.25">
      <c r="A605" t="str">
        <f>'Active Log'!A607</f>
        <v>NAIK-043</v>
      </c>
      <c r="B605" s="117">
        <f>'Active Log'!L607</f>
        <v>44770</v>
      </c>
      <c r="C605" t="str">
        <f>'Active Log'!S619</f>
        <v>Complete</v>
      </c>
      <c r="D605" t="str">
        <f t="shared" si="30"/>
        <v/>
      </c>
      <c r="E605" t="str">
        <f t="shared" ca="1" si="31"/>
        <v/>
      </c>
      <c r="F605" t="str">
        <f t="shared" ca="1" si="32"/>
        <v/>
      </c>
    </row>
    <row r="606" spans="1:6" x14ac:dyDescent="0.25">
      <c r="A606" t="str">
        <f>'Active Log'!A608</f>
        <v>NAIK-043</v>
      </c>
      <c r="B606" s="117">
        <f>'Active Log'!L608</f>
        <v>44770</v>
      </c>
      <c r="C606" t="str">
        <f>'Active Log'!S620</f>
        <v>Complete</v>
      </c>
      <c r="D606" t="str">
        <f t="shared" si="30"/>
        <v/>
      </c>
      <c r="E606" t="str">
        <f t="shared" ca="1" si="31"/>
        <v/>
      </c>
      <c r="F606" t="str">
        <f t="shared" ca="1" si="32"/>
        <v/>
      </c>
    </row>
    <row r="607" spans="1:6" x14ac:dyDescent="0.25">
      <c r="A607" t="str">
        <f>'Active Log'!A609</f>
        <v>NAIK-043</v>
      </c>
      <c r="B607" s="117">
        <f>'Active Log'!L609</f>
        <v>44770</v>
      </c>
      <c r="C607" t="str">
        <f>'Active Log'!S621</f>
        <v>Complete</v>
      </c>
      <c r="D607" t="str">
        <f t="shared" si="30"/>
        <v/>
      </c>
      <c r="E607" t="str">
        <f t="shared" ca="1" si="31"/>
        <v/>
      </c>
      <c r="F607" t="str">
        <f t="shared" ca="1" si="32"/>
        <v/>
      </c>
    </row>
    <row r="608" spans="1:6" x14ac:dyDescent="0.25">
      <c r="A608" t="str">
        <f>'Active Log'!A610</f>
        <v>NAIK-043</v>
      </c>
      <c r="B608" s="117">
        <f>'Active Log'!L610</f>
        <v>44770</v>
      </c>
      <c r="C608" t="str">
        <f>'Active Log'!S622</f>
        <v>Complete</v>
      </c>
      <c r="D608" t="str">
        <f t="shared" si="30"/>
        <v/>
      </c>
      <c r="E608" t="str">
        <f t="shared" ca="1" si="31"/>
        <v/>
      </c>
      <c r="F608" t="str">
        <f t="shared" ca="1" si="32"/>
        <v/>
      </c>
    </row>
    <row r="609" spans="1:6" x14ac:dyDescent="0.25">
      <c r="A609" t="str">
        <f>'Active Log'!A611</f>
        <v>NAIK-043</v>
      </c>
      <c r="B609" s="117">
        <f>'Active Log'!L611</f>
        <v>44770</v>
      </c>
      <c r="C609" t="str">
        <f>'Active Log'!S623</f>
        <v>Complete</v>
      </c>
      <c r="D609" t="str">
        <f t="shared" si="30"/>
        <v/>
      </c>
      <c r="E609" t="str">
        <f t="shared" ca="1" si="31"/>
        <v/>
      </c>
      <c r="F609" t="str">
        <f t="shared" ca="1" si="32"/>
        <v/>
      </c>
    </row>
    <row r="610" spans="1:6" x14ac:dyDescent="0.25">
      <c r="A610" t="str">
        <f>'Active Log'!A612</f>
        <v>NAIK-043</v>
      </c>
      <c r="B610" s="117">
        <f>'Active Log'!L612</f>
        <v>44770</v>
      </c>
      <c r="C610" t="str">
        <f>'Active Log'!S624</f>
        <v>Complete</v>
      </c>
      <c r="D610" t="str">
        <f t="shared" si="30"/>
        <v/>
      </c>
      <c r="E610" t="str">
        <f t="shared" ca="1" si="31"/>
        <v/>
      </c>
      <c r="F610" t="str">
        <f t="shared" ca="1" si="32"/>
        <v/>
      </c>
    </row>
    <row r="611" spans="1:6" x14ac:dyDescent="0.25">
      <c r="A611" t="str">
        <f>'Active Log'!A613</f>
        <v>NAIK-043</v>
      </c>
      <c r="B611" s="117">
        <f>'Active Log'!L613</f>
        <v>44770</v>
      </c>
      <c r="C611" t="str">
        <f>'Active Log'!S625</f>
        <v>Complete</v>
      </c>
      <c r="D611" t="str">
        <f t="shared" si="30"/>
        <v/>
      </c>
      <c r="E611" t="str">
        <f t="shared" ca="1" si="31"/>
        <v/>
      </c>
      <c r="F611" t="str">
        <f t="shared" ca="1" si="32"/>
        <v/>
      </c>
    </row>
    <row r="612" spans="1:6" x14ac:dyDescent="0.25">
      <c r="A612" t="str">
        <f>'Active Log'!A614</f>
        <v>NAIK-043</v>
      </c>
      <c r="B612" s="117">
        <f>'Active Log'!L614</f>
        <v>44770</v>
      </c>
      <c r="C612" t="str">
        <f>'Active Log'!S626</f>
        <v>Complete</v>
      </c>
      <c r="D612" t="str">
        <f t="shared" si="30"/>
        <v/>
      </c>
      <c r="E612" t="str">
        <f t="shared" ca="1" si="31"/>
        <v/>
      </c>
      <c r="F612" t="str">
        <f t="shared" ca="1" si="32"/>
        <v/>
      </c>
    </row>
    <row r="613" spans="1:6" x14ac:dyDescent="0.25">
      <c r="A613" t="str">
        <f>'Active Log'!A615</f>
        <v>NAIK-043</v>
      </c>
      <c r="B613" s="117">
        <f>'Active Log'!L615</f>
        <v>44770</v>
      </c>
      <c r="C613" t="str">
        <f>'Active Log'!S627</f>
        <v>Complete</v>
      </c>
      <c r="D613" t="str">
        <f t="shared" si="30"/>
        <v/>
      </c>
      <c r="E613" t="str">
        <f t="shared" ca="1" si="31"/>
        <v/>
      </c>
      <c r="F613" t="str">
        <f t="shared" ca="1" si="32"/>
        <v/>
      </c>
    </row>
    <row r="614" spans="1:6" x14ac:dyDescent="0.25">
      <c r="A614" t="str">
        <f>'Active Log'!A616</f>
        <v>NAIK-043</v>
      </c>
      <c r="B614" s="117">
        <f>'Active Log'!L616</f>
        <v>44770</v>
      </c>
      <c r="C614" t="str">
        <f>'Active Log'!S628</f>
        <v>Complete</v>
      </c>
      <c r="D614" t="str">
        <f t="shared" si="30"/>
        <v/>
      </c>
      <c r="E614" t="str">
        <f t="shared" ca="1" si="31"/>
        <v/>
      </c>
      <c r="F614" t="str">
        <f t="shared" ca="1" si="32"/>
        <v/>
      </c>
    </row>
    <row r="615" spans="1:6" x14ac:dyDescent="0.25">
      <c r="A615" t="str">
        <f>'Active Log'!A617</f>
        <v>NAIK-043</v>
      </c>
      <c r="B615" s="117">
        <f>'Active Log'!L617</f>
        <v>44770</v>
      </c>
      <c r="C615" t="str">
        <f>'Active Log'!S629</f>
        <v>Complete</v>
      </c>
      <c r="D615" t="str">
        <f t="shared" si="30"/>
        <v/>
      </c>
      <c r="E615" t="str">
        <f t="shared" ca="1" si="31"/>
        <v/>
      </c>
      <c r="F615" t="str">
        <f t="shared" ca="1" si="32"/>
        <v/>
      </c>
    </row>
    <row r="616" spans="1:6" x14ac:dyDescent="0.25">
      <c r="A616" t="str">
        <f>'Active Log'!A618</f>
        <v>NAIK-043</v>
      </c>
      <c r="B616" s="117">
        <f>'Active Log'!L618</f>
        <v>44770</v>
      </c>
      <c r="C616" t="str">
        <f>'Active Log'!S630</f>
        <v>Complete</v>
      </c>
      <c r="D616" t="str">
        <f t="shared" si="30"/>
        <v/>
      </c>
      <c r="E616" t="str">
        <f t="shared" ca="1" si="31"/>
        <v/>
      </c>
      <c r="F616" t="str">
        <f t="shared" ca="1" si="32"/>
        <v/>
      </c>
    </row>
    <row r="617" spans="1:6" x14ac:dyDescent="0.25">
      <c r="A617" t="str">
        <f>'Active Log'!A619</f>
        <v>NAIK-043</v>
      </c>
      <c r="B617" s="117">
        <f>'Active Log'!L619</f>
        <v>44770</v>
      </c>
      <c r="C617" t="str">
        <f>'Active Log'!S631</f>
        <v>Complete</v>
      </c>
      <c r="D617" t="str">
        <f t="shared" si="30"/>
        <v/>
      </c>
      <c r="E617" t="str">
        <f t="shared" ca="1" si="31"/>
        <v/>
      </c>
      <c r="F617" t="str">
        <f t="shared" ca="1" si="32"/>
        <v/>
      </c>
    </row>
    <row r="618" spans="1:6" x14ac:dyDescent="0.25">
      <c r="A618" t="str">
        <f>'Active Log'!A620</f>
        <v>NAIK-043</v>
      </c>
      <c r="B618" s="117">
        <f>'Active Log'!L620</f>
        <v>44770</v>
      </c>
      <c r="C618" t="str">
        <f>'Active Log'!S632</f>
        <v>Complete</v>
      </c>
      <c r="D618" t="str">
        <f t="shared" si="30"/>
        <v/>
      </c>
      <c r="E618" t="str">
        <f t="shared" ca="1" si="31"/>
        <v/>
      </c>
      <c r="F618" t="str">
        <f t="shared" ca="1" si="32"/>
        <v/>
      </c>
    </row>
    <row r="619" spans="1:6" x14ac:dyDescent="0.25">
      <c r="A619" t="str">
        <f>'Active Log'!A621</f>
        <v>NAIK-043</v>
      </c>
      <c r="B619" s="117">
        <f>'Active Log'!L621</f>
        <v>44770</v>
      </c>
      <c r="C619" t="str">
        <f>'Active Log'!S633</f>
        <v>Complete</v>
      </c>
      <c r="D619" t="str">
        <f t="shared" si="30"/>
        <v/>
      </c>
      <c r="E619" t="str">
        <f t="shared" ca="1" si="31"/>
        <v/>
      </c>
      <c r="F619" t="str">
        <f t="shared" ca="1" si="32"/>
        <v/>
      </c>
    </row>
    <row r="620" spans="1:6" x14ac:dyDescent="0.25">
      <c r="A620" t="str">
        <f>'Active Log'!A622</f>
        <v>NAIK-043</v>
      </c>
      <c r="B620" s="117">
        <f>'Active Log'!L622</f>
        <v>44770</v>
      </c>
      <c r="C620" t="str">
        <f>'Active Log'!S634</f>
        <v>Complete</v>
      </c>
      <c r="D620" t="str">
        <f t="shared" si="30"/>
        <v/>
      </c>
      <c r="E620" t="str">
        <f t="shared" ca="1" si="31"/>
        <v/>
      </c>
      <c r="F620" t="str">
        <f t="shared" ca="1" si="32"/>
        <v/>
      </c>
    </row>
    <row r="621" spans="1:6" x14ac:dyDescent="0.25">
      <c r="A621" t="str">
        <f>'Active Log'!A623</f>
        <v>NAIK-043</v>
      </c>
      <c r="B621" s="117">
        <f>'Active Log'!L623</f>
        <v>44770</v>
      </c>
      <c r="C621" t="str">
        <f>'Active Log'!S635</f>
        <v>Complete</v>
      </c>
      <c r="D621" t="str">
        <f t="shared" si="30"/>
        <v/>
      </c>
      <c r="E621" t="str">
        <f t="shared" ca="1" si="31"/>
        <v/>
      </c>
      <c r="F621" t="str">
        <f t="shared" ca="1" si="32"/>
        <v/>
      </c>
    </row>
    <row r="622" spans="1:6" x14ac:dyDescent="0.25">
      <c r="A622" t="str">
        <f>'Active Log'!A624</f>
        <v>NAIK-043</v>
      </c>
      <c r="B622" s="117">
        <f>'Active Log'!L624</f>
        <v>44770</v>
      </c>
      <c r="C622" t="str">
        <f>'Active Log'!S636</f>
        <v>Complete</v>
      </c>
      <c r="D622" t="str">
        <f t="shared" si="30"/>
        <v/>
      </c>
      <c r="E622" t="str">
        <f t="shared" ca="1" si="31"/>
        <v/>
      </c>
      <c r="F622" t="str">
        <f t="shared" ca="1" si="32"/>
        <v/>
      </c>
    </row>
    <row r="623" spans="1:6" x14ac:dyDescent="0.25">
      <c r="A623" t="str">
        <f>'Active Log'!A625</f>
        <v>NAIK-043</v>
      </c>
      <c r="B623" s="117">
        <f>'Active Log'!L625</f>
        <v>44770</v>
      </c>
      <c r="C623" t="str">
        <f>'Active Log'!S637</f>
        <v>Complete</v>
      </c>
      <c r="D623" t="str">
        <f t="shared" si="30"/>
        <v/>
      </c>
      <c r="E623" t="str">
        <f t="shared" ca="1" si="31"/>
        <v/>
      </c>
      <c r="F623" t="str">
        <f t="shared" ca="1" si="32"/>
        <v/>
      </c>
    </row>
    <row r="624" spans="1:6" x14ac:dyDescent="0.25">
      <c r="A624" t="str">
        <f>'Active Log'!A626</f>
        <v>NAIK-043</v>
      </c>
      <c r="B624" s="117">
        <f>'Active Log'!L626</f>
        <v>44770</v>
      </c>
      <c r="C624" t="str">
        <f>'Active Log'!S638</f>
        <v>Complete</v>
      </c>
      <c r="D624" t="str">
        <f t="shared" si="30"/>
        <v/>
      </c>
      <c r="E624" t="str">
        <f t="shared" ca="1" si="31"/>
        <v/>
      </c>
      <c r="F624" t="str">
        <f t="shared" ca="1" si="32"/>
        <v/>
      </c>
    </row>
    <row r="625" spans="1:6" x14ac:dyDescent="0.25">
      <c r="A625" t="str">
        <f>'Active Log'!A627</f>
        <v>NAIK-043</v>
      </c>
      <c r="B625" s="117">
        <f>'Active Log'!L627</f>
        <v>44770</v>
      </c>
      <c r="C625" t="str">
        <f>'Active Log'!S639</f>
        <v>Complete</v>
      </c>
      <c r="D625" t="str">
        <f t="shared" si="30"/>
        <v/>
      </c>
      <c r="E625" t="str">
        <f t="shared" ca="1" si="31"/>
        <v/>
      </c>
      <c r="F625" t="str">
        <f t="shared" ca="1" si="32"/>
        <v/>
      </c>
    </row>
    <row r="626" spans="1:6" x14ac:dyDescent="0.25">
      <c r="A626" t="str">
        <f>'Active Log'!A628</f>
        <v>NAIK-043</v>
      </c>
      <c r="B626" s="117">
        <f>'Active Log'!L628</f>
        <v>44770</v>
      </c>
      <c r="C626" t="str">
        <f>'Active Log'!S640</f>
        <v>Complete</v>
      </c>
      <c r="D626" t="str">
        <f t="shared" si="30"/>
        <v/>
      </c>
      <c r="E626" t="str">
        <f t="shared" ca="1" si="31"/>
        <v/>
      </c>
      <c r="F626" t="str">
        <f t="shared" ca="1" si="32"/>
        <v/>
      </c>
    </row>
    <row r="627" spans="1:6" x14ac:dyDescent="0.25">
      <c r="A627" t="str">
        <f>'Active Log'!A629</f>
        <v>NAIK-043</v>
      </c>
      <c r="B627" s="117">
        <f>'Active Log'!L629</f>
        <v>44770</v>
      </c>
      <c r="C627" t="str">
        <f>'Active Log'!S641</f>
        <v>Complete</v>
      </c>
      <c r="D627" t="str">
        <f t="shared" si="30"/>
        <v/>
      </c>
      <c r="E627" t="str">
        <f t="shared" ca="1" si="31"/>
        <v/>
      </c>
      <c r="F627" t="str">
        <f t="shared" ca="1" si="32"/>
        <v/>
      </c>
    </row>
    <row r="628" spans="1:6" x14ac:dyDescent="0.25">
      <c r="A628" t="str">
        <f>'Active Log'!A630</f>
        <v>NAIK-043</v>
      </c>
      <c r="B628" s="117">
        <f>'Active Log'!L630</f>
        <v>44770</v>
      </c>
      <c r="C628" t="str">
        <f>'Active Log'!S642</f>
        <v>Complete</v>
      </c>
      <c r="D628" t="str">
        <f t="shared" si="30"/>
        <v/>
      </c>
      <c r="E628" t="str">
        <f t="shared" ca="1" si="31"/>
        <v/>
      </c>
      <c r="F628" t="str">
        <f t="shared" ca="1" si="32"/>
        <v/>
      </c>
    </row>
    <row r="629" spans="1:6" x14ac:dyDescent="0.25">
      <c r="A629" t="str">
        <f>'Active Log'!A631</f>
        <v>NAIK-043</v>
      </c>
      <c r="B629" s="117">
        <f>'Active Log'!L631</f>
        <v>44770</v>
      </c>
      <c r="C629" t="str">
        <f>'Active Log'!S643</f>
        <v>Complete</v>
      </c>
      <c r="D629" t="str">
        <f t="shared" si="30"/>
        <v/>
      </c>
      <c r="E629" t="str">
        <f t="shared" ca="1" si="31"/>
        <v/>
      </c>
      <c r="F629" t="str">
        <f t="shared" ca="1" si="32"/>
        <v/>
      </c>
    </row>
    <row r="630" spans="1:6" x14ac:dyDescent="0.25">
      <c r="A630" t="str">
        <f>'Active Log'!A632</f>
        <v>NAIK-043</v>
      </c>
      <c r="B630" s="117">
        <f>'Active Log'!L632</f>
        <v>44770</v>
      </c>
      <c r="C630" t="str">
        <f>'Active Log'!S644</f>
        <v>Complete</v>
      </c>
      <c r="D630" t="str">
        <f t="shared" si="30"/>
        <v/>
      </c>
      <c r="E630" t="str">
        <f t="shared" ca="1" si="31"/>
        <v/>
      </c>
      <c r="F630" t="str">
        <f t="shared" ca="1" si="32"/>
        <v/>
      </c>
    </row>
    <row r="631" spans="1:6" x14ac:dyDescent="0.25">
      <c r="A631" t="str">
        <f>'Active Log'!A633</f>
        <v>NAIK-043</v>
      </c>
      <c r="B631" s="117">
        <f>'Active Log'!L633</f>
        <v>44770</v>
      </c>
      <c r="C631" t="str">
        <f>'Active Log'!S645</f>
        <v>Complete</v>
      </c>
      <c r="D631" t="str">
        <f t="shared" si="30"/>
        <v/>
      </c>
      <c r="E631" t="str">
        <f t="shared" ca="1" si="31"/>
        <v/>
      </c>
      <c r="F631" t="str">
        <f t="shared" ca="1" si="32"/>
        <v/>
      </c>
    </row>
    <row r="632" spans="1:6" x14ac:dyDescent="0.25">
      <c r="A632" t="str">
        <f>'Active Log'!A634</f>
        <v>NAIK-043</v>
      </c>
      <c r="B632" s="117">
        <f>'Active Log'!L634</f>
        <v>44770</v>
      </c>
      <c r="C632" t="str">
        <f>'Active Log'!S646</f>
        <v>Complete</v>
      </c>
      <c r="D632" t="str">
        <f t="shared" si="30"/>
        <v/>
      </c>
      <c r="E632" t="str">
        <f t="shared" ca="1" si="31"/>
        <v/>
      </c>
      <c r="F632" t="str">
        <f t="shared" ca="1" si="32"/>
        <v/>
      </c>
    </row>
    <row r="633" spans="1:6" x14ac:dyDescent="0.25">
      <c r="A633" t="str">
        <f>'Active Log'!A635</f>
        <v>NAIK-043</v>
      </c>
      <c r="B633" s="117">
        <f>'Active Log'!L635</f>
        <v>44770</v>
      </c>
      <c r="C633" t="str">
        <f>'Active Log'!S647</f>
        <v>Complete</v>
      </c>
      <c r="D633" t="str">
        <f t="shared" si="30"/>
        <v/>
      </c>
      <c r="E633" t="str">
        <f t="shared" ca="1" si="31"/>
        <v/>
      </c>
      <c r="F633" t="str">
        <f t="shared" ca="1" si="32"/>
        <v/>
      </c>
    </row>
    <row r="634" spans="1:6" x14ac:dyDescent="0.25">
      <c r="A634" t="str">
        <f>'Active Log'!A636</f>
        <v>NAIK-043</v>
      </c>
      <c r="B634" s="117">
        <f>'Active Log'!L636</f>
        <v>44770</v>
      </c>
      <c r="C634" t="str">
        <f>'Active Log'!S648</f>
        <v>Sent</v>
      </c>
      <c r="D634" t="str">
        <f t="shared" si="30"/>
        <v/>
      </c>
      <c r="E634" t="str">
        <f t="shared" ca="1" si="31"/>
        <v/>
      </c>
      <c r="F634" t="str">
        <f t="shared" ca="1" si="32"/>
        <v/>
      </c>
    </row>
    <row r="635" spans="1:6" x14ac:dyDescent="0.25">
      <c r="A635" t="str">
        <f>'Active Log'!A637</f>
        <v>NAIK-043</v>
      </c>
      <c r="B635" s="117">
        <f>'Active Log'!L637</f>
        <v>44770</v>
      </c>
      <c r="C635" t="str">
        <f>'Active Log'!S649</f>
        <v>Sent</v>
      </c>
      <c r="D635" t="str">
        <f t="shared" si="30"/>
        <v/>
      </c>
      <c r="E635" t="str">
        <f t="shared" ca="1" si="31"/>
        <v/>
      </c>
      <c r="F635" t="str">
        <f t="shared" ca="1" si="32"/>
        <v/>
      </c>
    </row>
    <row r="636" spans="1:6" x14ac:dyDescent="0.25">
      <c r="A636" t="str">
        <f>'Active Log'!A638</f>
        <v>NAIK-043</v>
      </c>
      <c r="B636" s="117">
        <f>'Active Log'!L638</f>
        <v>44770</v>
      </c>
      <c r="C636" t="str">
        <f>'Active Log'!S650</f>
        <v>Sent</v>
      </c>
      <c r="D636" t="str">
        <f t="shared" si="30"/>
        <v/>
      </c>
      <c r="E636" t="str">
        <f t="shared" ca="1" si="31"/>
        <v/>
      </c>
      <c r="F636" t="str">
        <f t="shared" ca="1" si="32"/>
        <v/>
      </c>
    </row>
    <row r="637" spans="1:6" x14ac:dyDescent="0.25">
      <c r="A637" t="str">
        <f>'Active Log'!A639</f>
        <v>NAIK-043</v>
      </c>
      <c r="B637" s="117">
        <f>'Active Log'!L639</f>
        <v>44770</v>
      </c>
      <c r="C637" t="str">
        <f>'Active Log'!S651</f>
        <v>Sent</v>
      </c>
      <c r="D637" t="str">
        <f t="shared" si="30"/>
        <v/>
      </c>
      <c r="E637" t="str">
        <f t="shared" ca="1" si="31"/>
        <v/>
      </c>
      <c r="F637" t="str">
        <f t="shared" ca="1" si="32"/>
        <v/>
      </c>
    </row>
    <row r="638" spans="1:6" x14ac:dyDescent="0.25">
      <c r="A638" t="str">
        <f>'Active Log'!A640</f>
        <v>NAIK-043</v>
      </c>
      <c r="B638" s="117">
        <f>'Active Log'!L640</f>
        <v>44770</v>
      </c>
      <c r="C638" t="str">
        <f>'Active Log'!S652</f>
        <v>Sent</v>
      </c>
      <c r="D638" t="str">
        <f t="shared" si="30"/>
        <v/>
      </c>
      <c r="E638" t="str">
        <f t="shared" ca="1" si="31"/>
        <v/>
      </c>
      <c r="F638" t="str">
        <f t="shared" ca="1" si="32"/>
        <v/>
      </c>
    </row>
    <row r="639" spans="1:6" x14ac:dyDescent="0.25">
      <c r="A639" t="str">
        <f>'Active Log'!A641</f>
        <v>NAIK-043</v>
      </c>
      <c r="B639" s="117">
        <f>'Active Log'!L641</f>
        <v>44770</v>
      </c>
      <c r="C639" t="str">
        <f>'Active Log'!S653</f>
        <v>Sent</v>
      </c>
      <c r="D639" t="str">
        <f t="shared" si="30"/>
        <v/>
      </c>
      <c r="E639" t="str">
        <f t="shared" ca="1" si="31"/>
        <v/>
      </c>
      <c r="F639" t="str">
        <f t="shared" ca="1" si="32"/>
        <v/>
      </c>
    </row>
    <row r="640" spans="1:6" x14ac:dyDescent="0.25">
      <c r="A640" t="str">
        <f>'Active Log'!A642</f>
        <v>NAIK-043</v>
      </c>
      <c r="B640" s="117">
        <f>'Active Log'!L642</f>
        <v>44770</v>
      </c>
      <c r="C640" t="str">
        <f>'Active Log'!S654</f>
        <v>Sent</v>
      </c>
      <c r="D640" t="str">
        <f t="shared" si="30"/>
        <v/>
      </c>
      <c r="E640" t="str">
        <f t="shared" ca="1" si="31"/>
        <v/>
      </c>
      <c r="F640" t="str">
        <f t="shared" ca="1" si="32"/>
        <v/>
      </c>
    </row>
    <row r="641" spans="1:6" x14ac:dyDescent="0.25">
      <c r="A641" t="str">
        <f>'Active Log'!A643</f>
        <v>NAIK-043</v>
      </c>
      <c r="B641" s="117">
        <f>'Active Log'!L643</f>
        <v>44770</v>
      </c>
      <c r="C641" t="str">
        <f>'Active Log'!S655</f>
        <v>Sent</v>
      </c>
      <c r="D641" t="str">
        <f t="shared" si="30"/>
        <v/>
      </c>
      <c r="E641" t="str">
        <f t="shared" ca="1" si="31"/>
        <v/>
      </c>
      <c r="F641" t="str">
        <f t="shared" ca="1" si="32"/>
        <v/>
      </c>
    </row>
    <row r="642" spans="1:6" x14ac:dyDescent="0.25">
      <c r="A642" t="str">
        <f>'Active Log'!A644</f>
        <v>NAIK-043</v>
      </c>
      <c r="B642" s="117">
        <f>'Active Log'!L644</f>
        <v>44770</v>
      </c>
      <c r="C642" t="str">
        <f>'Active Log'!S656</f>
        <v>Sent</v>
      </c>
      <c r="D642" t="str">
        <f t="shared" ref="D642:D705" si="33">IF(COUNTIFS($A$2:$A$1048576, A642, $C$2:$C$1048576, "complete")&gt;0, "", _xlfn.MAXIFS($B$2:$B$1048576, $A$2:$A$1048576, A642, $C$2:$C$1048576, "&lt;&gt;complete"))</f>
        <v/>
      </c>
      <c r="E642" t="str">
        <f t="shared" ref="E642:E705" ca="1" si="34">IF(D642&lt;&gt;"", FLOOR((TODAY()-D642)/7,1), "")</f>
        <v/>
      </c>
      <c r="F642" t="str">
        <f t="shared" ref="F642:F705" ca="1" si="35">IF(E642&lt;&gt;"", VLOOKUP(E642, $H$2:$I$32, 2, TRUE), "")</f>
        <v/>
      </c>
    </row>
    <row r="643" spans="1:6" x14ac:dyDescent="0.25">
      <c r="A643" t="str">
        <f>'Active Log'!A645</f>
        <v>NAIK-043</v>
      </c>
      <c r="B643" s="117">
        <f>'Active Log'!L645</f>
        <v>44770</v>
      </c>
      <c r="C643" t="str">
        <f>'Active Log'!S657</f>
        <v>Sent</v>
      </c>
      <c r="D643" t="str">
        <f t="shared" si="33"/>
        <v/>
      </c>
      <c r="E643" t="str">
        <f t="shared" ca="1" si="34"/>
        <v/>
      </c>
      <c r="F643" t="str">
        <f t="shared" ca="1" si="35"/>
        <v/>
      </c>
    </row>
    <row r="644" spans="1:6" x14ac:dyDescent="0.25">
      <c r="A644" t="str">
        <f>'Active Log'!A646</f>
        <v>NAIK-043</v>
      </c>
      <c r="B644" s="117">
        <f>'Active Log'!L646</f>
        <v>44770</v>
      </c>
      <c r="C644" t="str">
        <f>'Active Log'!S658</f>
        <v>Sent</v>
      </c>
      <c r="D644" t="str">
        <f t="shared" si="33"/>
        <v/>
      </c>
      <c r="E644" t="str">
        <f t="shared" ca="1" si="34"/>
        <v/>
      </c>
      <c r="F644" t="str">
        <f t="shared" ca="1" si="35"/>
        <v/>
      </c>
    </row>
    <row r="645" spans="1:6" x14ac:dyDescent="0.25">
      <c r="A645" t="str">
        <f>'Active Log'!A647</f>
        <v>NAIK-043</v>
      </c>
      <c r="B645" s="117">
        <f>'Active Log'!L647</f>
        <v>44770</v>
      </c>
      <c r="C645" t="str">
        <f>'Active Log'!S659</f>
        <v>Sent</v>
      </c>
      <c r="D645" t="str">
        <f t="shared" si="33"/>
        <v/>
      </c>
      <c r="E645" t="str">
        <f t="shared" ca="1" si="34"/>
        <v/>
      </c>
      <c r="F645" t="str">
        <f t="shared" ca="1" si="35"/>
        <v/>
      </c>
    </row>
    <row r="646" spans="1:6" x14ac:dyDescent="0.25">
      <c r="A646" t="str">
        <f>'Active Log'!A648</f>
        <v>NAIK-047</v>
      </c>
      <c r="B646" s="117">
        <f>'Active Log'!L648</f>
        <v>44798</v>
      </c>
      <c r="C646" t="str">
        <f>'Active Log'!S660</f>
        <v>Sent</v>
      </c>
      <c r="D646" t="str">
        <f t="shared" si="33"/>
        <v/>
      </c>
      <c r="E646" t="str">
        <f t="shared" ca="1" si="34"/>
        <v/>
      </c>
      <c r="F646" t="str">
        <f t="shared" ca="1" si="35"/>
        <v/>
      </c>
    </row>
    <row r="647" spans="1:6" x14ac:dyDescent="0.25">
      <c r="A647" t="str">
        <f>'Active Log'!A649</f>
        <v>NAIK-047</v>
      </c>
      <c r="B647" s="117">
        <f>'Active Log'!L649</f>
        <v>44798</v>
      </c>
      <c r="C647" t="str">
        <f>'Active Log'!S661</f>
        <v>Sent</v>
      </c>
      <c r="D647" t="str">
        <f t="shared" si="33"/>
        <v/>
      </c>
      <c r="E647" t="str">
        <f t="shared" ca="1" si="34"/>
        <v/>
      </c>
      <c r="F647" t="str">
        <f t="shared" ca="1" si="35"/>
        <v/>
      </c>
    </row>
    <row r="648" spans="1:6" x14ac:dyDescent="0.25">
      <c r="A648" t="str">
        <f>'Active Log'!A650</f>
        <v>NAIK-047</v>
      </c>
      <c r="B648" s="117">
        <f>'Active Log'!L650</f>
        <v>44798</v>
      </c>
      <c r="C648" t="str">
        <f>'Active Log'!S662</f>
        <v>Sent</v>
      </c>
      <c r="D648" t="str">
        <f t="shared" si="33"/>
        <v/>
      </c>
      <c r="E648" t="str">
        <f t="shared" ca="1" si="34"/>
        <v/>
      </c>
      <c r="F648" t="str">
        <f t="shared" ca="1" si="35"/>
        <v/>
      </c>
    </row>
    <row r="649" spans="1:6" x14ac:dyDescent="0.25">
      <c r="A649" t="str">
        <f>'Active Log'!A651</f>
        <v>NAIK-047</v>
      </c>
      <c r="B649" s="117">
        <f>'Active Log'!L651</f>
        <v>44798</v>
      </c>
      <c r="C649" t="str">
        <f>'Active Log'!S663</f>
        <v>Sent</v>
      </c>
      <c r="D649" t="str">
        <f t="shared" si="33"/>
        <v/>
      </c>
      <c r="E649" t="str">
        <f t="shared" ca="1" si="34"/>
        <v/>
      </c>
      <c r="F649" t="str">
        <f t="shared" ca="1" si="35"/>
        <v/>
      </c>
    </row>
    <row r="650" spans="1:6" x14ac:dyDescent="0.25">
      <c r="A650" t="str">
        <f>'Active Log'!A652</f>
        <v>NAIK-047</v>
      </c>
      <c r="B650" s="117">
        <f>'Active Log'!L652</f>
        <v>44798</v>
      </c>
      <c r="C650" t="str">
        <f>'Active Log'!S664</f>
        <v>Sent</v>
      </c>
      <c r="D650" t="str">
        <f t="shared" si="33"/>
        <v/>
      </c>
      <c r="E650" t="str">
        <f t="shared" ca="1" si="34"/>
        <v/>
      </c>
      <c r="F650" t="str">
        <f t="shared" ca="1" si="35"/>
        <v/>
      </c>
    </row>
    <row r="651" spans="1:6" x14ac:dyDescent="0.25">
      <c r="A651" t="str">
        <f>'Active Log'!A653</f>
        <v>NAIK-047</v>
      </c>
      <c r="B651" s="117">
        <f>'Active Log'!L653</f>
        <v>44798</v>
      </c>
      <c r="C651" t="str">
        <f>'Active Log'!S665</f>
        <v>Sent</v>
      </c>
      <c r="D651" t="str">
        <f t="shared" si="33"/>
        <v/>
      </c>
      <c r="E651" t="str">
        <f t="shared" ca="1" si="34"/>
        <v/>
      </c>
      <c r="F651" t="str">
        <f t="shared" ca="1" si="35"/>
        <v/>
      </c>
    </row>
    <row r="652" spans="1:6" x14ac:dyDescent="0.25">
      <c r="A652" t="str">
        <f>'Active Log'!A654</f>
        <v>NAIK-047</v>
      </c>
      <c r="B652" s="117">
        <f>'Active Log'!L654</f>
        <v>44798</v>
      </c>
      <c r="C652" t="str">
        <f>'Active Log'!S666</f>
        <v>Sent</v>
      </c>
      <c r="D652" t="str">
        <f t="shared" si="33"/>
        <v/>
      </c>
      <c r="E652" t="str">
        <f t="shared" ca="1" si="34"/>
        <v/>
      </c>
      <c r="F652" t="str">
        <f t="shared" ca="1" si="35"/>
        <v/>
      </c>
    </row>
    <row r="653" spans="1:6" x14ac:dyDescent="0.25">
      <c r="A653" t="str">
        <f>'Active Log'!A655</f>
        <v>NAIK-047</v>
      </c>
      <c r="B653" s="117">
        <f>'Active Log'!L655</f>
        <v>44798</v>
      </c>
      <c r="C653" t="str">
        <f>'Active Log'!S667</f>
        <v>Sent</v>
      </c>
      <c r="D653" t="str">
        <f t="shared" si="33"/>
        <v/>
      </c>
      <c r="E653" t="str">
        <f t="shared" ca="1" si="34"/>
        <v/>
      </c>
      <c r="F653" t="str">
        <f t="shared" ca="1" si="35"/>
        <v/>
      </c>
    </row>
    <row r="654" spans="1:6" x14ac:dyDescent="0.25">
      <c r="A654" t="str">
        <f>'Active Log'!A656</f>
        <v>NAIK-047</v>
      </c>
      <c r="B654" s="117">
        <f>'Active Log'!L656</f>
        <v>44798</v>
      </c>
      <c r="C654" t="str">
        <f>'Active Log'!S668</f>
        <v>Sent</v>
      </c>
      <c r="D654" t="str">
        <f t="shared" si="33"/>
        <v/>
      </c>
      <c r="E654" t="str">
        <f t="shared" ca="1" si="34"/>
        <v/>
      </c>
      <c r="F654" t="str">
        <f t="shared" ca="1" si="35"/>
        <v/>
      </c>
    </row>
    <row r="655" spans="1:6" x14ac:dyDescent="0.25">
      <c r="A655" t="str">
        <f>'Active Log'!A657</f>
        <v>NAIK-047</v>
      </c>
      <c r="B655" s="117">
        <f>'Active Log'!L657</f>
        <v>44798</v>
      </c>
      <c r="C655" t="str">
        <f>'Active Log'!S669</f>
        <v>Sent</v>
      </c>
      <c r="D655" t="str">
        <f t="shared" si="33"/>
        <v/>
      </c>
      <c r="E655" t="str">
        <f t="shared" ca="1" si="34"/>
        <v/>
      </c>
      <c r="F655" t="str">
        <f t="shared" ca="1" si="35"/>
        <v/>
      </c>
    </row>
    <row r="656" spans="1:6" x14ac:dyDescent="0.25">
      <c r="A656" t="str">
        <f>'Active Log'!A658</f>
        <v>NAIK-047</v>
      </c>
      <c r="B656" s="117">
        <f>'Active Log'!L658</f>
        <v>44798</v>
      </c>
      <c r="C656" t="str">
        <f>'Active Log'!S670</f>
        <v>Sent</v>
      </c>
      <c r="D656" t="str">
        <f t="shared" si="33"/>
        <v/>
      </c>
      <c r="E656" t="str">
        <f t="shared" ca="1" si="34"/>
        <v/>
      </c>
      <c r="F656" t="str">
        <f t="shared" ca="1" si="35"/>
        <v/>
      </c>
    </row>
    <row r="657" spans="1:6" x14ac:dyDescent="0.25">
      <c r="A657" t="str">
        <f>'Active Log'!A659</f>
        <v>NAIK-047</v>
      </c>
      <c r="B657" s="117">
        <f>'Active Log'!L659</f>
        <v>44798</v>
      </c>
      <c r="C657" t="str">
        <f>'Active Log'!S671</f>
        <v>Sent</v>
      </c>
      <c r="D657" t="str">
        <f t="shared" si="33"/>
        <v/>
      </c>
      <c r="E657" t="str">
        <f t="shared" ca="1" si="34"/>
        <v/>
      </c>
      <c r="F657" t="str">
        <f t="shared" ca="1" si="35"/>
        <v/>
      </c>
    </row>
    <row r="658" spans="1:6" x14ac:dyDescent="0.25">
      <c r="A658" t="str">
        <f>'Active Log'!A660</f>
        <v>NAIK-047</v>
      </c>
      <c r="B658" s="117">
        <f>'Active Log'!L660</f>
        <v>44798</v>
      </c>
      <c r="C658" t="str">
        <f>'Active Log'!S672</f>
        <v>Sent</v>
      </c>
      <c r="D658" t="str">
        <f t="shared" si="33"/>
        <v/>
      </c>
      <c r="E658" t="str">
        <f t="shared" ca="1" si="34"/>
        <v/>
      </c>
      <c r="F658" t="str">
        <f t="shared" ca="1" si="35"/>
        <v/>
      </c>
    </row>
    <row r="659" spans="1:6" x14ac:dyDescent="0.25">
      <c r="A659" t="str">
        <f>'Active Log'!A661</f>
        <v>NAIK-047</v>
      </c>
      <c r="B659" s="117">
        <f>'Active Log'!L661</f>
        <v>44798</v>
      </c>
      <c r="C659" t="str">
        <f>'Active Log'!S673</f>
        <v>Sent</v>
      </c>
      <c r="D659" t="str">
        <f t="shared" si="33"/>
        <v/>
      </c>
      <c r="E659" t="str">
        <f t="shared" ca="1" si="34"/>
        <v/>
      </c>
      <c r="F659" t="str">
        <f t="shared" ca="1" si="35"/>
        <v/>
      </c>
    </row>
    <row r="660" spans="1:6" x14ac:dyDescent="0.25">
      <c r="A660" t="str">
        <f>'Active Log'!A662</f>
        <v>NAIK-047</v>
      </c>
      <c r="B660" s="117">
        <f>'Active Log'!L662</f>
        <v>44798</v>
      </c>
      <c r="C660" t="str">
        <f>'Active Log'!S674</f>
        <v>Sent</v>
      </c>
      <c r="D660" t="str">
        <f t="shared" si="33"/>
        <v/>
      </c>
      <c r="E660" t="str">
        <f t="shared" ca="1" si="34"/>
        <v/>
      </c>
      <c r="F660" t="str">
        <f t="shared" ca="1" si="35"/>
        <v/>
      </c>
    </row>
    <row r="661" spans="1:6" x14ac:dyDescent="0.25">
      <c r="A661" t="str">
        <f>'Active Log'!A663</f>
        <v>NAIK-047</v>
      </c>
      <c r="B661" s="117">
        <f>'Active Log'!L663</f>
        <v>44798</v>
      </c>
      <c r="C661" t="str">
        <f>'Active Log'!S675</f>
        <v>Sent</v>
      </c>
      <c r="D661" t="str">
        <f t="shared" si="33"/>
        <v/>
      </c>
      <c r="E661" t="str">
        <f t="shared" ca="1" si="34"/>
        <v/>
      </c>
      <c r="F661" t="str">
        <f t="shared" ca="1" si="35"/>
        <v/>
      </c>
    </row>
    <row r="662" spans="1:6" x14ac:dyDescent="0.25">
      <c r="A662" t="str">
        <f>'Active Log'!A664</f>
        <v>NAIK-047</v>
      </c>
      <c r="B662" s="117">
        <f>'Active Log'!L664</f>
        <v>44798</v>
      </c>
      <c r="C662" t="str">
        <f>'Active Log'!S676</f>
        <v>Sent</v>
      </c>
      <c r="D662" t="str">
        <f t="shared" si="33"/>
        <v/>
      </c>
      <c r="E662" t="str">
        <f t="shared" ca="1" si="34"/>
        <v/>
      </c>
      <c r="F662" t="str">
        <f t="shared" ca="1" si="35"/>
        <v/>
      </c>
    </row>
    <row r="663" spans="1:6" x14ac:dyDescent="0.25">
      <c r="A663" t="str">
        <f>'Active Log'!A665</f>
        <v>NAIK-047</v>
      </c>
      <c r="B663" s="117">
        <f>'Active Log'!L665</f>
        <v>44798</v>
      </c>
      <c r="C663" t="str">
        <f>'Active Log'!S677</f>
        <v>Sent</v>
      </c>
      <c r="D663" t="str">
        <f t="shared" si="33"/>
        <v/>
      </c>
      <c r="E663" t="str">
        <f t="shared" ca="1" si="34"/>
        <v/>
      </c>
      <c r="F663" t="str">
        <f t="shared" ca="1" si="35"/>
        <v/>
      </c>
    </row>
    <row r="664" spans="1:6" x14ac:dyDescent="0.25">
      <c r="A664" t="str">
        <f>'Active Log'!A666</f>
        <v>NAIK-047</v>
      </c>
      <c r="B664" s="117">
        <f>'Active Log'!L666</f>
        <v>44798</v>
      </c>
      <c r="C664" t="str">
        <f>'Active Log'!S678</f>
        <v>Sent</v>
      </c>
      <c r="D664" t="str">
        <f t="shared" si="33"/>
        <v/>
      </c>
      <c r="E664" t="str">
        <f t="shared" ca="1" si="34"/>
        <v/>
      </c>
      <c r="F664" t="str">
        <f t="shared" ca="1" si="35"/>
        <v/>
      </c>
    </row>
    <row r="665" spans="1:6" x14ac:dyDescent="0.25">
      <c r="A665" t="str">
        <f>'Active Log'!A667</f>
        <v>NAIK-047</v>
      </c>
      <c r="B665" s="117">
        <f>'Active Log'!L667</f>
        <v>44798</v>
      </c>
      <c r="C665" t="str">
        <f>'Active Log'!S679</f>
        <v>Sent</v>
      </c>
      <c r="D665" t="str">
        <f t="shared" si="33"/>
        <v/>
      </c>
      <c r="E665" t="str">
        <f t="shared" ca="1" si="34"/>
        <v/>
      </c>
      <c r="F665" t="str">
        <f t="shared" ca="1" si="35"/>
        <v/>
      </c>
    </row>
    <row r="666" spans="1:6" x14ac:dyDescent="0.25">
      <c r="A666" t="str">
        <f>'Active Log'!A668</f>
        <v>NAIK-047</v>
      </c>
      <c r="B666" s="117">
        <f>'Active Log'!L668</f>
        <v>44798</v>
      </c>
      <c r="C666" t="str">
        <f>'Active Log'!S680</f>
        <v>Sent</v>
      </c>
      <c r="D666" t="str">
        <f t="shared" si="33"/>
        <v/>
      </c>
      <c r="E666" t="str">
        <f t="shared" ca="1" si="34"/>
        <v/>
      </c>
      <c r="F666" t="str">
        <f t="shared" ca="1" si="35"/>
        <v/>
      </c>
    </row>
    <row r="667" spans="1:6" x14ac:dyDescent="0.25">
      <c r="A667" t="str">
        <f>'Active Log'!A669</f>
        <v>NAIK-047</v>
      </c>
      <c r="B667" s="117">
        <f>'Active Log'!L669</f>
        <v>44798</v>
      </c>
      <c r="C667" t="str">
        <f>'Active Log'!S681</f>
        <v>Sent</v>
      </c>
      <c r="D667" t="str">
        <f t="shared" si="33"/>
        <v/>
      </c>
      <c r="E667" t="str">
        <f t="shared" ca="1" si="34"/>
        <v/>
      </c>
      <c r="F667" t="str">
        <f t="shared" ca="1" si="35"/>
        <v/>
      </c>
    </row>
    <row r="668" spans="1:6" x14ac:dyDescent="0.25">
      <c r="A668" t="str">
        <f>'Active Log'!A670</f>
        <v>NAIK-047</v>
      </c>
      <c r="B668" s="117">
        <f>'Active Log'!L670</f>
        <v>44798</v>
      </c>
      <c r="C668" t="str">
        <f>'Active Log'!S682</f>
        <v>Complete</v>
      </c>
      <c r="D668" t="str">
        <f t="shared" si="33"/>
        <v/>
      </c>
      <c r="E668" t="str">
        <f t="shared" ca="1" si="34"/>
        <v/>
      </c>
      <c r="F668" t="str">
        <f t="shared" ca="1" si="35"/>
        <v/>
      </c>
    </row>
    <row r="669" spans="1:6" x14ac:dyDescent="0.25">
      <c r="A669" t="str">
        <f>'Active Log'!A671</f>
        <v>NAIK-047</v>
      </c>
      <c r="B669" s="117">
        <f>'Active Log'!L671</f>
        <v>44798</v>
      </c>
      <c r="C669" t="str">
        <f>'Active Log'!S683</f>
        <v>Complete</v>
      </c>
      <c r="D669" t="str">
        <f t="shared" si="33"/>
        <v/>
      </c>
      <c r="E669" t="str">
        <f t="shared" ca="1" si="34"/>
        <v/>
      </c>
      <c r="F669" t="str">
        <f t="shared" ca="1" si="35"/>
        <v/>
      </c>
    </row>
    <row r="670" spans="1:6" x14ac:dyDescent="0.25">
      <c r="A670" t="str">
        <f>'Active Log'!A672</f>
        <v>NAIK-047</v>
      </c>
      <c r="B670" s="117">
        <f>'Active Log'!L672</f>
        <v>44798</v>
      </c>
      <c r="C670" t="str">
        <f>'Active Log'!S684</f>
        <v>Complete</v>
      </c>
      <c r="D670" t="str">
        <f t="shared" si="33"/>
        <v/>
      </c>
      <c r="E670" t="str">
        <f t="shared" ca="1" si="34"/>
        <v/>
      </c>
      <c r="F670" t="str">
        <f t="shared" ca="1" si="35"/>
        <v/>
      </c>
    </row>
    <row r="671" spans="1:6" x14ac:dyDescent="0.25">
      <c r="A671" t="str">
        <f>'Active Log'!A673</f>
        <v>NAIK-047</v>
      </c>
      <c r="B671" s="117">
        <f>'Active Log'!L673</f>
        <v>44798</v>
      </c>
      <c r="C671" t="str">
        <f>'Active Log'!S685</f>
        <v>Complete</v>
      </c>
      <c r="D671" t="str">
        <f t="shared" si="33"/>
        <v/>
      </c>
      <c r="E671" t="str">
        <f t="shared" ca="1" si="34"/>
        <v/>
      </c>
      <c r="F671" t="str">
        <f t="shared" ca="1" si="35"/>
        <v/>
      </c>
    </row>
    <row r="672" spans="1:6" x14ac:dyDescent="0.25">
      <c r="A672" t="str">
        <f>'Active Log'!A674</f>
        <v>NAIK-047</v>
      </c>
      <c r="B672" s="117">
        <f>'Active Log'!L674</f>
        <v>44798</v>
      </c>
      <c r="C672" t="str">
        <f>'Active Log'!S686</f>
        <v>Complete</v>
      </c>
      <c r="D672" t="str">
        <f t="shared" si="33"/>
        <v/>
      </c>
      <c r="E672" t="str">
        <f t="shared" ca="1" si="34"/>
        <v/>
      </c>
      <c r="F672" t="str">
        <f t="shared" ca="1" si="35"/>
        <v/>
      </c>
    </row>
    <row r="673" spans="1:6" x14ac:dyDescent="0.25">
      <c r="A673" t="str">
        <f>'Active Log'!A675</f>
        <v>NAIK-047</v>
      </c>
      <c r="B673" s="117">
        <f>'Active Log'!L675</f>
        <v>44798</v>
      </c>
      <c r="C673" t="str">
        <f>'Active Log'!S687</f>
        <v>Complete</v>
      </c>
      <c r="D673" t="str">
        <f t="shared" si="33"/>
        <v/>
      </c>
      <c r="E673" t="str">
        <f t="shared" ca="1" si="34"/>
        <v/>
      </c>
      <c r="F673" t="str">
        <f t="shared" ca="1" si="35"/>
        <v/>
      </c>
    </row>
    <row r="674" spans="1:6" x14ac:dyDescent="0.25">
      <c r="A674" t="str">
        <f>'Active Log'!A676</f>
        <v>NAIK-047</v>
      </c>
      <c r="B674" s="117">
        <f>'Active Log'!L676</f>
        <v>44798</v>
      </c>
      <c r="C674" t="str">
        <f>'Active Log'!S688</f>
        <v>Complete</v>
      </c>
      <c r="D674" t="str">
        <f t="shared" si="33"/>
        <v/>
      </c>
      <c r="E674" t="str">
        <f t="shared" ca="1" si="34"/>
        <v/>
      </c>
      <c r="F674" t="str">
        <f t="shared" ca="1" si="35"/>
        <v/>
      </c>
    </row>
    <row r="675" spans="1:6" x14ac:dyDescent="0.25">
      <c r="A675" t="str">
        <f>'Active Log'!A677</f>
        <v>NAIK-047</v>
      </c>
      <c r="B675" s="117">
        <f>'Active Log'!L677</f>
        <v>44798</v>
      </c>
      <c r="C675" t="str">
        <f>'Active Log'!S689</f>
        <v>Complete</v>
      </c>
      <c r="D675" t="str">
        <f t="shared" si="33"/>
        <v/>
      </c>
      <c r="E675" t="str">
        <f t="shared" ca="1" si="34"/>
        <v/>
      </c>
      <c r="F675" t="str">
        <f t="shared" ca="1" si="35"/>
        <v/>
      </c>
    </row>
    <row r="676" spans="1:6" x14ac:dyDescent="0.25">
      <c r="A676" t="str">
        <f>'Active Log'!A678</f>
        <v>NAIK-047</v>
      </c>
      <c r="B676" s="117">
        <f>'Active Log'!L678</f>
        <v>44798</v>
      </c>
      <c r="C676" t="str">
        <f>'Active Log'!S690</f>
        <v>Complete</v>
      </c>
      <c r="D676" t="str">
        <f t="shared" si="33"/>
        <v/>
      </c>
      <c r="E676" t="str">
        <f t="shared" ca="1" si="34"/>
        <v/>
      </c>
      <c r="F676" t="str">
        <f t="shared" ca="1" si="35"/>
        <v/>
      </c>
    </row>
    <row r="677" spans="1:6" x14ac:dyDescent="0.25">
      <c r="A677" t="str">
        <f>'Active Log'!A679</f>
        <v>NAIK-047</v>
      </c>
      <c r="B677" s="117">
        <f>'Active Log'!L679</f>
        <v>44798</v>
      </c>
      <c r="C677" t="str">
        <f>'Active Log'!S691</f>
        <v>Complete</v>
      </c>
      <c r="D677" t="str">
        <f t="shared" si="33"/>
        <v/>
      </c>
      <c r="E677" t="str">
        <f t="shared" ca="1" si="34"/>
        <v/>
      </c>
      <c r="F677" t="str">
        <f t="shared" ca="1" si="35"/>
        <v/>
      </c>
    </row>
    <row r="678" spans="1:6" x14ac:dyDescent="0.25">
      <c r="A678" t="str">
        <f>'Active Log'!A680</f>
        <v>NAIK-047</v>
      </c>
      <c r="B678" s="117">
        <f>'Active Log'!L680</f>
        <v>44798</v>
      </c>
      <c r="C678" t="str">
        <f>'Active Log'!S692</f>
        <v>Complete</v>
      </c>
      <c r="D678" t="str">
        <f t="shared" si="33"/>
        <v/>
      </c>
      <c r="E678" t="str">
        <f t="shared" ca="1" si="34"/>
        <v/>
      </c>
      <c r="F678" t="str">
        <f t="shared" ca="1" si="35"/>
        <v/>
      </c>
    </row>
    <row r="679" spans="1:6" x14ac:dyDescent="0.25">
      <c r="A679" t="str">
        <f>'Active Log'!A681</f>
        <v>NAIK-047</v>
      </c>
      <c r="B679" s="117">
        <f>'Active Log'!L681</f>
        <v>44798</v>
      </c>
      <c r="C679" t="str">
        <f>'Active Log'!S693</f>
        <v>Complete</v>
      </c>
      <c r="D679" t="str">
        <f t="shared" si="33"/>
        <v/>
      </c>
      <c r="E679" t="str">
        <f t="shared" ca="1" si="34"/>
        <v/>
      </c>
      <c r="F679" t="str">
        <f t="shared" ca="1" si="35"/>
        <v/>
      </c>
    </row>
    <row r="680" spans="1:6" x14ac:dyDescent="0.25">
      <c r="A680" t="str">
        <f>'Active Log'!A682</f>
        <v>NAIK-048</v>
      </c>
      <c r="B680" s="117">
        <f>'Active Log'!L682</f>
        <v>44757</v>
      </c>
      <c r="C680" t="str">
        <f>'Active Log'!S694</f>
        <v>Complete</v>
      </c>
      <c r="D680" t="str">
        <f t="shared" si="33"/>
        <v/>
      </c>
      <c r="E680" t="str">
        <f t="shared" ca="1" si="34"/>
        <v/>
      </c>
      <c r="F680" t="str">
        <f t="shared" ca="1" si="35"/>
        <v/>
      </c>
    </row>
    <row r="681" spans="1:6" x14ac:dyDescent="0.25">
      <c r="A681" t="str">
        <f>'Active Log'!A683</f>
        <v>NAIK-048</v>
      </c>
      <c r="B681" s="117">
        <f>'Active Log'!L683</f>
        <v>44757</v>
      </c>
      <c r="C681" t="str">
        <f>'Active Log'!S695</f>
        <v>Pending</v>
      </c>
      <c r="D681" t="str">
        <f t="shared" si="33"/>
        <v/>
      </c>
      <c r="E681" t="str">
        <f t="shared" ca="1" si="34"/>
        <v/>
      </c>
      <c r="F681" t="str">
        <f t="shared" ca="1" si="35"/>
        <v/>
      </c>
    </row>
    <row r="682" spans="1:6" x14ac:dyDescent="0.25">
      <c r="A682" t="str">
        <f>'Active Log'!A684</f>
        <v>NAIK-048</v>
      </c>
      <c r="B682" s="117">
        <f>'Active Log'!L684</f>
        <v>44757</v>
      </c>
      <c r="C682" t="str">
        <f>'Active Log'!S696</f>
        <v>Pending</v>
      </c>
      <c r="D682" t="str">
        <f t="shared" si="33"/>
        <v/>
      </c>
      <c r="E682" t="str">
        <f t="shared" ca="1" si="34"/>
        <v/>
      </c>
      <c r="F682" t="str">
        <f t="shared" ca="1" si="35"/>
        <v/>
      </c>
    </row>
    <row r="683" spans="1:6" x14ac:dyDescent="0.25">
      <c r="A683" t="str">
        <f>'Active Log'!A685</f>
        <v>NAIK-048</v>
      </c>
      <c r="B683" s="117">
        <f>'Active Log'!L685</f>
        <v>44757</v>
      </c>
      <c r="C683" t="str">
        <f>'Active Log'!S697</f>
        <v>Pending</v>
      </c>
      <c r="D683" t="str">
        <f t="shared" si="33"/>
        <v/>
      </c>
      <c r="E683" t="str">
        <f t="shared" ca="1" si="34"/>
        <v/>
      </c>
      <c r="F683" t="str">
        <f t="shared" ca="1" si="35"/>
        <v/>
      </c>
    </row>
    <row r="684" spans="1:6" x14ac:dyDescent="0.25">
      <c r="A684" t="str">
        <f>'Active Log'!A686</f>
        <v>NAIK-048</v>
      </c>
      <c r="B684" s="117">
        <f>'Active Log'!L686</f>
        <v>44757</v>
      </c>
      <c r="C684" t="str">
        <f>'Active Log'!S698</f>
        <v>Pending</v>
      </c>
      <c r="D684" t="str">
        <f t="shared" si="33"/>
        <v/>
      </c>
      <c r="E684" t="str">
        <f t="shared" ca="1" si="34"/>
        <v/>
      </c>
      <c r="F684" t="str">
        <f t="shared" ca="1" si="35"/>
        <v/>
      </c>
    </row>
    <row r="685" spans="1:6" x14ac:dyDescent="0.25">
      <c r="A685" t="str">
        <f>'Active Log'!A687</f>
        <v>NAIK-048</v>
      </c>
      <c r="B685" s="117">
        <f>'Active Log'!L687</f>
        <v>44757</v>
      </c>
      <c r="C685" t="str">
        <f>'Active Log'!S699</f>
        <v>Pending</v>
      </c>
      <c r="D685" t="str">
        <f t="shared" si="33"/>
        <v/>
      </c>
      <c r="E685" t="str">
        <f t="shared" ca="1" si="34"/>
        <v/>
      </c>
      <c r="F685" t="str">
        <f t="shared" ca="1" si="35"/>
        <v/>
      </c>
    </row>
    <row r="686" spans="1:6" x14ac:dyDescent="0.25">
      <c r="A686" t="str">
        <f>'Active Log'!A688</f>
        <v>NAIK-048</v>
      </c>
      <c r="B686" s="117">
        <f>'Active Log'!L688</f>
        <v>44757</v>
      </c>
      <c r="C686" t="str">
        <f>'Active Log'!S700</f>
        <v>Pending</v>
      </c>
      <c r="D686" t="str">
        <f t="shared" si="33"/>
        <v/>
      </c>
      <c r="E686" t="str">
        <f t="shared" ca="1" si="34"/>
        <v/>
      </c>
      <c r="F686" t="str">
        <f t="shared" ca="1" si="35"/>
        <v/>
      </c>
    </row>
    <row r="687" spans="1:6" x14ac:dyDescent="0.25">
      <c r="A687" t="str">
        <f>'Active Log'!A689</f>
        <v>NAIK-048</v>
      </c>
      <c r="B687" s="117">
        <f>'Active Log'!L689</f>
        <v>44757</v>
      </c>
      <c r="C687" t="str">
        <f>'Active Log'!S701</f>
        <v>Pending</v>
      </c>
      <c r="D687" t="str">
        <f t="shared" si="33"/>
        <v/>
      </c>
      <c r="E687" t="str">
        <f t="shared" ca="1" si="34"/>
        <v/>
      </c>
      <c r="F687" t="str">
        <f t="shared" ca="1" si="35"/>
        <v/>
      </c>
    </row>
    <row r="688" spans="1:6" x14ac:dyDescent="0.25">
      <c r="A688" t="str">
        <f>'Active Log'!A690</f>
        <v>NAIK-048</v>
      </c>
      <c r="B688" s="117">
        <f>'Active Log'!L690</f>
        <v>44757</v>
      </c>
      <c r="C688" t="str">
        <f>'Active Log'!S702</f>
        <v>Pending</v>
      </c>
      <c r="D688" t="str">
        <f t="shared" si="33"/>
        <v/>
      </c>
      <c r="E688" t="str">
        <f t="shared" ca="1" si="34"/>
        <v/>
      </c>
      <c r="F688" t="str">
        <f t="shared" ca="1" si="35"/>
        <v/>
      </c>
    </row>
    <row r="689" spans="1:6" x14ac:dyDescent="0.25">
      <c r="A689" t="str">
        <f>'Active Log'!A691</f>
        <v>NAIK-048</v>
      </c>
      <c r="B689" s="117">
        <f>'Active Log'!L691</f>
        <v>44757</v>
      </c>
      <c r="C689" t="str">
        <f>'Active Log'!S703</f>
        <v>Pending</v>
      </c>
      <c r="D689" t="str">
        <f t="shared" si="33"/>
        <v/>
      </c>
      <c r="E689" t="str">
        <f t="shared" ca="1" si="34"/>
        <v/>
      </c>
      <c r="F689" t="str">
        <f t="shared" ca="1" si="35"/>
        <v/>
      </c>
    </row>
    <row r="690" spans="1:6" x14ac:dyDescent="0.25">
      <c r="A690" t="str">
        <f>'Active Log'!A692</f>
        <v>NAIK-048</v>
      </c>
      <c r="B690" s="117">
        <f>'Active Log'!L692</f>
        <v>44757</v>
      </c>
      <c r="C690" t="str">
        <f>'Active Log'!S704</f>
        <v>Pending</v>
      </c>
      <c r="D690" t="str">
        <f t="shared" si="33"/>
        <v/>
      </c>
      <c r="E690" t="str">
        <f t="shared" ca="1" si="34"/>
        <v/>
      </c>
      <c r="F690" t="str">
        <f t="shared" ca="1" si="35"/>
        <v/>
      </c>
    </row>
    <row r="691" spans="1:6" x14ac:dyDescent="0.25">
      <c r="A691" t="str">
        <f>'Active Log'!A693</f>
        <v>NAIK-048</v>
      </c>
      <c r="B691" s="117">
        <f>'Active Log'!L693</f>
        <v>44757</v>
      </c>
      <c r="C691" t="str">
        <f>'Active Log'!S705</f>
        <v>Pending</v>
      </c>
      <c r="D691" t="str">
        <f t="shared" si="33"/>
        <v/>
      </c>
      <c r="E691" t="str">
        <f t="shared" ca="1" si="34"/>
        <v/>
      </c>
      <c r="F691" t="str">
        <f t="shared" ca="1" si="35"/>
        <v/>
      </c>
    </row>
    <row r="692" spans="1:6" x14ac:dyDescent="0.25">
      <c r="A692" t="str">
        <f>'Active Log'!A694</f>
        <v>NAIK-048</v>
      </c>
      <c r="B692" s="117">
        <f>'Active Log'!L694</f>
        <v>44757</v>
      </c>
      <c r="C692" t="str">
        <f>'Active Log'!S706</f>
        <v>Pending</v>
      </c>
      <c r="D692" t="str">
        <f t="shared" si="33"/>
        <v/>
      </c>
      <c r="E692" t="str">
        <f t="shared" ca="1" si="34"/>
        <v/>
      </c>
      <c r="F692" t="str">
        <f t="shared" ca="1" si="35"/>
        <v/>
      </c>
    </row>
    <row r="693" spans="1:6" x14ac:dyDescent="0.25">
      <c r="A693" t="str">
        <f>'Active Log'!A695</f>
        <v>NAIK-049</v>
      </c>
      <c r="B693" s="117">
        <f>'Active Log'!L695</f>
        <v>44942</v>
      </c>
      <c r="C693" t="str">
        <f>'Active Log'!S707</f>
        <v>Pending</v>
      </c>
      <c r="D693">
        <f t="shared" si="33"/>
        <v>44942</v>
      </c>
      <c r="E693">
        <f t="shared" ca="1" si="34"/>
        <v>30</v>
      </c>
      <c r="F693" t="str">
        <f t="shared" ca="1" si="35"/>
        <v>28-32</v>
      </c>
    </row>
    <row r="694" spans="1:6" x14ac:dyDescent="0.25">
      <c r="A694" t="str">
        <f>'Active Log'!A696</f>
        <v>NAIK-049</v>
      </c>
      <c r="B694" s="117">
        <f>'Active Log'!L696</f>
        <v>44942</v>
      </c>
      <c r="C694" t="str">
        <f>'Active Log'!S708</f>
        <v>Sent</v>
      </c>
      <c r="D694">
        <f t="shared" si="33"/>
        <v>44942</v>
      </c>
      <c r="E694">
        <f t="shared" ca="1" si="34"/>
        <v>30</v>
      </c>
      <c r="F694" t="str">
        <f t="shared" ca="1" si="35"/>
        <v>28-32</v>
      </c>
    </row>
    <row r="695" spans="1:6" x14ac:dyDescent="0.25">
      <c r="A695" t="str">
        <f>'Active Log'!A697</f>
        <v>NAIK-049</v>
      </c>
      <c r="B695" s="117">
        <f>'Active Log'!L697</f>
        <v>44942</v>
      </c>
      <c r="C695" t="str">
        <f>'Active Log'!S709</f>
        <v>Sent</v>
      </c>
      <c r="D695">
        <f t="shared" si="33"/>
        <v>44942</v>
      </c>
      <c r="E695">
        <f t="shared" ca="1" si="34"/>
        <v>30</v>
      </c>
      <c r="F695" t="str">
        <f t="shared" ca="1" si="35"/>
        <v>28-32</v>
      </c>
    </row>
    <row r="696" spans="1:6" x14ac:dyDescent="0.25">
      <c r="A696" t="str">
        <f>'Active Log'!A698</f>
        <v>NAIK-049</v>
      </c>
      <c r="B696" s="117">
        <f>'Active Log'!L698</f>
        <v>44942</v>
      </c>
      <c r="C696" t="str">
        <f>'Active Log'!S710</f>
        <v>Sent</v>
      </c>
      <c r="D696">
        <f t="shared" si="33"/>
        <v>44942</v>
      </c>
      <c r="E696">
        <f t="shared" ca="1" si="34"/>
        <v>30</v>
      </c>
      <c r="F696" t="str">
        <f t="shared" ca="1" si="35"/>
        <v>28-32</v>
      </c>
    </row>
    <row r="697" spans="1:6" x14ac:dyDescent="0.25">
      <c r="A697" t="str">
        <f>'Active Log'!A699</f>
        <v>NAIK-049</v>
      </c>
      <c r="B697" s="117">
        <f>'Active Log'!L699</f>
        <v>44942</v>
      </c>
      <c r="C697" t="str">
        <f>'Active Log'!S711</f>
        <v>Sent</v>
      </c>
      <c r="D697">
        <f t="shared" si="33"/>
        <v>44942</v>
      </c>
      <c r="E697">
        <f t="shared" ca="1" si="34"/>
        <v>30</v>
      </c>
      <c r="F697" t="str">
        <f t="shared" ca="1" si="35"/>
        <v>28-32</v>
      </c>
    </row>
    <row r="698" spans="1:6" x14ac:dyDescent="0.25">
      <c r="A698" t="str">
        <f>'Active Log'!A700</f>
        <v>NAIK-049</v>
      </c>
      <c r="B698" s="117">
        <f>'Active Log'!L700</f>
        <v>44942</v>
      </c>
      <c r="C698" t="str">
        <f>'Active Log'!S712</f>
        <v>Sent</v>
      </c>
      <c r="D698">
        <f t="shared" si="33"/>
        <v>44942</v>
      </c>
      <c r="E698">
        <f t="shared" ca="1" si="34"/>
        <v>30</v>
      </c>
      <c r="F698" t="str">
        <f t="shared" ca="1" si="35"/>
        <v>28-32</v>
      </c>
    </row>
    <row r="699" spans="1:6" x14ac:dyDescent="0.25">
      <c r="A699" t="str">
        <f>'Active Log'!A701</f>
        <v>NAIK-049</v>
      </c>
      <c r="B699" s="117">
        <f>'Active Log'!L701</f>
        <v>44942</v>
      </c>
      <c r="C699" t="str">
        <f>'Active Log'!S713</f>
        <v>Sent</v>
      </c>
      <c r="D699">
        <f t="shared" si="33"/>
        <v>44942</v>
      </c>
      <c r="E699">
        <f t="shared" ca="1" si="34"/>
        <v>30</v>
      </c>
      <c r="F699" t="str">
        <f t="shared" ca="1" si="35"/>
        <v>28-32</v>
      </c>
    </row>
    <row r="700" spans="1:6" x14ac:dyDescent="0.25">
      <c r="A700" t="str">
        <f>'Active Log'!A702</f>
        <v>NAIK-049</v>
      </c>
      <c r="B700" s="117">
        <f>'Active Log'!L702</f>
        <v>44942</v>
      </c>
      <c r="C700" t="str">
        <f>'Active Log'!S714</f>
        <v>Sent</v>
      </c>
      <c r="D700">
        <f t="shared" si="33"/>
        <v>44942</v>
      </c>
      <c r="E700">
        <f t="shared" ca="1" si="34"/>
        <v>30</v>
      </c>
      <c r="F700" t="str">
        <f t="shared" ca="1" si="35"/>
        <v>28-32</v>
      </c>
    </row>
    <row r="701" spans="1:6" x14ac:dyDescent="0.25">
      <c r="A701" t="str">
        <f>'Active Log'!A703</f>
        <v>NAIK-049</v>
      </c>
      <c r="B701" s="117">
        <f>'Active Log'!L703</f>
        <v>44942</v>
      </c>
      <c r="C701" t="str">
        <f>'Active Log'!S715</f>
        <v>Sent</v>
      </c>
      <c r="D701">
        <f t="shared" si="33"/>
        <v>44942</v>
      </c>
      <c r="E701">
        <f t="shared" ca="1" si="34"/>
        <v>30</v>
      </c>
      <c r="F701" t="str">
        <f t="shared" ca="1" si="35"/>
        <v>28-32</v>
      </c>
    </row>
    <row r="702" spans="1:6" x14ac:dyDescent="0.25">
      <c r="A702" t="str">
        <f>'Active Log'!A704</f>
        <v>NAIK-049</v>
      </c>
      <c r="B702" s="117">
        <f>'Active Log'!L704</f>
        <v>44942</v>
      </c>
      <c r="C702" t="str">
        <f>'Active Log'!S716</f>
        <v>Pending</v>
      </c>
      <c r="D702">
        <f t="shared" si="33"/>
        <v>44942</v>
      </c>
      <c r="E702">
        <f t="shared" ca="1" si="34"/>
        <v>30</v>
      </c>
      <c r="F702" t="str">
        <f t="shared" ca="1" si="35"/>
        <v>28-32</v>
      </c>
    </row>
    <row r="703" spans="1:6" x14ac:dyDescent="0.25">
      <c r="A703" t="str">
        <f>'Active Log'!A705</f>
        <v>NAIK-049</v>
      </c>
      <c r="B703" s="117">
        <f>'Active Log'!L705</f>
        <v>44942</v>
      </c>
      <c r="C703" t="str">
        <f>'Active Log'!S717</f>
        <v>Pending</v>
      </c>
      <c r="D703">
        <f t="shared" si="33"/>
        <v>44942</v>
      </c>
      <c r="E703">
        <f t="shared" ca="1" si="34"/>
        <v>30</v>
      </c>
      <c r="F703" t="str">
        <f t="shared" ca="1" si="35"/>
        <v>28-32</v>
      </c>
    </row>
    <row r="704" spans="1:6" x14ac:dyDescent="0.25">
      <c r="A704" t="str">
        <f>'Active Log'!A706</f>
        <v>NAIK-049</v>
      </c>
      <c r="B704" s="117">
        <f>'Active Log'!L706</f>
        <v>44942</v>
      </c>
      <c r="C704" t="str">
        <f>'Active Log'!S718</f>
        <v>Pending</v>
      </c>
      <c r="D704">
        <f t="shared" si="33"/>
        <v>44942</v>
      </c>
      <c r="E704">
        <f t="shared" ca="1" si="34"/>
        <v>30</v>
      </c>
      <c r="F704" t="str">
        <f t="shared" ca="1" si="35"/>
        <v>28-32</v>
      </c>
    </row>
    <row r="705" spans="1:6" x14ac:dyDescent="0.25">
      <c r="A705" t="str">
        <f>'Active Log'!A707</f>
        <v>NAIK-049</v>
      </c>
      <c r="B705" s="117">
        <f>'Active Log'!L707</f>
        <v>44942</v>
      </c>
      <c r="C705" t="str">
        <f>'Active Log'!S719</f>
        <v>Pending</v>
      </c>
      <c r="D705">
        <f t="shared" si="33"/>
        <v>44942</v>
      </c>
      <c r="E705">
        <f t="shared" ca="1" si="34"/>
        <v>30</v>
      </c>
      <c r="F705" t="str">
        <f t="shared" ca="1" si="35"/>
        <v>28-32</v>
      </c>
    </row>
    <row r="706" spans="1:6" x14ac:dyDescent="0.25">
      <c r="A706" t="str">
        <f>'Active Log'!A708</f>
        <v>NAIK-050</v>
      </c>
      <c r="B706" s="117">
        <f>'Active Log'!L708</f>
        <v>44911</v>
      </c>
      <c r="C706" t="str">
        <f>'Active Log'!S720</f>
        <v>Pending</v>
      </c>
      <c r="D706">
        <f t="shared" ref="D706:D769" si="36">IF(COUNTIFS($A$2:$A$1048576, A706, $C$2:$C$1048576, "complete")&gt;0, "", _xlfn.MAXIFS($B$2:$B$1048576, $A$2:$A$1048576, A706, $C$2:$C$1048576, "&lt;&gt;complete"))</f>
        <v>44911</v>
      </c>
      <c r="E706">
        <f t="shared" ref="E706:E769" ca="1" si="37">IF(D706&lt;&gt;"", FLOOR((TODAY()-D706)/7,1), "")</f>
        <v>34</v>
      </c>
      <c r="F706" t="str">
        <f t="shared" ref="F706:F769" ca="1" si="38">IF(E706&lt;&gt;"", VLOOKUP(E706, $H$2:$I$32, 2, TRUE), "")</f>
        <v>32-36</v>
      </c>
    </row>
    <row r="707" spans="1:6" x14ac:dyDescent="0.25">
      <c r="A707" t="str">
        <f>'Active Log'!A709</f>
        <v>NAIK-050</v>
      </c>
      <c r="B707" s="117">
        <f>'Active Log'!L709</f>
        <v>44911</v>
      </c>
      <c r="C707" t="str">
        <f>'Active Log'!S721</f>
        <v>Sent</v>
      </c>
      <c r="D707">
        <f t="shared" si="36"/>
        <v>44911</v>
      </c>
      <c r="E707">
        <f t="shared" ca="1" si="37"/>
        <v>34</v>
      </c>
      <c r="F707" t="str">
        <f t="shared" ca="1" si="38"/>
        <v>32-36</v>
      </c>
    </row>
    <row r="708" spans="1:6" x14ac:dyDescent="0.25">
      <c r="A708" t="str">
        <f>'Active Log'!A710</f>
        <v>NAIK-050</v>
      </c>
      <c r="B708" s="117">
        <f>'Active Log'!L710</f>
        <v>44911</v>
      </c>
      <c r="C708" t="str">
        <f>'Active Log'!S722</f>
        <v>Sent</v>
      </c>
      <c r="D708">
        <f t="shared" si="36"/>
        <v>44911</v>
      </c>
      <c r="E708">
        <f t="shared" ca="1" si="37"/>
        <v>34</v>
      </c>
      <c r="F708" t="str">
        <f t="shared" ca="1" si="38"/>
        <v>32-36</v>
      </c>
    </row>
    <row r="709" spans="1:6" x14ac:dyDescent="0.25">
      <c r="A709" t="str">
        <f>'Active Log'!A711</f>
        <v>NAIK-050</v>
      </c>
      <c r="B709" s="117">
        <f>'Active Log'!L711</f>
        <v>44911</v>
      </c>
      <c r="C709" t="str">
        <f>'Active Log'!S723</f>
        <v>Sent</v>
      </c>
      <c r="D709">
        <f t="shared" si="36"/>
        <v>44911</v>
      </c>
      <c r="E709">
        <f t="shared" ca="1" si="37"/>
        <v>34</v>
      </c>
      <c r="F709" t="str">
        <f t="shared" ca="1" si="38"/>
        <v>32-36</v>
      </c>
    </row>
    <row r="710" spans="1:6" x14ac:dyDescent="0.25">
      <c r="A710" t="str">
        <f>'Active Log'!A712</f>
        <v>NAIK-050</v>
      </c>
      <c r="B710" s="117">
        <f>'Active Log'!L712</f>
        <v>44911</v>
      </c>
      <c r="C710" t="str">
        <f>'Active Log'!S724</f>
        <v>Sent</v>
      </c>
      <c r="D710">
        <f t="shared" si="36"/>
        <v>44911</v>
      </c>
      <c r="E710">
        <f t="shared" ca="1" si="37"/>
        <v>34</v>
      </c>
      <c r="F710" t="str">
        <f t="shared" ca="1" si="38"/>
        <v>32-36</v>
      </c>
    </row>
    <row r="711" spans="1:6" x14ac:dyDescent="0.25">
      <c r="A711" t="str">
        <f>'Active Log'!A713</f>
        <v>NAIK-050</v>
      </c>
      <c r="B711" s="117">
        <f>'Active Log'!L713</f>
        <v>44911</v>
      </c>
      <c r="C711" t="str">
        <f>'Active Log'!S725</f>
        <v>Sent</v>
      </c>
      <c r="D711">
        <f t="shared" si="36"/>
        <v>44911</v>
      </c>
      <c r="E711">
        <f t="shared" ca="1" si="37"/>
        <v>34</v>
      </c>
      <c r="F711" t="str">
        <f t="shared" ca="1" si="38"/>
        <v>32-36</v>
      </c>
    </row>
    <row r="712" spans="1:6" x14ac:dyDescent="0.25">
      <c r="A712" t="str">
        <f>'Active Log'!A714</f>
        <v>NAIK-050</v>
      </c>
      <c r="B712" s="117">
        <f>'Active Log'!L714</f>
        <v>44911</v>
      </c>
      <c r="C712" t="str">
        <f>'Active Log'!S726</f>
        <v>Sent</v>
      </c>
      <c r="D712">
        <f t="shared" si="36"/>
        <v>44911</v>
      </c>
      <c r="E712">
        <f t="shared" ca="1" si="37"/>
        <v>34</v>
      </c>
      <c r="F712" t="str">
        <f t="shared" ca="1" si="38"/>
        <v>32-36</v>
      </c>
    </row>
    <row r="713" spans="1:6" x14ac:dyDescent="0.25">
      <c r="A713" t="str">
        <f>'Active Log'!A715</f>
        <v>NAIK-050</v>
      </c>
      <c r="B713" s="117">
        <f>'Active Log'!L715</f>
        <v>44911</v>
      </c>
      <c r="C713" t="str">
        <f>'Active Log'!S727</f>
        <v>Pending</v>
      </c>
      <c r="D713">
        <f t="shared" si="36"/>
        <v>44911</v>
      </c>
      <c r="E713">
        <f t="shared" ca="1" si="37"/>
        <v>34</v>
      </c>
      <c r="F713" t="str">
        <f t="shared" ca="1" si="38"/>
        <v>32-36</v>
      </c>
    </row>
    <row r="714" spans="1:6" x14ac:dyDescent="0.25">
      <c r="A714" t="str">
        <f>'Active Log'!A716</f>
        <v>NAIK-050</v>
      </c>
      <c r="B714" s="117">
        <f>'Active Log'!L716</f>
        <v>44911</v>
      </c>
      <c r="C714" t="str">
        <f>'Active Log'!S728</f>
        <v>Sent</v>
      </c>
      <c r="D714">
        <f t="shared" si="36"/>
        <v>44911</v>
      </c>
      <c r="E714">
        <f t="shared" ca="1" si="37"/>
        <v>34</v>
      </c>
      <c r="F714" t="str">
        <f t="shared" ca="1" si="38"/>
        <v>32-36</v>
      </c>
    </row>
    <row r="715" spans="1:6" x14ac:dyDescent="0.25">
      <c r="A715" t="str">
        <f>'Active Log'!A717</f>
        <v>NAIK-050</v>
      </c>
      <c r="B715" s="117">
        <f>'Active Log'!L717</f>
        <v>44911</v>
      </c>
      <c r="C715" t="str">
        <f>'Active Log'!S729</f>
        <v>Sent</v>
      </c>
      <c r="D715">
        <f t="shared" si="36"/>
        <v>44911</v>
      </c>
      <c r="E715">
        <f t="shared" ca="1" si="37"/>
        <v>34</v>
      </c>
      <c r="F715" t="str">
        <f t="shared" ca="1" si="38"/>
        <v>32-36</v>
      </c>
    </row>
    <row r="716" spans="1:6" x14ac:dyDescent="0.25">
      <c r="A716" t="str">
        <f>'Active Log'!A718</f>
        <v>NAIK-050</v>
      </c>
      <c r="B716" s="117">
        <f>'Active Log'!L718</f>
        <v>44911</v>
      </c>
      <c r="C716" t="str">
        <f>'Active Log'!S730</f>
        <v>Sent</v>
      </c>
      <c r="D716">
        <f t="shared" si="36"/>
        <v>44911</v>
      </c>
      <c r="E716">
        <f t="shared" ca="1" si="37"/>
        <v>34</v>
      </c>
      <c r="F716" t="str">
        <f t="shared" ca="1" si="38"/>
        <v>32-36</v>
      </c>
    </row>
    <row r="717" spans="1:6" x14ac:dyDescent="0.25">
      <c r="A717" t="str">
        <f>'Active Log'!A719</f>
        <v>NAIK-050</v>
      </c>
      <c r="B717" s="117">
        <f>'Active Log'!L719</f>
        <v>44911</v>
      </c>
      <c r="C717" t="str">
        <f>'Active Log'!S731</f>
        <v>Sent</v>
      </c>
      <c r="D717">
        <f t="shared" si="36"/>
        <v>44911</v>
      </c>
      <c r="E717">
        <f t="shared" ca="1" si="37"/>
        <v>34</v>
      </c>
      <c r="F717" t="str">
        <f t="shared" ca="1" si="38"/>
        <v>32-36</v>
      </c>
    </row>
    <row r="718" spans="1:6" x14ac:dyDescent="0.25">
      <c r="A718" t="str">
        <f>'Active Log'!A720</f>
        <v>NAIK-050</v>
      </c>
      <c r="B718" s="117">
        <f>'Active Log'!L720</f>
        <v>44911</v>
      </c>
      <c r="C718" t="str">
        <f>'Active Log'!S732</f>
        <v>Sent</v>
      </c>
      <c r="D718">
        <f t="shared" si="36"/>
        <v>44911</v>
      </c>
      <c r="E718">
        <f t="shared" ca="1" si="37"/>
        <v>34</v>
      </c>
      <c r="F718" t="str">
        <f t="shared" ca="1" si="38"/>
        <v>32-36</v>
      </c>
    </row>
    <row r="719" spans="1:6" x14ac:dyDescent="0.25">
      <c r="A719" t="str">
        <f>'Active Log'!A721</f>
        <v>NAIK-050</v>
      </c>
      <c r="B719" s="117">
        <f>'Active Log'!L721</f>
        <v>44911</v>
      </c>
      <c r="C719" t="str">
        <f>'Active Log'!S733</f>
        <v>Sent</v>
      </c>
      <c r="D719">
        <f t="shared" si="36"/>
        <v>44911</v>
      </c>
      <c r="E719">
        <f t="shared" ca="1" si="37"/>
        <v>34</v>
      </c>
      <c r="F719" t="str">
        <f t="shared" ca="1" si="38"/>
        <v>32-36</v>
      </c>
    </row>
    <row r="720" spans="1:6" x14ac:dyDescent="0.25">
      <c r="A720" t="str">
        <f>'Active Log'!A722</f>
        <v>NAIK-050</v>
      </c>
      <c r="B720" s="117">
        <f>'Active Log'!L722</f>
        <v>44911</v>
      </c>
      <c r="C720" t="str">
        <f>'Active Log'!S734</f>
        <v>Sent</v>
      </c>
      <c r="D720">
        <f t="shared" si="36"/>
        <v>44911</v>
      </c>
      <c r="E720">
        <f t="shared" ca="1" si="37"/>
        <v>34</v>
      </c>
      <c r="F720" t="str">
        <f t="shared" ca="1" si="38"/>
        <v>32-36</v>
      </c>
    </row>
    <row r="721" spans="1:6" x14ac:dyDescent="0.25">
      <c r="A721" t="str">
        <f>'Active Log'!A723</f>
        <v>NAIK-050</v>
      </c>
      <c r="B721" s="117">
        <f>'Active Log'!L723</f>
        <v>44911</v>
      </c>
      <c r="C721" t="str">
        <f>'Active Log'!S735</f>
        <v>Sent</v>
      </c>
      <c r="D721">
        <f t="shared" si="36"/>
        <v>44911</v>
      </c>
      <c r="E721">
        <f t="shared" ca="1" si="37"/>
        <v>34</v>
      </c>
      <c r="F721" t="str">
        <f t="shared" ca="1" si="38"/>
        <v>32-36</v>
      </c>
    </row>
    <row r="722" spans="1:6" x14ac:dyDescent="0.25">
      <c r="A722" t="str">
        <f>'Active Log'!A724</f>
        <v>NAIK-050</v>
      </c>
      <c r="B722" s="117">
        <f>'Active Log'!L724</f>
        <v>44911</v>
      </c>
      <c r="C722" t="str">
        <f>'Active Log'!S736</f>
        <v>Sent</v>
      </c>
      <c r="D722">
        <f t="shared" si="36"/>
        <v>44911</v>
      </c>
      <c r="E722">
        <f t="shared" ca="1" si="37"/>
        <v>34</v>
      </c>
      <c r="F722" t="str">
        <f t="shared" ca="1" si="38"/>
        <v>32-36</v>
      </c>
    </row>
    <row r="723" spans="1:6" x14ac:dyDescent="0.25">
      <c r="A723" t="str">
        <f>'Active Log'!A725</f>
        <v>NAIK-050</v>
      </c>
      <c r="B723" s="117">
        <f>'Active Log'!L725</f>
        <v>44911</v>
      </c>
      <c r="C723" t="str">
        <f>'Active Log'!S737</f>
        <v>Sent</v>
      </c>
      <c r="D723">
        <f t="shared" si="36"/>
        <v>44911</v>
      </c>
      <c r="E723">
        <f t="shared" ca="1" si="37"/>
        <v>34</v>
      </c>
      <c r="F723" t="str">
        <f t="shared" ca="1" si="38"/>
        <v>32-36</v>
      </c>
    </row>
    <row r="724" spans="1:6" x14ac:dyDescent="0.25">
      <c r="A724" t="str">
        <f>'Active Log'!A726</f>
        <v>NAIK-050</v>
      </c>
      <c r="B724" s="117">
        <f>'Active Log'!L726</f>
        <v>44911</v>
      </c>
      <c r="C724" t="str">
        <f>'Active Log'!S738</f>
        <v>Sent</v>
      </c>
      <c r="D724">
        <f t="shared" si="36"/>
        <v>44911</v>
      </c>
      <c r="E724">
        <f t="shared" ca="1" si="37"/>
        <v>34</v>
      </c>
      <c r="F724" t="str">
        <f t="shared" ca="1" si="38"/>
        <v>32-36</v>
      </c>
    </row>
    <row r="725" spans="1:6" x14ac:dyDescent="0.25">
      <c r="A725" t="str">
        <f>'Active Log'!A727</f>
        <v>NAIK-050</v>
      </c>
      <c r="B725" s="117">
        <f>'Active Log'!L727</f>
        <v>44911</v>
      </c>
      <c r="C725" t="str">
        <f>'Active Log'!S739</f>
        <v>Sent</v>
      </c>
      <c r="D725">
        <f t="shared" si="36"/>
        <v>44911</v>
      </c>
      <c r="E725">
        <f t="shared" ca="1" si="37"/>
        <v>34</v>
      </c>
      <c r="F725" t="str">
        <f t="shared" ca="1" si="38"/>
        <v>32-36</v>
      </c>
    </row>
    <row r="726" spans="1:6" x14ac:dyDescent="0.25">
      <c r="A726" t="str">
        <f>'Active Log'!A728</f>
        <v>NAIK-050</v>
      </c>
      <c r="B726" s="117">
        <f>'Active Log'!L728</f>
        <v>44911</v>
      </c>
      <c r="C726" t="str">
        <f>'Active Log'!S740</f>
        <v>Sent</v>
      </c>
      <c r="D726">
        <f t="shared" si="36"/>
        <v>44911</v>
      </c>
      <c r="E726">
        <f t="shared" ca="1" si="37"/>
        <v>34</v>
      </c>
      <c r="F726" t="str">
        <f t="shared" ca="1" si="38"/>
        <v>32-36</v>
      </c>
    </row>
    <row r="727" spans="1:6" x14ac:dyDescent="0.25">
      <c r="A727" t="str">
        <f>'Active Log'!A729</f>
        <v>NAIK-050</v>
      </c>
      <c r="B727" s="117">
        <f>'Active Log'!L729</f>
        <v>44911</v>
      </c>
      <c r="C727" t="str">
        <f>'Active Log'!S741</f>
        <v>Sent</v>
      </c>
      <c r="D727">
        <f t="shared" si="36"/>
        <v>44911</v>
      </c>
      <c r="E727">
        <f t="shared" ca="1" si="37"/>
        <v>34</v>
      </c>
      <c r="F727" t="str">
        <f t="shared" ca="1" si="38"/>
        <v>32-36</v>
      </c>
    </row>
    <row r="728" spans="1:6" x14ac:dyDescent="0.25">
      <c r="A728" t="str">
        <f>'Active Log'!A730</f>
        <v>NAIK-050</v>
      </c>
      <c r="B728" s="117">
        <f>'Active Log'!L730</f>
        <v>44911</v>
      </c>
      <c r="C728" t="str">
        <f>'Active Log'!S742</f>
        <v>Sent</v>
      </c>
      <c r="D728">
        <f t="shared" si="36"/>
        <v>44911</v>
      </c>
      <c r="E728">
        <f t="shared" ca="1" si="37"/>
        <v>34</v>
      </c>
      <c r="F728" t="str">
        <f t="shared" ca="1" si="38"/>
        <v>32-36</v>
      </c>
    </row>
    <row r="729" spans="1:6" x14ac:dyDescent="0.25">
      <c r="A729" t="str">
        <f>'Active Log'!A731</f>
        <v>NAIK-050</v>
      </c>
      <c r="B729" s="117">
        <f>'Active Log'!L731</f>
        <v>44911</v>
      </c>
      <c r="C729" t="str">
        <f>'Active Log'!S743</f>
        <v>Pending</v>
      </c>
      <c r="D729">
        <f t="shared" si="36"/>
        <v>44911</v>
      </c>
      <c r="E729">
        <f t="shared" ca="1" si="37"/>
        <v>34</v>
      </c>
      <c r="F729" t="str">
        <f t="shared" ca="1" si="38"/>
        <v>32-36</v>
      </c>
    </row>
    <row r="730" spans="1:6" x14ac:dyDescent="0.25">
      <c r="A730" t="str">
        <f>'Active Log'!A732</f>
        <v>NAIK-050</v>
      </c>
      <c r="B730" s="117">
        <f>'Active Log'!L732</f>
        <v>44911</v>
      </c>
      <c r="C730" t="str">
        <f>'Active Log'!S744</f>
        <v>Pending</v>
      </c>
      <c r="D730">
        <f t="shared" si="36"/>
        <v>44911</v>
      </c>
      <c r="E730">
        <f t="shared" ca="1" si="37"/>
        <v>34</v>
      </c>
      <c r="F730" t="str">
        <f t="shared" ca="1" si="38"/>
        <v>32-36</v>
      </c>
    </row>
    <row r="731" spans="1:6" x14ac:dyDescent="0.25">
      <c r="A731" t="str">
        <f>'Active Log'!A733</f>
        <v>NAIK-050</v>
      </c>
      <c r="B731" s="117">
        <f>'Active Log'!L733</f>
        <v>44911</v>
      </c>
      <c r="C731" t="str">
        <f>'Active Log'!S745</f>
        <v>Pending</v>
      </c>
      <c r="D731">
        <f t="shared" si="36"/>
        <v>44911</v>
      </c>
      <c r="E731">
        <f t="shared" ca="1" si="37"/>
        <v>34</v>
      </c>
      <c r="F731" t="str">
        <f t="shared" ca="1" si="38"/>
        <v>32-36</v>
      </c>
    </row>
    <row r="732" spans="1:6" x14ac:dyDescent="0.25">
      <c r="A732" t="str">
        <f>'Active Log'!A734</f>
        <v>NAIK-050</v>
      </c>
      <c r="B732" s="117">
        <f>'Active Log'!L734</f>
        <v>44911</v>
      </c>
      <c r="C732" t="str">
        <f>'Active Log'!S746</f>
        <v>Pending</v>
      </c>
      <c r="D732">
        <f t="shared" si="36"/>
        <v>44911</v>
      </c>
      <c r="E732">
        <f t="shared" ca="1" si="37"/>
        <v>34</v>
      </c>
      <c r="F732" t="str">
        <f t="shared" ca="1" si="38"/>
        <v>32-36</v>
      </c>
    </row>
    <row r="733" spans="1:6" x14ac:dyDescent="0.25">
      <c r="A733" t="str">
        <f>'Active Log'!A735</f>
        <v>NAIK-050</v>
      </c>
      <c r="B733" s="117">
        <f>'Active Log'!L735</f>
        <v>44911</v>
      </c>
      <c r="C733" t="str">
        <f>'Active Log'!S747</f>
        <v>Pending</v>
      </c>
      <c r="D733">
        <f t="shared" si="36"/>
        <v>44911</v>
      </c>
      <c r="E733">
        <f t="shared" ca="1" si="37"/>
        <v>34</v>
      </c>
      <c r="F733" t="str">
        <f t="shared" ca="1" si="38"/>
        <v>32-36</v>
      </c>
    </row>
    <row r="734" spans="1:6" x14ac:dyDescent="0.25">
      <c r="A734" t="str">
        <f>'Active Log'!A736</f>
        <v>NAIK-050</v>
      </c>
      <c r="B734" s="117">
        <f>'Active Log'!L736</f>
        <v>44911</v>
      </c>
      <c r="C734" t="str">
        <f>'Active Log'!S748</f>
        <v>Pending</v>
      </c>
      <c r="D734">
        <f t="shared" si="36"/>
        <v>44911</v>
      </c>
      <c r="E734">
        <f t="shared" ca="1" si="37"/>
        <v>34</v>
      </c>
      <c r="F734" t="str">
        <f t="shared" ca="1" si="38"/>
        <v>32-36</v>
      </c>
    </row>
    <row r="735" spans="1:6" x14ac:dyDescent="0.25">
      <c r="A735" t="str">
        <f>'Active Log'!A737</f>
        <v>NAIK-050</v>
      </c>
      <c r="B735" s="117">
        <f>'Active Log'!L737</f>
        <v>44911</v>
      </c>
      <c r="C735" t="str">
        <f>'Active Log'!S749</f>
        <v>Pending</v>
      </c>
      <c r="D735">
        <f t="shared" si="36"/>
        <v>44911</v>
      </c>
      <c r="E735">
        <f t="shared" ca="1" si="37"/>
        <v>34</v>
      </c>
      <c r="F735" t="str">
        <f t="shared" ca="1" si="38"/>
        <v>32-36</v>
      </c>
    </row>
    <row r="736" spans="1:6" x14ac:dyDescent="0.25">
      <c r="A736" t="str">
        <f>'Active Log'!A738</f>
        <v>NAIK-050</v>
      </c>
      <c r="B736" s="117">
        <f>'Active Log'!L738</f>
        <v>44911</v>
      </c>
      <c r="C736" t="str">
        <f>'Active Log'!S750</f>
        <v>Pending</v>
      </c>
      <c r="D736">
        <f t="shared" si="36"/>
        <v>44911</v>
      </c>
      <c r="E736">
        <f t="shared" ca="1" si="37"/>
        <v>34</v>
      </c>
      <c r="F736" t="str">
        <f t="shared" ca="1" si="38"/>
        <v>32-36</v>
      </c>
    </row>
    <row r="737" spans="1:6" x14ac:dyDescent="0.25">
      <c r="A737" t="str">
        <f>'Active Log'!A739</f>
        <v>NAIK-050</v>
      </c>
      <c r="B737" s="117">
        <f>'Active Log'!L739</f>
        <v>44911</v>
      </c>
      <c r="C737" t="str">
        <f>'Active Log'!S751</f>
        <v>Pending</v>
      </c>
      <c r="D737">
        <f t="shared" si="36"/>
        <v>44911</v>
      </c>
      <c r="E737">
        <f t="shared" ca="1" si="37"/>
        <v>34</v>
      </c>
      <c r="F737" t="str">
        <f t="shared" ca="1" si="38"/>
        <v>32-36</v>
      </c>
    </row>
    <row r="738" spans="1:6" x14ac:dyDescent="0.25">
      <c r="A738" t="str">
        <f>'Active Log'!A740</f>
        <v>NAIK-050</v>
      </c>
      <c r="B738" s="117">
        <f>'Active Log'!L740</f>
        <v>44911</v>
      </c>
      <c r="C738" t="str">
        <f>'Active Log'!S752</f>
        <v>Pending</v>
      </c>
      <c r="D738">
        <f t="shared" si="36"/>
        <v>44911</v>
      </c>
      <c r="E738">
        <f t="shared" ca="1" si="37"/>
        <v>34</v>
      </c>
      <c r="F738" t="str">
        <f t="shared" ca="1" si="38"/>
        <v>32-36</v>
      </c>
    </row>
    <row r="739" spans="1:6" x14ac:dyDescent="0.25">
      <c r="A739" t="str">
        <f>'Active Log'!A741</f>
        <v>NAIK-050</v>
      </c>
      <c r="B739" s="117">
        <f>'Active Log'!L741</f>
        <v>44911</v>
      </c>
      <c r="C739" t="str">
        <f>'Active Log'!S753</f>
        <v>Pending</v>
      </c>
      <c r="D739">
        <f t="shared" si="36"/>
        <v>44911</v>
      </c>
      <c r="E739">
        <f t="shared" ca="1" si="37"/>
        <v>34</v>
      </c>
      <c r="F739" t="str">
        <f t="shared" ca="1" si="38"/>
        <v>32-36</v>
      </c>
    </row>
    <row r="740" spans="1:6" x14ac:dyDescent="0.25">
      <c r="A740" t="str">
        <f>'Active Log'!A742</f>
        <v>NAIK-050</v>
      </c>
      <c r="B740" s="117">
        <f>'Active Log'!L742</f>
        <v>44911</v>
      </c>
      <c r="C740" t="str">
        <f>'Active Log'!S754</f>
        <v>Pending</v>
      </c>
      <c r="D740">
        <f t="shared" si="36"/>
        <v>44911</v>
      </c>
      <c r="E740">
        <f t="shared" ca="1" si="37"/>
        <v>34</v>
      </c>
      <c r="F740" t="str">
        <f t="shared" ca="1" si="38"/>
        <v>32-36</v>
      </c>
    </row>
    <row r="741" spans="1:6" x14ac:dyDescent="0.25">
      <c r="A741" t="str">
        <f>'Active Log'!A743</f>
        <v>NAIK-050</v>
      </c>
      <c r="B741" s="117">
        <f>'Active Log'!L743</f>
        <v>44911</v>
      </c>
      <c r="C741" t="str">
        <f>'Active Log'!S755</f>
        <v>Pending</v>
      </c>
      <c r="D741">
        <f t="shared" si="36"/>
        <v>44911</v>
      </c>
      <c r="E741">
        <f t="shared" ca="1" si="37"/>
        <v>34</v>
      </c>
      <c r="F741" t="str">
        <f t="shared" ca="1" si="38"/>
        <v>32-36</v>
      </c>
    </row>
    <row r="742" spans="1:6" x14ac:dyDescent="0.25">
      <c r="A742" t="str">
        <f>'Active Log'!A744</f>
        <v>NAIK-050</v>
      </c>
      <c r="B742" s="117">
        <f>'Active Log'!L744</f>
        <v>44911</v>
      </c>
      <c r="C742" t="str">
        <f>'Active Log'!S756</f>
        <v>Pending</v>
      </c>
      <c r="D742">
        <f t="shared" si="36"/>
        <v>44911</v>
      </c>
      <c r="E742">
        <f t="shared" ca="1" si="37"/>
        <v>34</v>
      </c>
      <c r="F742" t="str">
        <f t="shared" ca="1" si="38"/>
        <v>32-36</v>
      </c>
    </row>
    <row r="743" spans="1:6" x14ac:dyDescent="0.25">
      <c r="A743" t="str">
        <f>'Active Log'!A745</f>
        <v>NAIK-050</v>
      </c>
      <c r="B743" s="117">
        <f>'Active Log'!L745</f>
        <v>44911</v>
      </c>
      <c r="C743" t="str">
        <f>'Active Log'!S757</f>
        <v>Pending</v>
      </c>
      <c r="D743">
        <f t="shared" si="36"/>
        <v>44911</v>
      </c>
      <c r="E743">
        <f t="shared" ca="1" si="37"/>
        <v>34</v>
      </c>
      <c r="F743" t="str">
        <f t="shared" ca="1" si="38"/>
        <v>32-36</v>
      </c>
    </row>
    <row r="744" spans="1:6" x14ac:dyDescent="0.25">
      <c r="A744" t="str">
        <f>'Active Log'!A746</f>
        <v>NAIK-050</v>
      </c>
      <c r="B744" s="117">
        <f>'Active Log'!L746</f>
        <v>44911</v>
      </c>
      <c r="C744" t="str">
        <f>'Active Log'!S758</f>
        <v>Pending</v>
      </c>
      <c r="D744">
        <f t="shared" si="36"/>
        <v>44911</v>
      </c>
      <c r="E744">
        <f t="shared" ca="1" si="37"/>
        <v>34</v>
      </c>
      <c r="F744" t="str">
        <f t="shared" ca="1" si="38"/>
        <v>32-36</v>
      </c>
    </row>
    <row r="745" spans="1:6" x14ac:dyDescent="0.25">
      <c r="A745" t="str">
        <f>'Active Log'!A747</f>
        <v>NAIK-050</v>
      </c>
      <c r="B745" s="117">
        <f>'Active Log'!L747</f>
        <v>44911</v>
      </c>
      <c r="C745" t="str">
        <f>'Active Log'!S759</f>
        <v>Pending</v>
      </c>
      <c r="D745">
        <f t="shared" si="36"/>
        <v>44911</v>
      </c>
      <c r="E745">
        <f t="shared" ca="1" si="37"/>
        <v>34</v>
      </c>
      <c r="F745" t="str">
        <f t="shared" ca="1" si="38"/>
        <v>32-36</v>
      </c>
    </row>
    <row r="746" spans="1:6" x14ac:dyDescent="0.25">
      <c r="A746" t="str">
        <f>'Active Log'!A748</f>
        <v>NAIK-050</v>
      </c>
      <c r="B746" s="117">
        <f>'Active Log'!L748</f>
        <v>44911</v>
      </c>
      <c r="C746" t="str">
        <f>'Active Log'!S760</f>
        <v>Pending</v>
      </c>
      <c r="D746">
        <f t="shared" si="36"/>
        <v>44911</v>
      </c>
      <c r="E746">
        <f t="shared" ca="1" si="37"/>
        <v>34</v>
      </c>
      <c r="F746" t="str">
        <f t="shared" ca="1" si="38"/>
        <v>32-36</v>
      </c>
    </row>
    <row r="747" spans="1:6" x14ac:dyDescent="0.25">
      <c r="A747" t="str">
        <f>'Active Log'!A749</f>
        <v>NAIK-050</v>
      </c>
      <c r="B747" s="117">
        <f>'Active Log'!L749</f>
        <v>44911</v>
      </c>
      <c r="C747" t="str">
        <f>'Active Log'!S761</f>
        <v>Pending</v>
      </c>
      <c r="D747">
        <f t="shared" si="36"/>
        <v>44911</v>
      </c>
      <c r="E747">
        <f t="shared" ca="1" si="37"/>
        <v>34</v>
      </c>
      <c r="F747" t="str">
        <f t="shared" ca="1" si="38"/>
        <v>32-36</v>
      </c>
    </row>
    <row r="748" spans="1:6" x14ac:dyDescent="0.25">
      <c r="A748" t="str">
        <f>'Active Log'!A750</f>
        <v>NAIK-050</v>
      </c>
      <c r="B748" s="117">
        <f>'Active Log'!L750</f>
        <v>44911</v>
      </c>
      <c r="C748" t="str">
        <f>'Active Log'!S762</f>
        <v>Pending</v>
      </c>
      <c r="D748">
        <f t="shared" si="36"/>
        <v>44911</v>
      </c>
      <c r="E748">
        <f t="shared" ca="1" si="37"/>
        <v>34</v>
      </c>
      <c r="F748" t="str">
        <f t="shared" ca="1" si="38"/>
        <v>32-36</v>
      </c>
    </row>
    <row r="749" spans="1:6" x14ac:dyDescent="0.25">
      <c r="A749" t="str">
        <f>'Active Log'!A751</f>
        <v>NAIK-050</v>
      </c>
      <c r="B749" s="117">
        <f>'Active Log'!L751</f>
        <v>44911</v>
      </c>
      <c r="C749" t="str">
        <f>'Active Log'!S763</f>
        <v>Sent</v>
      </c>
      <c r="D749">
        <f t="shared" si="36"/>
        <v>44911</v>
      </c>
      <c r="E749">
        <f t="shared" ca="1" si="37"/>
        <v>34</v>
      </c>
      <c r="F749" t="str">
        <f t="shared" ca="1" si="38"/>
        <v>32-36</v>
      </c>
    </row>
    <row r="750" spans="1:6" x14ac:dyDescent="0.25">
      <c r="A750" t="str">
        <f>'Active Log'!A752</f>
        <v>NAIK-050</v>
      </c>
      <c r="B750" s="117">
        <f>'Active Log'!L752</f>
        <v>44911</v>
      </c>
      <c r="C750" t="str">
        <f>'Active Log'!S764</f>
        <v>Sent</v>
      </c>
      <c r="D750">
        <f t="shared" si="36"/>
        <v>44911</v>
      </c>
      <c r="E750">
        <f t="shared" ca="1" si="37"/>
        <v>34</v>
      </c>
      <c r="F750" t="str">
        <f t="shared" ca="1" si="38"/>
        <v>32-36</v>
      </c>
    </row>
    <row r="751" spans="1:6" x14ac:dyDescent="0.25">
      <c r="A751" t="str">
        <f>'Active Log'!A753</f>
        <v>NAIK-050</v>
      </c>
      <c r="B751" s="117">
        <f>'Active Log'!L753</f>
        <v>44911</v>
      </c>
      <c r="C751" t="str">
        <f>'Active Log'!S765</f>
        <v>Sent</v>
      </c>
      <c r="D751">
        <f t="shared" si="36"/>
        <v>44911</v>
      </c>
      <c r="E751">
        <f t="shared" ca="1" si="37"/>
        <v>34</v>
      </c>
      <c r="F751" t="str">
        <f t="shared" ca="1" si="38"/>
        <v>32-36</v>
      </c>
    </row>
    <row r="752" spans="1:6" x14ac:dyDescent="0.25">
      <c r="A752" t="str">
        <f>'Active Log'!A754</f>
        <v>NAIK-050</v>
      </c>
      <c r="B752" s="117">
        <f>'Active Log'!L754</f>
        <v>44911</v>
      </c>
      <c r="C752" t="str">
        <f>'Active Log'!S766</f>
        <v>Sent</v>
      </c>
      <c r="D752">
        <f t="shared" si="36"/>
        <v>44911</v>
      </c>
      <c r="E752">
        <f t="shared" ca="1" si="37"/>
        <v>34</v>
      </c>
      <c r="F752" t="str">
        <f t="shared" ca="1" si="38"/>
        <v>32-36</v>
      </c>
    </row>
    <row r="753" spans="1:6" x14ac:dyDescent="0.25">
      <c r="A753" t="str">
        <f>'Active Log'!A755</f>
        <v>NAIK-050</v>
      </c>
      <c r="B753" s="117">
        <f>'Active Log'!L755</f>
        <v>44911</v>
      </c>
      <c r="C753" t="str">
        <f>'Active Log'!S767</f>
        <v>Suspended</v>
      </c>
      <c r="D753">
        <f t="shared" si="36"/>
        <v>44911</v>
      </c>
      <c r="E753">
        <f t="shared" ca="1" si="37"/>
        <v>34</v>
      </c>
      <c r="F753" t="str">
        <f t="shared" ca="1" si="38"/>
        <v>32-36</v>
      </c>
    </row>
    <row r="754" spans="1:6" x14ac:dyDescent="0.25">
      <c r="A754" t="str">
        <f>'Active Log'!A756</f>
        <v>NAIK-050</v>
      </c>
      <c r="B754" s="117">
        <f>'Active Log'!L756</f>
        <v>44911</v>
      </c>
      <c r="C754" t="str">
        <f>'Active Log'!S768</f>
        <v>Sent</v>
      </c>
      <c r="D754">
        <f t="shared" si="36"/>
        <v>44911</v>
      </c>
      <c r="E754">
        <f t="shared" ca="1" si="37"/>
        <v>34</v>
      </c>
      <c r="F754" t="str">
        <f t="shared" ca="1" si="38"/>
        <v>32-36</v>
      </c>
    </row>
    <row r="755" spans="1:6" x14ac:dyDescent="0.25">
      <c r="A755" t="str">
        <f>'Active Log'!A757</f>
        <v>NAIK-050</v>
      </c>
      <c r="B755" s="117">
        <f>'Active Log'!L757</f>
        <v>44911</v>
      </c>
      <c r="C755" t="str">
        <f>'Active Log'!S769</f>
        <v>Sent</v>
      </c>
      <c r="D755">
        <f t="shared" si="36"/>
        <v>44911</v>
      </c>
      <c r="E755">
        <f t="shared" ca="1" si="37"/>
        <v>34</v>
      </c>
      <c r="F755" t="str">
        <f t="shared" ca="1" si="38"/>
        <v>32-36</v>
      </c>
    </row>
    <row r="756" spans="1:6" x14ac:dyDescent="0.25">
      <c r="A756" t="str">
        <f>'Active Log'!A758</f>
        <v>NAIK-050</v>
      </c>
      <c r="B756" s="117">
        <f>'Active Log'!L758</f>
        <v>44911</v>
      </c>
      <c r="C756" t="str">
        <f>'Active Log'!S770</f>
        <v>Sent</v>
      </c>
      <c r="D756">
        <f t="shared" si="36"/>
        <v>44911</v>
      </c>
      <c r="E756">
        <f t="shared" ca="1" si="37"/>
        <v>34</v>
      </c>
      <c r="F756" t="str">
        <f t="shared" ca="1" si="38"/>
        <v>32-36</v>
      </c>
    </row>
    <row r="757" spans="1:6" x14ac:dyDescent="0.25">
      <c r="A757" t="str">
        <f>'Active Log'!A759</f>
        <v>NAIK-050</v>
      </c>
      <c r="B757" s="117">
        <f>'Active Log'!L759</f>
        <v>44911</v>
      </c>
      <c r="C757" t="str">
        <f>'Active Log'!S771</f>
        <v>Sent</v>
      </c>
      <c r="D757">
        <f t="shared" si="36"/>
        <v>44911</v>
      </c>
      <c r="E757">
        <f t="shared" ca="1" si="37"/>
        <v>34</v>
      </c>
      <c r="F757" t="str">
        <f t="shared" ca="1" si="38"/>
        <v>32-36</v>
      </c>
    </row>
    <row r="758" spans="1:6" x14ac:dyDescent="0.25">
      <c r="A758" t="str">
        <f>'Active Log'!A760</f>
        <v>NAIK-050</v>
      </c>
      <c r="B758" s="117">
        <f>'Active Log'!L760</f>
        <v>44911</v>
      </c>
      <c r="C758" t="str">
        <f>'Active Log'!S772</f>
        <v>Sent</v>
      </c>
      <c r="D758">
        <f t="shared" si="36"/>
        <v>44911</v>
      </c>
      <c r="E758">
        <f t="shared" ca="1" si="37"/>
        <v>34</v>
      </c>
      <c r="F758" t="str">
        <f t="shared" ca="1" si="38"/>
        <v>32-36</v>
      </c>
    </row>
    <row r="759" spans="1:6" x14ac:dyDescent="0.25">
      <c r="A759" t="str">
        <f>'Active Log'!A761</f>
        <v>NAIK-050</v>
      </c>
      <c r="B759" s="117">
        <f>'Active Log'!L761</f>
        <v>44911</v>
      </c>
      <c r="C759" t="str">
        <f>'Active Log'!S773</f>
        <v>Sent</v>
      </c>
      <c r="D759">
        <f t="shared" si="36"/>
        <v>44911</v>
      </c>
      <c r="E759">
        <f t="shared" ca="1" si="37"/>
        <v>34</v>
      </c>
      <c r="F759" t="str">
        <f t="shared" ca="1" si="38"/>
        <v>32-36</v>
      </c>
    </row>
    <row r="760" spans="1:6" x14ac:dyDescent="0.25">
      <c r="A760" t="str">
        <f>'Active Log'!A762</f>
        <v>NAIK-050</v>
      </c>
      <c r="B760" s="117">
        <f>'Active Log'!L762</f>
        <v>44911</v>
      </c>
      <c r="C760" t="str">
        <f>'Active Log'!S774</f>
        <v>DOS</v>
      </c>
      <c r="D760">
        <f t="shared" si="36"/>
        <v>44911</v>
      </c>
      <c r="E760">
        <f t="shared" ca="1" si="37"/>
        <v>34</v>
      </c>
      <c r="F760" t="str">
        <f t="shared" ca="1" si="38"/>
        <v>32-36</v>
      </c>
    </row>
    <row r="761" spans="1:6" x14ac:dyDescent="0.25">
      <c r="A761" t="str">
        <f>'Active Log'!A763</f>
        <v>NAIK-051</v>
      </c>
      <c r="B761" s="117">
        <f>'Active Log'!L763</f>
        <v>45021</v>
      </c>
      <c r="C761" t="str">
        <f>'Active Log'!S775</f>
        <v>DOS</v>
      </c>
      <c r="D761">
        <f t="shared" si="36"/>
        <v>45021</v>
      </c>
      <c r="E761">
        <f t="shared" ca="1" si="37"/>
        <v>19</v>
      </c>
      <c r="F761" t="str">
        <f t="shared" ca="1" si="38"/>
        <v>16-20</v>
      </c>
    </row>
    <row r="762" spans="1:6" x14ac:dyDescent="0.25">
      <c r="A762" t="str">
        <f>'Active Log'!A764</f>
        <v>NAIK-051</v>
      </c>
      <c r="B762" s="117">
        <f>'Active Log'!L764</f>
        <v>45021</v>
      </c>
      <c r="C762" t="str">
        <f>'Active Log'!S776</f>
        <v>Sent</v>
      </c>
      <c r="D762">
        <f t="shared" si="36"/>
        <v>45021</v>
      </c>
      <c r="E762">
        <f t="shared" ca="1" si="37"/>
        <v>19</v>
      </c>
      <c r="F762" t="str">
        <f t="shared" ca="1" si="38"/>
        <v>16-20</v>
      </c>
    </row>
    <row r="763" spans="1:6" x14ac:dyDescent="0.25">
      <c r="A763" t="str">
        <f>'Active Log'!A765</f>
        <v>NAIK-052</v>
      </c>
      <c r="B763" s="117">
        <f>'Active Log'!L765</f>
        <v>45091</v>
      </c>
      <c r="C763" t="str">
        <f>'Active Log'!S777</f>
        <v>Sent</v>
      </c>
      <c r="D763">
        <f t="shared" si="36"/>
        <v>45091</v>
      </c>
      <c r="E763">
        <f t="shared" ca="1" si="37"/>
        <v>9</v>
      </c>
      <c r="F763" t="str">
        <f t="shared" ca="1" si="38"/>
        <v>8-12</v>
      </c>
    </row>
    <row r="764" spans="1:6" x14ac:dyDescent="0.25">
      <c r="A764" t="str">
        <f>'Active Log'!A766</f>
        <v>NAIK-052</v>
      </c>
      <c r="B764" s="117">
        <f>'Active Log'!L766</f>
        <v>45091</v>
      </c>
      <c r="C764" t="str">
        <f>'Active Log'!S778</f>
        <v>Sent</v>
      </c>
      <c r="D764">
        <f t="shared" si="36"/>
        <v>45091</v>
      </c>
      <c r="E764">
        <f t="shared" ca="1" si="37"/>
        <v>9</v>
      </c>
      <c r="F764" t="str">
        <f t="shared" ca="1" si="38"/>
        <v>8-12</v>
      </c>
    </row>
    <row r="765" spans="1:6" x14ac:dyDescent="0.25">
      <c r="A765" t="str">
        <f>'Active Log'!A767</f>
        <v>NAIK-052</v>
      </c>
      <c r="C765" t="str">
        <f>'Active Log'!S779</f>
        <v>Sent</v>
      </c>
      <c r="D765">
        <f t="shared" si="36"/>
        <v>45091</v>
      </c>
      <c r="E765">
        <f t="shared" ca="1" si="37"/>
        <v>9</v>
      </c>
      <c r="F765" t="str">
        <f t="shared" ca="1" si="38"/>
        <v>8-12</v>
      </c>
    </row>
    <row r="766" spans="1:6" x14ac:dyDescent="0.25">
      <c r="A766" t="str">
        <f>'Active Log'!A768</f>
        <v>PELLOLI-001</v>
      </c>
      <c r="B766" s="117">
        <f>'Active Log'!L768</f>
        <v>44950</v>
      </c>
      <c r="C766" t="str">
        <f>'Active Log'!S780</f>
        <v>Sent</v>
      </c>
      <c r="D766">
        <f t="shared" si="36"/>
        <v>44950</v>
      </c>
      <c r="E766">
        <f t="shared" ca="1" si="37"/>
        <v>29</v>
      </c>
      <c r="F766" t="str">
        <f t="shared" ca="1" si="38"/>
        <v>28-32</v>
      </c>
    </row>
    <row r="767" spans="1:6" x14ac:dyDescent="0.25">
      <c r="A767" t="str">
        <f>'Active Log'!A769</f>
        <v>PELLOLI-001</v>
      </c>
      <c r="B767" s="117">
        <f>'Active Log'!L769</f>
        <v>44950</v>
      </c>
      <c r="C767" t="str">
        <f>'Active Log'!S781</f>
        <v>Sent</v>
      </c>
      <c r="D767">
        <f t="shared" si="36"/>
        <v>44950</v>
      </c>
      <c r="E767">
        <f t="shared" ca="1" si="37"/>
        <v>29</v>
      </c>
      <c r="F767" t="str">
        <f t="shared" ca="1" si="38"/>
        <v>28-32</v>
      </c>
    </row>
    <row r="768" spans="1:6" x14ac:dyDescent="0.25">
      <c r="A768" t="str">
        <f>'Active Log'!A770</f>
        <v>PELLOLI-001</v>
      </c>
      <c r="B768" s="117">
        <f>'Active Log'!L770</f>
        <v>44950</v>
      </c>
      <c r="C768" t="str">
        <f>'Active Log'!S782</f>
        <v>Sent</v>
      </c>
      <c r="D768">
        <f t="shared" si="36"/>
        <v>44950</v>
      </c>
      <c r="E768">
        <f t="shared" ca="1" si="37"/>
        <v>29</v>
      </c>
      <c r="F768" t="str">
        <f t="shared" ca="1" si="38"/>
        <v>28-32</v>
      </c>
    </row>
    <row r="769" spans="1:6" x14ac:dyDescent="0.25">
      <c r="A769" t="str">
        <f>'Active Log'!A771</f>
        <v>PELLOLI-001</v>
      </c>
      <c r="B769" s="117">
        <f>'Active Log'!L771</f>
        <v>44950</v>
      </c>
      <c r="C769" t="str">
        <f>'Active Log'!S783</f>
        <v>Sent</v>
      </c>
      <c r="D769">
        <f t="shared" si="36"/>
        <v>44950</v>
      </c>
      <c r="E769">
        <f t="shared" ca="1" si="37"/>
        <v>29</v>
      </c>
      <c r="F769" t="str">
        <f t="shared" ca="1" si="38"/>
        <v>28-32</v>
      </c>
    </row>
    <row r="770" spans="1:6" x14ac:dyDescent="0.25">
      <c r="A770" t="str">
        <f>'Active Log'!A772</f>
        <v>PELLOLI-001</v>
      </c>
      <c r="B770" s="117">
        <f>'Active Log'!L772</f>
        <v>44950</v>
      </c>
      <c r="C770" t="str">
        <f>'Active Log'!S784</f>
        <v>Sent</v>
      </c>
      <c r="D770">
        <f t="shared" ref="D770:D833" si="39">IF(COUNTIFS($A$2:$A$1048576, A770, $C$2:$C$1048576, "complete")&gt;0, "", _xlfn.MAXIFS($B$2:$B$1048576, $A$2:$A$1048576, A770, $C$2:$C$1048576, "&lt;&gt;complete"))</f>
        <v>44950</v>
      </c>
      <c r="E770">
        <f t="shared" ref="E770:E833" ca="1" si="40">IF(D770&lt;&gt;"", FLOOR((TODAY()-D770)/7,1), "")</f>
        <v>29</v>
      </c>
      <c r="F770" t="str">
        <f t="shared" ref="F770:F833" ca="1" si="41">IF(E770&lt;&gt;"", VLOOKUP(E770, $H$2:$I$32, 2, TRUE), "")</f>
        <v>28-32</v>
      </c>
    </row>
    <row r="771" spans="1:6" x14ac:dyDescent="0.25">
      <c r="A771" t="str">
        <f>'Active Log'!A773</f>
        <v>PELLOLI-001</v>
      </c>
      <c r="B771" s="117">
        <f>'Active Log'!L773</f>
        <v>44950</v>
      </c>
      <c r="C771" t="str">
        <f>'Active Log'!S785</f>
        <v>Sent</v>
      </c>
      <c r="D771">
        <f t="shared" si="39"/>
        <v>44950</v>
      </c>
      <c r="E771">
        <f t="shared" ca="1" si="40"/>
        <v>29</v>
      </c>
      <c r="F771" t="str">
        <f t="shared" ca="1" si="41"/>
        <v>28-32</v>
      </c>
    </row>
    <row r="772" spans="1:6" x14ac:dyDescent="0.25">
      <c r="A772" t="str">
        <f>'Active Log'!A774</f>
        <v>PELLOLI-001</v>
      </c>
      <c r="B772" s="117">
        <f>'Active Log'!L774</f>
        <v>44950</v>
      </c>
      <c r="C772" t="str">
        <f>'Active Log'!S786</f>
        <v>Sent</v>
      </c>
      <c r="D772">
        <f t="shared" si="39"/>
        <v>44950</v>
      </c>
      <c r="E772">
        <f t="shared" ca="1" si="40"/>
        <v>29</v>
      </c>
      <c r="F772" t="str">
        <f t="shared" ca="1" si="41"/>
        <v>28-32</v>
      </c>
    </row>
    <row r="773" spans="1:6" x14ac:dyDescent="0.25">
      <c r="A773" t="str">
        <f>'Active Log'!A775</f>
        <v>PELLOLI-001</v>
      </c>
      <c r="B773" s="117">
        <f>'Active Log'!L775</f>
        <v>44950</v>
      </c>
      <c r="C773" t="str">
        <f>'Active Log'!S787</f>
        <v>Sent</v>
      </c>
      <c r="D773">
        <f t="shared" si="39"/>
        <v>44950</v>
      </c>
      <c r="E773">
        <f t="shared" ca="1" si="40"/>
        <v>29</v>
      </c>
      <c r="F773" t="str">
        <f t="shared" ca="1" si="41"/>
        <v>28-32</v>
      </c>
    </row>
    <row r="774" spans="1:6" x14ac:dyDescent="0.25">
      <c r="A774" t="str">
        <f>'Active Log'!A776</f>
        <v>PELLOLI-001</v>
      </c>
      <c r="B774" s="117">
        <f>'Active Log'!L776</f>
        <v>44950</v>
      </c>
      <c r="C774" t="str">
        <f>'Active Log'!S788</f>
        <v>Sent</v>
      </c>
      <c r="D774">
        <f t="shared" si="39"/>
        <v>44950</v>
      </c>
      <c r="E774">
        <f t="shared" ca="1" si="40"/>
        <v>29</v>
      </c>
      <c r="F774" t="str">
        <f t="shared" ca="1" si="41"/>
        <v>28-32</v>
      </c>
    </row>
    <row r="775" spans="1:6" x14ac:dyDescent="0.25">
      <c r="A775" t="str">
        <f>'Active Log'!A777</f>
        <v>PELLOLI-001</v>
      </c>
      <c r="B775" s="117">
        <f>'Active Log'!L777</f>
        <v>44950</v>
      </c>
      <c r="C775" t="str">
        <f>'Active Log'!S789</f>
        <v>Sent</v>
      </c>
      <c r="D775">
        <f t="shared" si="39"/>
        <v>44950</v>
      </c>
      <c r="E775">
        <f t="shared" ca="1" si="40"/>
        <v>29</v>
      </c>
      <c r="F775" t="str">
        <f t="shared" ca="1" si="41"/>
        <v>28-32</v>
      </c>
    </row>
    <row r="776" spans="1:6" x14ac:dyDescent="0.25">
      <c r="A776" t="str">
        <f>'Active Log'!A778</f>
        <v>PELLOLI-001</v>
      </c>
      <c r="B776" s="117">
        <f>'Active Log'!L778</f>
        <v>44950</v>
      </c>
      <c r="C776" t="str">
        <f>'Active Log'!S790</f>
        <v>Sent</v>
      </c>
      <c r="D776">
        <f t="shared" si="39"/>
        <v>44950</v>
      </c>
      <c r="E776">
        <f t="shared" ca="1" si="40"/>
        <v>29</v>
      </c>
      <c r="F776" t="str">
        <f t="shared" ca="1" si="41"/>
        <v>28-32</v>
      </c>
    </row>
    <row r="777" spans="1:6" x14ac:dyDescent="0.25">
      <c r="A777" t="str">
        <f>'Active Log'!A779</f>
        <v>PELLOLI-001</v>
      </c>
      <c r="B777" s="117">
        <f>'Active Log'!L779</f>
        <v>44950</v>
      </c>
      <c r="C777" t="str">
        <f>'Active Log'!S791</f>
        <v>Sent</v>
      </c>
      <c r="D777">
        <f t="shared" si="39"/>
        <v>44950</v>
      </c>
      <c r="E777">
        <f t="shared" ca="1" si="40"/>
        <v>29</v>
      </c>
      <c r="F777" t="str">
        <f t="shared" ca="1" si="41"/>
        <v>28-32</v>
      </c>
    </row>
    <row r="778" spans="1:6" x14ac:dyDescent="0.25">
      <c r="A778" t="str">
        <f>'Active Log'!A780</f>
        <v>PELLOLI-001</v>
      </c>
      <c r="B778" s="117">
        <f>'Active Log'!L780</f>
        <v>44950</v>
      </c>
      <c r="C778" t="str">
        <f>'Active Log'!S792</f>
        <v>Sent</v>
      </c>
      <c r="D778">
        <f t="shared" si="39"/>
        <v>44950</v>
      </c>
      <c r="E778">
        <f t="shared" ca="1" si="40"/>
        <v>29</v>
      </c>
      <c r="F778" t="str">
        <f t="shared" ca="1" si="41"/>
        <v>28-32</v>
      </c>
    </row>
    <row r="779" spans="1:6" x14ac:dyDescent="0.25">
      <c r="A779" t="str">
        <f>'Active Log'!A781</f>
        <v>PELLOLI-001</v>
      </c>
      <c r="B779" s="117">
        <f>'Active Log'!L781</f>
        <v>44950</v>
      </c>
      <c r="C779" t="str">
        <f>'Active Log'!S793</f>
        <v>Sent</v>
      </c>
      <c r="D779">
        <f t="shared" si="39"/>
        <v>44950</v>
      </c>
      <c r="E779">
        <f t="shared" ca="1" si="40"/>
        <v>29</v>
      </c>
      <c r="F779" t="str">
        <f t="shared" ca="1" si="41"/>
        <v>28-32</v>
      </c>
    </row>
    <row r="780" spans="1:6" x14ac:dyDescent="0.25">
      <c r="A780" t="str">
        <f>'Active Log'!A782</f>
        <v>PELLOLI-001</v>
      </c>
      <c r="B780" s="117">
        <f>'Active Log'!L782</f>
        <v>44950</v>
      </c>
      <c r="C780" t="str">
        <f>'Active Log'!S794</f>
        <v>Suspended</v>
      </c>
      <c r="D780">
        <f t="shared" si="39"/>
        <v>44950</v>
      </c>
      <c r="E780">
        <f t="shared" ca="1" si="40"/>
        <v>29</v>
      </c>
      <c r="F780" t="str">
        <f t="shared" ca="1" si="41"/>
        <v>28-32</v>
      </c>
    </row>
    <row r="781" spans="1:6" x14ac:dyDescent="0.25">
      <c r="A781" t="str">
        <f>'Active Log'!A783</f>
        <v>PELLOLI-001</v>
      </c>
      <c r="B781" s="117">
        <f>'Active Log'!L783</f>
        <v>44950</v>
      </c>
      <c r="C781" t="str">
        <f>'Active Log'!S795</f>
        <v>Sent</v>
      </c>
      <c r="D781">
        <f t="shared" si="39"/>
        <v>44950</v>
      </c>
      <c r="E781">
        <f t="shared" ca="1" si="40"/>
        <v>29</v>
      </c>
      <c r="F781" t="str">
        <f t="shared" ca="1" si="41"/>
        <v>28-32</v>
      </c>
    </row>
    <row r="782" spans="1:6" x14ac:dyDescent="0.25">
      <c r="A782" t="str">
        <f>'Active Log'!A784</f>
        <v>PELLOLI-001</v>
      </c>
      <c r="B782" s="117">
        <f>'Active Log'!L784</f>
        <v>44950</v>
      </c>
      <c r="C782" t="str">
        <f>'Active Log'!S796</f>
        <v>Sent</v>
      </c>
      <c r="D782">
        <f t="shared" si="39"/>
        <v>44950</v>
      </c>
      <c r="E782">
        <f t="shared" ca="1" si="40"/>
        <v>29</v>
      </c>
      <c r="F782" t="str">
        <f t="shared" ca="1" si="41"/>
        <v>28-32</v>
      </c>
    </row>
    <row r="783" spans="1:6" x14ac:dyDescent="0.25">
      <c r="A783" t="str">
        <f>'Active Log'!A785</f>
        <v>PELLOLI-001</v>
      </c>
      <c r="B783" s="117">
        <f>'Active Log'!L785</f>
        <v>44950</v>
      </c>
      <c r="C783" t="str">
        <f>'Active Log'!S797</f>
        <v>Sent</v>
      </c>
      <c r="D783">
        <f t="shared" si="39"/>
        <v>44950</v>
      </c>
      <c r="E783">
        <f t="shared" ca="1" si="40"/>
        <v>29</v>
      </c>
      <c r="F783" t="str">
        <f t="shared" ca="1" si="41"/>
        <v>28-32</v>
      </c>
    </row>
    <row r="784" spans="1:6" x14ac:dyDescent="0.25">
      <c r="A784" t="str">
        <f>'Active Log'!A786</f>
        <v>PELLOLI-001</v>
      </c>
      <c r="B784" s="117">
        <f>'Active Log'!L786</f>
        <v>44950</v>
      </c>
      <c r="C784" t="str">
        <f>'Active Log'!S798</f>
        <v>Sent</v>
      </c>
      <c r="D784">
        <f t="shared" si="39"/>
        <v>44950</v>
      </c>
      <c r="E784">
        <f t="shared" ca="1" si="40"/>
        <v>29</v>
      </c>
      <c r="F784" t="str">
        <f t="shared" ca="1" si="41"/>
        <v>28-32</v>
      </c>
    </row>
    <row r="785" spans="1:6" x14ac:dyDescent="0.25">
      <c r="A785" t="str">
        <f>'Active Log'!A787</f>
        <v>PELLOLI-001</v>
      </c>
      <c r="B785" s="117">
        <f>'Active Log'!L787</f>
        <v>44950</v>
      </c>
      <c r="C785" t="str">
        <f>'Active Log'!S799</f>
        <v>Sent</v>
      </c>
      <c r="D785">
        <f t="shared" si="39"/>
        <v>44950</v>
      </c>
      <c r="E785">
        <f t="shared" ca="1" si="40"/>
        <v>29</v>
      </c>
      <c r="F785" t="str">
        <f t="shared" ca="1" si="41"/>
        <v>28-32</v>
      </c>
    </row>
    <row r="786" spans="1:6" x14ac:dyDescent="0.25">
      <c r="A786" t="str">
        <f>'Active Log'!A788</f>
        <v>PELLOLI-001</v>
      </c>
      <c r="B786" s="117">
        <f>'Active Log'!L788</f>
        <v>44950</v>
      </c>
      <c r="C786" t="str">
        <f>'Active Log'!S800</f>
        <v>Sent</v>
      </c>
      <c r="D786">
        <f t="shared" si="39"/>
        <v>44950</v>
      </c>
      <c r="E786">
        <f t="shared" ca="1" si="40"/>
        <v>29</v>
      </c>
      <c r="F786" t="str">
        <f t="shared" ca="1" si="41"/>
        <v>28-32</v>
      </c>
    </row>
    <row r="787" spans="1:6" x14ac:dyDescent="0.25">
      <c r="A787" t="str">
        <f>'Active Log'!A789</f>
        <v>PELLOLI-001</v>
      </c>
      <c r="B787" s="117">
        <f>'Active Log'!L789</f>
        <v>44950</v>
      </c>
      <c r="C787" t="str">
        <f>'Active Log'!S801</f>
        <v>Sent</v>
      </c>
      <c r="D787">
        <f t="shared" si="39"/>
        <v>44950</v>
      </c>
      <c r="E787">
        <f t="shared" ca="1" si="40"/>
        <v>29</v>
      </c>
      <c r="F787" t="str">
        <f t="shared" ca="1" si="41"/>
        <v>28-32</v>
      </c>
    </row>
    <row r="788" spans="1:6" x14ac:dyDescent="0.25">
      <c r="A788" t="str">
        <f>'Active Log'!A790</f>
        <v>PELLOLI-001</v>
      </c>
      <c r="B788" s="117">
        <f>'Active Log'!L790</f>
        <v>44950</v>
      </c>
      <c r="C788" t="str">
        <f>'Active Log'!S802</f>
        <v>Sent</v>
      </c>
      <c r="D788">
        <f t="shared" si="39"/>
        <v>44950</v>
      </c>
      <c r="E788">
        <f t="shared" ca="1" si="40"/>
        <v>29</v>
      </c>
      <c r="F788" t="str">
        <f t="shared" ca="1" si="41"/>
        <v>28-32</v>
      </c>
    </row>
    <row r="789" spans="1:6" x14ac:dyDescent="0.25">
      <c r="A789" t="str">
        <f>'Active Log'!A791</f>
        <v>PELLOLI-001</v>
      </c>
      <c r="B789" s="117">
        <f>'Active Log'!L791</f>
        <v>44950</v>
      </c>
      <c r="C789" t="str">
        <f>'Active Log'!S803</f>
        <v>Sent</v>
      </c>
      <c r="D789">
        <f t="shared" si="39"/>
        <v>44950</v>
      </c>
      <c r="E789">
        <f t="shared" ca="1" si="40"/>
        <v>29</v>
      </c>
      <c r="F789" t="str">
        <f t="shared" ca="1" si="41"/>
        <v>28-32</v>
      </c>
    </row>
    <row r="790" spans="1:6" x14ac:dyDescent="0.25">
      <c r="A790" t="str">
        <f>'Active Log'!A792</f>
        <v>PELLOLI-001</v>
      </c>
      <c r="B790" s="117">
        <f>'Active Log'!L792</f>
        <v>44950</v>
      </c>
      <c r="C790" t="str">
        <f>'Active Log'!S804</f>
        <v>Sent</v>
      </c>
      <c r="D790">
        <f t="shared" si="39"/>
        <v>44950</v>
      </c>
      <c r="E790">
        <f t="shared" ca="1" si="40"/>
        <v>29</v>
      </c>
      <c r="F790" t="str">
        <f t="shared" ca="1" si="41"/>
        <v>28-32</v>
      </c>
    </row>
    <row r="791" spans="1:6" x14ac:dyDescent="0.25">
      <c r="A791" t="str">
        <f>'Active Log'!A793</f>
        <v>PELLOLI-001</v>
      </c>
      <c r="B791" s="117">
        <f>'Active Log'!L793</f>
        <v>44950</v>
      </c>
      <c r="C791" t="str">
        <f>'Active Log'!S805</f>
        <v>Sent</v>
      </c>
      <c r="D791">
        <f t="shared" si="39"/>
        <v>44950</v>
      </c>
      <c r="E791">
        <f t="shared" ca="1" si="40"/>
        <v>29</v>
      </c>
      <c r="F791" t="str">
        <f t="shared" ca="1" si="41"/>
        <v>28-32</v>
      </c>
    </row>
    <row r="792" spans="1:6" x14ac:dyDescent="0.25">
      <c r="A792" t="str">
        <f>'Active Log'!A794</f>
        <v>PELLOLI-001</v>
      </c>
      <c r="C792" t="str">
        <f>'Active Log'!S806</f>
        <v>Sent</v>
      </c>
      <c r="D792">
        <f t="shared" si="39"/>
        <v>44950</v>
      </c>
      <c r="E792">
        <f t="shared" ca="1" si="40"/>
        <v>29</v>
      </c>
      <c r="F792" t="str">
        <f t="shared" ca="1" si="41"/>
        <v>28-32</v>
      </c>
    </row>
    <row r="793" spans="1:6" x14ac:dyDescent="0.25">
      <c r="A793" t="str">
        <f>'Active Log'!A795</f>
        <v>PHONGPRAYOON-001</v>
      </c>
      <c r="B793" s="117">
        <f>'Active Log'!L795</f>
        <v>45246</v>
      </c>
      <c r="C793" t="str">
        <f>'Active Log'!S807</f>
        <v>Sent</v>
      </c>
      <c r="D793">
        <f t="shared" si="39"/>
        <v>45246</v>
      </c>
      <c r="E793">
        <f t="shared" ca="1" si="40"/>
        <v>-13</v>
      </c>
      <c r="F793" t="e">
        <f t="shared" ca="1" si="41"/>
        <v>#N/A</v>
      </c>
    </row>
    <row r="794" spans="1:6" x14ac:dyDescent="0.25">
      <c r="A794" t="str">
        <f>'Active Log'!A796</f>
        <v>PHONGPRAYOON-001</v>
      </c>
      <c r="B794" s="117">
        <f>'Active Log'!L796</f>
        <v>45246</v>
      </c>
      <c r="C794" t="str">
        <f>'Active Log'!S808</f>
        <v>Sent</v>
      </c>
      <c r="D794">
        <f t="shared" si="39"/>
        <v>45246</v>
      </c>
      <c r="E794">
        <f t="shared" ca="1" si="40"/>
        <v>-13</v>
      </c>
      <c r="F794" t="e">
        <f t="shared" ca="1" si="41"/>
        <v>#N/A</v>
      </c>
    </row>
    <row r="795" spans="1:6" x14ac:dyDescent="0.25">
      <c r="A795" t="str">
        <f>'Active Log'!A797</f>
        <v>PHONGPRAYOON-001</v>
      </c>
      <c r="B795" s="117">
        <f>'Active Log'!L797</f>
        <v>45246</v>
      </c>
      <c r="C795" t="str">
        <f>'Active Log'!S809</f>
        <v>Sent</v>
      </c>
      <c r="D795">
        <f t="shared" si="39"/>
        <v>45246</v>
      </c>
      <c r="E795">
        <f t="shared" ca="1" si="40"/>
        <v>-13</v>
      </c>
      <c r="F795" t="e">
        <f t="shared" ca="1" si="41"/>
        <v>#N/A</v>
      </c>
    </row>
    <row r="796" spans="1:6" x14ac:dyDescent="0.25">
      <c r="A796" t="str">
        <f>'Active Log'!A798</f>
        <v>PHONGPRAYOON-001</v>
      </c>
      <c r="B796" s="117">
        <f>'Active Log'!L798</f>
        <v>45246</v>
      </c>
      <c r="C796" t="str">
        <f>'Active Log'!S810</f>
        <v>Sent</v>
      </c>
      <c r="D796">
        <f t="shared" si="39"/>
        <v>45246</v>
      </c>
      <c r="E796">
        <f t="shared" ca="1" si="40"/>
        <v>-13</v>
      </c>
      <c r="F796" t="e">
        <f t="shared" ca="1" si="41"/>
        <v>#N/A</v>
      </c>
    </row>
    <row r="797" spans="1:6" x14ac:dyDescent="0.25">
      <c r="A797" t="str">
        <f>'Active Log'!A799</f>
        <v>PHONGPRAYOON-001</v>
      </c>
      <c r="B797" s="117">
        <f>'Active Log'!L799</f>
        <v>45246</v>
      </c>
      <c r="C797" t="str">
        <f>'Active Log'!S811</f>
        <v>Sent</v>
      </c>
      <c r="D797">
        <f t="shared" si="39"/>
        <v>45246</v>
      </c>
      <c r="E797">
        <f t="shared" ca="1" si="40"/>
        <v>-13</v>
      </c>
      <c r="F797" t="e">
        <f t="shared" ca="1" si="41"/>
        <v>#N/A</v>
      </c>
    </row>
    <row r="798" spans="1:6" x14ac:dyDescent="0.25">
      <c r="A798" t="str">
        <f>'Active Log'!A800</f>
        <v>PHONGPRAYOON-001</v>
      </c>
      <c r="B798" s="117">
        <f>'Active Log'!L800</f>
        <v>45246</v>
      </c>
      <c r="C798" t="str">
        <f>'Active Log'!S812</f>
        <v>Sent</v>
      </c>
      <c r="D798">
        <f t="shared" si="39"/>
        <v>45246</v>
      </c>
      <c r="E798">
        <f t="shared" ca="1" si="40"/>
        <v>-13</v>
      </c>
      <c r="F798" t="e">
        <f t="shared" ca="1" si="41"/>
        <v>#N/A</v>
      </c>
    </row>
    <row r="799" spans="1:6" x14ac:dyDescent="0.25">
      <c r="A799" t="str">
        <f>'Active Log'!A801</f>
        <v>PHONGPRAYOON-001</v>
      </c>
      <c r="B799" s="117">
        <f>'Active Log'!L801</f>
        <v>45246</v>
      </c>
      <c r="C799" t="str">
        <f>'Active Log'!S813</f>
        <v>Sent</v>
      </c>
      <c r="D799">
        <f t="shared" si="39"/>
        <v>45246</v>
      </c>
      <c r="E799">
        <f t="shared" ca="1" si="40"/>
        <v>-13</v>
      </c>
      <c r="F799" t="e">
        <f t="shared" ca="1" si="41"/>
        <v>#N/A</v>
      </c>
    </row>
    <row r="800" spans="1:6" x14ac:dyDescent="0.25">
      <c r="A800" t="str">
        <f>'Active Log'!A802</f>
        <v>PHONGPRAYOON-001</v>
      </c>
      <c r="B800" s="117">
        <f>'Active Log'!L802</f>
        <v>45246</v>
      </c>
      <c r="C800" t="str">
        <f>'Active Log'!S814</f>
        <v>Sent</v>
      </c>
      <c r="D800">
        <f t="shared" si="39"/>
        <v>45246</v>
      </c>
      <c r="E800">
        <f t="shared" ca="1" si="40"/>
        <v>-13</v>
      </c>
      <c r="F800" t="e">
        <f t="shared" ca="1" si="41"/>
        <v>#N/A</v>
      </c>
    </row>
    <row r="801" spans="1:6" x14ac:dyDescent="0.25">
      <c r="A801" t="str">
        <f>'Active Log'!A803</f>
        <v>PHONGPRAYOON-001</v>
      </c>
      <c r="B801" s="117">
        <f>'Active Log'!L803</f>
        <v>45246</v>
      </c>
      <c r="C801" t="str">
        <f>'Active Log'!S815</f>
        <v>Sent</v>
      </c>
      <c r="D801">
        <f t="shared" si="39"/>
        <v>45246</v>
      </c>
      <c r="E801">
        <f t="shared" ca="1" si="40"/>
        <v>-13</v>
      </c>
      <c r="F801" t="e">
        <f t="shared" ca="1" si="41"/>
        <v>#N/A</v>
      </c>
    </row>
    <row r="802" spans="1:6" x14ac:dyDescent="0.25">
      <c r="A802" t="str">
        <f>'Active Log'!A804</f>
        <v>PHONGPRAYOON-001</v>
      </c>
      <c r="B802" s="117">
        <f>'Active Log'!L804</f>
        <v>44881</v>
      </c>
      <c r="C802" t="str">
        <f>'Active Log'!S816</f>
        <v>Sent</v>
      </c>
      <c r="D802">
        <f t="shared" si="39"/>
        <v>45246</v>
      </c>
      <c r="E802">
        <f t="shared" ca="1" si="40"/>
        <v>-13</v>
      </c>
      <c r="F802" t="e">
        <f t="shared" ca="1" si="41"/>
        <v>#N/A</v>
      </c>
    </row>
    <row r="803" spans="1:6" x14ac:dyDescent="0.25">
      <c r="A803" t="str">
        <f>'Active Log'!A805</f>
        <v>PHONGPRAYOON-001</v>
      </c>
      <c r="B803" s="117">
        <f>'Active Log'!L805</f>
        <v>44881</v>
      </c>
      <c r="C803" t="str">
        <f>'Active Log'!S817</f>
        <v>Sent</v>
      </c>
      <c r="D803">
        <f t="shared" si="39"/>
        <v>45246</v>
      </c>
      <c r="E803">
        <f t="shared" ca="1" si="40"/>
        <v>-13</v>
      </c>
      <c r="F803" t="e">
        <f t="shared" ca="1" si="41"/>
        <v>#N/A</v>
      </c>
    </row>
    <row r="804" spans="1:6" x14ac:dyDescent="0.25">
      <c r="A804" t="str">
        <f>'Active Log'!A806</f>
        <v>PHONGPRAYOON-001</v>
      </c>
      <c r="B804" s="117">
        <f>'Active Log'!L806</f>
        <v>45246</v>
      </c>
      <c r="C804" t="str">
        <f>'Active Log'!S818</f>
        <v>Sent</v>
      </c>
      <c r="D804">
        <f t="shared" si="39"/>
        <v>45246</v>
      </c>
      <c r="E804">
        <f t="shared" ca="1" si="40"/>
        <v>-13</v>
      </c>
      <c r="F804" t="e">
        <f t="shared" ca="1" si="41"/>
        <v>#N/A</v>
      </c>
    </row>
    <row r="805" spans="1:6" x14ac:dyDescent="0.25">
      <c r="A805" t="str">
        <f>'Active Log'!A807</f>
        <v>PHONGPRAYOON-001</v>
      </c>
      <c r="B805" s="117">
        <f>'Active Log'!L807</f>
        <v>45246</v>
      </c>
      <c r="C805" t="str">
        <f>'Active Log'!S819</f>
        <v>Sent</v>
      </c>
      <c r="D805">
        <f t="shared" si="39"/>
        <v>45246</v>
      </c>
      <c r="E805">
        <f t="shared" ca="1" si="40"/>
        <v>-13</v>
      </c>
      <c r="F805" t="e">
        <f t="shared" ca="1" si="41"/>
        <v>#N/A</v>
      </c>
    </row>
    <row r="806" spans="1:6" x14ac:dyDescent="0.25">
      <c r="A806" t="str">
        <f>'Active Log'!A808</f>
        <v>PHONGPRAYOON-001</v>
      </c>
      <c r="B806" s="117">
        <f>'Active Log'!L808</f>
        <v>44881</v>
      </c>
      <c r="C806" t="str">
        <f>'Active Log'!S820</f>
        <v>Sent</v>
      </c>
      <c r="D806">
        <f t="shared" si="39"/>
        <v>45246</v>
      </c>
      <c r="E806">
        <f t="shared" ca="1" si="40"/>
        <v>-13</v>
      </c>
      <c r="F806" t="e">
        <f t="shared" ca="1" si="41"/>
        <v>#N/A</v>
      </c>
    </row>
    <row r="807" spans="1:6" x14ac:dyDescent="0.25">
      <c r="A807" t="str">
        <f>'Active Log'!A809</f>
        <v>PHONGPRAYOON-001</v>
      </c>
      <c r="B807" s="117">
        <f>'Active Log'!L809</f>
        <v>44881</v>
      </c>
      <c r="C807" t="str">
        <f>'Active Log'!S821</f>
        <v>Sent</v>
      </c>
      <c r="D807">
        <f t="shared" si="39"/>
        <v>45246</v>
      </c>
      <c r="E807">
        <f t="shared" ca="1" si="40"/>
        <v>-13</v>
      </c>
      <c r="F807" t="e">
        <f t="shared" ca="1" si="41"/>
        <v>#N/A</v>
      </c>
    </row>
    <row r="808" spans="1:6" x14ac:dyDescent="0.25">
      <c r="A808" t="str">
        <f>'Active Log'!A810</f>
        <v>PHONGPRAYOON-001</v>
      </c>
      <c r="B808" s="117">
        <f>'Active Log'!L810</f>
        <v>45246</v>
      </c>
      <c r="C808" t="str">
        <f>'Active Log'!S822</f>
        <v>Sent</v>
      </c>
      <c r="D808">
        <f t="shared" si="39"/>
        <v>45246</v>
      </c>
      <c r="E808">
        <f t="shared" ca="1" si="40"/>
        <v>-13</v>
      </c>
      <c r="F808" t="e">
        <f t="shared" ca="1" si="41"/>
        <v>#N/A</v>
      </c>
    </row>
    <row r="809" spans="1:6" x14ac:dyDescent="0.25">
      <c r="A809" t="str">
        <f>'Active Log'!A811</f>
        <v>PHONGPRAYOON-001</v>
      </c>
      <c r="B809" s="117">
        <f>'Active Log'!L811</f>
        <v>45246</v>
      </c>
      <c r="C809" t="str">
        <f>'Active Log'!S823</f>
        <v>Sent</v>
      </c>
      <c r="D809">
        <f t="shared" si="39"/>
        <v>45246</v>
      </c>
      <c r="E809">
        <f t="shared" ca="1" si="40"/>
        <v>-13</v>
      </c>
      <c r="F809" t="e">
        <f t="shared" ca="1" si="41"/>
        <v>#N/A</v>
      </c>
    </row>
    <row r="810" spans="1:6" x14ac:dyDescent="0.25">
      <c r="A810" t="str">
        <f>'Active Log'!A812</f>
        <v>PHONGPRAYOON-001</v>
      </c>
      <c r="B810" s="117">
        <f>'Active Log'!L812</f>
        <v>45246</v>
      </c>
      <c r="C810" t="str">
        <f>'Active Log'!S824</f>
        <v>Sent</v>
      </c>
      <c r="D810">
        <f t="shared" si="39"/>
        <v>45246</v>
      </c>
      <c r="E810">
        <f t="shared" ca="1" si="40"/>
        <v>-13</v>
      </c>
      <c r="F810" t="e">
        <f t="shared" ca="1" si="41"/>
        <v>#N/A</v>
      </c>
    </row>
    <row r="811" spans="1:6" x14ac:dyDescent="0.25">
      <c r="A811" t="str">
        <f>'Active Log'!A813</f>
        <v>PHONGPRAYOON-001</v>
      </c>
      <c r="B811" s="117">
        <f>'Active Log'!L813</f>
        <v>45246</v>
      </c>
      <c r="C811" t="str">
        <f>'Active Log'!S825</f>
        <v>Sent</v>
      </c>
      <c r="D811">
        <f t="shared" si="39"/>
        <v>45246</v>
      </c>
      <c r="E811">
        <f t="shared" ca="1" si="40"/>
        <v>-13</v>
      </c>
      <c r="F811" t="e">
        <f t="shared" ca="1" si="41"/>
        <v>#N/A</v>
      </c>
    </row>
    <row r="812" spans="1:6" x14ac:dyDescent="0.25">
      <c r="A812" t="str">
        <f>'Active Log'!A814</f>
        <v>PHONGPRAYOON-001</v>
      </c>
      <c r="B812" s="117">
        <f>'Active Log'!L814</f>
        <v>45246</v>
      </c>
      <c r="C812" t="str">
        <f>'Active Log'!S826</f>
        <v>Sent</v>
      </c>
      <c r="D812">
        <f t="shared" si="39"/>
        <v>45246</v>
      </c>
      <c r="E812">
        <f t="shared" ca="1" si="40"/>
        <v>-13</v>
      </c>
      <c r="F812" t="e">
        <f t="shared" ca="1" si="41"/>
        <v>#N/A</v>
      </c>
    </row>
    <row r="813" spans="1:6" x14ac:dyDescent="0.25">
      <c r="A813" t="str">
        <f>'Active Log'!A815</f>
        <v>PHONGPRAYOON-001</v>
      </c>
      <c r="B813" s="117">
        <f>'Active Log'!L815</f>
        <v>45246</v>
      </c>
      <c r="C813" t="str">
        <f>'Active Log'!S827</f>
        <v>Sent</v>
      </c>
      <c r="D813">
        <f t="shared" si="39"/>
        <v>45246</v>
      </c>
      <c r="E813">
        <f t="shared" ca="1" si="40"/>
        <v>-13</v>
      </c>
      <c r="F813" t="e">
        <f t="shared" ca="1" si="41"/>
        <v>#N/A</v>
      </c>
    </row>
    <row r="814" spans="1:6" x14ac:dyDescent="0.25">
      <c r="A814" t="str">
        <f>'Active Log'!A816</f>
        <v>PHONGPRAYOON-001</v>
      </c>
      <c r="B814" s="117">
        <f>'Active Log'!L816</f>
        <v>45246</v>
      </c>
      <c r="C814" t="str">
        <f>'Active Log'!S828</f>
        <v>Sent</v>
      </c>
      <c r="D814">
        <f t="shared" si="39"/>
        <v>45246</v>
      </c>
      <c r="E814">
        <f t="shared" ca="1" si="40"/>
        <v>-13</v>
      </c>
      <c r="F814" t="e">
        <f t="shared" ca="1" si="41"/>
        <v>#N/A</v>
      </c>
    </row>
    <row r="815" spans="1:6" x14ac:dyDescent="0.25">
      <c r="A815" t="str">
        <f>'Active Log'!A817</f>
        <v>PHONGPRAYOON-001</v>
      </c>
      <c r="B815" s="117">
        <f>'Active Log'!L817</f>
        <v>45246</v>
      </c>
      <c r="C815" t="str">
        <f>'Active Log'!S829</f>
        <v>Sent</v>
      </c>
      <c r="D815">
        <f t="shared" si="39"/>
        <v>45246</v>
      </c>
      <c r="E815">
        <f t="shared" ca="1" si="40"/>
        <v>-13</v>
      </c>
      <c r="F815" t="e">
        <f t="shared" ca="1" si="41"/>
        <v>#N/A</v>
      </c>
    </row>
    <row r="816" spans="1:6" x14ac:dyDescent="0.25">
      <c r="A816" t="str">
        <f>'Active Log'!A818</f>
        <v>PHONGPRAYOON-001</v>
      </c>
      <c r="B816" s="117">
        <f>'Active Log'!L818</f>
        <v>45246</v>
      </c>
      <c r="C816" t="str">
        <f>'Active Log'!S830</f>
        <v>Sent</v>
      </c>
      <c r="D816">
        <f t="shared" si="39"/>
        <v>45246</v>
      </c>
      <c r="E816">
        <f t="shared" ca="1" si="40"/>
        <v>-13</v>
      </c>
      <c r="F816" t="e">
        <f t="shared" ca="1" si="41"/>
        <v>#N/A</v>
      </c>
    </row>
    <row r="817" spans="1:6" x14ac:dyDescent="0.25">
      <c r="A817" t="str">
        <f>'Active Log'!A819</f>
        <v>PHONGPRAYOON-001</v>
      </c>
      <c r="B817" s="117">
        <f>'Active Log'!L819</f>
        <v>45246</v>
      </c>
      <c r="C817" t="str">
        <f>'Active Log'!S831</f>
        <v>Sent</v>
      </c>
      <c r="D817">
        <f t="shared" si="39"/>
        <v>45246</v>
      </c>
      <c r="E817">
        <f t="shared" ca="1" si="40"/>
        <v>-13</v>
      </c>
      <c r="F817" t="e">
        <f t="shared" ca="1" si="41"/>
        <v>#N/A</v>
      </c>
    </row>
    <row r="818" spans="1:6" x14ac:dyDescent="0.25">
      <c r="A818" t="str">
        <f>'Active Log'!A820</f>
        <v>PHONGPRAYOON-001</v>
      </c>
      <c r="B818" s="117">
        <f>'Active Log'!L820</f>
        <v>45246</v>
      </c>
      <c r="C818" t="str">
        <f>'Active Log'!S832</f>
        <v>Sent</v>
      </c>
      <c r="D818">
        <f t="shared" si="39"/>
        <v>45246</v>
      </c>
      <c r="E818">
        <f t="shared" ca="1" si="40"/>
        <v>-13</v>
      </c>
      <c r="F818" t="e">
        <f t="shared" ca="1" si="41"/>
        <v>#N/A</v>
      </c>
    </row>
    <row r="819" spans="1:6" x14ac:dyDescent="0.25">
      <c r="A819" t="str">
        <f>'Active Log'!A821</f>
        <v>PHONGPRAYOON-001</v>
      </c>
      <c r="B819" s="117">
        <f>'Active Log'!L821</f>
        <v>45246</v>
      </c>
      <c r="C819" t="str">
        <f>'Active Log'!S833</f>
        <v>Sent</v>
      </c>
      <c r="D819">
        <f t="shared" si="39"/>
        <v>45246</v>
      </c>
      <c r="E819">
        <f t="shared" ca="1" si="40"/>
        <v>-13</v>
      </c>
      <c r="F819" t="e">
        <f t="shared" ca="1" si="41"/>
        <v>#N/A</v>
      </c>
    </row>
    <row r="820" spans="1:6" x14ac:dyDescent="0.25">
      <c r="A820" t="str">
        <f>'Active Log'!A822</f>
        <v>PHONGPRAYOON-001</v>
      </c>
      <c r="B820" s="117">
        <f>'Active Log'!L822</f>
        <v>44881</v>
      </c>
      <c r="C820" t="str">
        <f>'Active Log'!S834</f>
        <v>Sent</v>
      </c>
      <c r="D820">
        <f t="shared" si="39"/>
        <v>45246</v>
      </c>
      <c r="E820">
        <f t="shared" ca="1" si="40"/>
        <v>-13</v>
      </c>
      <c r="F820" t="e">
        <f t="shared" ca="1" si="41"/>
        <v>#N/A</v>
      </c>
    </row>
    <row r="821" spans="1:6" x14ac:dyDescent="0.25">
      <c r="A821" t="str">
        <f>'Active Log'!A823</f>
        <v>PHONGPRAYOON-001</v>
      </c>
      <c r="B821" s="117">
        <f>'Active Log'!L823</f>
        <v>44881</v>
      </c>
      <c r="C821" t="str">
        <f>'Active Log'!S835</f>
        <v>Sent</v>
      </c>
      <c r="D821">
        <f t="shared" si="39"/>
        <v>45246</v>
      </c>
      <c r="E821">
        <f t="shared" ca="1" si="40"/>
        <v>-13</v>
      </c>
      <c r="F821" t="e">
        <f t="shared" ca="1" si="41"/>
        <v>#N/A</v>
      </c>
    </row>
    <row r="822" spans="1:6" x14ac:dyDescent="0.25">
      <c r="A822" t="str">
        <f>'Active Log'!A824</f>
        <v>PHONGPRAYOON-001</v>
      </c>
      <c r="B822" s="117">
        <f>'Active Log'!L824</f>
        <v>45246</v>
      </c>
      <c r="C822" t="str">
        <f>'Active Log'!S836</f>
        <v>Sent</v>
      </c>
      <c r="D822">
        <f t="shared" si="39"/>
        <v>45246</v>
      </c>
      <c r="E822">
        <f t="shared" ca="1" si="40"/>
        <v>-13</v>
      </c>
      <c r="F822" t="e">
        <f t="shared" ca="1" si="41"/>
        <v>#N/A</v>
      </c>
    </row>
    <row r="823" spans="1:6" x14ac:dyDescent="0.25">
      <c r="A823" t="str">
        <f>'Active Log'!A825</f>
        <v>PHONGPRAYOON-001</v>
      </c>
      <c r="B823" s="117">
        <f>'Active Log'!L825</f>
        <v>45246</v>
      </c>
      <c r="C823" t="str">
        <f>'Active Log'!S837</f>
        <v>Sent</v>
      </c>
      <c r="D823">
        <f t="shared" si="39"/>
        <v>45246</v>
      </c>
      <c r="E823">
        <f t="shared" ca="1" si="40"/>
        <v>-13</v>
      </c>
      <c r="F823" t="e">
        <f t="shared" ca="1" si="41"/>
        <v>#N/A</v>
      </c>
    </row>
    <row r="824" spans="1:6" x14ac:dyDescent="0.25">
      <c r="A824" t="str">
        <f>'Active Log'!A826</f>
        <v>PHONGPRAYOON-001</v>
      </c>
      <c r="B824" s="117">
        <f>'Active Log'!L826</f>
        <v>45246</v>
      </c>
      <c r="C824" t="str">
        <f>'Active Log'!S838</f>
        <v>Sent</v>
      </c>
      <c r="D824">
        <f t="shared" si="39"/>
        <v>45246</v>
      </c>
      <c r="E824">
        <f t="shared" ca="1" si="40"/>
        <v>-13</v>
      </c>
      <c r="F824" t="e">
        <f t="shared" ca="1" si="41"/>
        <v>#N/A</v>
      </c>
    </row>
    <row r="825" spans="1:6" x14ac:dyDescent="0.25">
      <c r="A825" t="str">
        <f>'Active Log'!A827</f>
        <v>PHONGPRAYOON-001</v>
      </c>
      <c r="B825" s="117">
        <f>'Active Log'!L827</f>
        <v>45246</v>
      </c>
      <c r="C825" t="str">
        <f>'Active Log'!S839</f>
        <v>Sent</v>
      </c>
      <c r="D825">
        <f t="shared" si="39"/>
        <v>45246</v>
      </c>
      <c r="E825">
        <f t="shared" ca="1" si="40"/>
        <v>-13</v>
      </c>
      <c r="F825" t="e">
        <f t="shared" ca="1" si="41"/>
        <v>#N/A</v>
      </c>
    </row>
    <row r="826" spans="1:6" x14ac:dyDescent="0.25">
      <c r="A826" t="str">
        <f>'Active Log'!A828</f>
        <v>PHONGPRAYOON-001</v>
      </c>
      <c r="B826" s="117">
        <f>'Active Log'!L828</f>
        <v>44881</v>
      </c>
      <c r="C826" t="str">
        <f>'Active Log'!S840</f>
        <v>Sent</v>
      </c>
      <c r="D826">
        <f t="shared" si="39"/>
        <v>45246</v>
      </c>
      <c r="E826">
        <f t="shared" ca="1" si="40"/>
        <v>-13</v>
      </c>
      <c r="F826" t="e">
        <f t="shared" ca="1" si="41"/>
        <v>#N/A</v>
      </c>
    </row>
    <row r="827" spans="1:6" x14ac:dyDescent="0.25">
      <c r="A827" t="str">
        <f>'Active Log'!A829</f>
        <v>PHONGPRAYOON-001</v>
      </c>
      <c r="B827" s="117">
        <f>'Active Log'!L829</f>
        <v>44881</v>
      </c>
      <c r="C827" t="str">
        <f>'Active Log'!S841</f>
        <v>Sent</v>
      </c>
      <c r="D827">
        <f t="shared" si="39"/>
        <v>45246</v>
      </c>
      <c r="E827">
        <f t="shared" ca="1" si="40"/>
        <v>-13</v>
      </c>
      <c r="F827" t="e">
        <f t="shared" ca="1" si="41"/>
        <v>#N/A</v>
      </c>
    </row>
    <row r="828" spans="1:6" x14ac:dyDescent="0.25">
      <c r="A828" t="str">
        <f>'Active Log'!A830</f>
        <v>PHONGPRAYOON-001</v>
      </c>
      <c r="B828" s="117">
        <f>'Active Log'!L830</f>
        <v>44881</v>
      </c>
      <c r="C828" t="str">
        <f>'Active Log'!S842</f>
        <v>Sent</v>
      </c>
      <c r="D828">
        <f t="shared" si="39"/>
        <v>45246</v>
      </c>
      <c r="E828">
        <f t="shared" ca="1" si="40"/>
        <v>-13</v>
      </c>
      <c r="F828" t="e">
        <f t="shared" ca="1" si="41"/>
        <v>#N/A</v>
      </c>
    </row>
    <row r="829" spans="1:6" x14ac:dyDescent="0.25">
      <c r="A829" t="str">
        <f>'Active Log'!A831</f>
        <v>PHONGPRAYOON-001</v>
      </c>
      <c r="B829" s="117">
        <f>'Active Log'!L831</f>
        <v>44881</v>
      </c>
      <c r="C829" t="str">
        <f>'Active Log'!S843</f>
        <v>Sent</v>
      </c>
      <c r="D829">
        <f t="shared" si="39"/>
        <v>45246</v>
      </c>
      <c r="E829">
        <f t="shared" ca="1" si="40"/>
        <v>-13</v>
      </c>
      <c r="F829" t="e">
        <f t="shared" ca="1" si="41"/>
        <v>#N/A</v>
      </c>
    </row>
    <row r="830" spans="1:6" x14ac:dyDescent="0.25">
      <c r="A830" t="str">
        <f>'Active Log'!A832</f>
        <v>PHONGPRAYOON-001</v>
      </c>
      <c r="B830" s="117">
        <f>'Active Log'!L832</f>
        <v>45246</v>
      </c>
      <c r="C830" t="str">
        <f>'Active Log'!S844</f>
        <v>Sent</v>
      </c>
      <c r="D830">
        <f t="shared" si="39"/>
        <v>45246</v>
      </c>
      <c r="E830">
        <f t="shared" ca="1" si="40"/>
        <v>-13</v>
      </c>
      <c r="F830" t="e">
        <f t="shared" ca="1" si="41"/>
        <v>#N/A</v>
      </c>
    </row>
    <row r="831" spans="1:6" x14ac:dyDescent="0.25">
      <c r="A831" t="str">
        <f>'Active Log'!A833</f>
        <v>PHONGPRAYOON-001</v>
      </c>
      <c r="B831" s="117">
        <f>'Active Log'!L833</f>
        <v>45246</v>
      </c>
      <c r="C831" t="str">
        <f>'Active Log'!S845</f>
        <v>Sent</v>
      </c>
      <c r="D831">
        <f t="shared" si="39"/>
        <v>45246</v>
      </c>
      <c r="E831">
        <f t="shared" ca="1" si="40"/>
        <v>-13</v>
      </c>
      <c r="F831" t="e">
        <f t="shared" ca="1" si="41"/>
        <v>#N/A</v>
      </c>
    </row>
    <row r="832" spans="1:6" x14ac:dyDescent="0.25">
      <c r="A832" t="str">
        <f>'Active Log'!A834</f>
        <v>PHONGPRAYOON-001</v>
      </c>
      <c r="B832" s="117">
        <f>'Active Log'!L834</f>
        <v>45246</v>
      </c>
      <c r="C832" t="str">
        <f>'Active Log'!S846</f>
        <v>Sent</v>
      </c>
      <c r="D832">
        <f t="shared" si="39"/>
        <v>45246</v>
      </c>
      <c r="E832">
        <f t="shared" ca="1" si="40"/>
        <v>-13</v>
      </c>
      <c r="F832" t="e">
        <f t="shared" ca="1" si="41"/>
        <v>#N/A</v>
      </c>
    </row>
    <row r="833" spans="1:6" x14ac:dyDescent="0.25">
      <c r="A833" t="str">
        <f>'Active Log'!A835</f>
        <v>SHEPPARD-023</v>
      </c>
      <c r="B833" s="117">
        <f>'Active Log'!L835</f>
        <v>44679</v>
      </c>
      <c r="C833" t="str">
        <f>'Active Log'!S847</f>
        <v>Sent</v>
      </c>
      <c r="D833">
        <f t="shared" si="39"/>
        <v>44761</v>
      </c>
      <c r="E833">
        <f t="shared" ca="1" si="40"/>
        <v>56</v>
      </c>
      <c r="F833" t="str">
        <f t="shared" ca="1" si="41"/>
        <v>52-56</v>
      </c>
    </row>
    <row r="834" spans="1:6" x14ac:dyDescent="0.25">
      <c r="A834" t="str">
        <f>'Active Log'!A836</f>
        <v>SHEPPARD-023</v>
      </c>
      <c r="B834" s="117">
        <f>'Active Log'!L836</f>
        <v>44761</v>
      </c>
      <c r="C834" t="str">
        <f>'Active Log'!S848</f>
        <v>Sent</v>
      </c>
      <c r="D834">
        <f t="shared" ref="D834:D897" si="42">IF(COUNTIFS($A$2:$A$1048576, A834, $C$2:$C$1048576, "complete")&gt;0, "", _xlfn.MAXIFS($B$2:$B$1048576, $A$2:$A$1048576, A834, $C$2:$C$1048576, "&lt;&gt;complete"))</f>
        <v>44761</v>
      </c>
      <c r="E834">
        <f t="shared" ref="E834:E897" ca="1" si="43">IF(D834&lt;&gt;"", FLOOR((TODAY()-D834)/7,1), "")</f>
        <v>56</v>
      </c>
      <c r="F834" t="str">
        <f t="shared" ref="F834:F897" ca="1" si="44">IF(E834&lt;&gt;"", VLOOKUP(E834, $H$2:$I$32, 2, TRUE), "")</f>
        <v>52-56</v>
      </c>
    </row>
    <row r="835" spans="1:6" x14ac:dyDescent="0.25">
      <c r="A835" t="str">
        <f>'Active Log'!A837</f>
        <v>SHEPPARD-025</v>
      </c>
      <c r="B835" s="117">
        <f>'Active Log'!L837</f>
        <v>44772</v>
      </c>
      <c r="C835" t="str">
        <f>'Active Log'!S849</f>
        <v>Sent</v>
      </c>
      <c r="D835" t="str">
        <f t="shared" si="42"/>
        <v/>
      </c>
      <c r="E835" t="str">
        <f t="shared" ca="1" si="43"/>
        <v/>
      </c>
      <c r="F835" t="str">
        <f t="shared" ca="1" si="44"/>
        <v/>
      </c>
    </row>
    <row r="836" spans="1:6" x14ac:dyDescent="0.25">
      <c r="A836" t="str">
        <f>'Active Log'!A838</f>
        <v>SHEPPARD-025</v>
      </c>
      <c r="B836" s="117">
        <f>'Active Log'!L838</f>
        <v>44772</v>
      </c>
      <c r="C836" t="str">
        <f>'Active Log'!S850</f>
        <v>Sent</v>
      </c>
      <c r="D836" t="str">
        <f t="shared" si="42"/>
        <v/>
      </c>
      <c r="E836" t="str">
        <f t="shared" ca="1" si="43"/>
        <v/>
      </c>
      <c r="F836" t="str">
        <f t="shared" ca="1" si="44"/>
        <v/>
      </c>
    </row>
    <row r="837" spans="1:6" x14ac:dyDescent="0.25">
      <c r="A837" t="str">
        <f>'Active Log'!A839</f>
        <v>SHEPPARD-025</v>
      </c>
      <c r="B837" s="117">
        <f>'Active Log'!L839</f>
        <v>44772</v>
      </c>
      <c r="C837" t="str">
        <f>'Active Log'!S851</f>
        <v>Pending</v>
      </c>
      <c r="D837" t="str">
        <f t="shared" si="42"/>
        <v/>
      </c>
      <c r="E837" t="str">
        <f t="shared" ca="1" si="43"/>
        <v/>
      </c>
      <c r="F837" t="str">
        <f t="shared" ca="1" si="44"/>
        <v/>
      </c>
    </row>
    <row r="838" spans="1:6" x14ac:dyDescent="0.25">
      <c r="A838" t="str">
        <f>'Active Log'!A840</f>
        <v>SHEPPARD-025</v>
      </c>
      <c r="B838" s="117">
        <f>'Active Log'!L840</f>
        <v>44772</v>
      </c>
      <c r="C838" t="str">
        <f>'Active Log'!S852</f>
        <v>Complete</v>
      </c>
      <c r="D838" t="str">
        <f t="shared" si="42"/>
        <v/>
      </c>
      <c r="E838" t="str">
        <f t="shared" ca="1" si="43"/>
        <v/>
      </c>
      <c r="F838" t="str">
        <f t="shared" ca="1" si="44"/>
        <v/>
      </c>
    </row>
    <row r="839" spans="1:6" x14ac:dyDescent="0.25">
      <c r="A839" t="str">
        <f>'Active Log'!A841</f>
        <v>SHEPPARD-025</v>
      </c>
      <c r="B839" s="117">
        <f>'Active Log'!L841</f>
        <v>44772</v>
      </c>
      <c r="C839" t="str">
        <f>'Active Log'!S853</f>
        <v>Complete</v>
      </c>
      <c r="D839" t="str">
        <f t="shared" si="42"/>
        <v/>
      </c>
      <c r="E839" t="str">
        <f t="shared" ca="1" si="43"/>
        <v/>
      </c>
      <c r="F839" t="str">
        <f t="shared" ca="1" si="44"/>
        <v/>
      </c>
    </row>
    <row r="840" spans="1:6" x14ac:dyDescent="0.25">
      <c r="A840" t="str">
        <f>'Active Log'!A842</f>
        <v>SHEPPARD-025</v>
      </c>
      <c r="B840" s="117">
        <f>'Active Log'!L842</f>
        <v>44772</v>
      </c>
      <c r="C840" t="str">
        <f>'Active Log'!S854</f>
        <v>Complete</v>
      </c>
      <c r="D840" t="str">
        <f t="shared" si="42"/>
        <v/>
      </c>
      <c r="E840" t="str">
        <f t="shared" ca="1" si="43"/>
        <v/>
      </c>
      <c r="F840" t="str">
        <f t="shared" ca="1" si="44"/>
        <v/>
      </c>
    </row>
    <row r="841" spans="1:6" x14ac:dyDescent="0.25">
      <c r="A841" t="str">
        <f>'Active Log'!A843</f>
        <v>SHEPPARD-025</v>
      </c>
      <c r="B841" s="117">
        <f>'Active Log'!L843</f>
        <v>44772</v>
      </c>
      <c r="C841" t="str">
        <f>'Active Log'!S855</f>
        <v>Complete</v>
      </c>
      <c r="D841" t="str">
        <f t="shared" si="42"/>
        <v/>
      </c>
      <c r="E841" t="str">
        <f t="shared" ca="1" si="43"/>
        <v/>
      </c>
      <c r="F841" t="str">
        <f t="shared" ca="1" si="44"/>
        <v/>
      </c>
    </row>
    <row r="842" spans="1:6" x14ac:dyDescent="0.25">
      <c r="A842" t="str">
        <f>'Active Log'!A844</f>
        <v>SHEPPARD-025</v>
      </c>
      <c r="B842" s="117">
        <f>'Active Log'!L844</f>
        <v>44772</v>
      </c>
      <c r="C842" t="str">
        <f>'Active Log'!S856</f>
        <v>Complete</v>
      </c>
      <c r="D842" t="str">
        <f t="shared" si="42"/>
        <v/>
      </c>
      <c r="E842" t="str">
        <f t="shared" ca="1" si="43"/>
        <v/>
      </c>
      <c r="F842" t="str">
        <f t="shared" ca="1" si="44"/>
        <v/>
      </c>
    </row>
    <row r="843" spans="1:6" x14ac:dyDescent="0.25">
      <c r="A843" t="str">
        <f>'Active Log'!A845</f>
        <v>SHEPPARD-025</v>
      </c>
      <c r="B843" s="117">
        <f>'Active Log'!L845</f>
        <v>44772</v>
      </c>
      <c r="C843" t="str">
        <f>'Active Log'!S857</f>
        <v>Complete</v>
      </c>
      <c r="D843" t="str">
        <f t="shared" si="42"/>
        <v/>
      </c>
      <c r="E843" t="str">
        <f t="shared" ca="1" si="43"/>
        <v/>
      </c>
      <c r="F843" t="str">
        <f t="shared" ca="1" si="44"/>
        <v/>
      </c>
    </row>
    <row r="844" spans="1:6" x14ac:dyDescent="0.25">
      <c r="A844" t="str">
        <f>'Active Log'!A846</f>
        <v>SHEPPARD-025</v>
      </c>
      <c r="B844" s="117">
        <f>'Active Log'!L846</f>
        <v>44772</v>
      </c>
      <c r="C844" t="str">
        <f>'Active Log'!S858</f>
        <v>Complete</v>
      </c>
      <c r="D844" t="str">
        <f t="shared" si="42"/>
        <v/>
      </c>
      <c r="E844" t="str">
        <f t="shared" ca="1" si="43"/>
        <v/>
      </c>
      <c r="F844" t="str">
        <f t="shared" ca="1" si="44"/>
        <v/>
      </c>
    </row>
    <row r="845" spans="1:6" x14ac:dyDescent="0.25">
      <c r="A845" t="str">
        <f>'Active Log'!A847</f>
        <v>SHEPPARD-025</v>
      </c>
      <c r="B845" s="117">
        <f>'Active Log'!L847</f>
        <v>44772</v>
      </c>
      <c r="C845" t="str">
        <f>'Active Log'!S859</f>
        <v>Complete</v>
      </c>
      <c r="D845" t="str">
        <f t="shared" si="42"/>
        <v/>
      </c>
      <c r="E845" t="str">
        <f t="shared" ca="1" si="43"/>
        <v/>
      </c>
      <c r="F845" t="str">
        <f t="shared" ca="1" si="44"/>
        <v/>
      </c>
    </row>
    <row r="846" spans="1:6" x14ac:dyDescent="0.25">
      <c r="A846" t="str">
        <f>'Active Log'!A848</f>
        <v>SHEPPARD-025</v>
      </c>
      <c r="B846" s="117">
        <f>'Active Log'!L848</f>
        <v>44772</v>
      </c>
      <c r="C846" t="str">
        <f>'Active Log'!S860</f>
        <v>Complete</v>
      </c>
      <c r="D846" t="str">
        <f t="shared" si="42"/>
        <v/>
      </c>
      <c r="E846" t="str">
        <f t="shared" ca="1" si="43"/>
        <v/>
      </c>
      <c r="F846" t="str">
        <f t="shared" ca="1" si="44"/>
        <v/>
      </c>
    </row>
    <row r="847" spans="1:6" x14ac:dyDescent="0.25">
      <c r="A847" t="str">
        <f>'Active Log'!A849</f>
        <v>SHEPPARD-025</v>
      </c>
      <c r="B847" s="117">
        <f>'Active Log'!L849</f>
        <v>44772</v>
      </c>
      <c r="C847" t="str">
        <f>'Active Log'!S861</f>
        <v>Suspended</v>
      </c>
      <c r="D847" t="str">
        <f t="shared" si="42"/>
        <v/>
      </c>
      <c r="E847" t="str">
        <f t="shared" ca="1" si="43"/>
        <v/>
      </c>
      <c r="F847" t="str">
        <f t="shared" ca="1" si="44"/>
        <v/>
      </c>
    </row>
    <row r="848" spans="1:6" x14ac:dyDescent="0.25">
      <c r="A848" t="str">
        <f>'Active Log'!A850</f>
        <v>SHEPPARD-025</v>
      </c>
      <c r="B848" s="117">
        <f>'Active Log'!L850</f>
        <v>44772</v>
      </c>
      <c r="C848" t="str">
        <f>'Active Log'!S862</f>
        <v>Sent</v>
      </c>
      <c r="D848" t="str">
        <f t="shared" si="42"/>
        <v/>
      </c>
      <c r="E848" t="str">
        <f t="shared" ca="1" si="43"/>
        <v/>
      </c>
      <c r="F848" t="str">
        <f t="shared" ca="1" si="44"/>
        <v/>
      </c>
    </row>
    <row r="849" spans="1:6" x14ac:dyDescent="0.25">
      <c r="A849" t="str">
        <f>'Active Log'!A851</f>
        <v>SHEPPARD-025</v>
      </c>
      <c r="B849" s="117">
        <f>'Active Log'!L851</f>
        <v>44772</v>
      </c>
      <c r="C849" t="str">
        <f>'Active Log'!S863</f>
        <v>Sent</v>
      </c>
      <c r="D849" t="str">
        <f t="shared" si="42"/>
        <v/>
      </c>
      <c r="E849" t="str">
        <f t="shared" ca="1" si="43"/>
        <v/>
      </c>
      <c r="F849" t="str">
        <f t="shared" ca="1" si="44"/>
        <v/>
      </c>
    </row>
    <row r="850" spans="1:6" x14ac:dyDescent="0.25">
      <c r="A850" t="str">
        <f>'Active Log'!A852</f>
        <v>SHEPPARD-029</v>
      </c>
      <c r="B850" s="117">
        <f>'Active Log'!L852</f>
        <v>44785</v>
      </c>
      <c r="C850" t="str">
        <f>'Active Log'!S864</f>
        <v>Sent</v>
      </c>
      <c r="D850">
        <f t="shared" si="42"/>
        <v>44785</v>
      </c>
      <c r="E850">
        <f t="shared" ca="1" si="43"/>
        <v>52</v>
      </c>
      <c r="F850" t="str">
        <f t="shared" ca="1" si="44"/>
        <v>48-52</v>
      </c>
    </row>
    <row r="851" spans="1:6" x14ac:dyDescent="0.25">
      <c r="A851" t="str">
        <f>'Active Log'!A853</f>
        <v>SHEPPARD-029</v>
      </c>
      <c r="B851" s="117">
        <f>'Active Log'!L853</f>
        <v>44785</v>
      </c>
      <c r="C851" t="str">
        <f>'Active Log'!S865</f>
        <v>Sent</v>
      </c>
      <c r="D851">
        <f t="shared" si="42"/>
        <v>44785</v>
      </c>
      <c r="E851">
        <f t="shared" ca="1" si="43"/>
        <v>52</v>
      </c>
      <c r="F851" t="str">
        <f t="shared" ca="1" si="44"/>
        <v>48-52</v>
      </c>
    </row>
    <row r="852" spans="1:6" x14ac:dyDescent="0.25">
      <c r="A852" t="str">
        <f>'Active Log'!A854</f>
        <v>SHEPPARD-029</v>
      </c>
      <c r="B852" s="117">
        <f>'Active Log'!L854</f>
        <v>44785</v>
      </c>
      <c r="C852" t="str">
        <f>'Active Log'!S866</f>
        <v>Sent</v>
      </c>
      <c r="D852">
        <f t="shared" si="42"/>
        <v>44785</v>
      </c>
      <c r="E852">
        <f t="shared" ca="1" si="43"/>
        <v>52</v>
      </c>
      <c r="F852" t="str">
        <f t="shared" ca="1" si="44"/>
        <v>48-52</v>
      </c>
    </row>
    <row r="853" spans="1:6" x14ac:dyDescent="0.25">
      <c r="A853" t="str">
        <f>'Active Log'!A855</f>
        <v>SHEPPARD-029</v>
      </c>
      <c r="B853" s="117">
        <f>'Active Log'!L855</f>
        <v>44785</v>
      </c>
      <c r="C853" t="str">
        <f>'Active Log'!S867</f>
        <v>Sent</v>
      </c>
      <c r="D853">
        <f t="shared" si="42"/>
        <v>44785</v>
      </c>
      <c r="E853">
        <f t="shared" ca="1" si="43"/>
        <v>52</v>
      </c>
      <c r="F853" t="str">
        <f t="shared" ca="1" si="44"/>
        <v>48-52</v>
      </c>
    </row>
    <row r="854" spans="1:6" x14ac:dyDescent="0.25">
      <c r="A854" t="str">
        <f>'Active Log'!A856</f>
        <v>SHEPPARD-029</v>
      </c>
      <c r="B854" s="117">
        <f>'Active Log'!L856</f>
        <v>44785</v>
      </c>
      <c r="C854" t="str">
        <f>'Active Log'!S868</f>
        <v>Sent</v>
      </c>
      <c r="D854">
        <f t="shared" si="42"/>
        <v>44785</v>
      </c>
      <c r="E854">
        <f t="shared" ca="1" si="43"/>
        <v>52</v>
      </c>
      <c r="F854" t="str">
        <f t="shared" ca="1" si="44"/>
        <v>48-52</v>
      </c>
    </row>
    <row r="855" spans="1:6" x14ac:dyDescent="0.25">
      <c r="A855" t="str">
        <f>'Active Log'!A857</f>
        <v>SHEPPARD-029</v>
      </c>
      <c r="B855" s="117">
        <f>'Active Log'!L857</f>
        <v>44785</v>
      </c>
      <c r="C855" t="str">
        <f>'Active Log'!S869</f>
        <v>Sent</v>
      </c>
      <c r="D855">
        <f t="shared" si="42"/>
        <v>44785</v>
      </c>
      <c r="E855">
        <f t="shared" ca="1" si="43"/>
        <v>52</v>
      </c>
      <c r="F855" t="str">
        <f t="shared" ca="1" si="44"/>
        <v>48-52</v>
      </c>
    </row>
    <row r="856" spans="1:6" x14ac:dyDescent="0.25">
      <c r="A856" t="str">
        <f>'Active Log'!A858</f>
        <v>SHEPPARD-030</v>
      </c>
      <c r="B856" s="117">
        <f>'Active Log'!L858</f>
        <v>44784</v>
      </c>
      <c r="C856" t="str">
        <f>'Active Log'!S870</f>
        <v>Sent</v>
      </c>
      <c r="D856">
        <f t="shared" si="42"/>
        <v>44784</v>
      </c>
      <c r="E856">
        <f t="shared" ca="1" si="43"/>
        <v>53</v>
      </c>
      <c r="F856" t="str">
        <f t="shared" ca="1" si="44"/>
        <v>52-56</v>
      </c>
    </row>
    <row r="857" spans="1:6" x14ac:dyDescent="0.25">
      <c r="A857" t="str">
        <f>'Active Log'!A859</f>
        <v>SHEPPARD-031</v>
      </c>
      <c r="B857" s="117">
        <f>'Active Log'!L859</f>
        <v>44804</v>
      </c>
      <c r="C857" t="str">
        <f>'Active Log'!S871</f>
        <v>Sent</v>
      </c>
      <c r="D857">
        <f t="shared" si="42"/>
        <v>44804</v>
      </c>
      <c r="E857">
        <f t="shared" ca="1" si="43"/>
        <v>50</v>
      </c>
      <c r="F857" t="str">
        <f t="shared" ca="1" si="44"/>
        <v>48-52</v>
      </c>
    </row>
    <row r="858" spans="1:6" x14ac:dyDescent="0.25">
      <c r="A858" t="str">
        <f>'Active Log'!A860</f>
        <v>SHEPPARD-031</v>
      </c>
      <c r="B858" s="117">
        <f>'Active Log'!L860</f>
        <v>44804</v>
      </c>
      <c r="C858" t="str">
        <f>'Active Log'!S872</f>
        <v>Sent</v>
      </c>
      <c r="D858">
        <f t="shared" si="42"/>
        <v>44804</v>
      </c>
      <c r="E858">
        <f t="shared" ca="1" si="43"/>
        <v>50</v>
      </c>
      <c r="F858" t="str">
        <f t="shared" ca="1" si="44"/>
        <v>48-52</v>
      </c>
    </row>
    <row r="859" spans="1:6" x14ac:dyDescent="0.25">
      <c r="A859" t="str">
        <f>'Active Log'!A861</f>
        <v>SHEPPARD-032</v>
      </c>
      <c r="B859" s="117">
        <f>'Active Log'!L861</f>
        <v>44882</v>
      </c>
      <c r="C859" t="str">
        <f>'Active Log'!S873</f>
        <v>Sent</v>
      </c>
      <c r="D859">
        <f t="shared" si="42"/>
        <v>44882</v>
      </c>
      <c r="E859">
        <f t="shared" ca="1" si="43"/>
        <v>39</v>
      </c>
      <c r="F859" t="str">
        <f t="shared" ca="1" si="44"/>
        <v>36-40</v>
      </c>
    </row>
    <row r="860" spans="1:6" x14ac:dyDescent="0.25">
      <c r="A860" t="str">
        <f>'Active Log'!A862</f>
        <v>SHEPPARD-033</v>
      </c>
      <c r="B860" s="117">
        <f>'Active Log'!L862</f>
        <v>44964</v>
      </c>
      <c r="C860" t="str">
        <f>'Active Log'!S874</f>
        <v>Sent</v>
      </c>
      <c r="D860" t="str">
        <f t="shared" si="42"/>
        <v/>
      </c>
      <c r="E860" t="str">
        <f t="shared" ca="1" si="43"/>
        <v/>
      </c>
      <c r="F860" t="str">
        <f t="shared" ca="1" si="44"/>
        <v/>
      </c>
    </row>
    <row r="861" spans="1:6" x14ac:dyDescent="0.25">
      <c r="A861" t="str">
        <f>'Active Log'!A863</f>
        <v>SHEPPARD-033</v>
      </c>
      <c r="B861" s="117">
        <f>'Active Log'!L863</f>
        <v>44964</v>
      </c>
      <c r="C861" t="str">
        <f>'Active Log'!S875</f>
        <v>Sent</v>
      </c>
      <c r="D861" t="str">
        <f t="shared" si="42"/>
        <v/>
      </c>
      <c r="E861" t="str">
        <f t="shared" ca="1" si="43"/>
        <v/>
      </c>
      <c r="F861" t="str">
        <f t="shared" ca="1" si="44"/>
        <v/>
      </c>
    </row>
    <row r="862" spans="1:6" x14ac:dyDescent="0.25">
      <c r="A862" t="str">
        <f>'Active Log'!A864</f>
        <v>SHEPPARD-033</v>
      </c>
      <c r="B862" s="117">
        <f>'Active Log'!L864</f>
        <v>44964</v>
      </c>
      <c r="C862" t="str">
        <f>'Active Log'!S876</f>
        <v>Sent</v>
      </c>
      <c r="D862" t="str">
        <f t="shared" si="42"/>
        <v/>
      </c>
      <c r="E862" t="str">
        <f t="shared" ca="1" si="43"/>
        <v/>
      </c>
      <c r="F862" t="str">
        <f t="shared" ca="1" si="44"/>
        <v/>
      </c>
    </row>
    <row r="863" spans="1:6" x14ac:dyDescent="0.25">
      <c r="A863" t="str">
        <f>'Active Log'!A865</f>
        <v>SHEPPARD-033</v>
      </c>
      <c r="B863" s="117">
        <f>'Active Log'!L865</f>
        <v>44964</v>
      </c>
      <c r="C863" t="str">
        <f>'Active Log'!S877</f>
        <v>Sent</v>
      </c>
      <c r="D863" t="str">
        <f t="shared" si="42"/>
        <v/>
      </c>
      <c r="E863" t="str">
        <f t="shared" ca="1" si="43"/>
        <v/>
      </c>
      <c r="F863" t="str">
        <f t="shared" ca="1" si="44"/>
        <v/>
      </c>
    </row>
    <row r="864" spans="1:6" x14ac:dyDescent="0.25">
      <c r="A864" t="str">
        <f>'Active Log'!A866</f>
        <v>SHEPPARD-033</v>
      </c>
      <c r="B864" s="117">
        <f>'Active Log'!L866</f>
        <v>44964</v>
      </c>
      <c r="C864" t="str">
        <f>'Active Log'!S878</f>
        <v>Sent</v>
      </c>
      <c r="D864" t="str">
        <f t="shared" si="42"/>
        <v/>
      </c>
      <c r="E864" t="str">
        <f t="shared" ca="1" si="43"/>
        <v/>
      </c>
      <c r="F864" t="str">
        <f t="shared" ca="1" si="44"/>
        <v/>
      </c>
    </row>
    <row r="865" spans="1:6" x14ac:dyDescent="0.25">
      <c r="A865" t="str">
        <f>'Active Log'!A867</f>
        <v>SHEPPARD-033</v>
      </c>
      <c r="B865" s="117">
        <f>'Active Log'!L867</f>
        <v>44964</v>
      </c>
      <c r="C865" t="str">
        <f>'Active Log'!S879</f>
        <v>Pending</v>
      </c>
      <c r="D865" t="str">
        <f t="shared" si="42"/>
        <v/>
      </c>
      <c r="E865" t="str">
        <f t="shared" ca="1" si="43"/>
        <v/>
      </c>
      <c r="F865" t="str">
        <f t="shared" ca="1" si="44"/>
        <v/>
      </c>
    </row>
    <row r="866" spans="1:6" x14ac:dyDescent="0.25">
      <c r="A866" t="str">
        <f>'Active Log'!A868</f>
        <v>SHEPPARD-033</v>
      </c>
      <c r="B866" s="117">
        <f>'Active Log'!L868</f>
        <v>44964</v>
      </c>
      <c r="C866" t="str">
        <f>'Active Log'!S880</f>
        <v>Pending</v>
      </c>
      <c r="D866" t="str">
        <f t="shared" si="42"/>
        <v/>
      </c>
      <c r="E866" t="str">
        <f t="shared" ca="1" si="43"/>
        <v/>
      </c>
      <c r="F866" t="str">
        <f t="shared" ca="1" si="44"/>
        <v/>
      </c>
    </row>
    <row r="867" spans="1:6" x14ac:dyDescent="0.25">
      <c r="A867" t="str">
        <f>'Active Log'!A869</f>
        <v>SHEPPARD-033</v>
      </c>
      <c r="B867" s="117">
        <f>'Active Log'!L869</f>
        <v>44964</v>
      </c>
      <c r="C867" t="str">
        <f>'Active Log'!S881</f>
        <v>Complete</v>
      </c>
      <c r="D867" t="str">
        <f t="shared" si="42"/>
        <v/>
      </c>
      <c r="E867" t="str">
        <f t="shared" ca="1" si="43"/>
        <v/>
      </c>
      <c r="F867" t="str">
        <f t="shared" ca="1" si="44"/>
        <v/>
      </c>
    </row>
    <row r="868" spans="1:6" x14ac:dyDescent="0.25">
      <c r="A868" t="str">
        <f>'Active Log'!A870</f>
        <v>SHEPPARD-033</v>
      </c>
      <c r="B868" s="117">
        <f>'Active Log'!L870</f>
        <v>44964</v>
      </c>
      <c r="C868" t="str">
        <f>'Active Log'!S882</f>
        <v>Complete</v>
      </c>
      <c r="D868" t="str">
        <f t="shared" si="42"/>
        <v/>
      </c>
      <c r="E868" t="str">
        <f t="shared" ca="1" si="43"/>
        <v/>
      </c>
      <c r="F868" t="str">
        <f t="shared" ca="1" si="44"/>
        <v/>
      </c>
    </row>
    <row r="869" spans="1:6" x14ac:dyDescent="0.25">
      <c r="A869" t="str">
        <f>'Active Log'!A871</f>
        <v>SHEPPARD-033</v>
      </c>
      <c r="B869" s="117">
        <f>'Active Log'!L871</f>
        <v>44964</v>
      </c>
      <c r="C869" t="str">
        <f>'Active Log'!S883</f>
        <v>Sent</v>
      </c>
      <c r="D869" t="str">
        <f t="shared" si="42"/>
        <v/>
      </c>
      <c r="E869" t="str">
        <f t="shared" ca="1" si="43"/>
        <v/>
      </c>
      <c r="F869" t="str">
        <f t="shared" ca="1" si="44"/>
        <v/>
      </c>
    </row>
    <row r="870" spans="1:6" x14ac:dyDescent="0.25">
      <c r="A870" t="str">
        <f>'Active Log'!A872</f>
        <v>SHEPPARD-033</v>
      </c>
      <c r="B870" s="117">
        <f>'Active Log'!L872</f>
        <v>44964</v>
      </c>
      <c r="C870" t="str">
        <f>'Active Log'!S884</f>
        <v>DOS</v>
      </c>
      <c r="D870" t="str">
        <f t="shared" si="42"/>
        <v/>
      </c>
      <c r="E870" t="str">
        <f t="shared" ca="1" si="43"/>
        <v/>
      </c>
      <c r="F870" t="str">
        <f t="shared" ca="1" si="44"/>
        <v/>
      </c>
    </row>
    <row r="871" spans="1:6" x14ac:dyDescent="0.25">
      <c r="A871" t="str">
        <f>'Active Log'!A873</f>
        <v>SHEPPARD-033</v>
      </c>
      <c r="B871" s="117">
        <f>'Active Log'!L873</f>
        <v>44964</v>
      </c>
      <c r="C871" t="str">
        <f>'Active Log'!S885</f>
        <v>SOS</v>
      </c>
      <c r="D871" t="str">
        <f t="shared" si="42"/>
        <v/>
      </c>
      <c r="E871" t="str">
        <f t="shared" ca="1" si="43"/>
        <v/>
      </c>
      <c r="F871" t="str">
        <f t="shared" ca="1" si="44"/>
        <v/>
      </c>
    </row>
    <row r="872" spans="1:6" x14ac:dyDescent="0.25">
      <c r="A872" t="str">
        <f>'Active Log'!A874</f>
        <v>SHEPPARD-033</v>
      </c>
      <c r="B872" s="117">
        <f>'Active Log'!L874</f>
        <v>44964</v>
      </c>
      <c r="C872" t="str">
        <f>'Active Log'!S886</f>
        <v>SOS</v>
      </c>
      <c r="D872" t="str">
        <f t="shared" si="42"/>
        <v/>
      </c>
      <c r="E872" t="str">
        <f t="shared" ca="1" si="43"/>
        <v/>
      </c>
      <c r="F872" t="str">
        <f t="shared" ca="1" si="44"/>
        <v/>
      </c>
    </row>
    <row r="873" spans="1:6" x14ac:dyDescent="0.25">
      <c r="A873" t="str">
        <f>'Active Log'!A875</f>
        <v>SHEPPARD-033</v>
      </c>
      <c r="B873" s="117">
        <f>'Active Log'!L875</f>
        <v>44964</v>
      </c>
      <c r="C873" t="str">
        <f>'Active Log'!S887</f>
        <v>SOS</v>
      </c>
      <c r="D873" t="str">
        <f t="shared" si="42"/>
        <v/>
      </c>
      <c r="E873" t="str">
        <f t="shared" ca="1" si="43"/>
        <v/>
      </c>
      <c r="F873" t="str">
        <f t="shared" ca="1" si="44"/>
        <v/>
      </c>
    </row>
    <row r="874" spans="1:6" x14ac:dyDescent="0.25">
      <c r="A874" t="str">
        <f>'Active Log'!A876</f>
        <v>SHEPPARD-033</v>
      </c>
      <c r="B874" s="117">
        <f>'Active Log'!L876</f>
        <v>44964</v>
      </c>
      <c r="C874" t="str">
        <f>'Active Log'!S888</f>
        <v>SOS</v>
      </c>
      <c r="D874" t="str">
        <f t="shared" si="42"/>
        <v/>
      </c>
      <c r="E874" t="str">
        <f t="shared" ca="1" si="43"/>
        <v/>
      </c>
      <c r="F874" t="str">
        <f t="shared" ca="1" si="44"/>
        <v/>
      </c>
    </row>
    <row r="875" spans="1:6" x14ac:dyDescent="0.25">
      <c r="A875" t="str">
        <f>'Active Log'!A877</f>
        <v>SHEPPARD-033</v>
      </c>
      <c r="B875" s="117">
        <f>'Active Log'!L877</f>
        <v>44964</v>
      </c>
      <c r="C875" t="str">
        <f>'Active Log'!S889</f>
        <v>SOS</v>
      </c>
      <c r="D875" t="str">
        <f t="shared" si="42"/>
        <v/>
      </c>
      <c r="E875" t="str">
        <f t="shared" ca="1" si="43"/>
        <v/>
      </c>
      <c r="F875" t="str">
        <f t="shared" ca="1" si="44"/>
        <v/>
      </c>
    </row>
    <row r="876" spans="1:6" x14ac:dyDescent="0.25">
      <c r="A876" t="str">
        <f>'Active Log'!A878</f>
        <v>SHEPPARD-033</v>
      </c>
      <c r="B876" s="117">
        <f>'Active Log'!L878</f>
        <v>44964</v>
      </c>
      <c r="C876" t="str">
        <f>'Active Log'!S890</f>
        <v>SOS</v>
      </c>
      <c r="D876" t="str">
        <f t="shared" si="42"/>
        <v/>
      </c>
      <c r="E876" t="str">
        <f t="shared" ca="1" si="43"/>
        <v/>
      </c>
      <c r="F876" t="str">
        <f t="shared" ca="1" si="44"/>
        <v/>
      </c>
    </row>
    <row r="877" spans="1:6" x14ac:dyDescent="0.25">
      <c r="A877" t="str">
        <f>'Active Log'!A879</f>
        <v>SHEPPARD-033</v>
      </c>
      <c r="B877" s="117">
        <f>'Active Log'!L879</f>
        <v>44964</v>
      </c>
      <c r="C877" t="str">
        <f>'Active Log'!S891</f>
        <v>DOS</v>
      </c>
      <c r="D877" t="str">
        <f t="shared" si="42"/>
        <v/>
      </c>
      <c r="E877" t="str">
        <f t="shared" ca="1" si="43"/>
        <v/>
      </c>
      <c r="F877" t="str">
        <f t="shared" ca="1" si="44"/>
        <v/>
      </c>
    </row>
    <row r="878" spans="1:6" x14ac:dyDescent="0.25">
      <c r="A878" t="str">
        <f>'Active Log'!A880</f>
        <v>SHEPPARD-033</v>
      </c>
      <c r="B878" s="117">
        <f>'Active Log'!L880</f>
        <v>44964</v>
      </c>
      <c r="C878" t="str">
        <f>'Active Log'!S892</f>
        <v>DOS</v>
      </c>
      <c r="D878" t="str">
        <f t="shared" si="42"/>
        <v/>
      </c>
      <c r="E878" t="str">
        <f t="shared" ca="1" si="43"/>
        <v/>
      </c>
      <c r="F878" t="str">
        <f t="shared" ca="1" si="44"/>
        <v/>
      </c>
    </row>
    <row r="879" spans="1:6" x14ac:dyDescent="0.25">
      <c r="A879" t="str">
        <f>'Active Log'!A881</f>
        <v>SHEPPARD-034</v>
      </c>
      <c r="B879" s="117">
        <f>'Active Log'!L881</f>
        <v>44778</v>
      </c>
      <c r="C879" t="str">
        <f>'Active Log'!S893</f>
        <v>DOS</v>
      </c>
      <c r="D879">
        <f t="shared" si="42"/>
        <v>44778</v>
      </c>
      <c r="E879">
        <f t="shared" ca="1" si="43"/>
        <v>53</v>
      </c>
      <c r="F879" t="str">
        <f t="shared" ca="1" si="44"/>
        <v>52-56</v>
      </c>
    </row>
    <row r="880" spans="1:6" x14ac:dyDescent="0.25">
      <c r="A880" t="str">
        <f>'Active Log'!A882</f>
        <v>SHEPPARD-034</v>
      </c>
      <c r="B880" s="117">
        <f>'Active Log'!L882</f>
        <v>44778</v>
      </c>
      <c r="C880" t="str">
        <f>'Active Log'!S894</f>
        <v>Pending</v>
      </c>
      <c r="D880">
        <f t="shared" si="42"/>
        <v>44778</v>
      </c>
      <c r="E880">
        <f t="shared" ca="1" si="43"/>
        <v>53</v>
      </c>
      <c r="F880" t="str">
        <f t="shared" ca="1" si="44"/>
        <v>52-56</v>
      </c>
    </row>
    <row r="881" spans="1:6" x14ac:dyDescent="0.25">
      <c r="A881" t="str">
        <f>'Active Log'!A883</f>
        <v>SHEPPARD-035</v>
      </c>
      <c r="B881" s="117">
        <f>'Active Log'!L883</f>
        <v>45020</v>
      </c>
      <c r="C881" t="str">
        <f>'Active Log'!S895</f>
        <v>Pending</v>
      </c>
      <c r="D881">
        <f t="shared" si="42"/>
        <v>45063</v>
      </c>
      <c r="E881">
        <f t="shared" ca="1" si="43"/>
        <v>13</v>
      </c>
      <c r="F881" t="str">
        <f t="shared" ca="1" si="44"/>
        <v>12-16</v>
      </c>
    </row>
    <row r="882" spans="1:6" x14ac:dyDescent="0.25">
      <c r="A882" t="str">
        <f>'Active Log'!A884</f>
        <v>SHEPPARD-035</v>
      </c>
      <c r="B882" s="117">
        <f>'Active Log'!L884</f>
        <v>45063</v>
      </c>
      <c r="C882" t="str">
        <f>'Active Log'!S896</f>
        <v>Pending</v>
      </c>
      <c r="D882">
        <f t="shared" si="42"/>
        <v>45063</v>
      </c>
      <c r="E882">
        <f t="shared" ca="1" si="43"/>
        <v>13</v>
      </c>
      <c r="F882" t="str">
        <f t="shared" ca="1" si="44"/>
        <v>12-16</v>
      </c>
    </row>
    <row r="883" spans="1:6" x14ac:dyDescent="0.25">
      <c r="A883" t="str">
        <f>'Active Log'!A885</f>
        <v>SHEPPARD-036</v>
      </c>
      <c r="B883" s="117">
        <f>'Active Log'!L885</f>
        <v>45084</v>
      </c>
      <c r="C883" t="str">
        <f>'Active Log'!S897</f>
        <v>Pending</v>
      </c>
      <c r="D883" t="str">
        <f t="shared" si="42"/>
        <v/>
      </c>
      <c r="E883" t="str">
        <f t="shared" ca="1" si="43"/>
        <v/>
      </c>
      <c r="F883" t="str">
        <f t="shared" ca="1" si="44"/>
        <v/>
      </c>
    </row>
    <row r="884" spans="1:6" x14ac:dyDescent="0.25">
      <c r="A884" t="str">
        <f>'Active Log'!A886</f>
        <v>SHEPPARD-036</v>
      </c>
      <c r="B884" s="117">
        <f>'Active Log'!L886</f>
        <v>45084</v>
      </c>
      <c r="C884" t="str">
        <f>'Active Log'!S898</f>
        <v>Pending</v>
      </c>
      <c r="D884" t="str">
        <f t="shared" si="42"/>
        <v/>
      </c>
      <c r="E884" t="str">
        <f t="shared" ca="1" si="43"/>
        <v/>
      </c>
      <c r="F884" t="str">
        <f t="shared" ca="1" si="44"/>
        <v/>
      </c>
    </row>
    <row r="885" spans="1:6" x14ac:dyDescent="0.25">
      <c r="A885" t="str">
        <f>'Active Log'!A887</f>
        <v>SHEPPARD-036</v>
      </c>
      <c r="B885" s="117">
        <f>'Active Log'!L887</f>
        <v>45084</v>
      </c>
      <c r="C885" t="str">
        <f>'Active Log'!S899</f>
        <v>Pending</v>
      </c>
      <c r="D885" t="str">
        <f t="shared" si="42"/>
        <v/>
      </c>
      <c r="E885" t="str">
        <f t="shared" ca="1" si="43"/>
        <v/>
      </c>
      <c r="F885" t="str">
        <f t="shared" ca="1" si="44"/>
        <v/>
      </c>
    </row>
    <row r="886" spans="1:6" x14ac:dyDescent="0.25">
      <c r="A886" t="str">
        <f>'Active Log'!A888</f>
        <v>SHEPPARD-036</v>
      </c>
      <c r="B886" s="117">
        <f>'Active Log'!L888</f>
        <v>45084</v>
      </c>
      <c r="C886" t="str">
        <f>'Active Log'!S900</f>
        <v>Complete</v>
      </c>
      <c r="D886" t="str">
        <f t="shared" si="42"/>
        <v/>
      </c>
      <c r="E886" t="str">
        <f t="shared" ca="1" si="43"/>
        <v/>
      </c>
      <c r="F886" t="str">
        <f t="shared" ca="1" si="44"/>
        <v/>
      </c>
    </row>
    <row r="887" spans="1:6" x14ac:dyDescent="0.25">
      <c r="A887" t="str">
        <f>'Active Log'!A889</f>
        <v>SHEPPARD-036</v>
      </c>
      <c r="B887" s="117">
        <f>'Active Log'!L889</f>
        <v>45084</v>
      </c>
      <c r="C887" t="str">
        <f>'Active Log'!S901</f>
        <v>Complete</v>
      </c>
      <c r="D887" t="str">
        <f t="shared" si="42"/>
        <v/>
      </c>
      <c r="E887" t="str">
        <f t="shared" ca="1" si="43"/>
        <v/>
      </c>
      <c r="F887" t="str">
        <f t="shared" ca="1" si="44"/>
        <v/>
      </c>
    </row>
    <row r="888" spans="1:6" x14ac:dyDescent="0.25">
      <c r="A888" t="str">
        <f>'Active Log'!A890</f>
        <v>SHEPPARD-036</v>
      </c>
      <c r="B888" s="117">
        <f>'Active Log'!L890</f>
        <v>45084</v>
      </c>
      <c r="C888" t="str">
        <f>'Active Log'!S902</f>
        <v>Complete</v>
      </c>
      <c r="D888" t="str">
        <f t="shared" si="42"/>
        <v/>
      </c>
      <c r="E888" t="str">
        <f t="shared" ca="1" si="43"/>
        <v/>
      </c>
      <c r="F888" t="str">
        <f t="shared" ca="1" si="44"/>
        <v/>
      </c>
    </row>
    <row r="889" spans="1:6" x14ac:dyDescent="0.25">
      <c r="A889" t="str">
        <f>'Active Log'!A891</f>
        <v>SHEPPARD-036</v>
      </c>
      <c r="B889" s="117">
        <f>'Active Log'!L891</f>
        <v>45079</v>
      </c>
      <c r="C889" t="str">
        <f>'Active Log'!S903</f>
        <v>Complete</v>
      </c>
      <c r="D889" t="str">
        <f t="shared" si="42"/>
        <v/>
      </c>
      <c r="E889" t="str">
        <f t="shared" ca="1" si="43"/>
        <v/>
      </c>
      <c r="F889" t="str">
        <f t="shared" ca="1" si="44"/>
        <v/>
      </c>
    </row>
    <row r="890" spans="1:6" x14ac:dyDescent="0.25">
      <c r="A890" t="str">
        <f>'Active Log'!A892</f>
        <v>SHEPPARD-036</v>
      </c>
      <c r="B890" s="117">
        <f>'Active Log'!L892</f>
        <v>45080</v>
      </c>
      <c r="C890" t="str">
        <f>'Active Log'!S904</f>
        <v>Complete</v>
      </c>
      <c r="D890" t="str">
        <f t="shared" si="42"/>
        <v/>
      </c>
      <c r="E890" t="str">
        <f t="shared" ca="1" si="43"/>
        <v/>
      </c>
      <c r="F890" t="str">
        <f t="shared" ca="1" si="44"/>
        <v/>
      </c>
    </row>
    <row r="891" spans="1:6" x14ac:dyDescent="0.25">
      <c r="A891" t="str">
        <f>'Active Log'!A893</f>
        <v>SHEPPARD-036</v>
      </c>
      <c r="B891" s="117">
        <f>'Active Log'!L893</f>
        <v>45081</v>
      </c>
      <c r="C891" t="str">
        <f>'Active Log'!S905</f>
        <v>Complete</v>
      </c>
      <c r="D891" t="str">
        <f t="shared" si="42"/>
        <v/>
      </c>
      <c r="E891" t="str">
        <f t="shared" ca="1" si="43"/>
        <v/>
      </c>
      <c r="F891" t="str">
        <f t="shared" ca="1" si="44"/>
        <v/>
      </c>
    </row>
    <row r="892" spans="1:6" x14ac:dyDescent="0.25">
      <c r="A892" t="str">
        <f>'Active Log'!A894</f>
        <v>SOON-001</v>
      </c>
      <c r="B892" s="117">
        <f>'Active Log'!L894</f>
        <v>45015</v>
      </c>
      <c r="C892" t="str">
        <f>'Active Log'!S906</f>
        <v>Complete</v>
      </c>
      <c r="D892" t="str">
        <f t="shared" si="42"/>
        <v/>
      </c>
      <c r="E892" t="str">
        <f t="shared" ca="1" si="43"/>
        <v/>
      </c>
      <c r="F892" t="str">
        <f t="shared" ca="1" si="44"/>
        <v/>
      </c>
    </row>
    <row r="893" spans="1:6" x14ac:dyDescent="0.25">
      <c r="A893" t="str">
        <f>'Active Log'!A895</f>
        <v>SOON-001</v>
      </c>
      <c r="B893" s="117">
        <f>'Active Log'!L895</f>
        <v>45015</v>
      </c>
      <c r="C893" t="str">
        <f>'Active Log'!S907</f>
        <v>Complete</v>
      </c>
      <c r="D893" t="str">
        <f t="shared" si="42"/>
        <v/>
      </c>
      <c r="E893" t="str">
        <f t="shared" ca="1" si="43"/>
        <v/>
      </c>
      <c r="F893" t="str">
        <f t="shared" ca="1" si="44"/>
        <v/>
      </c>
    </row>
    <row r="894" spans="1:6" x14ac:dyDescent="0.25">
      <c r="A894" t="str">
        <f>'Active Log'!A896</f>
        <v>SOON-001</v>
      </c>
      <c r="B894" s="117">
        <f>'Active Log'!L896</f>
        <v>45015</v>
      </c>
      <c r="C894" t="str">
        <f>'Active Log'!S908</f>
        <v>Complete</v>
      </c>
      <c r="D894" t="str">
        <f t="shared" si="42"/>
        <v/>
      </c>
      <c r="E894" t="str">
        <f t="shared" ca="1" si="43"/>
        <v/>
      </c>
      <c r="F894" t="str">
        <f t="shared" ca="1" si="44"/>
        <v/>
      </c>
    </row>
    <row r="895" spans="1:6" x14ac:dyDescent="0.25">
      <c r="A895" t="str">
        <f>'Active Log'!A897</f>
        <v>SOON-001</v>
      </c>
      <c r="B895" s="117">
        <f>'Active Log'!L897</f>
        <v>45015</v>
      </c>
      <c r="C895" t="str">
        <f>'Active Log'!S909</f>
        <v>Complete</v>
      </c>
      <c r="D895" t="str">
        <f t="shared" si="42"/>
        <v/>
      </c>
      <c r="E895" t="str">
        <f t="shared" ca="1" si="43"/>
        <v/>
      </c>
      <c r="F895" t="str">
        <f t="shared" ca="1" si="44"/>
        <v/>
      </c>
    </row>
    <row r="896" spans="1:6" x14ac:dyDescent="0.25">
      <c r="A896" t="str">
        <f>'Active Log'!A898</f>
        <v>SOON-001</v>
      </c>
      <c r="B896" s="117">
        <f>'Active Log'!L898</f>
        <v>45015</v>
      </c>
      <c r="C896" t="str">
        <f>'Active Log'!S910</f>
        <v>Complete</v>
      </c>
      <c r="D896" t="str">
        <f t="shared" si="42"/>
        <v/>
      </c>
      <c r="E896" t="str">
        <f t="shared" ca="1" si="43"/>
        <v/>
      </c>
      <c r="F896" t="str">
        <f t="shared" ca="1" si="44"/>
        <v/>
      </c>
    </row>
    <row r="897" spans="1:6" x14ac:dyDescent="0.25">
      <c r="A897" t="str">
        <f>'Active Log'!A899</f>
        <v>SOON-001</v>
      </c>
      <c r="B897" s="117">
        <f>'Active Log'!L899</f>
        <v>45015</v>
      </c>
      <c r="C897" t="str">
        <f>'Active Log'!S911</f>
        <v>Complete</v>
      </c>
      <c r="D897" t="str">
        <f t="shared" si="42"/>
        <v/>
      </c>
      <c r="E897" t="str">
        <f t="shared" ca="1" si="43"/>
        <v/>
      </c>
      <c r="F897" t="str">
        <f t="shared" ca="1" si="44"/>
        <v/>
      </c>
    </row>
    <row r="898" spans="1:6" x14ac:dyDescent="0.25">
      <c r="A898" t="str">
        <f>'Active Log'!A900</f>
        <v>TORK-001</v>
      </c>
      <c r="B898" s="117">
        <f>'Active Log'!L900</f>
        <v>44810</v>
      </c>
      <c r="C898" t="str">
        <f>'Active Log'!S912</f>
        <v>Complete</v>
      </c>
      <c r="D898" t="str">
        <f t="shared" ref="D898:D961" si="45">IF(COUNTIFS($A$2:$A$1048576, A898, $C$2:$C$1048576, "complete")&gt;0, "", _xlfn.MAXIFS($B$2:$B$1048576, $A$2:$A$1048576, A898, $C$2:$C$1048576, "&lt;&gt;complete"))</f>
        <v/>
      </c>
      <c r="E898" t="str">
        <f t="shared" ref="E898:E961" ca="1" si="46">IF(D898&lt;&gt;"", FLOOR((TODAY()-D898)/7,1), "")</f>
        <v/>
      </c>
      <c r="F898" t="str">
        <f t="shared" ref="F898:F961" ca="1" si="47">IF(E898&lt;&gt;"", VLOOKUP(E898, $H$2:$I$32, 2, TRUE), "")</f>
        <v/>
      </c>
    </row>
    <row r="899" spans="1:6" x14ac:dyDescent="0.25">
      <c r="A899" t="str">
        <f>'Active Log'!A901</f>
        <v>TORK-001</v>
      </c>
      <c r="B899" s="117">
        <f>'Active Log'!L901</f>
        <v>44810</v>
      </c>
      <c r="C899" t="str">
        <f>'Active Log'!S913</f>
        <v>Complete</v>
      </c>
      <c r="D899" t="str">
        <f t="shared" si="45"/>
        <v/>
      </c>
      <c r="E899" t="str">
        <f t="shared" ca="1" si="46"/>
        <v/>
      </c>
      <c r="F899" t="str">
        <f t="shared" ca="1" si="47"/>
        <v/>
      </c>
    </row>
    <row r="900" spans="1:6" x14ac:dyDescent="0.25">
      <c r="A900" t="str">
        <f>'Active Log'!A902</f>
        <v>VUCKOVIC-001</v>
      </c>
      <c r="B900" s="117">
        <f>'Active Log'!L902</f>
        <v>45007</v>
      </c>
      <c r="C900" t="str">
        <f>'Active Log'!S914</f>
        <v>Complete</v>
      </c>
      <c r="D900" t="str">
        <f t="shared" si="45"/>
        <v/>
      </c>
      <c r="E900" t="str">
        <f t="shared" ca="1" si="46"/>
        <v/>
      </c>
      <c r="F900" t="str">
        <f t="shared" ca="1" si="47"/>
        <v/>
      </c>
    </row>
    <row r="901" spans="1:6" x14ac:dyDescent="0.25">
      <c r="A901" t="str">
        <f>'Active Log'!A903</f>
        <v>XOCHITL-018</v>
      </c>
      <c r="B901" s="117">
        <f>'Active Log'!L903</f>
        <v>44648</v>
      </c>
      <c r="C901" t="str">
        <f>'Active Log'!S915</f>
        <v>Complete</v>
      </c>
      <c r="D901" t="str">
        <f t="shared" si="45"/>
        <v/>
      </c>
      <c r="E901" t="str">
        <f t="shared" ca="1" si="46"/>
        <v/>
      </c>
      <c r="F901" t="str">
        <f t="shared" ca="1" si="47"/>
        <v/>
      </c>
    </row>
    <row r="902" spans="1:6" x14ac:dyDescent="0.25">
      <c r="A902" t="str">
        <f>'Active Log'!A904</f>
        <v>XOCHITL-018</v>
      </c>
      <c r="B902" s="117">
        <f>'Active Log'!L904</f>
        <v>44648</v>
      </c>
      <c r="C902" t="str">
        <f>'Active Log'!S916</f>
        <v>Complete</v>
      </c>
      <c r="D902" t="str">
        <f t="shared" si="45"/>
        <v/>
      </c>
      <c r="E902" t="str">
        <f t="shared" ca="1" si="46"/>
        <v/>
      </c>
      <c r="F902" t="str">
        <f t="shared" ca="1" si="47"/>
        <v/>
      </c>
    </row>
    <row r="903" spans="1:6" x14ac:dyDescent="0.25">
      <c r="A903" t="str">
        <f>'Active Log'!A905</f>
        <v>XOCHITL-019</v>
      </c>
      <c r="B903" s="117">
        <f>'Active Log'!L905</f>
        <v>44755</v>
      </c>
      <c r="C903" t="str">
        <f>'Active Log'!S917</f>
        <v>Complete</v>
      </c>
      <c r="D903" t="str">
        <f t="shared" si="45"/>
        <v/>
      </c>
      <c r="E903" t="str">
        <f t="shared" ca="1" si="46"/>
        <v/>
      </c>
      <c r="F903" t="str">
        <f t="shared" ca="1" si="47"/>
        <v/>
      </c>
    </row>
    <row r="904" spans="1:6" x14ac:dyDescent="0.25">
      <c r="A904" t="str">
        <f>'Active Log'!A906</f>
        <v>XOCHITL-021</v>
      </c>
      <c r="B904" s="117">
        <f>'Active Log'!L906</f>
        <v>44741</v>
      </c>
      <c r="C904" t="str">
        <f>'Active Log'!S918</f>
        <v>Complete</v>
      </c>
      <c r="D904" t="str">
        <f t="shared" si="45"/>
        <v/>
      </c>
      <c r="E904" t="str">
        <f t="shared" ca="1" si="46"/>
        <v/>
      </c>
      <c r="F904" t="str">
        <f t="shared" ca="1" si="47"/>
        <v/>
      </c>
    </row>
    <row r="905" spans="1:6" x14ac:dyDescent="0.25">
      <c r="A905" t="str">
        <f>'Active Log'!A907</f>
        <v>XOCHITL-021</v>
      </c>
      <c r="B905" s="117">
        <f>'Active Log'!L907</f>
        <v>44741</v>
      </c>
      <c r="C905" t="str">
        <f>'Active Log'!S919</f>
        <v>Complete</v>
      </c>
      <c r="D905" t="str">
        <f t="shared" si="45"/>
        <v/>
      </c>
      <c r="E905" t="str">
        <f t="shared" ca="1" si="46"/>
        <v/>
      </c>
      <c r="F905" t="str">
        <f t="shared" ca="1" si="47"/>
        <v/>
      </c>
    </row>
    <row r="906" spans="1:6" x14ac:dyDescent="0.25">
      <c r="A906" t="str">
        <f>'Active Log'!A908</f>
        <v>XOCHITL-022</v>
      </c>
      <c r="C906" t="str">
        <f>'Active Log'!S920</f>
        <v>Complete</v>
      </c>
      <c r="D906" t="str">
        <f t="shared" si="45"/>
        <v/>
      </c>
      <c r="E906" t="str">
        <f t="shared" ca="1" si="46"/>
        <v/>
      </c>
      <c r="F906" t="str">
        <f t="shared" ca="1" si="47"/>
        <v/>
      </c>
    </row>
    <row r="907" spans="1:6" x14ac:dyDescent="0.25">
      <c r="A907" t="str">
        <f>'Active Log'!A909</f>
        <v>XOCHITL-022</v>
      </c>
      <c r="C907" t="str">
        <f>'Active Log'!S921</f>
        <v>Complete</v>
      </c>
      <c r="D907" t="str">
        <f t="shared" si="45"/>
        <v/>
      </c>
      <c r="E907" t="str">
        <f t="shared" ca="1" si="46"/>
        <v/>
      </c>
      <c r="F907" t="str">
        <f t="shared" ca="1" si="47"/>
        <v/>
      </c>
    </row>
    <row r="908" spans="1:6" x14ac:dyDescent="0.25">
      <c r="A908" t="str">
        <f>'Active Log'!A910</f>
        <v>XOCHITL-022</v>
      </c>
      <c r="C908">
        <f>'Active Log'!S922</f>
        <v>0</v>
      </c>
      <c r="D908" t="str">
        <f t="shared" si="45"/>
        <v/>
      </c>
      <c r="E908" t="str">
        <f t="shared" ca="1" si="46"/>
        <v/>
      </c>
      <c r="F908" t="str">
        <f t="shared" ca="1" si="47"/>
        <v/>
      </c>
    </row>
    <row r="909" spans="1:6" x14ac:dyDescent="0.25">
      <c r="A909" t="str">
        <f>'Active Log'!A911</f>
        <v>XOCHITL-022</v>
      </c>
      <c r="C909">
        <f>'Active Log'!S923</f>
        <v>0</v>
      </c>
      <c r="D909" t="str">
        <f t="shared" si="45"/>
        <v/>
      </c>
      <c r="E909" t="str">
        <f t="shared" ca="1" si="46"/>
        <v/>
      </c>
      <c r="F909" t="str">
        <f t="shared" ca="1" si="47"/>
        <v/>
      </c>
    </row>
    <row r="910" spans="1:6" x14ac:dyDescent="0.25">
      <c r="A910" t="str">
        <f>'Active Log'!A912</f>
        <v>XOCHITL-022</v>
      </c>
      <c r="C910">
        <f>'Active Log'!S924</f>
        <v>0</v>
      </c>
      <c r="D910" t="str">
        <f t="shared" si="45"/>
        <v/>
      </c>
      <c r="E910" t="str">
        <f t="shared" ca="1" si="46"/>
        <v/>
      </c>
      <c r="F910" t="str">
        <f t="shared" ca="1" si="47"/>
        <v/>
      </c>
    </row>
    <row r="911" spans="1:6" x14ac:dyDescent="0.25">
      <c r="A911" t="str">
        <f>'Active Log'!A913</f>
        <v>XOCHITL-022</v>
      </c>
      <c r="C911">
        <f>'Active Log'!S925</f>
        <v>0</v>
      </c>
      <c r="D911" t="str">
        <f t="shared" si="45"/>
        <v/>
      </c>
      <c r="E911" t="str">
        <f t="shared" ca="1" si="46"/>
        <v/>
      </c>
      <c r="F911" t="str">
        <f t="shared" ca="1" si="47"/>
        <v/>
      </c>
    </row>
    <row r="912" spans="1:6" x14ac:dyDescent="0.25">
      <c r="A912" t="str">
        <f>'Active Log'!A914</f>
        <v>XOCHITL-022</v>
      </c>
      <c r="C912">
        <f>'Active Log'!S926</f>
        <v>0</v>
      </c>
      <c r="D912" t="str">
        <f t="shared" si="45"/>
        <v/>
      </c>
      <c r="E912" t="str">
        <f t="shared" ca="1" si="46"/>
        <v/>
      </c>
      <c r="F912" t="str">
        <f t="shared" ca="1" si="47"/>
        <v/>
      </c>
    </row>
    <row r="913" spans="1:6" x14ac:dyDescent="0.25">
      <c r="A913" t="str">
        <f>'Active Log'!A915</f>
        <v>XOCHITL-022</v>
      </c>
      <c r="C913">
        <f>'Active Log'!S927</f>
        <v>0</v>
      </c>
      <c r="D913" t="str">
        <f t="shared" si="45"/>
        <v/>
      </c>
      <c r="E913" t="str">
        <f t="shared" ca="1" si="46"/>
        <v/>
      </c>
      <c r="F913" t="str">
        <f t="shared" ca="1" si="47"/>
        <v/>
      </c>
    </row>
    <row r="914" spans="1:6" x14ac:dyDescent="0.25">
      <c r="A914" t="str">
        <f>'Active Log'!A916</f>
        <v>XOCHITL-022</v>
      </c>
      <c r="C914">
        <f>'Active Log'!S928</f>
        <v>0</v>
      </c>
      <c r="D914" t="str">
        <f t="shared" si="45"/>
        <v/>
      </c>
      <c r="E914" t="str">
        <f t="shared" ca="1" si="46"/>
        <v/>
      </c>
      <c r="F914" t="str">
        <f t="shared" ca="1" si="47"/>
        <v/>
      </c>
    </row>
    <row r="915" spans="1:6" x14ac:dyDescent="0.25">
      <c r="A915" t="str">
        <f>'Active Log'!A917</f>
        <v>XOCHITL-022</v>
      </c>
      <c r="C915">
        <f>'Active Log'!S929</f>
        <v>0</v>
      </c>
      <c r="D915" t="str">
        <f t="shared" si="45"/>
        <v/>
      </c>
      <c r="E915" t="str">
        <f t="shared" ca="1" si="46"/>
        <v/>
      </c>
      <c r="F915" t="str">
        <f t="shared" ca="1" si="47"/>
        <v/>
      </c>
    </row>
    <row r="916" spans="1:6" x14ac:dyDescent="0.25">
      <c r="A916" t="str">
        <f>'Active Log'!A918</f>
        <v>XOCHITL-022</v>
      </c>
      <c r="C916">
        <f>'Active Log'!S930</f>
        <v>0</v>
      </c>
      <c r="D916" t="str">
        <f t="shared" si="45"/>
        <v/>
      </c>
      <c r="E916" t="str">
        <f t="shared" ca="1" si="46"/>
        <v/>
      </c>
      <c r="F916" t="str">
        <f t="shared" ca="1" si="47"/>
        <v/>
      </c>
    </row>
    <row r="917" spans="1:6" x14ac:dyDescent="0.25">
      <c r="A917" t="str">
        <f>'Active Log'!A919</f>
        <v>XOCHITL-022</v>
      </c>
      <c r="C917">
        <f>'Active Log'!S931</f>
        <v>0</v>
      </c>
      <c r="D917" t="str">
        <f t="shared" si="45"/>
        <v/>
      </c>
      <c r="E917" t="str">
        <f t="shared" ca="1" si="46"/>
        <v/>
      </c>
      <c r="F917" t="str">
        <f t="shared" ca="1" si="47"/>
        <v/>
      </c>
    </row>
    <row r="918" spans="1:6" x14ac:dyDescent="0.25">
      <c r="A918" t="str">
        <f>'Active Log'!A920</f>
        <v>XOCHITL-022</v>
      </c>
      <c r="C918">
        <f>'Active Log'!S932</f>
        <v>0</v>
      </c>
      <c r="D918" t="str">
        <f t="shared" si="45"/>
        <v/>
      </c>
      <c r="E918" t="str">
        <f t="shared" ca="1" si="46"/>
        <v/>
      </c>
      <c r="F918" t="str">
        <f t="shared" ca="1" si="47"/>
        <v/>
      </c>
    </row>
    <row r="919" spans="1:6" x14ac:dyDescent="0.25">
      <c r="A919" t="str">
        <f>'Active Log'!A921</f>
        <v>XOCHITL-022</v>
      </c>
      <c r="C919">
        <f>'Active Log'!S933</f>
        <v>0</v>
      </c>
      <c r="D919" t="str">
        <f t="shared" si="45"/>
        <v/>
      </c>
      <c r="E919" t="str">
        <f t="shared" ca="1" si="46"/>
        <v/>
      </c>
      <c r="F919" t="str">
        <f t="shared" ca="1" si="47"/>
        <v/>
      </c>
    </row>
    <row r="920" spans="1:6" x14ac:dyDescent="0.25">
      <c r="A920">
        <f>'Active Log'!A922</f>
        <v>0</v>
      </c>
      <c r="B920" s="117">
        <f>'Active Log'!L922</f>
        <v>0</v>
      </c>
      <c r="C920">
        <f>'Active Log'!S934</f>
        <v>0</v>
      </c>
      <c r="D920">
        <f t="shared" si="45"/>
        <v>0</v>
      </c>
      <c r="E920">
        <f t="shared" ca="1" si="46"/>
        <v>6450</v>
      </c>
      <c r="F920" t="str">
        <f t="shared" ca="1" si="47"/>
        <v>80+</v>
      </c>
    </row>
    <row r="921" spans="1:6" x14ac:dyDescent="0.25">
      <c r="A921">
        <f>'Active Log'!A923</f>
        <v>0</v>
      </c>
      <c r="B921" s="117">
        <f>'Active Log'!L923</f>
        <v>0</v>
      </c>
      <c r="C921">
        <f>'Active Log'!S935</f>
        <v>0</v>
      </c>
      <c r="D921">
        <f t="shared" si="45"/>
        <v>0</v>
      </c>
      <c r="E921">
        <f t="shared" ca="1" si="46"/>
        <v>6450</v>
      </c>
      <c r="F921" t="str">
        <f t="shared" ca="1" si="47"/>
        <v>80+</v>
      </c>
    </row>
    <row r="922" spans="1:6" x14ac:dyDescent="0.25">
      <c r="A922">
        <f>'Active Log'!A924</f>
        <v>0</v>
      </c>
      <c r="B922" s="117">
        <f>'Active Log'!L924</f>
        <v>0</v>
      </c>
      <c r="C922">
        <f>'Active Log'!S936</f>
        <v>0</v>
      </c>
      <c r="D922">
        <f t="shared" si="45"/>
        <v>0</v>
      </c>
      <c r="E922">
        <f t="shared" ca="1" si="46"/>
        <v>6450</v>
      </c>
      <c r="F922" t="str">
        <f t="shared" ca="1" si="47"/>
        <v>80+</v>
      </c>
    </row>
    <row r="923" spans="1:6" x14ac:dyDescent="0.25">
      <c r="A923">
        <f>'Active Log'!A925</f>
        <v>0</v>
      </c>
      <c r="B923" s="117">
        <f>'Active Log'!L925</f>
        <v>0</v>
      </c>
      <c r="C923">
        <f>'Active Log'!S937</f>
        <v>0</v>
      </c>
      <c r="D923">
        <f t="shared" si="45"/>
        <v>0</v>
      </c>
      <c r="E923">
        <f t="shared" ca="1" si="46"/>
        <v>6450</v>
      </c>
      <c r="F923" t="str">
        <f t="shared" ca="1" si="47"/>
        <v>80+</v>
      </c>
    </row>
    <row r="924" spans="1:6" x14ac:dyDescent="0.25">
      <c r="A924">
        <f>'Active Log'!A926</f>
        <v>0</v>
      </c>
      <c r="B924" s="117">
        <f>'Active Log'!L926</f>
        <v>0</v>
      </c>
      <c r="C924">
        <f>'Active Log'!S938</f>
        <v>0</v>
      </c>
      <c r="D924">
        <f t="shared" si="45"/>
        <v>0</v>
      </c>
      <c r="E924">
        <f t="shared" ca="1" si="46"/>
        <v>6450</v>
      </c>
      <c r="F924" t="str">
        <f t="shared" ca="1" si="47"/>
        <v>80+</v>
      </c>
    </row>
    <row r="925" spans="1:6" x14ac:dyDescent="0.25">
      <c r="A925">
        <f>'Active Log'!A927</f>
        <v>0</v>
      </c>
      <c r="B925" s="117">
        <f>'Active Log'!L927</f>
        <v>0</v>
      </c>
      <c r="C925">
        <f>'Active Log'!S939</f>
        <v>0</v>
      </c>
      <c r="D925">
        <f t="shared" si="45"/>
        <v>0</v>
      </c>
      <c r="E925">
        <f t="shared" ca="1" si="46"/>
        <v>6450</v>
      </c>
      <c r="F925" t="str">
        <f t="shared" ca="1" si="47"/>
        <v>80+</v>
      </c>
    </row>
    <row r="926" spans="1:6" x14ac:dyDescent="0.25">
      <c r="A926">
        <f>'Active Log'!A928</f>
        <v>0</v>
      </c>
      <c r="B926" s="117">
        <f>'Active Log'!L928</f>
        <v>0</v>
      </c>
      <c r="C926">
        <f>'Active Log'!S940</f>
        <v>0</v>
      </c>
      <c r="D926">
        <f t="shared" si="45"/>
        <v>0</v>
      </c>
      <c r="E926">
        <f t="shared" ca="1" si="46"/>
        <v>6450</v>
      </c>
      <c r="F926" t="str">
        <f t="shared" ca="1" si="47"/>
        <v>80+</v>
      </c>
    </row>
    <row r="927" spans="1:6" x14ac:dyDescent="0.25">
      <c r="A927">
        <f>'Active Log'!A929</f>
        <v>0</v>
      </c>
      <c r="B927" s="117">
        <f>'Active Log'!L929</f>
        <v>0</v>
      </c>
      <c r="C927">
        <f>'Active Log'!S941</f>
        <v>0</v>
      </c>
      <c r="D927">
        <f t="shared" si="45"/>
        <v>0</v>
      </c>
      <c r="E927">
        <f t="shared" ca="1" si="46"/>
        <v>6450</v>
      </c>
      <c r="F927" t="str">
        <f t="shared" ca="1" si="47"/>
        <v>80+</v>
      </c>
    </row>
    <row r="928" spans="1:6" x14ac:dyDescent="0.25">
      <c r="A928">
        <f>'Active Log'!A930</f>
        <v>0</v>
      </c>
      <c r="B928" s="117">
        <f>'Active Log'!L930</f>
        <v>0</v>
      </c>
      <c r="C928">
        <f>'Active Log'!S942</f>
        <v>0</v>
      </c>
      <c r="D928">
        <f t="shared" si="45"/>
        <v>0</v>
      </c>
      <c r="E928">
        <f t="shared" ca="1" si="46"/>
        <v>6450</v>
      </c>
      <c r="F928" t="str">
        <f t="shared" ca="1" si="47"/>
        <v>80+</v>
      </c>
    </row>
    <row r="929" spans="1:6" x14ac:dyDescent="0.25">
      <c r="A929">
        <f>'Active Log'!A931</f>
        <v>0</v>
      </c>
      <c r="B929" s="117">
        <f>'Active Log'!L931</f>
        <v>0</v>
      </c>
      <c r="C929">
        <f>'Active Log'!S943</f>
        <v>0</v>
      </c>
      <c r="D929">
        <f t="shared" si="45"/>
        <v>0</v>
      </c>
      <c r="E929">
        <f t="shared" ca="1" si="46"/>
        <v>6450</v>
      </c>
      <c r="F929" t="str">
        <f t="shared" ca="1" si="47"/>
        <v>80+</v>
      </c>
    </row>
    <row r="930" spans="1:6" x14ac:dyDescent="0.25">
      <c r="A930">
        <f>'Active Log'!A932</f>
        <v>0</v>
      </c>
      <c r="B930" s="117">
        <f>'Active Log'!L932</f>
        <v>0</v>
      </c>
      <c r="C930">
        <f>'Active Log'!S944</f>
        <v>0</v>
      </c>
      <c r="D930">
        <f t="shared" si="45"/>
        <v>0</v>
      </c>
      <c r="E930">
        <f t="shared" ca="1" si="46"/>
        <v>6450</v>
      </c>
      <c r="F930" t="str">
        <f t="shared" ca="1" si="47"/>
        <v>80+</v>
      </c>
    </row>
    <row r="931" spans="1:6" x14ac:dyDescent="0.25">
      <c r="A931">
        <f>'Active Log'!A933</f>
        <v>0</v>
      </c>
      <c r="B931" s="117">
        <f>'Active Log'!L933</f>
        <v>0</v>
      </c>
      <c r="C931">
        <f>'Active Log'!S945</f>
        <v>0</v>
      </c>
      <c r="D931">
        <f t="shared" si="45"/>
        <v>0</v>
      </c>
      <c r="E931">
        <f t="shared" ca="1" si="46"/>
        <v>6450</v>
      </c>
      <c r="F931" t="str">
        <f t="shared" ca="1" si="47"/>
        <v>80+</v>
      </c>
    </row>
    <row r="932" spans="1:6" x14ac:dyDescent="0.25">
      <c r="A932">
        <f>'Active Log'!A934</f>
        <v>0</v>
      </c>
      <c r="B932" s="117">
        <f>'Active Log'!L934</f>
        <v>0</v>
      </c>
      <c r="C932">
        <f>'Active Log'!S946</f>
        <v>0</v>
      </c>
      <c r="D932">
        <f t="shared" si="45"/>
        <v>0</v>
      </c>
      <c r="E932">
        <f t="shared" ca="1" si="46"/>
        <v>6450</v>
      </c>
      <c r="F932" t="str">
        <f t="shared" ca="1" si="47"/>
        <v>80+</v>
      </c>
    </row>
    <row r="933" spans="1:6" x14ac:dyDescent="0.25">
      <c r="A933">
        <f>'Active Log'!A935</f>
        <v>0</v>
      </c>
      <c r="B933" s="117">
        <f>'Active Log'!L935</f>
        <v>0</v>
      </c>
      <c r="C933">
        <f>'Active Log'!S947</f>
        <v>0</v>
      </c>
      <c r="D933">
        <f t="shared" si="45"/>
        <v>0</v>
      </c>
      <c r="E933">
        <f t="shared" ca="1" si="46"/>
        <v>6450</v>
      </c>
      <c r="F933" t="str">
        <f t="shared" ca="1" si="47"/>
        <v>80+</v>
      </c>
    </row>
    <row r="934" spans="1:6" x14ac:dyDescent="0.25">
      <c r="A934">
        <f>'Active Log'!A936</f>
        <v>0</v>
      </c>
      <c r="B934" s="117">
        <f>'Active Log'!L936</f>
        <v>0</v>
      </c>
      <c r="C934">
        <f>'Active Log'!S948</f>
        <v>0</v>
      </c>
      <c r="D934">
        <f t="shared" si="45"/>
        <v>0</v>
      </c>
      <c r="E934">
        <f t="shared" ca="1" si="46"/>
        <v>6450</v>
      </c>
      <c r="F934" t="str">
        <f t="shared" ca="1" si="47"/>
        <v>80+</v>
      </c>
    </row>
    <row r="935" spans="1:6" x14ac:dyDescent="0.25">
      <c r="A935">
        <f>'Active Log'!A937</f>
        <v>0</v>
      </c>
      <c r="B935" s="117">
        <f>'Active Log'!L937</f>
        <v>0</v>
      </c>
      <c r="C935">
        <f>'Active Log'!S949</f>
        <v>0</v>
      </c>
      <c r="D935">
        <f t="shared" si="45"/>
        <v>0</v>
      </c>
      <c r="E935">
        <f t="shared" ca="1" si="46"/>
        <v>6450</v>
      </c>
      <c r="F935" t="str">
        <f t="shared" ca="1" si="47"/>
        <v>80+</v>
      </c>
    </row>
    <row r="936" spans="1:6" x14ac:dyDescent="0.25">
      <c r="A936">
        <f>'Active Log'!A938</f>
        <v>0</v>
      </c>
      <c r="B936" s="117">
        <f>'Active Log'!L938</f>
        <v>0</v>
      </c>
      <c r="C936">
        <f>'Active Log'!S950</f>
        <v>0</v>
      </c>
      <c r="D936">
        <f t="shared" si="45"/>
        <v>0</v>
      </c>
      <c r="E936">
        <f t="shared" ca="1" si="46"/>
        <v>6450</v>
      </c>
      <c r="F936" t="str">
        <f t="shared" ca="1" si="47"/>
        <v>80+</v>
      </c>
    </row>
    <row r="937" spans="1:6" x14ac:dyDescent="0.25">
      <c r="A937">
        <f>'Active Log'!A939</f>
        <v>0</v>
      </c>
      <c r="B937" s="117">
        <f>'Active Log'!L939</f>
        <v>0</v>
      </c>
      <c r="C937">
        <f>'Active Log'!S951</f>
        <v>0</v>
      </c>
      <c r="D937">
        <f t="shared" si="45"/>
        <v>0</v>
      </c>
      <c r="E937">
        <f t="shared" ca="1" si="46"/>
        <v>6450</v>
      </c>
      <c r="F937" t="str">
        <f t="shared" ca="1" si="47"/>
        <v>80+</v>
      </c>
    </row>
    <row r="938" spans="1:6" x14ac:dyDescent="0.25">
      <c r="A938">
        <f>'Active Log'!A940</f>
        <v>0</v>
      </c>
      <c r="B938" s="117">
        <f>'Active Log'!L940</f>
        <v>0</v>
      </c>
      <c r="C938">
        <f>'Active Log'!S952</f>
        <v>0</v>
      </c>
      <c r="D938">
        <f t="shared" si="45"/>
        <v>0</v>
      </c>
      <c r="E938">
        <f t="shared" ca="1" si="46"/>
        <v>6450</v>
      </c>
      <c r="F938" t="str">
        <f t="shared" ca="1" si="47"/>
        <v>80+</v>
      </c>
    </row>
    <row r="939" spans="1:6" x14ac:dyDescent="0.25">
      <c r="A939">
        <f>'Active Log'!A941</f>
        <v>0</v>
      </c>
      <c r="B939" s="117">
        <f>'Active Log'!L941</f>
        <v>0</v>
      </c>
      <c r="C939">
        <f>'Active Log'!S953</f>
        <v>0</v>
      </c>
      <c r="D939">
        <f t="shared" si="45"/>
        <v>0</v>
      </c>
      <c r="E939">
        <f t="shared" ca="1" si="46"/>
        <v>6450</v>
      </c>
      <c r="F939" t="str">
        <f t="shared" ca="1" si="47"/>
        <v>80+</v>
      </c>
    </row>
    <row r="940" spans="1:6" x14ac:dyDescent="0.25">
      <c r="A940">
        <f>'Active Log'!A942</f>
        <v>0</v>
      </c>
      <c r="B940" s="117">
        <f>'Active Log'!L942</f>
        <v>0</v>
      </c>
      <c r="C940">
        <f>'Active Log'!S954</f>
        <v>0</v>
      </c>
      <c r="D940">
        <f t="shared" si="45"/>
        <v>0</v>
      </c>
      <c r="E940">
        <f t="shared" ca="1" si="46"/>
        <v>6450</v>
      </c>
      <c r="F940" t="str">
        <f t="shared" ca="1" si="47"/>
        <v>80+</v>
      </c>
    </row>
    <row r="941" spans="1:6" x14ac:dyDescent="0.25">
      <c r="A941">
        <f>'Active Log'!A943</f>
        <v>0</v>
      </c>
      <c r="B941" s="117">
        <f>'Active Log'!L943</f>
        <v>0</v>
      </c>
      <c r="C941">
        <f>'Active Log'!S955</f>
        <v>0</v>
      </c>
      <c r="D941">
        <f t="shared" si="45"/>
        <v>0</v>
      </c>
      <c r="E941">
        <f t="shared" ca="1" si="46"/>
        <v>6450</v>
      </c>
      <c r="F941" t="str">
        <f t="shared" ca="1" si="47"/>
        <v>80+</v>
      </c>
    </row>
    <row r="942" spans="1:6" x14ac:dyDescent="0.25">
      <c r="A942">
        <f>'Active Log'!A944</f>
        <v>0</v>
      </c>
      <c r="B942" s="117">
        <f>'Active Log'!L944</f>
        <v>0</v>
      </c>
      <c r="C942">
        <f>'Active Log'!S956</f>
        <v>0</v>
      </c>
      <c r="D942">
        <f t="shared" si="45"/>
        <v>0</v>
      </c>
      <c r="E942">
        <f t="shared" ca="1" si="46"/>
        <v>6450</v>
      </c>
      <c r="F942" t="str">
        <f t="shared" ca="1" si="47"/>
        <v>80+</v>
      </c>
    </row>
    <row r="943" spans="1:6" x14ac:dyDescent="0.25">
      <c r="A943">
        <f>'Active Log'!A945</f>
        <v>0</v>
      </c>
      <c r="B943" s="117">
        <f>'Active Log'!L945</f>
        <v>0</v>
      </c>
      <c r="C943">
        <f>'Active Log'!S957</f>
        <v>0</v>
      </c>
      <c r="D943">
        <f t="shared" si="45"/>
        <v>0</v>
      </c>
      <c r="E943">
        <f t="shared" ca="1" si="46"/>
        <v>6450</v>
      </c>
      <c r="F943" t="str">
        <f t="shared" ca="1" si="47"/>
        <v>80+</v>
      </c>
    </row>
    <row r="944" spans="1:6" x14ac:dyDescent="0.25">
      <c r="A944">
        <f>'Active Log'!A946</f>
        <v>0</v>
      </c>
      <c r="B944" s="117">
        <f>'Active Log'!L946</f>
        <v>0</v>
      </c>
      <c r="C944">
        <f>'Active Log'!S958</f>
        <v>0</v>
      </c>
      <c r="D944">
        <f t="shared" si="45"/>
        <v>0</v>
      </c>
      <c r="E944">
        <f t="shared" ca="1" si="46"/>
        <v>6450</v>
      </c>
      <c r="F944" t="str">
        <f t="shared" ca="1" si="47"/>
        <v>80+</v>
      </c>
    </row>
    <row r="945" spans="1:6" x14ac:dyDescent="0.25">
      <c r="A945">
        <f>'Active Log'!A947</f>
        <v>0</v>
      </c>
      <c r="B945" s="117">
        <f>'Active Log'!L947</f>
        <v>0</v>
      </c>
      <c r="C945">
        <f>'Active Log'!S959</f>
        <v>0</v>
      </c>
      <c r="D945">
        <f t="shared" si="45"/>
        <v>0</v>
      </c>
      <c r="E945">
        <f t="shared" ca="1" si="46"/>
        <v>6450</v>
      </c>
      <c r="F945" t="str">
        <f t="shared" ca="1" si="47"/>
        <v>80+</v>
      </c>
    </row>
    <row r="946" spans="1:6" x14ac:dyDescent="0.25">
      <c r="A946">
        <f>'Active Log'!A948</f>
        <v>0</v>
      </c>
      <c r="B946" s="117">
        <f>'Active Log'!L948</f>
        <v>0</v>
      </c>
      <c r="C946">
        <f>'Active Log'!S960</f>
        <v>0</v>
      </c>
      <c r="D946">
        <f t="shared" si="45"/>
        <v>0</v>
      </c>
      <c r="E946">
        <f t="shared" ca="1" si="46"/>
        <v>6450</v>
      </c>
      <c r="F946" t="str">
        <f t="shared" ca="1" si="47"/>
        <v>80+</v>
      </c>
    </row>
    <row r="947" spans="1:6" x14ac:dyDescent="0.25">
      <c r="A947">
        <f>'Active Log'!A949</f>
        <v>0</v>
      </c>
      <c r="B947" s="117">
        <f>'Active Log'!L949</f>
        <v>0</v>
      </c>
      <c r="C947">
        <f>'Active Log'!S961</f>
        <v>0</v>
      </c>
      <c r="D947">
        <f t="shared" si="45"/>
        <v>0</v>
      </c>
      <c r="E947">
        <f t="shared" ca="1" si="46"/>
        <v>6450</v>
      </c>
      <c r="F947" t="str">
        <f t="shared" ca="1" si="47"/>
        <v>80+</v>
      </c>
    </row>
    <row r="948" spans="1:6" x14ac:dyDescent="0.25">
      <c r="A948">
        <f>'Active Log'!A950</f>
        <v>0</v>
      </c>
      <c r="B948" s="117">
        <f>'Active Log'!L950</f>
        <v>0</v>
      </c>
      <c r="C948">
        <f>'Active Log'!S962</f>
        <v>0</v>
      </c>
      <c r="D948">
        <f t="shared" si="45"/>
        <v>0</v>
      </c>
      <c r="E948">
        <f t="shared" ca="1" si="46"/>
        <v>6450</v>
      </c>
      <c r="F948" t="str">
        <f t="shared" ca="1" si="47"/>
        <v>80+</v>
      </c>
    </row>
    <row r="949" spans="1:6" x14ac:dyDescent="0.25">
      <c r="A949">
        <f>'Active Log'!A951</f>
        <v>0</v>
      </c>
      <c r="B949" s="117">
        <f>'Active Log'!L951</f>
        <v>0</v>
      </c>
      <c r="C949">
        <f>'Active Log'!S963</f>
        <v>0</v>
      </c>
      <c r="D949">
        <f t="shared" si="45"/>
        <v>0</v>
      </c>
      <c r="E949">
        <f t="shared" ca="1" si="46"/>
        <v>6450</v>
      </c>
      <c r="F949" t="str">
        <f t="shared" ca="1" si="47"/>
        <v>80+</v>
      </c>
    </row>
    <row r="950" spans="1:6" x14ac:dyDescent="0.25">
      <c r="A950">
        <f>'Active Log'!A952</f>
        <v>0</v>
      </c>
      <c r="B950" s="117">
        <f>'Active Log'!L952</f>
        <v>0</v>
      </c>
      <c r="C950">
        <f>'Active Log'!S964</f>
        <v>0</v>
      </c>
      <c r="D950">
        <f t="shared" si="45"/>
        <v>0</v>
      </c>
      <c r="E950">
        <f t="shared" ca="1" si="46"/>
        <v>6450</v>
      </c>
      <c r="F950" t="str">
        <f t="shared" ca="1" si="47"/>
        <v>80+</v>
      </c>
    </row>
    <row r="951" spans="1:6" x14ac:dyDescent="0.25">
      <c r="A951">
        <f>'Active Log'!A953</f>
        <v>0</v>
      </c>
      <c r="B951" s="117">
        <f>'Active Log'!L953</f>
        <v>0</v>
      </c>
      <c r="C951">
        <f>'Active Log'!S965</f>
        <v>0</v>
      </c>
      <c r="D951">
        <f t="shared" si="45"/>
        <v>0</v>
      </c>
      <c r="E951">
        <f t="shared" ca="1" si="46"/>
        <v>6450</v>
      </c>
      <c r="F951" t="str">
        <f t="shared" ca="1" si="47"/>
        <v>80+</v>
      </c>
    </row>
    <row r="952" spans="1:6" x14ac:dyDescent="0.25">
      <c r="A952">
        <f>'Active Log'!A954</f>
        <v>0</v>
      </c>
      <c r="B952" s="117">
        <f>'Active Log'!L954</f>
        <v>0</v>
      </c>
      <c r="C952">
        <f>'Active Log'!S966</f>
        <v>0</v>
      </c>
      <c r="D952">
        <f t="shared" si="45"/>
        <v>0</v>
      </c>
      <c r="E952">
        <f t="shared" ca="1" si="46"/>
        <v>6450</v>
      </c>
      <c r="F952" t="str">
        <f t="shared" ca="1" si="47"/>
        <v>80+</v>
      </c>
    </row>
    <row r="953" spans="1:6" x14ac:dyDescent="0.25">
      <c r="A953">
        <f>'Active Log'!A955</f>
        <v>0</v>
      </c>
      <c r="B953" s="117">
        <f>'Active Log'!L955</f>
        <v>0</v>
      </c>
      <c r="C953">
        <f>'Active Log'!S967</f>
        <v>0</v>
      </c>
      <c r="D953">
        <f t="shared" si="45"/>
        <v>0</v>
      </c>
      <c r="E953">
        <f t="shared" ca="1" si="46"/>
        <v>6450</v>
      </c>
      <c r="F953" t="str">
        <f t="shared" ca="1" si="47"/>
        <v>80+</v>
      </c>
    </row>
    <row r="954" spans="1:6" x14ac:dyDescent="0.25">
      <c r="A954">
        <f>'Active Log'!A956</f>
        <v>0</v>
      </c>
      <c r="B954" s="117">
        <f>'Active Log'!L956</f>
        <v>0</v>
      </c>
      <c r="C954">
        <f>'Active Log'!S968</f>
        <v>0</v>
      </c>
      <c r="D954">
        <f t="shared" si="45"/>
        <v>0</v>
      </c>
      <c r="E954">
        <f t="shared" ca="1" si="46"/>
        <v>6450</v>
      </c>
      <c r="F954" t="str">
        <f t="shared" ca="1" si="47"/>
        <v>80+</v>
      </c>
    </row>
    <row r="955" spans="1:6" x14ac:dyDescent="0.25">
      <c r="A955">
        <f>'Active Log'!A957</f>
        <v>0</v>
      </c>
      <c r="B955" s="117">
        <f>'Active Log'!L957</f>
        <v>0</v>
      </c>
      <c r="C955">
        <f>'Active Log'!S969</f>
        <v>0</v>
      </c>
      <c r="D955">
        <f t="shared" si="45"/>
        <v>0</v>
      </c>
      <c r="E955">
        <f t="shared" ca="1" si="46"/>
        <v>6450</v>
      </c>
      <c r="F955" t="str">
        <f t="shared" ca="1" si="47"/>
        <v>80+</v>
      </c>
    </row>
    <row r="956" spans="1:6" x14ac:dyDescent="0.25">
      <c r="A956">
        <f>'Active Log'!A958</f>
        <v>0</v>
      </c>
      <c r="B956" s="117">
        <f>'Active Log'!L958</f>
        <v>0</v>
      </c>
      <c r="C956">
        <f>'Active Log'!S970</f>
        <v>0</v>
      </c>
      <c r="D956">
        <f t="shared" si="45"/>
        <v>0</v>
      </c>
      <c r="E956">
        <f t="shared" ca="1" si="46"/>
        <v>6450</v>
      </c>
      <c r="F956" t="str">
        <f t="shared" ca="1" si="47"/>
        <v>80+</v>
      </c>
    </row>
    <row r="957" spans="1:6" x14ac:dyDescent="0.25">
      <c r="A957">
        <f>'Active Log'!A959</f>
        <v>0</v>
      </c>
      <c r="B957" s="117">
        <f>'Active Log'!L959</f>
        <v>0</v>
      </c>
      <c r="C957">
        <f>'Active Log'!S971</f>
        <v>0</v>
      </c>
      <c r="D957">
        <f t="shared" si="45"/>
        <v>0</v>
      </c>
      <c r="E957">
        <f t="shared" ca="1" si="46"/>
        <v>6450</v>
      </c>
      <c r="F957" t="str">
        <f t="shared" ca="1" si="47"/>
        <v>80+</v>
      </c>
    </row>
    <row r="958" spans="1:6" x14ac:dyDescent="0.25">
      <c r="A958">
        <f>'Active Log'!A960</f>
        <v>0</v>
      </c>
      <c r="B958" s="117">
        <f>'Active Log'!L960</f>
        <v>0</v>
      </c>
      <c r="C958">
        <f>'Active Log'!S972</f>
        <v>0</v>
      </c>
      <c r="D958">
        <f t="shared" si="45"/>
        <v>0</v>
      </c>
      <c r="E958">
        <f t="shared" ca="1" si="46"/>
        <v>6450</v>
      </c>
      <c r="F958" t="str">
        <f t="shared" ca="1" si="47"/>
        <v>80+</v>
      </c>
    </row>
    <row r="959" spans="1:6" x14ac:dyDescent="0.25">
      <c r="A959">
        <f>'Active Log'!A961</f>
        <v>0</v>
      </c>
      <c r="B959" s="117">
        <f>'Active Log'!L961</f>
        <v>0</v>
      </c>
      <c r="C959">
        <f>'Active Log'!S973</f>
        <v>0</v>
      </c>
      <c r="D959">
        <f t="shared" si="45"/>
        <v>0</v>
      </c>
      <c r="E959">
        <f t="shared" ca="1" si="46"/>
        <v>6450</v>
      </c>
      <c r="F959" t="str">
        <f t="shared" ca="1" si="47"/>
        <v>80+</v>
      </c>
    </row>
    <row r="960" spans="1:6" x14ac:dyDescent="0.25">
      <c r="A960">
        <f>'Active Log'!A962</f>
        <v>0</v>
      </c>
      <c r="B960" s="117">
        <f>'Active Log'!L962</f>
        <v>0</v>
      </c>
      <c r="C960">
        <f>'Active Log'!S974</f>
        <v>0</v>
      </c>
      <c r="D960">
        <f t="shared" si="45"/>
        <v>0</v>
      </c>
      <c r="E960">
        <f t="shared" ca="1" si="46"/>
        <v>6450</v>
      </c>
      <c r="F960" t="str">
        <f t="shared" ca="1" si="47"/>
        <v>80+</v>
      </c>
    </row>
    <row r="961" spans="1:6" x14ac:dyDescent="0.25">
      <c r="A961">
        <f>'Active Log'!A963</f>
        <v>0</v>
      </c>
      <c r="B961" s="117">
        <f>'Active Log'!L963</f>
        <v>0</v>
      </c>
      <c r="C961">
        <f>'Active Log'!S975</f>
        <v>0</v>
      </c>
      <c r="D961">
        <f t="shared" si="45"/>
        <v>0</v>
      </c>
      <c r="E961">
        <f t="shared" ca="1" si="46"/>
        <v>6450</v>
      </c>
      <c r="F961" t="str">
        <f t="shared" ca="1" si="47"/>
        <v>80+</v>
      </c>
    </row>
    <row r="962" spans="1:6" x14ac:dyDescent="0.25">
      <c r="A962">
        <f>'Active Log'!A964</f>
        <v>0</v>
      </c>
      <c r="B962" s="117">
        <f>'Active Log'!L964</f>
        <v>0</v>
      </c>
      <c r="C962">
        <f>'Active Log'!S976</f>
        <v>0</v>
      </c>
      <c r="D962">
        <f t="shared" ref="D962:D1025" si="48">IF(COUNTIFS($A$2:$A$1048576, A962, $C$2:$C$1048576, "complete")&gt;0, "", _xlfn.MAXIFS($B$2:$B$1048576, $A$2:$A$1048576, A962, $C$2:$C$1048576, "&lt;&gt;complete"))</f>
        <v>0</v>
      </c>
      <c r="E962">
        <f t="shared" ref="E962:E1025" ca="1" si="49">IF(D962&lt;&gt;"", FLOOR((TODAY()-D962)/7,1), "")</f>
        <v>6450</v>
      </c>
      <c r="F962" t="str">
        <f t="shared" ref="F962:F1025" ca="1" si="50">IF(E962&lt;&gt;"", VLOOKUP(E962, $H$2:$I$32, 2, TRUE), "")</f>
        <v>80+</v>
      </c>
    </row>
    <row r="963" spans="1:6" x14ac:dyDescent="0.25">
      <c r="A963">
        <f>'Active Log'!A965</f>
        <v>0</v>
      </c>
      <c r="B963" s="117">
        <f>'Active Log'!L965</f>
        <v>0</v>
      </c>
      <c r="C963">
        <f>'Active Log'!S977</f>
        <v>0</v>
      </c>
      <c r="D963">
        <f t="shared" si="48"/>
        <v>0</v>
      </c>
      <c r="E963">
        <f t="shared" ca="1" si="49"/>
        <v>6450</v>
      </c>
      <c r="F963" t="str">
        <f t="shared" ca="1" si="50"/>
        <v>80+</v>
      </c>
    </row>
    <row r="964" spans="1:6" x14ac:dyDescent="0.25">
      <c r="A964">
        <f>'Active Log'!A966</f>
        <v>0</v>
      </c>
      <c r="B964" s="117">
        <f>'Active Log'!L966</f>
        <v>0</v>
      </c>
      <c r="C964">
        <f>'Active Log'!S978</f>
        <v>0</v>
      </c>
      <c r="D964">
        <f t="shared" si="48"/>
        <v>0</v>
      </c>
      <c r="E964">
        <f t="shared" ca="1" si="49"/>
        <v>6450</v>
      </c>
      <c r="F964" t="str">
        <f t="shared" ca="1" si="50"/>
        <v>80+</v>
      </c>
    </row>
    <row r="965" spans="1:6" x14ac:dyDescent="0.25">
      <c r="A965">
        <f>'Active Log'!A967</f>
        <v>0</v>
      </c>
      <c r="B965" s="117">
        <f>'Active Log'!L967</f>
        <v>0</v>
      </c>
      <c r="C965">
        <f>'Active Log'!S979</f>
        <v>0</v>
      </c>
      <c r="D965">
        <f t="shared" si="48"/>
        <v>0</v>
      </c>
      <c r="E965">
        <f t="shared" ca="1" si="49"/>
        <v>6450</v>
      </c>
      <c r="F965" t="str">
        <f t="shared" ca="1" si="50"/>
        <v>80+</v>
      </c>
    </row>
    <row r="966" spans="1:6" x14ac:dyDescent="0.25">
      <c r="A966">
        <f>'Active Log'!A968</f>
        <v>0</v>
      </c>
      <c r="B966" s="117">
        <f>'Active Log'!L968</f>
        <v>0</v>
      </c>
      <c r="C966">
        <f>'Active Log'!S980</f>
        <v>0</v>
      </c>
      <c r="D966">
        <f t="shared" si="48"/>
        <v>0</v>
      </c>
      <c r="E966">
        <f t="shared" ca="1" si="49"/>
        <v>6450</v>
      </c>
      <c r="F966" t="str">
        <f t="shared" ca="1" si="50"/>
        <v>80+</v>
      </c>
    </row>
    <row r="967" spans="1:6" x14ac:dyDescent="0.25">
      <c r="A967">
        <f>'Active Log'!A969</f>
        <v>0</v>
      </c>
      <c r="B967" s="117">
        <f>'Active Log'!L969</f>
        <v>0</v>
      </c>
      <c r="C967">
        <f>'Active Log'!S981</f>
        <v>0</v>
      </c>
      <c r="D967">
        <f t="shared" si="48"/>
        <v>0</v>
      </c>
      <c r="E967">
        <f t="shared" ca="1" si="49"/>
        <v>6450</v>
      </c>
      <c r="F967" t="str">
        <f t="shared" ca="1" si="50"/>
        <v>80+</v>
      </c>
    </row>
    <row r="968" spans="1:6" x14ac:dyDescent="0.25">
      <c r="A968">
        <f>'Active Log'!A970</f>
        <v>0</v>
      </c>
      <c r="B968" s="117">
        <f>'Active Log'!L970</f>
        <v>0</v>
      </c>
      <c r="C968">
        <f>'Active Log'!S982</f>
        <v>0</v>
      </c>
      <c r="D968">
        <f t="shared" si="48"/>
        <v>0</v>
      </c>
      <c r="E968">
        <f t="shared" ca="1" si="49"/>
        <v>6450</v>
      </c>
      <c r="F968" t="str">
        <f t="shared" ca="1" si="50"/>
        <v>80+</v>
      </c>
    </row>
    <row r="969" spans="1:6" x14ac:dyDescent="0.25">
      <c r="A969">
        <f>'Active Log'!A971</f>
        <v>0</v>
      </c>
      <c r="B969" s="117">
        <f>'Active Log'!L971</f>
        <v>0</v>
      </c>
      <c r="C969">
        <f>'Active Log'!S983</f>
        <v>0</v>
      </c>
      <c r="D969">
        <f t="shared" si="48"/>
        <v>0</v>
      </c>
      <c r="E969">
        <f t="shared" ca="1" si="49"/>
        <v>6450</v>
      </c>
      <c r="F969" t="str">
        <f t="shared" ca="1" si="50"/>
        <v>80+</v>
      </c>
    </row>
    <row r="970" spans="1:6" x14ac:dyDescent="0.25">
      <c r="A970">
        <f>'Active Log'!A972</f>
        <v>0</v>
      </c>
      <c r="B970" s="117">
        <f>'Active Log'!L972</f>
        <v>0</v>
      </c>
      <c r="C970">
        <f>'Active Log'!S984</f>
        <v>0</v>
      </c>
      <c r="D970">
        <f t="shared" si="48"/>
        <v>0</v>
      </c>
      <c r="E970">
        <f t="shared" ca="1" si="49"/>
        <v>6450</v>
      </c>
      <c r="F970" t="str">
        <f t="shared" ca="1" si="50"/>
        <v>80+</v>
      </c>
    </row>
    <row r="971" spans="1:6" x14ac:dyDescent="0.25">
      <c r="A971">
        <f>'Active Log'!A973</f>
        <v>0</v>
      </c>
      <c r="B971" s="117">
        <f>'Active Log'!L973</f>
        <v>0</v>
      </c>
      <c r="C971">
        <f>'Active Log'!S985</f>
        <v>0</v>
      </c>
      <c r="D971">
        <f t="shared" si="48"/>
        <v>0</v>
      </c>
      <c r="E971">
        <f t="shared" ca="1" si="49"/>
        <v>6450</v>
      </c>
      <c r="F971" t="str">
        <f t="shared" ca="1" si="50"/>
        <v>80+</v>
      </c>
    </row>
    <row r="972" spans="1:6" x14ac:dyDescent="0.25">
      <c r="A972">
        <f>'Active Log'!A974</f>
        <v>0</v>
      </c>
      <c r="B972" s="117">
        <f>'Active Log'!L974</f>
        <v>0</v>
      </c>
      <c r="C972">
        <f>'Active Log'!S986</f>
        <v>0</v>
      </c>
      <c r="D972">
        <f t="shared" si="48"/>
        <v>0</v>
      </c>
      <c r="E972">
        <f t="shared" ca="1" si="49"/>
        <v>6450</v>
      </c>
      <c r="F972" t="str">
        <f t="shared" ca="1" si="50"/>
        <v>80+</v>
      </c>
    </row>
    <row r="973" spans="1:6" x14ac:dyDescent="0.25">
      <c r="A973">
        <f>'Active Log'!A975</f>
        <v>0</v>
      </c>
      <c r="B973" s="117">
        <f>'Active Log'!L975</f>
        <v>0</v>
      </c>
      <c r="C973">
        <f>'Active Log'!S987</f>
        <v>0</v>
      </c>
      <c r="D973">
        <f t="shared" si="48"/>
        <v>0</v>
      </c>
      <c r="E973">
        <f t="shared" ca="1" si="49"/>
        <v>6450</v>
      </c>
      <c r="F973" t="str">
        <f t="shared" ca="1" si="50"/>
        <v>80+</v>
      </c>
    </row>
    <row r="974" spans="1:6" x14ac:dyDescent="0.25">
      <c r="A974">
        <f>'Active Log'!A976</f>
        <v>0</v>
      </c>
      <c r="B974" s="117">
        <f>'Active Log'!L976</f>
        <v>0</v>
      </c>
      <c r="C974">
        <f>'Active Log'!S988</f>
        <v>0</v>
      </c>
      <c r="D974">
        <f t="shared" si="48"/>
        <v>0</v>
      </c>
      <c r="E974">
        <f t="shared" ca="1" si="49"/>
        <v>6450</v>
      </c>
      <c r="F974" t="str">
        <f t="shared" ca="1" si="50"/>
        <v>80+</v>
      </c>
    </row>
    <row r="975" spans="1:6" x14ac:dyDescent="0.25">
      <c r="A975">
        <f>'Active Log'!A977</f>
        <v>0</v>
      </c>
      <c r="B975" s="117">
        <f>'Active Log'!L977</f>
        <v>0</v>
      </c>
      <c r="C975">
        <f>'Active Log'!S989</f>
        <v>0</v>
      </c>
      <c r="D975">
        <f t="shared" si="48"/>
        <v>0</v>
      </c>
      <c r="E975">
        <f t="shared" ca="1" si="49"/>
        <v>6450</v>
      </c>
      <c r="F975" t="str">
        <f t="shared" ca="1" si="50"/>
        <v>80+</v>
      </c>
    </row>
    <row r="976" spans="1:6" x14ac:dyDescent="0.25">
      <c r="A976">
        <f>'Active Log'!A978</f>
        <v>0</v>
      </c>
      <c r="B976" s="117">
        <f>'Active Log'!L978</f>
        <v>0</v>
      </c>
      <c r="C976">
        <f>'Active Log'!S990</f>
        <v>0</v>
      </c>
      <c r="D976">
        <f t="shared" si="48"/>
        <v>0</v>
      </c>
      <c r="E976">
        <f t="shared" ca="1" si="49"/>
        <v>6450</v>
      </c>
      <c r="F976" t="str">
        <f t="shared" ca="1" si="50"/>
        <v>80+</v>
      </c>
    </row>
    <row r="977" spans="1:6" x14ac:dyDescent="0.25">
      <c r="A977">
        <f>'Active Log'!A979</f>
        <v>0</v>
      </c>
      <c r="B977" s="117">
        <f>'Active Log'!L979</f>
        <v>0</v>
      </c>
      <c r="C977">
        <f>'Active Log'!S991</f>
        <v>0</v>
      </c>
      <c r="D977">
        <f t="shared" si="48"/>
        <v>0</v>
      </c>
      <c r="E977">
        <f t="shared" ca="1" si="49"/>
        <v>6450</v>
      </c>
      <c r="F977" t="str">
        <f t="shared" ca="1" si="50"/>
        <v>80+</v>
      </c>
    </row>
    <row r="978" spans="1:6" x14ac:dyDescent="0.25">
      <c r="A978">
        <f>'Active Log'!A980</f>
        <v>0</v>
      </c>
      <c r="B978" s="117">
        <f>'Active Log'!L980</f>
        <v>0</v>
      </c>
      <c r="C978">
        <f>'Active Log'!S992</f>
        <v>0</v>
      </c>
      <c r="D978">
        <f t="shared" si="48"/>
        <v>0</v>
      </c>
      <c r="E978">
        <f t="shared" ca="1" si="49"/>
        <v>6450</v>
      </c>
      <c r="F978" t="str">
        <f t="shared" ca="1" si="50"/>
        <v>80+</v>
      </c>
    </row>
    <row r="979" spans="1:6" x14ac:dyDescent="0.25">
      <c r="A979">
        <f>'Active Log'!A981</f>
        <v>0</v>
      </c>
      <c r="B979" s="117">
        <f>'Active Log'!L981</f>
        <v>0</v>
      </c>
      <c r="C979">
        <f>'Active Log'!S993</f>
        <v>0</v>
      </c>
      <c r="D979">
        <f t="shared" si="48"/>
        <v>0</v>
      </c>
      <c r="E979">
        <f t="shared" ca="1" si="49"/>
        <v>6450</v>
      </c>
      <c r="F979" t="str">
        <f t="shared" ca="1" si="50"/>
        <v>80+</v>
      </c>
    </row>
    <row r="980" spans="1:6" x14ac:dyDescent="0.25">
      <c r="A980">
        <f>'Active Log'!A982</f>
        <v>0</v>
      </c>
      <c r="B980" s="117">
        <f>'Active Log'!L982</f>
        <v>0</v>
      </c>
      <c r="C980">
        <f>'Active Log'!S994</f>
        <v>0</v>
      </c>
      <c r="D980">
        <f t="shared" si="48"/>
        <v>0</v>
      </c>
      <c r="E980">
        <f t="shared" ca="1" si="49"/>
        <v>6450</v>
      </c>
      <c r="F980" t="str">
        <f t="shared" ca="1" si="50"/>
        <v>80+</v>
      </c>
    </row>
    <row r="981" spans="1:6" x14ac:dyDescent="0.25">
      <c r="A981">
        <f>'Active Log'!A983</f>
        <v>0</v>
      </c>
      <c r="B981" s="117">
        <f>'Active Log'!L983</f>
        <v>0</v>
      </c>
      <c r="C981">
        <f>'Active Log'!S995</f>
        <v>0</v>
      </c>
      <c r="D981">
        <f t="shared" si="48"/>
        <v>0</v>
      </c>
      <c r="E981">
        <f t="shared" ca="1" si="49"/>
        <v>6450</v>
      </c>
      <c r="F981" t="str">
        <f t="shared" ca="1" si="50"/>
        <v>80+</v>
      </c>
    </row>
    <row r="982" spans="1:6" x14ac:dyDescent="0.25">
      <c r="A982">
        <f>'Active Log'!A984</f>
        <v>0</v>
      </c>
      <c r="B982" s="117">
        <f>'Active Log'!L984</f>
        <v>0</v>
      </c>
      <c r="C982">
        <f>'Active Log'!S996</f>
        <v>0</v>
      </c>
      <c r="D982">
        <f t="shared" si="48"/>
        <v>0</v>
      </c>
      <c r="E982">
        <f t="shared" ca="1" si="49"/>
        <v>6450</v>
      </c>
      <c r="F982" t="str">
        <f t="shared" ca="1" si="50"/>
        <v>80+</v>
      </c>
    </row>
    <row r="983" spans="1:6" x14ac:dyDescent="0.25">
      <c r="A983">
        <f>'Active Log'!A985</f>
        <v>0</v>
      </c>
      <c r="B983" s="117">
        <f>'Active Log'!L985</f>
        <v>0</v>
      </c>
      <c r="C983">
        <f>'Active Log'!S997</f>
        <v>0</v>
      </c>
      <c r="D983">
        <f t="shared" si="48"/>
        <v>0</v>
      </c>
      <c r="E983">
        <f t="shared" ca="1" si="49"/>
        <v>6450</v>
      </c>
      <c r="F983" t="str">
        <f t="shared" ca="1" si="50"/>
        <v>80+</v>
      </c>
    </row>
    <row r="984" spans="1:6" x14ac:dyDescent="0.25">
      <c r="A984">
        <f>'Active Log'!A986</f>
        <v>0</v>
      </c>
      <c r="B984" s="117">
        <f>'Active Log'!L986</f>
        <v>0</v>
      </c>
      <c r="C984">
        <f>'Active Log'!S998</f>
        <v>0</v>
      </c>
      <c r="D984">
        <f t="shared" si="48"/>
        <v>0</v>
      </c>
      <c r="E984">
        <f t="shared" ca="1" si="49"/>
        <v>6450</v>
      </c>
      <c r="F984" t="str">
        <f t="shared" ca="1" si="50"/>
        <v>80+</v>
      </c>
    </row>
    <row r="985" spans="1:6" x14ac:dyDescent="0.25">
      <c r="A985">
        <f>'Active Log'!A987</f>
        <v>0</v>
      </c>
      <c r="B985" s="117">
        <f>'Active Log'!L987</f>
        <v>0</v>
      </c>
      <c r="C985">
        <f>'Active Log'!S999</f>
        <v>0</v>
      </c>
      <c r="D985">
        <f t="shared" si="48"/>
        <v>0</v>
      </c>
      <c r="E985">
        <f t="shared" ca="1" si="49"/>
        <v>6450</v>
      </c>
      <c r="F985" t="str">
        <f t="shared" ca="1" si="50"/>
        <v>80+</v>
      </c>
    </row>
    <row r="986" spans="1:6" x14ac:dyDescent="0.25">
      <c r="A986">
        <f>'Active Log'!A988</f>
        <v>0</v>
      </c>
      <c r="B986" s="117">
        <f>'Active Log'!L988</f>
        <v>0</v>
      </c>
      <c r="C986">
        <f>'Active Log'!S1000</f>
        <v>0</v>
      </c>
      <c r="D986">
        <f t="shared" si="48"/>
        <v>0</v>
      </c>
      <c r="E986">
        <f t="shared" ca="1" si="49"/>
        <v>6450</v>
      </c>
      <c r="F986" t="str">
        <f t="shared" ca="1" si="50"/>
        <v>80+</v>
      </c>
    </row>
    <row r="987" spans="1:6" x14ac:dyDescent="0.25">
      <c r="A987">
        <f>'Active Log'!A989</f>
        <v>0</v>
      </c>
      <c r="B987" s="117">
        <f>'Active Log'!L989</f>
        <v>0</v>
      </c>
      <c r="C987">
        <f>'Active Log'!S1001</f>
        <v>0</v>
      </c>
      <c r="D987">
        <f t="shared" si="48"/>
        <v>0</v>
      </c>
      <c r="E987">
        <f t="shared" ca="1" si="49"/>
        <v>6450</v>
      </c>
      <c r="F987" t="str">
        <f t="shared" ca="1" si="50"/>
        <v>80+</v>
      </c>
    </row>
    <row r="988" spans="1:6" x14ac:dyDescent="0.25">
      <c r="A988">
        <f>'Active Log'!A990</f>
        <v>0</v>
      </c>
      <c r="B988" s="117">
        <f>'Active Log'!L990</f>
        <v>0</v>
      </c>
      <c r="C988">
        <f>'Active Log'!S1002</f>
        <v>0</v>
      </c>
      <c r="D988">
        <f t="shared" si="48"/>
        <v>0</v>
      </c>
      <c r="E988">
        <f t="shared" ca="1" si="49"/>
        <v>6450</v>
      </c>
      <c r="F988" t="str">
        <f t="shared" ca="1" si="50"/>
        <v>80+</v>
      </c>
    </row>
    <row r="989" spans="1:6" x14ac:dyDescent="0.25">
      <c r="A989">
        <f>'Active Log'!A991</f>
        <v>0</v>
      </c>
      <c r="B989" s="117">
        <f>'Active Log'!L991</f>
        <v>0</v>
      </c>
      <c r="C989">
        <f>'Active Log'!S1003</f>
        <v>0</v>
      </c>
      <c r="D989">
        <f t="shared" si="48"/>
        <v>0</v>
      </c>
      <c r="E989">
        <f t="shared" ca="1" si="49"/>
        <v>6450</v>
      </c>
      <c r="F989" t="str">
        <f t="shared" ca="1" si="50"/>
        <v>80+</v>
      </c>
    </row>
    <row r="990" spans="1:6" x14ac:dyDescent="0.25">
      <c r="A990">
        <f>'Active Log'!A992</f>
        <v>0</v>
      </c>
      <c r="B990" s="117">
        <f>'Active Log'!L992</f>
        <v>0</v>
      </c>
      <c r="C990">
        <f>'Active Log'!S1004</f>
        <v>0</v>
      </c>
      <c r="D990">
        <f t="shared" si="48"/>
        <v>0</v>
      </c>
      <c r="E990">
        <f t="shared" ca="1" si="49"/>
        <v>6450</v>
      </c>
      <c r="F990" t="str">
        <f t="shared" ca="1" si="50"/>
        <v>80+</v>
      </c>
    </row>
    <row r="991" spans="1:6" x14ac:dyDescent="0.25">
      <c r="A991">
        <f>'Active Log'!A993</f>
        <v>0</v>
      </c>
      <c r="B991" s="117">
        <f>'Active Log'!L993</f>
        <v>0</v>
      </c>
      <c r="C991">
        <f>'Active Log'!S1005</f>
        <v>0</v>
      </c>
      <c r="D991">
        <f t="shared" si="48"/>
        <v>0</v>
      </c>
      <c r="E991">
        <f t="shared" ca="1" si="49"/>
        <v>6450</v>
      </c>
      <c r="F991" t="str">
        <f t="shared" ca="1" si="50"/>
        <v>80+</v>
      </c>
    </row>
    <row r="992" spans="1:6" x14ac:dyDescent="0.25">
      <c r="A992">
        <f>'Active Log'!A994</f>
        <v>0</v>
      </c>
      <c r="B992" s="117">
        <f>'Active Log'!L994</f>
        <v>0</v>
      </c>
      <c r="C992">
        <f>'Active Log'!S1006</f>
        <v>0</v>
      </c>
      <c r="D992">
        <f t="shared" si="48"/>
        <v>0</v>
      </c>
      <c r="E992">
        <f t="shared" ca="1" si="49"/>
        <v>6450</v>
      </c>
      <c r="F992" t="str">
        <f t="shared" ca="1" si="50"/>
        <v>80+</v>
      </c>
    </row>
    <row r="993" spans="1:6" x14ac:dyDescent="0.25">
      <c r="A993">
        <f>'Active Log'!A995</f>
        <v>0</v>
      </c>
      <c r="B993" s="117">
        <f>'Active Log'!L995</f>
        <v>0</v>
      </c>
      <c r="C993">
        <f>'Active Log'!S1007</f>
        <v>0</v>
      </c>
      <c r="D993">
        <f t="shared" si="48"/>
        <v>0</v>
      </c>
      <c r="E993">
        <f t="shared" ca="1" si="49"/>
        <v>6450</v>
      </c>
      <c r="F993" t="str">
        <f t="shared" ca="1" si="50"/>
        <v>80+</v>
      </c>
    </row>
    <row r="994" spans="1:6" x14ac:dyDescent="0.25">
      <c r="A994">
        <f>'Active Log'!A996</f>
        <v>0</v>
      </c>
      <c r="B994" s="117">
        <f>'Active Log'!L996</f>
        <v>0</v>
      </c>
      <c r="C994">
        <f>'Active Log'!S1008</f>
        <v>0</v>
      </c>
      <c r="D994">
        <f t="shared" si="48"/>
        <v>0</v>
      </c>
      <c r="E994">
        <f t="shared" ca="1" si="49"/>
        <v>6450</v>
      </c>
      <c r="F994" t="str">
        <f t="shared" ca="1" si="50"/>
        <v>80+</v>
      </c>
    </row>
    <row r="995" spans="1:6" x14ac:dyDescent="0.25">
      <c r="A995">
        <f>'Active Log'!A997</f>
        <v>0</v>
      </c>
      <c r="B995" s="117">
        <f>'Active Log'!L997</f>
        <v>0</v>
      </c>
      <c r="C995">
        <f>'Active Log'!S1009</f>
        <v>0</v>
      </c>
      <c r="D995">
        <f t="shared" si="48"/>
        <v>0</v>
      </c>
      <c r="E995">
        <f t="shared" ca="1" si="49"/>
        <v>6450</v>
      </c>
      <c r="F995" t="str">
        <f t="shared" ca="1" si="50"/>
        <v>80+</v>
      </c>
    </row>
    <row r="996" spans="1:6" x14ac:dyDescent="0.25">
      <c r="A996">
        <f>'Active Log'!A998</f>
        <v>0</v>
      </c>
      <c r="B996" s="117">
        <f>'Active Log'!L998</f>
        <v>0</v>
      </c>
      <c r="C996">
        <f>'Active Log'!S1010</f>
        <v>0</v>
      </c>
      <c r="D996">
        <f t="shared" si="48"/>
        <v>0</v>
      </c>
      <c r="E996">
        <f t="shared" ca="1" si="49"/>
        <v>6450</v>
      </c>
      <c r="F996" t="str">
        <f t="shared" ca="1" si="50"/>
        <v>80+</v>
      </c>
    </row>
    <row r="997" spans="1:6" x14ac:dyDescent="0.25">
      <c r="A997">
        <f>'Active Log'!A999</f>
        <v>0</v>
      </c>
      <c r="B997" s="117">
        <f>'Active Log'!L999</f>
        <v>0</v>
      </c>
      <c r="C997">
        <f>'Active Log'!S1011</f>
        <v>0</v>
      </c>
      <c r="D997">
        <f t="shared" si="48"/>
        <v>0</v>
      </c>
      <c r="E997">
        <f t="shared" ca="1" si="49"/>
        <v>6450</v>
      </c>
      <c r="F997" t="str">
        <f t="shared" ca="1" si="50"/>
        <v>80+</v>
      </c>
    </row>
    <row r="998" spans="1:6" x14ac:dyDescent="0.25">
      <c r="A998">
        <f>'Active Log'!A1000</f>
        <v>0</v>
      </c>
      <c r="B998" s="117">
        <f>'Active Log'!L1000</f>
        <v>0</v>
      </c>
      <c r="C998">
        <f>'Active Log'!S1012</f>
        <v>0</v>
      </c>
      <c r="D998">
        <f t="shared" si="48"/>
        <v>0</v>
      </c>
      <c r="E998">
        <f t="shared" ca="1" si="49"/>
        <v>6450</v>
      </c>
      <c r="F998" t="str">
        <f t="shared" ca="1" si="50"/>
        <v>80+</v>
      </c>
    </row>
    <row r="999" spans="1:6" x14ac:dyDescent="0.25">
      <c r="A999">
        <f>'Active Log'!A1001</f>
        <v>0</v>
      </c>
      <c r="B999" s="117">
        <f>'Active Log'!L1001</f>
        <v>0</v>
      </c>
      <c r="C999">
        <f>'Active Log'!S1013</f>
        <v>0</v>
      </c>
      <c r="D999">
        <f t="shared" si="48"/>
        <v>0</v>
      </c>
      <c r="E999">
        <f t="shared" ca="1" si="49"/>
        <v>6450</v>
      </c>
      <c r="F999" t="str">
        <f t="shared" ca="1" si="50"/>
        <v>80+</v>
      </c>
    </row>
    <row r="1000" spans="1:6" x14ac:dyDescent="0.25">
      <c r="A1000">
        <f>'Active Log'!A1002</f>
        <v>0</v>
      </c>
      <c r="B1000" s="117">
        <f>'Active Log'!L1002</f>
        <v>0</v>
      </c>
      <c r="C1000">
        <f>'Active Log'!S1014</f>
        <v>0</v>
      </c>
      <c r="D1000">
        <f t="shared" si="48"/>
        <v>0</v>
      </c>
      <c r="E1000">
        <f t="shared" ca="1" si="49"/>
        <v>6450</v>
      </c>
      <c r="F1000" t="str">
        <f t="shared" ca="1" si="50"/>
        <v>80+</v>
      </c>
    </row>
    <row r="1001" spans="1:6" x14ac:dyDescent="0.25">
      <c r="A1001">
        <f>'Active Log'!A1003</f>
        <v>0</v>
      </c>
      <c r="B1001" s="117">
        <f>'Active Log'!L1003</f>
        <v>0</v>
      </c>
      <c r="C1001">
        <f>'Active Log'!S1015</f>
        <v>0</v>
      </c>
      <c r="D1001">
        <f t="shared" si="48"/>
        <v>0</v>
      </c>
      <c r="E1001">
        <f t="shared" ca="1" si="49"/>
        <v>6450</v>
      </c>
      <c r="F1001" t="str">
        <f t="shared" ca="1" si="50"/>
        <v>80+</v>
      </c>
    </row>
    <row r="1002" spans="1:6" x14ac:dyDescent="0.25">
      <c r="A1002">
        <f>'Active Log'!A1004</f>
        <v>0</v>
      </c>
      <c r="B1002" s="117">
        <f>'Active Log'!L1004</f>
        <v>0</v>
      </c>
      <c r="C1002">
        <f>'Active Log'!S1016</f>
        <v>0</v>
      </c>
      <c r="D1002">
        <f t="shared" si="48"/>
        <v>0</v>
      </c>
      <c r="E1002">
        <f t="shared" ca="1" si="49"/>
        <v>6450</v>
      </c>
      <c r="F1002" t="str">
        <f t="shared" ca="1" si="50"/>
        <v>80+</v>
      </c>
    </row>
    <row r="1003" spans="1:6" x14ac:dyDescent="0.25">
      <c r="A1003">
        <f>'Active Log'!A1005</f>
        <v>0</v>
      </c>
      <c r="B1003" s="117">
        <f>'Active Log'!L1005</f>
        <v>0</v>
      </c>
      <c r="C1003">
        <f>'Active Log'!S1017</f>
        <v>0</v>
      </c>
      <c r="D1003">
        <f t="shared" si="48"/>
        <v>0</v>
      </c>
      <c r="E1003">
        <f t="shared" ca="1" si="49"/>
        <v>6450</v>
      </c>
      <c r="F1003" t="str">
        <f t="shared" ca="1" si="50"/>
        <v>80+</v>
      </c>
    </row>
    <row r="1004" spans="1:6" x14ac:dyDescent="0.25">
      <c r="A1004">
        <f>'Active Log'!A1006</f>
        <v>0</v>
      </c>
      <c r="B1004" s="117">
        <f>'Active Log'!L1006</f>
        <v>0</v>
      </c>
      <c r="C1004">
        <f>'Active Log'!S1018</f>
        <v>0</v>
      </c>
      <c r="D1004">
        <f t="shared" si="48"/>
        <v>0</v>
      </c>
      <c r="E1004">
        <f t="shared" ca="1" si="49"/>
        <v>6450</v>
      </c>
      <c r="F1004" t="str">
        <f t="shared" ca="1" si="50"/>
        <v>80+</v>
      </c>
    </row>
    <row r="1005" spans="1:6" x14ac:dyDescent="0.25">
      <c r="A1005">
        <f>'Active Log'!A1007</f>
        <v>0</v>
      </c>
      <c r="B1005" s="117">
        <f>'Active Log'!L1007</f>
        <v>0</v>
      </c>
      <c r="C1005">
        <f>'Active Log'!S1019</f>
        <v>0</v>
      </c>
      <c r="D1005">
        <f t="shared" si="48"/>
        <v>0</v>
      </c>
      <c r="E1005">
        <f t="shared" ca="1" si="49"/>
        <v>6450</v>
      </c>
      <c r="F1005" t="str">
        <f t="shared" ca="1" si="50"/>
        <v>80+</v>
      </c>
    </row>
    <row r="1006" spans="1:6" x14ac:dyDescent="0.25">
      <c r="A1006">
        <f>'Active Log'!A1008</f>
        <v>0</v>
      </c>
      <c r="B1006" s="117">
        <f>'Active Log'!L1008</f>
        <v>0</v>
      </c>
      <c r="C1006">
        <f>'Active Log'!S1020</f>
        <v>0</v>
      </c>
      <c r="D1006">
        <f t="shared" si="48"/>
        <v>0</v>
      </c>
      <c r="E1006">
        <f t="shared" ca="1" si="49"/>
        <v>6450</v>
      </c>
      <c r="F1006" t="str">
        <f t="shared" ca="1" si="50"/>
        <v>80+</v>
      </c>
    </row>
    <row r="1007" spans="1:6" x14ac:dyDescent="0.25">
      <c r="A1007">
        <f>'Active Log'!A1009</f>
        <v>0</v>
      </c>
      <c r="B1007" s="117">
        <f>'Active Log'!L1009</f>
        <v>0</v>
      </c>
      <c r="C1007">
        <f>'Active Log'!S1021</f>
        <v>0</v>
      </c>
      <c r="D1007">
        <f t="shared" si="48"/>
        <v>0</v>
      </c>
      <c r="E1007">
        <f t="shared" ca="1" si="49"/>
        <v>6450</v>
      </c>
      <c r="F1007" t="str">
        <f t="shared" ca="1" si="50"/>
        <v>80+</v>
      </c>
    </row>
    <row r="1008" spans="1:6" x14ac:dyDescent="0.25">
      <c r="A1008">
        <f>'Active Log'!A1010</f>
        <v>0</v>
      </c>
      <c r="B1008" s="117">
        <f>'Active Log'!L1010</f>
        <v>0</v>
      </c>
      <c r="C1008">
        <f>'Active Log'!S1022</f>
        <v>0</v>
      </c>
      <c r="D1008">
        <f t="shared" si="48"/>
        <v>0</v>
      </c>
      <c r="E1008">
        <f t="shared" ca="1" si="49"/>
        <v>6450</v>
      </c>
      <c r="F1008" t="str">
        <f t="shared" ca="1" si="50"/>
        <v>80+</v>
      </c>
    </row>
    <row r="1009" spans="1:6" x14ac:dyDescent="0.25">
      <c r="A1009">
        <f>'Active Log'!A1011</f>
        <v>0</v>
      </c>
      <c r="B1009" s="117">
        <f>'Active Log'!L1011</f>
        <v>0</v>
      </c>
      <c r="C1009">
        <f>'Active Log'!S1023</f>
        <v>0</v>
      </c>
      <c r="D1009">
        <f t="shared" si="48"/>
        <v>0</v>
      </c>
      <c r="E1009">
        <f t="shared" ca="1" si="49"/>
        <v>6450</v>
      </c>
      <c r="F1009" t="str">
        <f t="shared" ca="1" si="50"/>
        <v>80+</v>
      </c>
    </row>
    <row r="1010" spans="1:6" x14ac:dyDescent="0.25">
      <c r="A1010">
        <f>'Active Log'!A1012</f>
        <v>0</v>
      </c>
      <c r="B1010" s="117">
        <f>'Active Log'!L1012</f>
        <v>0</v>
      </c>
      <c r="C1010">
        <f>'Active Log'!S1024</f>
        <v>0</v>
      </c>
      <c r="D1010">
        <f t="shared" si="48"/>
        <v>0</v>
      </c>
      <c r="E1010">
        <f t="shared" ca="1" si="49"/>
        <v>6450</v>
      </c>
      <c r="F1010" t="str">
        <f t="shared" ca="1" si="50"/>
        <v>80+</v>
      </c>
    </row>
    <row r="1011" spans="1:6" x14ac:dyDescent="0.25">
      <c r="A1011">
        <f>'Active Log'!A1013</f>
        <v>0</v>
      </c>
      <c r="B1011" s="117">
        <f>'Active Log'!L1013</f>
        <v>0</v>
      </c>
      <c r="C1011">
        <f>'Active Log'!S1025</f>
        <v>0</v>
      </c>
      <c r="D1011">
        <f t="shared" si="48"/>
        <v>0</v>
      </c>
      <c r="E1011">
        <f t="shared" ca="1" si="49"/>
        <v>6450</v>
      </c>
      <c r="F1011" t="str">
        <f t="shared" ca="1" si="50"/>
        <v>80+</v>
      </c>
    </row>
    <row r="1012" spans="1:6" x14ac:dyDescent="0.25">
      <c r="A1012">
        <f>'Active Log'!A1014</f>
        <v>0</v>
      </c>
      <c r="B1012" s="117">
        <f>'Active Log'!L1014</f>
        <v>0</v>
      </c>
      <c r="C1012">
        <f>'Active Log'!S1026</f>
        <v>0</v>
      </c>
      <c r="D1012">
        <f t="shared" si="48"/>
        <v>0</v>
      </c>
      <c r="E1012">
        <f t="shared" ca="1" si="49"/>
        <v>6450</v>
      </c>
      <c r="F1012" t="str">
        <f t="shared" ca="1" si="50"/>
        <v>80+</v>
      </c>
    </row>
    <row r="1013" spans="1:6" x14ac:dyDescent="0.25">
      <c r="A1013">
        <f>'Active Log'!A1015</f>
        <v>0</v>
      </c>
      <c r="B1013" s="117">
        <f>'Active Log'!L1015</f>
        <v>0</v>
      </c>
      <c r="C1013">
        <f>'Active Log'!S1027</f>
        <v>0</v>
      </c>
      <c r="D1013">
        <f t="shared" si="48"/>
        <v>0</v>
      </c>
      <c r="E1013">
        <f t="shared" ca="1" si="49"/>
        <v>6450</v>
      </c>
      <c r="F1013" t="str">
        <f t="shared" ca="1" si="50"/>
        <v>80+</v>
      </c>
    </row>
    <row r="1014" spans="1:6" x14ac:dyDescent="0.25">
      <c r="A1014">
        <f>'Active Log'!A1016</f>
        <v>0</v>
      </c>
      <c r="B1014" s="117">
        <f>'Active Log'!L1016</f>
        <v>0</v>
      </c>
      <c r="C1014">
        <f>'Active Log'!S1028</f>
        <v>0</v>
      </c>
      <c r="D1014">
        <f t="shared" si="48"/>
        <v>0</v>
      </c>
      <c r="E1014">
        <f t="shared" ca="1" si="49"/>
        <v>6450</v>
      </c>
      <c r="F1014" t="str">
        <f t="shared" ca="1" si="50"/>
        <v>80+</v>
      </c>
    </row>
    <row r="1015" spans="1:6" x14ac:dyDescent="0.25">
      <c r="A1015">
        <f>'Active Log'!A1017</f>
        <v>0</v>
      </c>
      <c r="B1015" s="117">
        <f>'Active Log'!L1017</f>
        <v>0</v>
      </c>
      <c r="C1015">
        <f>'Active Log'!S1029</f>
        <v>0</v>
      </c>
      <c r="D1015">
        <f t="shared" si="48"/>
        <v>0</v>
      </c>
      <c r="E1015">
        <f t="shared" ca="1" si="49"/>
        <v>6450</v>
      </c>
      <c r="F1015" t="str">
        <f t="shared" ca="1" si="50"/>
        <v>80+</v>
      </c>
    </row>
    <row r="1016" spans="1:6" x14ac:dyDescent="0.25">
      <c r="A1016">
        <f>'Active Log'!A1018</f>
        <v>0</v>
      </c>
      <c r="B1016" s="117">
        <f>'Active Log'!L1018</f>
        <v>0</v>
      </c>
      <c r="C1016">
        <f>'Active Log'!S1030</f>
        <v>0</v>
      </c>
      <c r="D1016">
        <f t="shared" si="48"/>
        <v>0</v>
      </c>
      <c r="E1016">
        <f t="shared" ca="1" si="49"/>
        <v>6450</v>
      </c>
      <c r="F1016" t="str">
        <f t="shared" ca="1" si="50"/>
        <v>80+</v>
      </c>
    </row>
    <row r="1017" spans="1:6" x14ac:dyDescent="0.25">
      <c r="A1017">
        <f>'Active Log'!A1019</f>
        <v>0</v>
      </c>
      <c r="B1017" s="117">
        <f>'Active Log'!L1019</f>
        <v>0</v>
      </c>
      <c r="C1017">
        <f>'Active Log'!S1031</f>
        <v>0</v>
      </c>
      <c r="D1017">
        <f t="shared" si="48"/>
        <v>0</v>
      </c>
      <c r="E1017">
        <f t="shared" ca="1" si="49"/>
        <v>6450</v>
      </c>
      <c r="F1017" t="str">
        <f t="shared" ca="1" si="50"/>
        <v>80+</v>
      </c>
    </row>
    <row r="1018" spans="1:6" x14ac:dyDescent="0.25">
      <c r="A1018">
        <f>'Active Log'!A1020</f>
        <v>0</v>
      </c>
      <c r="B1018" s="117">
        <f>'Active Log'!L1020</f>
        <v>0</v>
      </c>
      <c r="C1018">
        <f>'Active Log'!S1032</f>
        <v>0</v>
      </c>
      <c r="D1018">
        <f t="shared" si="48"/>
        <v>0</v>
      </c>
      <c r="E1018">
        <f t="shared" ca="1" si="49"/>
        <v>6450</v>
      </c>
      <c r="F1018" t="str">
        <f t="shared" ca="1" si="50"/>
        <v>80+</v>
      </c>
    </row>
    <row r="1019" spans="1:6" x14ac:dyDescent="0.25">
      <c r="A1019">
        <f>'Active Log'!A1021</f>
        <v>0</v>
      </c>
      <c r="B1019" s="117">
        <f>'Active Log'!L1021</f>
        <v>0</v>
      </c>
      <c r="C1019">
        <f>'Active Log'!S1033</f>
        <v>0</v>
      </c>
      <c r="D1019">
        <f t="shared" si="48"/>
        <v>0</v>
      </c>
      <c r="E1019">
        <f t="shared" ca="1" si="49"/>
        <v>6450</v>
      </c>
      <c r="F1019" t="str">
        <f t="shared" ca="1" si="50"/>
        <v>80+</v>
      </c>
    </row>
    <row r="1020" spans="1:6" x14ac:dyDescent="0.25">
      <c r="A1020">
        <f>'Active Log'!A1022</f>
        <v>0</v>
      </c>
      <c r="B1020" s="117">
        <f>'Active Log'!L1022</f>
        <v>0</v>
      </c>
      <c r="C1020">
        <f>'Active Log'!S1034</f>
        <v>0</v>
      </c>
      <c r="D1020">
        <f t="shared" si="48"/>
        <v>0</v>
      </c>
      <c r="E1020">
        <f t="shared" ca="1" si="49"/>
        <v>6450</v>
      </c>
      <c r="F1020" t="str">
        <f t="shared" ca="1" si="50"/>
        <v>80+</v>
      </c>
    </row>
    <row r="1021" spans="1:6" x14ac:dyDescent="0.25">
      <c r="A1021">
        <f>'Active Log'!A1023</f>
        <v>0</v>
      </c>
      <c r="B1021" s="117">
        <f>'Active Log'!L1023</f>
        <v>0</v>
      </c>
      <c r="C1021">
        <f>'Active Log'!S1035</f>
        <v>0</v>
      </c>
      <c r="D1021">
        <f t="shared" si="48"/>
        <v>0</v>
      </c>
      <c r="E1021">
        <f t="shared" ca="1" si="49"/>
        <v>6450</v>
      </c>
      <c r="F1021" t="str">
        <f t="shared" ca="1" si="50"/>
        <v>80+</v>
      </c>
    </row>
    <row r="1022" spans="1:6" x14ac:dyDescent="0.25">
      <c r="A1022">
        <f>'Active Log'!A1024</f>
        <v>0</v>
      </c>
      <c r="B1022" s="117">
        <f>'Active Log'!L1024</f>
        <v>0</v>
      </c>
      <c r="C1022">
        <f>'Active Log'!S1036</f>
        <v>0</v>
      </c>
      <c r="D1022">
        <f t="shared" si="48"/>
        <v>0</v>
      </c>
      <c r="E1022">
        <f t="shared" ca="1" si="49"/>
        <v>6450</v>
      </c>
      <c r="F1022" t="str">
        <f t="shared" ca="1" si="50"/>
        <v>80+</v>
      </c>
    </row>
    <row r="1023" spans="1:6" x14ac:dyDescent="0.25">
      <c r="A1023">
        <f>'Active Log'!A1025</f>
        <v>0</v>
      </c>
      <c r="B1023" s="117">
        <f>'Active Log'!L1025</f>
        <v>0</v>
      </c>
      <c r="C1023">
        <f>'Active Log'!S1037</f>
        <v>0</v>
      </c>
      <c r="D1023">
        <f t="shared" si="48"/>
        <v>0</v>
      </c>
      <c r="E1023">
        <f t="shared" ca="1" si="49"/>
        <v>6450</v>
      </c>
      <c r="F1023" t="str">
        <f t="shared" ca="1" si="50"/>
        <v>80+</v>
      </c>
    </row>
    <row r="1024" spans="1:6" x14ac:dyDescent="0.25">
      <c r="A1024">
        <f>'Active Log'!A1026</f>
        <v>0</v>
      </c>
      <c r="B1024" s="117">
        <f>'Active Log'!L1026</f>
        <v>0</v>
      </c>
      <c r="C1024">
        <f>'Active Log'!S1038</f>
        <v>0</v>
      </c>
      <c r="D1024">
        <f t="shared" si="48"/>
        <v>0</v>
      </c>
      <c r="E1024">
        <f t="shared" ca="1" si="49"/>
        <v>6450</v>
      </c>
      <c r="F1024" t="str">
        <f t="shared" ca="1" si="50"/>
        <v>80+</v>
      </c>
    </row>
    <row r="1025" spans="1:6" x14ac:dyDescent="0.25">
      <c r="A1025">
        <f>'Active Log'!A1027</f>
        <v>0</v>
      </c>
      <c r="B1025" s="117">
        <f>'Active Log'!L1027</f>
        <v>0</v>
      </c>
      <c r="C1025">
        <f>'Active Log'!S1039</f>
        <v>0</v>
      </c>
      <c r="D1025">
        <f t="shared" si="48"/>
        <v>0</v>
      </c>
      <c r="E1025">
        <f t="shared" ca="1" si="49"/>
        <v>6450</v>
      </c>
      <c r="F1025" t="str">
        <f t="shared" ca="1" si="50"/>
        <v>80+</v>
      </c>
    </row>
    <row r="1026" spans="1:6" x14ac:dyDescent="0.25">
      <c r="A1026">
        <f>'Active Log'!A1028</f>
        <v>0</v>
      </c>
      <c r="B1026" s="117">
        <f>'Active Log'!L1028</f>
        <v>0</v>
      </c>
      <c r="C1026">
        <f>'Active Log'!S1040</f>
        <v>0</v>
      </c>
      <c r="D1026">
        <f t="shared" ref="D1026:D1089" si="51">IF(COUNTIFS($A$2:$A$1048576, A1026, $C$2:$C$1048576, "complete")&gt;0, "", _xlfn.MAXIFS($B$2:$B$1048576, $A$2:$A$1048576, A1026, $C$2:$C$1048576, "&lt;&gt;complete"))</f>
        <v>0</v>
      </c>
      <c r="E1026">
        <f t="shared" ref="E1026:E1089" ca="1" si="52">IF(D1026&lt;&gt;"", FLOOR((TODAY()-D1026)/7,1), "")</f>
        <v>6450</v>
      </c>
      <c r="F1026" t="str">
        <f t="shared" ref="F1026:F1089" ca="1" si="53">IF(E1026&lt;&gt;"", VLOOKUP(E1026, $H$2:$I$32, 2, TRUE), "")</f>
        <v>80+</v>
      </c>
    </row>
    <row r="1027" spans="1:6" x14ac:dyDescent="0.25">
      <c r="A1027">
        <f>'Active Log'!A1029</f>
        <v>0</v>
      </c>
      <c r="B1027" s="117">
        <f>'Active Log'!L1029</f>
        <v>0</v>
      </c>
      <c r="C1027">
        <f>'Active Log'!S1041</f>
        <v>0</v>
      </c>
      <c r="D1027">
        <f t="shared" si="51"/>
        <v>0</v>
      </c>
      <c r="E1027">
        <f t="shared" ca="1" si="52"/>
        <v>6450</v>
      </c>
      <c r="F1027" t="str">
        <f t="shared" ca="1" si="53"/>
        <v>80+</v>
      </c>
    </row>
    <row r="1028" spans="1:6" x14ac:dyDescent="0.25">
      <c r="A1028">
        <f>'Active Log'!A1030</f>
        <v>0</v>
      </c>
      <c r="B1028" s="117">
        <f>'Active Log'!L1030</f>
        <v>0</v>
      </c>
      <c r="C1028">
        <f>'Active Log'!S1042</f>
        <v>0</v>
      </c>
      <c r="D1028">
        <f t="shared" si="51"/>
        <v>0</v>
      </c>
      <c r="E1028">
        <f t="shared" ca="1" si="52"/>
        <v>6450</v>
      </c>
      <c r="F1028" t="str">
        <f t="shared" ca="1" si="53"/>
        <v>80+</v>
      </c>
    </row>
    <row r="1029" spans="1:6" x14ac:dyDescent="0.25">
      <c r="A1029">
        <f>'Active Log'!A1031</f>
        <v>0</v>
      </c>
      <c r="B1029" s="117">
        <f>'Active Log'!L1031</f>
        <v>0</v>
      </c>
      <c r="C1029">
        <f>'Active Log'!S1043</f>
        <v>0</v>
      </c>
      <c r="D1029">
        <f t="shared" si="51"/>
        <v>0</v>
      </c>
      <c r="E1029">
        <f t="shared" ca="1" si="52"/>
        <v>6450</v>
      </c>
      <c r="F1029" t="str">
        <f t="shared" ca="1" si="53"/>
        <v>80+</v>
      </c>
    </row>
    <row r="1030" spans="1:6" x14ac:dyDescent="0.25">
      <c r="A1030">
        <f>'Active Log'!A1032</f>
        <v>0</v>
      </c>
      <c r="B1030" s="117">
        <f>'Active Log'!L1032</f>
        <v>0</v>
      </c>
      <c r="C1030">
        <f>'Active Log'!S1044</f>
        <v>0</v>
      </c>
      <c r="D1030">
        <f t="shared" si="51"/>
        <v>0</v>
      </c>
      <c r="E1030">
        <f t="shared" ca="1" si="52"/>
        <v>6450</v>
      </c>
      <c r="F1030" t="str">
        <f t="shared" ca="1" si="53"/>
        <v>80+</v>
      </c>
    </row>
    <row r="1031" spans="1:6" x14ac:dyDescent="0.25">
      <c r="A1031">
        <f>'Active Log'!A1033</f>
        <v>0</v>
      </c>
      <c r="B1031" s="117">
        <f>'Active Log'!L1033</f>
        <v>0</v>
      </c>
      <c r="C1031">
        <f>'Active Log'!S1045</f>
        <v>0</v>
      </c>
      <c r="D1031">
        <f t="shared" si="51"/>
        <v>0</v>
      </c>
      <c r="E1031">
        <f t="shared" ca="1" si="52"/>
        <v>6450</v>
      </c>
      <c r="F1031" t="str">
        <f t="shared" ca="1" si="53"/>
        <v>80+</v>
      </c>
    </row>
    <row r="1032" spans="1:6" x14ac:dyDescent="0.25">
      <c r="A1032">
        <f>'Active Log'!A1034</f>
        <v>0</v>
      </c>
      <c r="B1032" s="117">
        <f>'Active Log'!L1034</f>
        <v>0</v>
      </c>
      <c r="C1032">
        <f>'Active Log'!S1046</f>
        <v>0</v>
      </c>
      <c r="D1032">
        <f t="shared" si="51"/>
        <v>0</v>
      </c>
      <c r="E1032">
        <f t="shared" ca="1" si="52"/>
        <v>6450</v>
      </c>
      <c r="F1032" t="str">
        <f t="shared" ca="1" si="53"/>
        <v>80+</v>
      </c>
    </row>
    <row r="1033" spans="1:6" x14ac:dyDescent="0.25">
      <c r="A1033">
        <f>'Active Log'!A1035</f>
        <v>0</v>
      </c>
      <c r="B1033" s="117">
        <f>'Active Log'!L1035</f>
        <v>0</v>
      </c>
      <c r="C1033">
        <f>'Active Log'!S1047</f>
        <v>0</v>
      </c>
      <c r="D1033">
        <f t="shared" si="51"/>
        <v>0</v>
      </c>
      <c r="E1033">
        <f t="shared" ca="1" si="52"/>
        <v>6450</v>
      </c>
      <c r="F1033" t="str">
        <f t="shared" ca="1" si="53"/>
        <v>80+</v>
      </c>
    </row>
    <row r="1034" spans="1:6" x14ac:dyDescent="0.25">
      <c r="A1034">
        <f>'Active Log'!A1036</f>
        <v>0</v>
      </c>
      <c r="B1034" s="117">
        <f>'Active Log'!L1036</f>
        <v>0</v>
      </c>
      <c r="C1034">
        <f>'Active Log'!S1048</f>
        <v>0</v>
      </c>
      <c r="D1034">
        <f t="shared" si="51"/>
        <v>0</v>
      </c>
      <c r="E1034">
        <f t="shared" ca="1" si="52"/>
        <v>6450</v>
      </c>
      <c r="F1034" t="str">
        <f t="shared" ca="1" si="53"/>
        <v>80+</v>
      </c>
    </row>
    <row r="1035" spans="1:6" x14ac:dyDescent="0.25">
      <c r="A1035">
        <f>'Active Log'!A1037</f>
        <v>0</v>
      </c>
      <c r="B1035" s="117">
        <f>'Active Log'!L1037</f>
        <v>0</v>
      </c>
      <c r="C1035">
        <f>'Active Log'!S1049</f>
        <v>0</v>
      </c>
      <c r="D1035">
        <f t="shared" si="51"/>
        <v>0</v>
      </c>
      <c r="E1035">
        <f t="shared" ca="1" si="52"/>
        <v>6450</v>
      </c>
      <c r="F1035" t="str">
        <f t="shared" ca="1" si="53"/>
        <v>80+</v>
      </c>
    </row>
    <row r="1036" spans="1:6" x14ac:dyDescent="0.25">
      <c r="A1036">
        <f>'Active Log'!A1038</f>
        <v>0</v>
      </c>
      <c r="B1036" s="117">
        <f>'Active Log'!L1038</f>
        <v>0</v>
      </c>
      <c r="C1036">
        <f>'Active Log'!S1050</f>
        <v>0</v>
      </c>
      <c r="D1036">
        <f t="shared" si="51"/>
        <v>0</v>
      </c>
      <c r="E1036">
        <f t="shared" ca="1" si="52"/>
        <v>6450</v>
      </c>
      <c r="F1036" t="str">
        <f t="shared" ca="1" si="53"/>
        <v>80+</v>
      </c>
    </row>
    <row r="1037" spans="1:6" x14ac:dyDescent="0.25">
      <c r="A1037">
        <f>'Active Log'!A1039</f>
        <v>0</v>
      </c>
      <c r="B1037" s="117">
        <f>'Active Log'!L1039</f>
        <v>0</v>
      </c>
      <c r="C1037">
        <f>'Active Log'!S1051</f>
        <v>0</v>
      </c>
      <c r="D1037">
        <f t="shared" si="51"/>
        <v>0</v>
      </c>
      <c r="E1037">
        <f t="shared" ca="1" si="52"/>
        <v>6450</v>
      </c>
      <c r="F1037" t="str">
        <f t="shared" ca="1" si="53"/>
        <v>80+</v>
      </c>
    </row>
    <row r="1038" spans="1:6" x14ac:dyDescent="0.25">
      <c r="A1038">
        <f>'Active Log'!A1040</f>
        <v>0</v>
      </c>
      <c r="B1038" s="117">
        <f>'Active Log'!L1040</f>
        <v>0</v>
      </c>
      <c r="C1038">
        <f>'Active Log'!S1052</f>
        <v>0</v>
      </c>
      <c r="D1038">
        <f t="shared" si="51"/>
        <v>0</v>
      </c>
      <c r="E1038">
        <f t="shared" ca="1" si="52"/>
        <v>6450</v>
      </c>
      <c r="F1038" t="str">
        <f t="shared" ca="1" si="53"/>
        <v>80+</v>
      </c>
    </row>
    <row r="1039" spans="1:6" x14ac:dyDescent="0.25">
      <c r="A1039">
        <f>'Active Log'!A1041</f>
        <v>0</v>
      </c>
      <c r="B1039" s="117">
        <f>'Active Log'!L1041</f>
        <v>0</v>
      </c>
      <c r="C1039">
        <f>'Active Log'!S1053</f>
        <v>0</v>
      </c>
      <c r="D1039">
        <f t="shared" si="51"/>
        <v>0</v>
      </c>
      <c r="E1039">
        <f t="shared" ca="1" si="52"/>
        <v>6450</v>
      </c>
      <c r="F1039" t="str">
        <f t="shared" ca="1" si="53"/>
        <v>80+</v>
      </c>
    </row>
    <row r="1040" spans="1:6" x14ac:dyDescent="0.25">
      <c r="A1040">
        <f>'Active Log'!A1042</f>
        <v>0</v>
      </c>
      <c r="B1040" s="117">
        <f>'Active Log'!L1042</f>
        <v>0</v>
      </c>
      <c r="C1040">
        <f>'Active Log'!S1054</f>
        <v>0</v>
      </c>
      <c r="D1040">
        <f t="shared" si="51"/>
        <v>0</v>
      </c>
      <c r="E1040">
        <f t="shared" ca="1" si="52"/>
        <v>6450</v>
      </c>
      <c r="F1040" t="str">
        <f t="shared" ca="1" si="53"/>
        <v>80+</v>
      </c>
    </row>
    <row r="1041" spans="1:6" x14ac:dyDescent="0.25">
      <c r="A1041">
        <f>'Active Log'!A1043</f>
        <v>0</v>
      </c>
      <c r="B1041" s="117">
        <f>'Active Log'!L1043</f>
        <v>0</v>
      </c>
      <c r="C1041">
        <f>'Active Log'!S1055</f>
        <v>0</v>
      </c>
      <c r="D1041">
        <f t="shared" si="51"/>
        <v>0</v>
      </c>
      <c r="E1041">
        <f t="shared" ca="1" si="52"/>
        <v>6450</v>
      </c>
      <c r="F1041" t="str">
        <f t="shared" ca="1" si="53"/>
        <v>80+</v>
      </c>
    </row>
    <row r="1042" spans="1:6" x14ac:dyDescent="0.25">
      <c r="A1042">
        <f>'Active Log'!A1044</f>
        <v>0</v>
      </c>
      <c r="B1042" s="117">
        <f>'Active Log'!L1044</f>
        <v>0</v>
      </c>
      <c r="C1042">
        <f>'Active Log'!S1056</f>
        <v>0</v>
      </c>
      <c r="D1042">
        <f t="shared" si="51"/>
        <v>0</v>
      </c>
      <c r="E1042">
        <f t="shared" ca="1" si="52"/>
        <v>6450</v>
      </c>
      <c r="F1042" t="str">
        <f t="shared" ca="1" si="53"/>
        <v>80+</v>
      </c>
    </row>
    <row r="1043" spans="1:6" x14ac:dyDescent="0.25">
      <c r="A1043">
        <f>'Active Log'!A1045</f>
        <v>0</v>
      </c>
      <c r="B1043" s="117">
        <f>'Active Log'!L1045</f>
        <v>0</v>
      </c>
      <c r="C1043">
        <f>'Active Log'!S1057</f>
        <v>0</v>
      </c>
      <c r="D1043">
        <f t="shared" si="51"/>
        <v>0</v>
      </c>
      <c r="E1043">
        <f t="shared" ca="1" si="52"/>
        <v>6450</v>
      </c>
      <c r="F1043" t="str">
        <f t="shared" ca="1" si="53"/>
        <v>80+</v>
      </c>
    </row>
    <row r="1044" spans="1:6" x14ac:dyDescent="0.25">
      <c r="A1044">
        <f>'Active Log'!A1046</f>
        <v>0</v>
      </c>
      <c r="B1044" s="117">
        <f>'Active Log'!L1046</f>
        <v>0</v>
      </c>
      <c r="C1044">
        <f>'Active Log'!S1058</f>
        <v>0</v>
      </c>
      <c r="D1044">
        <f t="shared" si="51"/>
        <v>0</v>
      </c>
      <c r="E1044">
        <f t="shared" ca="1" si="52"/>
        <v>6450</v>
      </c>
      <c r="F1044" t="str">
        <f t="shared" ca="1" si="53"/>
        <v>80+</v>
      </c>
    </row>
    <row r="1045" spans="1:6" x14ac:dyDescent="0.25">
      <c r="A1045">
        <f>'Active Log'!A1047</f>
        <v>0</v>
      </c>
      <c r="B1045" s="117">
        <f>'Active Log'!L1047</f>
        <v>0</v>
      </c>
      <c r="C1045">
        <f>'Active Log'!S1059</f>
        <v>0</v>
      </c>
      <c r="D1045">
        <f t="shared" si="51"/>
        <v>0</v>
      </c>
      <c r="E1045">
        <f t="shared" ca="1" si="52"/>
        <v>6450</v>
      </c>
      <c r="F1045" t="str">
        <f t="shared" ca="1" si="53"/>
        <v>80+</v>
      </c>
    </row>
    <row r="1046" spans="1:6" x14ac:dyDescent="0.25">
      <c r="A1046">
        <f>'Active Log'!A1048</f>
        <v>0</v>
      </c>
      <c r="B1046" s="117">
        <f>'Active Log'!L1048</f>
        <v>0</v>
      </c>
      <c r="C1046">
        <f>'Active Log'!S1060</f>
        <v>0</v>
      </c>
      <c r="D1046">
        <f t="shared" si="51"/>
        <v>0</v>
      </c>
      <c r="E1046">
        <f t="shared" ca="1" si="52"/>
        <v>6450</v>
      </c>
      <c r="F1046" t="str">
        <f t="shared" ca="1" si="53"/>
        <v>80+</v>
      </c>
    </row>
    <row r="1047" spans="1:6" x14ac:dyDescent="0.25">
      <c r="A1047">
        <f>'Active Log'!A1049</f>
        <v>0</v>
      </c>
      <c r="B1047" s="117">
        <f>'Active Log'!L1049</f>
        <v>0</v>
      </c>
      <c r="C1047">
        <f>'Active Log'!S1061</f>
        <v>0</v>
      </c>
      <c r="D1047">
        <f t="shared" si="51"/>
        <v>0</v>
      </c>
      <c r="E1047">
        <f t="shared" ca="1" si="52"/>
        <v>6450</v>
      </c>
      <c r="F1047" t="str">
        <f t="shared" ca="1" si="53"/>
        <v>80+</v>
      </c>
    </row>
    <row r="1048" spans="1:6" x14ac:dyDescent="0.25">
      <c r="A1048">
        <f>'Active Log'!A1050</f>
        <v>0</v>
      </c>
      <c r="B1048" s="117">
        <f>'Active Log'!L1050</f>
        <v>0</v>
      </c>
      <c r="C1048">
        <f>'Active Log'!S1062</f>
        <v>0</v>
      </c>
      <c r="D1048">
        <f t="shared" si="51"/>
        <v>0</v>
      </c>
      <c r="E1048">
        <f t="shared" ca="1" si="52"/>
        <v>6450</v>
      </c>
      <c r="F1048" t="str">
        <f t="shared" ca="1" si="53"/>
        <v>80+</v>
      </c>
    </row>
    <row r="1049" spans="1:6" x14ac:dyDescent="0.25">
      <c r="A1049">
        <f>'Active Log'!A1051</f>
        <v>0</v>
      </c>
      <c r="B1049" s="117">
        <f>'Active Log'!L1051</f>
        <v>0</v>
      </c>
      <c r="C1049">
        <f>'Active Log'!S1063</f>
        <v>0</v>
      </c>
      <c r="D1049">
        <f t="shared" si="51"/>
        <v>0</v>
      </c>
      <c r="E1049">
        <f t="shared" ca="1" si="52"/>
        <v>6450</v>
      </c>
      <c r="F1049" t="str">
        <f t="shared" ca="1" si="53"/>
        <v>80+</v>
      </c>
    </row>
    <row r="1050" spans="1:6" x14ac:dyDescent="0.25">
      <c r="A1050">
        <f>'Active Log'!A1052</f>
        <v>0</v>
      </c>
      <c r="B1050" s="117">
        <f>'Active Log'!L1052</f>
        <v>0</v>
      </c>
      <c r="C1050">
        <f>'Active Log'!S1064</f>
        <v>0</v>
      </c>
      <c r="D1050">
        <f t="shared" si="51"/>
        <v>0</v>
      </c>
      <c r="E1050">
        <f t="shared" ca="1" si="52"/>
        <v>6450</v>
      </c>
      <c r="F1050" t="str">
        <f t="shared" ca="1" si="53"/>
        <v>80+</v>
      </c>
    </row>
    <row r="1051" spans="1:6" x14ac:dyDescent="0.25">
      <c r="A1051">
        <f>'Active Log'!A1053</f>
        <v>0</v>
      </c>
      <c r="B1051" s="117">
        <f>'Active Log'!L1053</f>
        <v>0</v>
      </c>
      <c r="C1051">
        <f>'Active Log'!S1065</f>
        <v>0</v>
      </c>
      <c r="D1051">
        <f t="shared" si="51"/>
        <v>0</v>
      </c>
      <c r="E1051">
        <f t="shared" ca="1" si="52"/>
        <v>6450</v>
      </c>
      <c r="F1051" t="str">
        <f t="shared" ca="1" si="53"/>
        <v>80+</v>
      </c>
    </row>
    <row r="1052" spans="1:6" x14ac:dyDescent="0.25">
      <c r="A1052">
        <f>'Active Log'!A1054</f>
        <v>0</v>
      </c>
      <c r="B1052" s="117">
        <f>'Active Log'!L1054</f>
        <v>0</v>
      </c>
      <c r="C1052">
        <f>'Active Log'!S1066</f>
        <v>0</v>
      </c>
      <c r="D1052">
        <f t="shared" si="51"/>
        <v>0</v>
      </c>
      <c r="E1052">
        <f t="shared" ca="1" si="52"/>
        <v>6450</v>
      </c>
      <c r="F1052" t="str">
        <f t="shared" ca="1" si="53"/>
        <v>80+</v>
      </c>
    </row>
    <row r="1053" spans="1:6" x14ac:dyDescent="0.25">
      <c r="A1053">
        <f>'Active Log'!A1055</f>
        <v>0</v>
      </c>
      <c r="B1053" s="117">
        <f>'Active Log'!L1055</f>
        <v>0</v>
      </c>
      <c r="C1053">
        <f>'Active Log'!S1067</f>
        <v>0</v>
      </c>
      <c r="D1053">
        <f t="shared" si="51"/>
        <v>0</v>
      </c>
      <c r="E1053">
        <f t="shared" ca="1" si="52"/>
        <v>6450</v>
      </c>
      <c r="F1053" t="str">
        <f t="shared" ca="1" si="53"/>
        <v>80+</v>
      </c>
    </row>
    <row r="1054" spans="1:6" x14ac:dyDescent="0.25">
      <c r="A1054">
        <f>'Active Log'!A1056</f>
        <v>0</v>
      </c>
      <c r="B1054" s="117">
        <f>'Active Log'!L1056</f>
        <v>0</v>
      </c>
      <c r="C1054">
        <f>'Active Log'!S1068</f>
        <v>0</v>
      </c>
      <c r="D1054">
        <f t="shared" si="51"/>
        <v>0</v>
      </c>
      <c r="E1054">
        <f t="shared" ca="1" si="52"/>
        <v>6450</v>
      </c>
      <c r="F1054" t="str">
        <f t="shared" ca="1" si="53"/>
        <v>80+</v>
      </c>
    </row>
    <row r="1055" spans="1:6" x14ac:dyDescent="0.25">
      <c r="A1055">
        <f>'Active Log'!A1057</f>
        <v>0</v>
      </c>
      <c r="B1055" s="117">
        <f>'Active Log'!L1057</f>
        <v>0</v>
      </c>
      <c r="C1055">
        <f>'Active Log'!S1069</f>
        <v>0</v>
      </c>
      <c r="D1055">
        <f t="shared" si="51"/>
        <v>0</v>
      </c>
      <c r="E1055">
        <f t="shared" ca="1" si="52"/>
        <v>6450</v>
      </c>
      <c r="F1055" t="str">
        <f t="shared" ca="1" si="53"/>
        <v>80+</v>
      </c>
    </row>
    <row r="1056" spans="1:6" x14ac:dyDescent="0.25">
      <c r="A1056">
        <f>'Active Log'!A1058</f>
        <v>0</v>
      </c>
      <c r="B1056" s="117">
        <f>'Active Log'!L1058</f>
        <v>0</v>
      </c>
      <c r="C1056">
        <f>'Active Log'!S1070</f>
        <v>0</v>
      </c>
      <c r="D1056">
        <f t="shared" si="51"/>
        <v>0</v>
      </c>
      <c r="E1056">
        <f t="shared" ca="1" si="52"/>
        <v>6450</v>
      </c>
      <c r="F1056" t="str">
        <f t="shared" ca="1" si="53"/>
        <v>80+</v>
      </c>
    </row>
    <row r="1057" spans="1:6" x14ac:dyDescent="0.25">
      <c r="A1057">
        <f>'Active Log'!A1059</f>
        <v>0</v>
      </c>
      <c r="B1057" s="117">
        <f>'Active Log'!L1059</f>
        <v>0</v>
      </c>
      <c r="C1057">
        <f>'Active Log'!S1071</f>
        <v>0</v>
      </c>
      <c r="D1057">
        <f t="shared" si="51"/>
        <v>0</v>
      </c>
      <c r="E1057">
        <f t="shared" ca="1" si="52"/>
        <v>6450</v>
      </c>
      <c r="F1057" t="str">
        <f t="shared" ca="1" si="53"/>
        <v>80+</v>
      </c>
    </row>
    <row r="1058" spans="1:6" x14ac:dyDescent="0.25">
      <c r="A1058">
        <f>'Active Log'!A1060</f>
        <v>0</v>
      </c>
      <c r="B1058" s="117">
        <f>'Active Log'!L1060</f>
        <v>0</v>
      </c>
      <c r="C1058">
        <f>'Active Log'!S1072</f>
        <v>0</v>
      </c>
      <c r="D1058">
        <f t="shared" si="51"/>
        <v>0</v>
      </c>
      <c r="E1058">
        <f t="shared" ca="1" si="52"/>
        <v>6450</v>
      </c>
      <c r="F1058" t="str">
        <f t="shared" ca="1" si="53"/>
        <v>80+</v>
      </c>
    </row>
    <row r="1059" spans="1:6" x14ac:dyDescent="0.25">
      <c r="A1059">
        <f>'Active Log'!A1061</f>
        <v>0</v>
      </c>
      <c r="B1059" s="117">
        <f>'Active Log'!L1061</f>
        <v>0</v>
      </c>
      <c r="C1059">
        <f>'Active Log'!S1073</f>
        <v>0</v>
      </c>
      <c r="D1059">
        <f t="shared" si="51"/>
        <v>0</v>
      </c>
      <c r="E1059">
        <f t="shared" ca="1" si="52"/>
        <v>6450</v>
      </c>
      <c r="F1059" t="str">
        <f t="shared" ca="1" si="53"/>
        <v>80+</v>
      </c>
    </row>
    <row r="1060" spans="1:6" x14ac:dyDescent="0.25">
      <c r="A1060">
        <f>'Active Log'!A1062</f>
        <v>0</v>
      </c>
      <c r="B1060" s="117">
        <f>'Active Log'!L1062</f>
        <v>0</v>
      </c>
      <c r="C1060">
        <f>'Active Log'!S1074</f>
        <v>0</v>
      </c>
      <c r="D1060">
        <f t="shared" si="51"/>
        <v>0</v>
      </c>
      <c r="E1060">
        <f t="shared" ca="1" si="52"/>
        <v>6450</v>
      </c>
      <c r="F1060" t="str">
        <f t="shared" ca="1" si="53"/>
        <v>80+</v>
      </c>
    </row>
    <row r="1061" spans="1:6" x14ac:dyDescent="0.25">
      <c r="A1061">
        <f>'Active Log'!A1063</f>
        <v>0</v>
      </c>
      <c r="B1061" s="117">
        <f>'Active Log'!L1063</f>
        <v>0</v>
      </c>
      <c r="C1061">
        <f>'Active Log'!S1075</f>
        <v>0</v>
      </c>
      <c r="D1061">
        <f t="shared" si="51"/>
        <v>0</v>
      </c>
      <c r="E1061">
        <f t="shared" ca="1" si="52"/>
        <v>6450</v>
      </c>
      <c r="F1061" t="str">
        <f t="shared" ca="1" si="53"/>
        <v>80+</v>
      </c>
    </row>
    <row r="1062" spans="1:6" x14ac:dyDescent="0.25">
      <c r="A1062">
        <f>'Active Log'!A1064</f>
        <v>0</v>
      </c>
      <c r="B1062" s="117">
        <f>'Active Log'!L1064</f>
        <v>0</v>
      </c>
      <c r="C1062">
        <f>'Active Log'!S1076</f>
        <v>0</v>
      </c>
      <c r="D1062">
        <f t="shared" si="51"/>
        <v>0</v>
      </c>
      <c r="E1062">
        <f t="shared" ca="1" si="52"/>
        <v>6450</v>
      </c>
      <c r="F1062" t="str">
        <f t="shared" ca="1" si="53"/>
        <v>80+</v>
      </c>
    </row>
    <row r="1063" spans="1:6" x14ac:dyDescent="0.25">
      <c r="A1063">
        <f>'Active Log'!A1065</f>
        <v>0</v>
      </c>
      <c r="B1063" s="117">
        <f>'Active Log'!L1065</f>
        <v>0</v>
      </c>
      <c r="C1063">
        <f>'Active Log'!S1077</f>
        <v>0</v>
      </c>
      <c r="D1063">
        <f t="shared" si="51"/>
        <v>0</v>
      </c>
      <c r="E1063">
        <f t="shared" ca="1" si="52"/>
        <v>6450</v>
      </c>
      <c r="F1063" t="str">
        <f t="shared" ca="1" si="53"/>
        <v>80+</v>
      </c>
    </row>
    <row r="1064" spans="1:6" x14ac:dyDescent="0.25">
      <c r="A1064">
        <f>'Active Log'!A1066</f>
        <v>0</v>
      </c>
      <c r="B1064" s="117">
        <f>'Active Log'!L1066</f>
        <v>0</v>
      </c>
      <c r="C1064">
        <f>'Active Log'!S1078</f>
        <v>0</v>
      </c>
      <c r="D1064">
        <f t="shared" si="51"/>
        <v>0</v>
      </c>
      <c r="E1064">
        <f t="shared" ca="1" si="52"/>
        <v>6450</v>
      </c>
      <c r="F1064" t="str">
        <f t="shared" ca="1" si="53"/>
        <v>80+</v>
      </c>
    </row>
    <row r="1065" spans="1:6" x14ac:dyDescent="0.25">
      <c r="A1065">
        <f>'Active Log'!A1067</f>
        <v>0</v>
      </c>
      <c r="B1065" s="117">
        <f>'Active Log'!L1067</f>
        <v>0</v>
      </c>
      <c r="C1065">
        <f>'Active Log'!S1079</f>
        <v>0</v>
      </c>
      <c r="D1065">
        <f t="shared" si="51"/>
        <v>0</v>
      </c>
      <c r="E1065">
        <f t="shared" ca="1" si="52"/>
        <v>6450</v>
      </c>
      <c r="F1065" t="str">
        <f t="shared" ca="1" si="53"/>
        <v>80+</v>
      </c>
    </row>
    <row r="1066" spans="1:6" x14ac:dyDescent="0.25">
      <c r="A1066">
        <f>'Active Log'!A1068</f>
        <v>0</v>
      </c>
      <c r="B1066" s="117">
        <f>'Active Log'!L1068</f>
        <v>0</v>
      </c>
      <c r="C1066">
        <f>'Active Log'!S1080</f>
        <v>0</v>
      </c>
      <c r="D1066">
        <f t="shared" si="51"/>
        <v>0</v>
      </c>
      <c r="E1066">
        <f t="shared" ca="1" si="52"/>
        <v>6450</v>
      </c>
      <c r="F1066" t="str">
        <f t="shared" ca="1" si="53"/>
        <v>80+</v>
      </c>
    </row>
    <row r="1067" spans="1:6" x14ac:dyDescent="0.25">
      <c r="A1067">
        <f>'Active Log'!A1069</f>
        <v>0</v>
      </c>
      <c r="B1067" s="117">
        <f>'Active Log'!L1069</f>
        <v>0</v>
      </c>
      <c r="C1067">
        <f>'Active Log'!S1081</f>
        <v>0</v>
      </c>
      <c r="D1067">
        <f t="shared" si="51"/>
        <v>0</v>
      </c>
      <c r="E1067">
        <f t="shared" ca="1" si="52"/>
        <v>6450</v>
      </c>
      <c r="F1067" t="str">
        <f t="shared" ca="1" si="53"/>
        <v>80+</v>
      </c>
    </row>
    <row r="1068" spans="1:6" x14ac:dyDescent="0.25">
      <c r="A1068">
        <f>'Active Log'!A1070</f>
        <v>0</v>
      </c>
      <c r="B1068" s="117">
        <f>'Active Log'!L1070</f>
        <v>0</v>
      </c>
      <c r="C1068">
        <f>'Active Log'!S1082</f>
        <v>0</v>
      </c>
      <c r="D1068">
        <f t="shared" si="51"/>
        <v>0</v>
      </c>
      <c r="E1068">
        <f t="shared" ca="1" si="52"/>
        <v>6450</v>
      </c>
      <c r="F1068" t="str">
        <f t="shared" ca="1" si="53"/>
        <v>80+</v>
      </c>
    </row>
    <row r="1069" spans="1:6" x14ac:dyDescent="0.25">
      <c r="A1069">
        <f>'Active Log'!A1071</f>
        <v>0</v>
      </c>
      <c r="B1069" s="117">
        <f>'Active Log'!L1071</f>
        <v>0</v>
      </c>
      <c r="C1069">
        <f>'Active Log'!S1083</f>
        <v>0</v>
      </c>
      <c r="D1069">
        <f t="shared" si="51"/>
        <v>0</v>
      </c>
      <c r="E1069">
        <f t="shared" ca="1" si="52"/>
        <v>6450</v>
      </c>
      <c r="F1069" t="str">
        <f t="shared" ca="1" si="53"/>
        <v>80+</v>
      </c>
    </row>
    <row r="1070" spans="1:6" x14ac:dyDescent="0.25">
      <c r="A1070">
        <f>'Active Log'!A1072</f>
        <v>0</v>
      </c>
      <c r="B1070" s="117">
        <f>'Active Log'!L1072</f>
        <v>0</v>
      </c>
      <c r="C1070">
        <f>'Active Log'!S1084</f>
        <v>0</v>
      </c>
      <c r="D1070">
        <f t="shared" si="51"/>
        <v>0</v>
      </c>
      <c r="E1070">
        <f t="shared" ca="1" si="52"/>
        <v>6450</v>
      </c>
      <c r="F1070" t="str">
        <f t="shared" ca="1" si="53"/>
        <v>80+</v>
      </c>
    </row>
    <row r="1071" spans="1:6" x14ac:dyDescent="0.25">
      <c r="A1071">
        <f>'Active Log'!A1073</f>
        <v>0</v>
      </c>
      <c r="B1071" s="117">
        <f>'Active Log'!L1073</f>
        <v>0</v>
      </c>
      <c r="C1071">
        <f>'Active Log'!S1085</f>
        <v>0</v>
      </c>
      <c r="D1071">
        <f t="shared" si="51"/>
        <v>0</v>
      </c>
      <c r="E1071">
        <f t="shared" ca="1" si="52"/>
        <v>6450</v>
      </c>
      <c r="F1071" t="str">
        <f t="shared" ca="1" si="53"/>
        <v>80+</v>
      </c>
    </row>
    <row r="1072" spans="1:6" x14ac:dyDescent="0.25">
      <c r="A1072">
        <f>'Active Log'!A1074</f>
        <v>0</v>
      </c>
      <c r="B1072" s="117">
        <f>'Active Log'!L1074</f>
        <v>0</v>
      </c>
      <c r="C1072">
        <f>'Active Log'!S1086</f>
        <v>0</v>
      </c>
      <c r="D1072">
        <f t="shared" si="51"/>
        <v>0</v>
      </c>
      <c r="E1072">
        <f t="shared" ca="1" si="52"/>
        <v>6450</v>
      </c>
      <c r="F1072" t="str">
        <f t="shared" ca="1" si="53"/>
        <v>80+</v>
      </c>
    </row>
    <row r="1073" spans="1:6" x14ac:dyDescent="0.25">
      <c r="A1073">
        <f>'Active Log'!A1075</f>
        <v>0</v>
      </c>
      <c r="B1073" s="117">
        <f>'Active Log'!L1075</f>
        <v>0</v>
      </c>
      <c r="C1073">
        <f>'Active Log'!S1087</f>
        <v>0</v>
      </c>
      <c r="D1073">
        <f t="shared" si="51"/>
        <v>0</v>
      </c>
      <c r="E1073">
        <f t="shared" ca="1" si="52"/>
        <v>6450</v>
      </c>
      <c r="F1073" t="str">
        <f t="shared" ca="1" si="53"/>
        <v>80+</v>
      </c>
    </row>
    <row r="1074" spans="1:6" x14ac:dyDescent="0.25">
      <c r="A1074">
        <f>'Active Log'!A1076</f>
        <v>0</v>
      </c>
      <c r="B1074" s="117">
        <f>'Active Log'!L1076</f>
        <v>0</v>
      </c>
      <c r="C1074">
        <f>'Active Log'!S1088</f>
        <v>0</v>
      </c>
      <c r="D1074">
        <f t="shared" si="51"/>
        <v>0</v>
      </c>
      <c r="E1074">
        <f t="shared" ca="1" si="52"/>
        <v>6450</v>
      </c>
      <c r="F1074" t="str">
        <f t="shared" ca="1" si="53"/>
        <v>80+</v>
      </c>
    </row>
    <row r="1075" spans="1:6" x14ac:dyDescent="0.25">
      <c r="A1075">
        <f>'Active Log'!A1077</f>
        <v>0</v>
      </c>
      <c r="B1075" s="117">
        <f>'Active Log'!L1077</f>
        <v>0</v>
      </c>
      <c r="C1075">
        <f>'Active Log'!S1089</f>
        <v>0</v>
      </c>
      <c r="D1075">
        <f t="shared" si="51"/>
        <v>0</v>
      </c>
      <c r="E1075">
        <f t="shared" ca="1" si="52"/>
        <v>6450</v>
      </c>
      <c r="F1075" t="str">
        <f t="shared" ca="1" si="53"/>
        <v>80+</v>
      </c>
    </row>
    <row r="1076" spans="1:6" x14ac:dyDescent="0.25">
      <c r="A1076">
        <f>'Active Log'!A1078</f>
        <v>0</v>
      </c>
      <c r="B1076" s="117">
        <f>'Active Log'!L1078</f>
        <v>0</v>
      </c>
      <c r="C1076">
        <f>'Active Log'!S1090</f>
        <v>0</v>
      </c>
      <c r="D1076">
        <f t="shared" si="51"/>
        <v>0</v>
      </c>
      <c r="E1076">
        <f t="shared" ca="1" si="52"/>
        <v>6450</v>
      </c>
      <c r="F1076" t="str">
        <f t="shared" ca="1" si="53"/>
        <v>80+</v>
      </c>
    </row>
    <row r="1077" spans="1:6" x14ac:dyDescent="0.25">
      <c r="A1077">
        <f>'Active Log'!A1079</f>
        <v>0</v>
      </c>
      <c r="B1077" s="117">
        <f>'Active Log'!L1079</f>
        <v>0</v>
      </c>
      <c r="C1077">
        <f>'Active Log'!S1091</f>
        <v>0</v>
      </c>
      <c r="D1077">
        <f t="shared" si="51"/>
        <v>0</v>
      </c>
      <c r="E1077">
        <f t="shared" ca="1" si="52"/>
        <v>6450</v>
      </c>
      <c r="F1077" t="str">
        <f t="shared" ca="1" si="53"/>
        <v>80+</v>
      </c>
    </row>
    <row r="1078" spans="1:6" x14ac:dyDescent="0.25">
      <c r="A1078">
        <f>'Active Log'!A1080</f>
        <v>0</v>
      </c>
      <c r="B1078" s="117">
        <f>'Active Log'!L1080</f>
        <v>0</v>
      </c>
      <c r="C1078">
        <f>'Active Log'!S1092</f>
        <v>0</v>
      </c>
      <c r="D1078">
        <f t="shared" si="51"/>
        <v>0</v>
      </c>
      <c r="E1078">
        <f t="shared" ca="1" si="52"/>
        <v>6450</v>
      </c>
      <c r="F1078" t="str">
        <f t="shared" ca="1" si="53"/>
        <v>80+</v>
      </c>
    </row>
    <row r="1079" spans="1:6" x14ac:dyDescent="0.25">
      <c r="A1079">
        <f>'Active Log'!A1081</f>
        <v>0</v>
      </c>
      <c r="B1079" s="117">
        <f>'Active Log'!L1081</f>
        <v>0</v>
      </c>
      <c r="C1079">
        <f>'Active Log'!S1093</f>
        <v>0</v>
      </c>
      <c r="D1079">
        <f t="shared" si="51"/>
        <v>0</v>
      </c>
      <c r="E1079">
        <f t="shared" ca="1" si="52"/>
        <v>6450</v>
      </c>
      <c r="F1079" t="str">
        <f t="shared" ca="1" si="53"/>
        <v>80+</v>
      </c>
    </row>
    <row r="1080" spans="1:6" x14ac:dyDescent="0.25">
      <c r="A1080">
        <f>'Active Log'!A1082</f>
        <v>0</v>
      </c>
      <c r="B1080" s="117">
        <f>'Active Log'!L1082</f>
        <v>0</v>
      </c>
      <c r="C1080">
        <f>'Active Log'!S1094</f>
        <v>0</v>
      </c>
      <c r="D1080">
        <f t="shared" si="51"/>
        <v>0</v>
      </c>
      <c r="E1080">
        <f t="shared" ca="1" si="52"/>
        <v>6450</v>
      </c>
      <c r="F1080" t="str">
        <f t="shared" ca="1" si="53"/>
        <v>80+</v>
      </c>
    </row>
    <row r="1081" spans="1:6" x14ac:dyDescent="0.25">
      <c r="A1081">
        <f>'Active Log'!A1083</f>
        <v>0</v>
      </c>
      <c r="B1081" s="117">
        <f>'Active Log'!L1083</f>
        <v>0</v>
      </c>
      <c r="C1081">
        <f>'Active Log'!S1095</f>
        <v>0</v>
      </c>
      <c r="D1081">
        <f t="shared" si="51"/>
        <v>0</v>
      </c>
      <c r="E1081">
        <f t="shared" ca="1" si="52"/>
        <v>6450</v>
      </c>
      <c r="F1081" t="str">
        <f t="shared" ca="1" si="53"/>
        <v>80+</v>
      </c>
    </row>
    <row r="1082" spans="1:6" x14ac:dyDescent="0.25">
      <c r="A1082">
        <f>'Active Log'!A1084</f>
        <v>0</v>
      </c>
      <c r="B1082" s="117">
        <f>'Active Log'!L1084</f>
        <v>0</v>
      </c>
      <c r="C1082">
        <f>'Active Log'!S1096</f>
        <v>0</v>
      </c>
      <c r="D1082">
        <f t="shared" si="51"/>
        <v>0</v>
      </c>
      <c r="E1082">
        <f t="shared" ca="1" si="52"/>
        <v>6450</v>
      </c>
      <c r="F1082" t="str">
        <f t="shared" ca="1" si="53"/>
        <v>80+</v>
      </c>
    </row>
    <row r="1083" spans="1:6" x14ac:dyDescent="0.25">
      <c r="A1083">
        <f>'Active Log'!A1085</f>
        <v>0</v>
      </c>
      <c r="B1083" s="117">
        <f>'Active Log'!L1085</f>
        <v>0</v>
      </c>
      <c r="C1083">
        <f>'Active Log'!S1097</f>
        <v>0</v>
      </c>
      <c r="D1083">
        <f t="shared" si="51"/>
        <v>0</v>
      </c>
      <c r="E1083">
        <f t="shared" ca="1" si="52"/>
        <v>6450</v>
      </c>
      <c r="F1083" t="str">
        <f t="shared" ca="1" si="53"/>
        <v>80+</v>
      </c>
    </row>
    <row r="1084" spans="1:6" x14ac:dyDescent="0.25">
      <c r="A1084">
        <f>'Active Log'!A1086</f>
        <v>0</v>
      </c>
      <c r="B1084" s="117">
        <f>'Active Log'!L1086</f>
        <v>0</v>
      </c>
      <c r="C1084">
        <f>'Active Log'!S1098</f>
        <v>0</v>
      </c>
      <c r="D1084">
        <f t="shared" si="51"/>
        <v>0</v>
      </c>
      <c r="E1084">
        <f t="shared" ca="1" si="52"/>
        <v>6450</v>
      </c>
      <c r="F1084" t="str">
        <f t="shared" ca="1" si="53"/>
        <v>80+</v>
      </c>
    </row>
    <row r="1085" spans="1:6" x14ac:dyDescent="0.25">
      <c r="A1085">
        <f>'Active Log'!A1087</f>
        <v>0</v>
      </c>
      <c r="B1085" s="117">
        <f>'Active Log'!L1087</f>
        <v>0</v>
      </c>
      <c r="C1085">
        <f>'Active Log'!S1099</f>
        <v>0</v>
      </c>
      <c r="D1085">
        <f t="shared" si="51"/>
        <v>0</v>
      </c>
      <c r="E1085">
        <f t="shared" ca="1" si="52"/>
        <v>6450</v>
      </c>
      <c r="F1085" t="str">
        <f t="shared" ca="1" si="53"/>
        <v>80+</v>
      </c>
    </row>
    <row r="1086" spans="1:6" x14ac:dyDescent="0.25">
      <c r="A1086">
        <f>'Active Log'!A1088</f>
        <v>0</v>
      </c>
      <c r="B1086" s="117">
        <f>'Active Log'!L1088</f>
        <v>0</v>
      </c>
      <c r="C1086">
        <f>'Active Log'!S1100</f>
        <v>0</v>
      </c>
      <c r="D1086">
        <f t="shared" si="51"/>
        <v>0</v>
      </c>
      <c r="E1086">
        <f t="shared" ca="1" si="52"/>
        <v>6450</v>
      </c>
      <c r="F1086" t="str">
        <f t="shared" ca="1" si="53"/>
        <v>80+</v>
      </c>
    </row>
    <row r="1087" spans="1:6" x14ac:dyDescent="0.25">
      <c r="A1087">
        <f>'Active Log'!A1089</f>
        <v>0</v>
      </c>
      <c r="B1087" s="117">
        <f>'Active Log'!L1089</f>
        <v>0</v>
      </c>
      <c r="C1087">
        <f>'Active Log'!S1101</f>
        <v>0</v>
      </c>
      <c r="D1087">
        <f t="shared" si="51"/>
        <v>0</v>
      </c>
      <c r="E1087">
        <f t="shared" ca="1" si="52"/>
        <v>6450</v>
      </c>
      <c r="F1087" t="str">
        <f t="shared" ca="1" si="53"/>
        <v>80+</v>
      </c>
    </row>
    <row r="1088" spans="1:6" x14ac:dyDescent="0.25">
      <c r="A1088">
        <f>'Active Log'!A1090</f>
        <v>0</v>
      </c>
      <c r="B1088" s="117">
        <f>'Active Log'!L1090</f>
        <v>0</v>
      </c>
      <c r="C1088">
        <f>'Active Log'!S1102</f>
        <v>0</v>
      </c>
      <c r="D1088">
        <f t="shared" si="51"/>
        <v>0</v>
      </c>
      <c r="E1088">
        <f t="shared" ca="1" si="52"/>
        <v>6450</v>
      </c>
      <c r="F1088" t="str">
        <f t="shared" ca="1" si="53"/>
        <v>80+</v>
      </c>
    </row>
    <row r="1089" spans="1:6" x14ac:dyDescent="0.25">
      <c r="A1089">
        <f>'Active Log'!A1091</f>
        <v>0</v>
      </c>
      <c r="B1089" s="117">
        <f>'Active Log'!L1091</f>
        <v>0</v>
      </c>
      <c r="C1089">
        <f>'Active Log'!S1103</f>
        <v>0</v>
      </c>
      <c r="D1089">
        <f t="shared" si="51"/>
        <v>0</v>
      </c>
      <c r="E1089">
        <f t="shared" ca="1" si="52"/>
        <v>6450</v>
      </c>
      <c r="F1089" t="str">
        <f t="shared" ca="1" si="53"/>
        <v>80+</v>
      </c>
    </row>
    <row r="1090" spans="1:6" x14ac:dyDescent="0.25">
      <c r="A1090">
        <f>'Active Log'!A1092</f>
        <v>0</v>
      </c>
      <c r="B1090" s="117">
        <f>'Active Log'!L1092</f>
        <v>0</v>
      </c>
      <c r="C1090">
        <f>'Active Log'!S1104</f>
        <v>0</v>
      </c>
      <c r="D1090">
        <f t="shared" ref="D1090:D1153" si="54">IF(COUNTIFS($A$2:$A$1048576, A1090, $C$2:$C$1048576, "complete")&gt;0, "", _xlfn.MAXIFS($B$2:$B$1048576, $A$2:$A$1048576, A1090, $C$2:$C$1048576, "&lt;&gt;complete"))</f>
        <v>0</v>
      </c>
      <c r="E1090">
        <f t="shared" ref="E1090:E1153" ca="1" si="55">IF(D1090&lt;&gt;"", FLOOR((TODAY()-D1090)/7,1), "")</f>
        <v>6450</v>
      </c>
      <c r="F1090" t="str">
        <f t="shared" ref="F1090:F1153" ca="1" si="56">IF(E1090&lt;&gt;"", VLOOKUP(E1090, $H$2:$I$32, 2, TRUE), "")</f>
        <v>80+</v>
      </c>
    </row>
    <row r="1091" spans="1:6" x14ac:dyDescent="0.25">
      <c r="A1091">
        <f>'Active Log'!A1093</f>
        <v>0</v>
      </c>
      <c r="B1091" s="117">
        <f>'Active Log'!L1093</f>
        <v>0</v>
      </c>
      <c r="C1091">
        <f>'Active Log'!S1105</f>
        <v>0</v>
      </c>
      <c r="D1091">
        <f t="shared" si="54"/>
        <v>0</v>
      </c>
      <c r="E1091">
        <f t="shared" ca="1" si="55"/>
        <v>6450</v>
      </c>
      <c r="F1091" t="str">
        <f t="shared" ca="1" si="56"/>
        <v>80+</v>
      </c>
    </row>
    <row r="1092" spans="1:6" x14ac:dyDescent="0.25">
      <c r="A1092">
        <f>'Active Log'!A1094</f>
        <v>0</v>
      </c>
      <c r="B1092" s="117">
        <f>'Active Log'!L1094</f>
        <v>0</v>
      </c>
      <c r="C1092">
        <f>'Active Log'!S1106</f>
        <v>0</v>
      </c>
      <c r="D1092">
        <f t="shared" si="54"/>
        <v>0</v>
      </c>
      <c r="E1092">
        <f t="shared" ca="1" si="55"/>
        <v>6450</v>
      </c>
      <c r="F1092" t="str">
        <f t="shared" ca="1" si="56"/>
        <v>80+</v>
      </c>
    </row>
    <row r="1093" spans="1:6" x14ac:dyDescent="0.25">
      <c r="A1093">
        <f>'Active Log'!A1095</f>
        <v>0</v>
      </c>
      <c r="B1093" s="117">
        <f>'Active Log'!L1095</f>
        <v>0</v>
      </c>
      <c r="C1093">
        <f>'Active Log'!S1107</f>
        <v>0</v>
      </c>
      <c r="D1093">
        <f t="shared" si="54"/>
        <v>0</v>
      </c>
      <c r="E1093">
        <f t="shared" ca="1" si="55"/>
        <v>6450</v>
      </c>
      <c r="F1093" t="str">
        <f t="shared" ca="1" si="56"/>
        <v>80+</v>
      </c>
    </row>
    <row r="1094" spans="1:6" x14ac:dyDescent="0.25">
      <c r="A1094">
        <f>'Active Log'!A1096</f>
        <v>0</v>
      </c>
      <c r="B1094" s="117">
        <f>'Active Log'!L1096</f>
        <v>0</v>
      </c>
      <c r="C1094">
        <f>'Active Log'!S1108</f>
        <v>0</v>
      </c>
      <c r="D1094">
        <f t="shared" si="54"/>
        <v>0</v>
      </c>
      <c r="E1094">
        <f t="shared" ca="1" si="55"/>
        <v>6450</v>
      </c>
      <c r="F1094" t="str">
        <f t="shared" ca="1" si="56"/>
        <v>80+</v>
      </c>
    </row>
    <row r="1095" spans="1:6" x14ac:dyDescent="0.25">
      <c r="A1095">
        <f>'Active Log'!A1097</f>
        <v>0</v>
      </c>
      <c r="B1095" s="117">
        <f>'Active Log'!L1097</f>
        <v>0</v>
      </c>
      <c r="C1095">
        <f>'Active Log'!S1109</f>
        <v>0</v>
      </c>
      <c r="D1095">
        <f t="shared" si="54"/>
        <v>0</v>
      </c>
      <c r="E1095">
        <f t="shared" ca="1" si="55"/>
        <v>6450</v>
      </c>
      <c r="F1095" t="str">
        <f t="shared" ca="1" si="56"/>
        <v>80+</v>
      </c>
    </row>
    <row r="1096" spans="1:6" x14ac:dyDescent="0.25">
      <c r="A1096">
        <f>'Active Log'!A1098</f>
        <v>0</v>
      </c>
      <c r="B1096" s="117">
        <f>'Active Log'!L1098</f>
        <v>0</v>
      </c>
      <c r="C1096">
        <f>'Active Log'!S1110</f>
        <v>0</v>
      </c>
      <c r="D1096">
        <f t="shared" si="54"/>
        <v>0</v>
      </c>
      <c r="E1096">
        <f t="shared" ca="1" si="55"/>
        <v>6450</v>
      </c>
      <c r="F1096" t="str">
        <f t="shared" ca="1" si="56"/>
        <v>80+</v>
      </c>
    </row>
    <row r="1097" spans="1:6" x14ac:dyDescent="0.25">
      <c r="A1097">
        <f>'Active Log'!A1099</f>
        <v>0</v>
      </c>
      <c r="B1097" s="117">
        <f>'Active Log'!L1099</f>
        <v>0</v>
      </c>
      <c r="C1097">
        <f>'Active Log'!S1111</f>
        <v>0</v>
      </c>
      <c r="D1097">
        <f t="shared" si="54"/>
        <v>0</v>
      </c>
      <c r="E1097">
        <f t="shared" ca="1" si="55"/>
        <v>6450</v>
      </c>
      <c r="F1097" t="str">
        <f t="shared" ca="1" si="56"/>
        <v>80+</v>
      </c>
    </row>
    <row r="1098" spans="1:6" x14ac:dyDescent="0.25">
      <c r="A1098">
        <f>'Active Log'!A1100</f>
        <v>0</v>
      </c>
      <c r="B1098" s="117">
        <f>'Active Log'!L1100</f>
        <v>0</v>
      </c>
      <c r="C1098">
        <f>'Active Log'!S1112</f>
        <v>0</v>
      </c>
      <c r="D1098">
        <f t="shared" si="54"/>
        <v>0</v>
      </c>
      <c r="E1098">
        <f t="shared" ca="1" si="55"/>
        <v>6450</v>
      </c>
      <c r="F1098" t="str">
        <f t="shared" ca="1" si="56"/>
        <v>80+</v>
      </c>
    </row>
    <row r="1099" spans="1:6" x14ac:dyDescent="0.25">
      <c r="A1099">
        <f>'Active Log'!A1101</f>
        <v>0</v>
      </c>
      <c r="B1099" s="117">
        <f>'Active Log'!L1101</f>
        <v>0</v>
      </c>
      <c r="C1099">
        <f>'Active Log'!S1113</f>
        <v>0</v>
      </c>
      <c r="D1099">
        <f t="shared" si="54"/>
        <v>0</v>
      </c>
      <c r="E1099">
        <f t="shared" ca="1" si="55"/>
        <v>6450</v>
      </c>
      <c r="F1099" t="str">
        <f t="shared" ca="1" si="56"/>
        <v>80+</v>
      </c>
    </row>
    <row r="1100" spans="1:6" x14ac:dyDescent="0.25">
      <c r="A1100">
        <f>'Active Log'!A1102</f>
        <v>0</v>
      </c>
      <c r="B1100" s="117">
        <f>'Active Log'!L1102</f>
        <v>0</v>
      </c>
      <c r="C1100">
        <f>'Active Log'!S1114</f>
        <v>0</v>
      </c>
      <c r="D1100">
        <f t="shared" si="54"/>
        <v>0</v>
      </c>
      <c r="E1100">
        <f t="shared" ca="1" si="55"/>
        <v>6450</v>
      </c>
      <c r="F1100" t="str">
        <f t="shared" ca="1" si="56"/>
        <v>80+</v>
      </c>
    </row>
    <row r="1101" spans="1:6" x14ac:dyDescent="0.25">
      <c r="A1101">
        <f>'Active Log'!A1103</f>
        <v>0</v>
      </c>
      <c r="B1101" s="117">
        <f>'Active Log'!L1103</f>
        <v>0</v>
      </c>
      <c r="C1101">
        <f>'Active Log'!S1115</f>
        <v>0</v>
      </c>
      <c r="D1101">
        <f t="shared" si="54"/>
        <v>0</v>
      </c>
      <c r="E1101">
        <f t="shared" ca="1" si="55"/>
        <v>6450</v>
      </c>
      <c r="F1101" t="str">
        <f t="shared" ca="1" si="56"/>
        <v>80+</v>
      </c>
    </row>
    <row r="1102" spans="1:6" x14ac:dyDescent="0.25">
      <c r="A1102">
        <f>'Active Log'!A1104</f>
        <v>0</v>
      </c>
      <c r="B1102" s="117">
        <f>'Active Log'!L1104</f>
        <v>0</v>
      </c>
      <c r="C1102">
        <f>'Active Log'!S1116</f>
        <v>0</v>
      </c>
      <c r="D1102">
        <f t="shared" si="54"/>
        <v>0</v>
      </c>
      <c r="E1102">
        <f t="shared" ca="1" si="55"/>
        <v>6450</v>
      </c>
      <c r="F1102" t="str">
        <f t="shared" ca="1" si="56"/>
        <v>80+</v>
      </c>
    </row>
    <row r="1103" spans="1:6" x14ac:dyDescent="0.25">
      <c r="A1103">
        <f>'Active Log'!A1105</f>
        <v>0</v>
      </c>
      <c r="B1103" s="117">
        <f>'Active Log'!L1105</f>
        <v>0</v>
      </c>
      <c r="C1103">
        <f>'Active Log'!S1117</f>
        <v>0</v>
      </c>
      <c r="D1103">
        <f t="shared" si="54"/>
        <v>0</v>
      </c>
      <c r="E1103">
        <f t="shared" ca="1" si="55"/>
        <v>6450</v>
      </c>
      <c r="F1103" t="str">
        <f t="shared" ca="1" si="56"/>
        <v>80+</v>
      </c>
    </row>
    <row r="1104" spans="1:6" x14ac:dyDescent="0.25">
      <c r="A1104">
        <f>'Active Log'!A1106</f>
        <v>0</v>
      </c>
      <c r="B1104" s="117">
        <f>'Active Log'!L1106</f>
        <v>0</v>
      </c>
      <c r="C1104">
        <f>'Active Log'!S1118</f>
        <v>0</v>
      </c>
      <c r="D1104">
        <f t="shared" si="54"/>
        <v>0</v>
      </c>
      <c r="E1104">
        <f t="shared" ca="1" si="55"/>
        <v>6450</v>
      </c>
      <c r="F1104" t="str">
        <f t="shared" ca="1" si="56"/>
        <v>80+</v>
      </c>
    </row>
    <row r="1105" spans="1:6" x14ac:dyDescent="0.25">
      <c r="A1105">
        <f>'Active Log'!A1107</f>
        <v>0</v>
      </c>
      <c r="B1105" s="117">
        <f>'Active Log'!L1107</f>
        <v>0</v>
      </c>
      <c r="C1105">
        <f>'Active Log'!S1119</f>
        <v>0</v>
      </c>
      <c r="D1105">
        <f t="shared" si="54"/>
        <v>0</v>
      </c>
      <c r="E1105">
        <f t="shared" ca="1" si="55"/>
        <v>6450</v>
      </c>
      <c r="F1105" t="str">
        <f t="shared" ca="1" si="56"/>
        <v>80+</v>
      </c>
    </row>
    <row r="1106" spans="1:6" x14ac:dyDescent="0.25">
      <c r="A1106">
        <f>'Active Log'!A1108</f>
        <v>0</v>
      </c>
      <c r="B1106" s="117">
        <f>'Active Log'!L1108</f>
        <v>0</v>
      </c>
      <c r="C1106">
        <f>'Active Log'!S1120</f>
        <v>0</v>
      </c>
      <c r="D1106">
        <f t="shared" si="54"/>
        <v>0</v>
      </c>
      <c r="E1106">
        <f t="shared" ca="1" si="55"/>
        <v>6450</v>
      </c>
      <c r="F1106" t="str">
        <f t="shared" ca="1" si="56"/>
        <v>80+</v>
      </c>
    </row>
    <row r="1107" spans="1:6" x14ac:dyDescent="0.25">
      <c r="A1107">
        <f>'Active Log'!A1109</f>
        <v>0</v>
      </c>
      <c r="B1107" s="117">
        <f>'Active Log'!L1109</f>
        <v>0</v>
      </c>
      <c r="C1107">
        <f>'Active Log'!S1121</f>
        <v>0</v>
      </c>
      <c r="D1107">
        <f t="shared" si="54"/>
        <v>0</v>
      </c>
      <c r="E1107">
        <f t="shared" ca="1" si="55"/>
        <v>6450</v>
      </c>
      <c r="F1107" t="str">
        <f t="shared" ca="1" si="56"/>
        <v>80+</v>
      </c>
    </row>
    <row r="1108" spans="1:6" x14ac:dyDescent="0.25">
      <c r="A1108">
        <f>'Active Log'!A1110</f>
        <v>0</v>
      </c>
      <c r="B1108" s="117">
        <f>'Active Log'!L1110</f>
        <v>0</v>
      </c>
      <c r="C1108">
        <f>'Active Log'!S1122</f>
        <v>0</v>
      </c>
      <c r="D1108">
        <f t="shared" si="54"/>
        <v>0</v>
      </c>
      <c r="E1108">
        <f t="shared" ca="1" si="55"/>
        <v>6450</v>
      </c>
      <c r="F1108" t="str">
        <f t="shared" ca="1" si="56"/>
        <v>80+</v>
      </c>
    </row>
    <row r="1109" spans="1:6" x14ac:dyDescent="0.25">
      <c r="A1109">
        <f>'Active Log'!A1111</f>
        <v>0</v>
      </c>
      <c r="B1109" s="117">
        <f>'Active Log'!L1111</f>
        <v>0</v>
      </c>
      <c r="C1109">
        <f>'Active Log'!S1123</f>
        <v>0</v>
      </c>
      <c r="D1109">
        <f t="shared" si="54"/>
        <v>0</v>
      </c>
      <c r="E1109">
        <f t="shared" ca="1" si="55"/>
        <v>6450</v>
      </c>
      <c r="F1109" t="str">
        <f t="shared" ca="1" si="56"/>
        <v>80+</v>
      </c>
    </row>
    <row r="1110" spans="1:6" x14ac:dyDescent="0.25">
      <c r="A1110">
        <f>'Active Log'!A1112</f>
        <v>0</v>
      </c>
      <c r="B1110" s="117">
        <f>'Active Log'!L1112</f>
        <v>0</v>
      </c>
      <c r="C1110">
        <f>'Active Log'!S1124</f>
        <v>0</v>
      </c>
      <c r="D1110">
        <f t="shared" si="54"/>
        <v>0</v>
      </c>
      <c r="E1110">
        <f t="shared" ca="1" si="55"/>
        <v>6450</v>
      </c>
      <c r="F1110" t="str">
        <f t="shared" ca="1" si="56"/>
        <v>80+</v>
      </c>
    </row>
    <row r="1111" spans="1:6" x14ac:dyDescent="0.25">
      <c r="A1111">
        <f>'Active Log'!A1113</f>
        <v>0</v>
      </c>
      <c r="B1111" s="117">
        <f>'Active Log'!L1113</f>
        <v>0</v>
      </c>
      <c r="C1111">
        <f>'Active Log'!S1125</f>
        <v>0</v>
      </c>
      <c r="D1111">
        <f t="shared" si="54"/>
        <v>0</v>
      </c>
      <c r="E1111">
        <f t="shared" ca="1" si="55"/>
        <v>6450</v>
      </c>
      <c r="F1111" t="str">
        <f t="shared" ca="1" si="56"/>
        <v>80+</v>
      </c>
    </row>
    <row r="1112" spans="1:6" x14ac:dyDescent="0.25">
      <c r="A1112">
        <f>'Active Log'!A1114</f>
        <v>0</v>
      </c>
      <c r="B1112" s="117">
        <f>'Active Log'!L1114</f>
        <v>0</v>
      </c>
      <c r="C1112">
        <f>'Active Log'!S1126</f>
        <v>0</v>
      </c>
      <c r="D1112">
        <f t="shared" si="54"/>
        <v>0</v>
      </c>
      <c r="E1112">
        <f t="shared" ca="1" si="55"/>
        <v>6450</v>
      </c>
      <c r="F1112" t="str">
        <f t="shared" ca="1" si="56"/>
        <v>80+</v>
      </c>
    </row>
    <row r="1113" spans="1:6" x14ac:dyDescent="0.25">
      <c r="A1113">
        <f>'Active Log'!A1115</f>
        <v>0</v>
      </c>
      <c r="B1113" s="117">
        <f>'Active Log'!L1115</f>
        <v>0</v>
      </c>
      <c r="C1113">
        <f>'Active Log'!S1127</f>
        <v>0</v>
      </c>
      <c r="D1113">
        <f t="shared" si="54"/>
        <v>0</v>
      </c>
      <c r="E1113">
        <f t="shared" ca="1" si="55"/>
        <v>6450</v>
      </c>
      <c r="F1113" t="str">
        <f t="shared" ca="1" si="56"/>
        <v>80+</v>
      </c>
    </row>
    <row r="1114" spans="1:6" x14ac:dyDescent="0.25">
      <c r="A1114">
        <f>'Active Log'!A1116</f>
        <v>0</v>
      </c>
      <c r="B1114" s="117">
        <f>'Active Log'!L1116</f>
        <v>0</v>
      </c>
      <c r="C1114">
        <f>'Active Log'!S1128</f>
        <v>0</v>
      </c>
      <c r="D1114">
        <f t="shared" si="54"/>
        <v>0</v>
      </c>
      <c r="E1114">
        <f t="shared" ca="1" si="55"/>
        <v>6450</v>
      </c>
      <c r="F1114" t="str">
        <f t="shared" ca="1" si="56"/>
        <v>80+</v>
      </c>
    </row>
    <row r="1115" spans="1:6" x14ac:dyDescent="0.25">
      <c r="A1115">
        <f>'Active Log'!A1117</f>
        <v>0</v>
      </c>
      <c r="B1115" s="117">
        <f>'Active Log'!L1117</f>
        <v>0</v>
      </c>
      <c r="C1115">
        <f>'Active Log'!S1129</f>
        <v>0</v>
      </c>
      <c r="D1115">
        <f t="shared" si="54"/>
        <v>0</v>
      </c>
      <c r="E1115">
        <f t="shared" ca="1" si="55"/>
        <v>6450</v>
      </c>
      <c r="F1115" t="str">
        <f t="shared" ca="1" si="56"/>
        <v>80+</v>
      </c>
    </row>
    <row r="1116" spans="1:6" x14ac:dyDescent="0.25">
      <c r="A1116">
        <f>'Active Log'!A1118</f>
        <v>0</v>
      </c>
      <c r="B1116" s="117">
        <f>'Active Log'!L1118</f>
        <v>0</v>
      </c>
      <c r="C1116">
        <f>'Active Log'!S1130</f>
        <v>0</v>
      </c>
      <c r="D1116">
        <f t="shared" si="54"/>
        <v>0</v>
      </c>
      <c r="E1116">
        <f t="shared" ca="1" si="55"/>
        <v>6450</v>
      </c>
      <c r="F1116" t="str">
        <f t="shared" ca="1" si="56"/>
        <v>80+</v>
      </c>
    </row>
    <row r="1117" spans="1:6" x14ac:dyDescent="0.25">
      <c r="A1117">
        <f>'Active Log'!A1119</f>
        <v>0</v>
      </c>
      <c r="B1117" s="117">
        <f>'Active Log'!L1119</f>
        <v>0</v>
      </c>
      <c r="C1117">
        <f>'Active Log'!S1131</f>
        <v>0</v>
      </c>
      <c r="D1117">
        <f t="shared" si="54"/>
        <v>0</v>
      </c>
      <c r="E1117">
        <f t="shared" ca="1" si="55"/>
        <v>6450</v>
      </c>
      <c r="F1117" t="str">
        <f t="shared" ca="1" si="56"/>
        <v>80+</v>
      </c>
    </row>
    <row r="1118" spans="1:6" x14ac:dyDescent="0.25">
      <c r="A1118">
        <f>'Active Log'!A1120</f>
        <v>0</v>
      </c>
      <c r="B1118" s="117">
        <f>'Active Log'!L1120</f>
        <v>0</v>
      </c>
      <c r="C1118">
        <f>'Active Log'!S1132</f>
        <v>0</v>
      </c>
      <c r="D1118">
        <f t="shared" si="54"/>
        <v>0</v>
      </c>
      <c r="E1118">
        <f t="shared" ca="1" si="55"/>
        <v>6450</v>
      </c>
      <c r="F1118" t="str">
        <f t="shared" ca="1" si="56"/>
        <v>80+</v>
      </c>
    </row>
    <row r="1119" spans="1:6" x14ac:dyDescent="0.25">
      <c r="A1119">
        <f>'Active Log'!A1121</f>
        <v>0</v>
      </c>
      <c r="B1119" s="117">
        <f>'Active Log'!L1121</f>
        <v>0</v>
      </c>
      <c r="C1119">
        <f>'Active Log'!S1133</f>
        <v>0</v>
      </c>
      <c r="D1119">
        <f t="shared" si="54"/>
        <v>0</v>
      </c>
      <c r="E1119">
        <f t="shared" ca="1" si="55"/>
        <v>6450</v>
      </c>
      <c r="F1119" t="str">
        <f t="shared" ca="1" si="56"/>
        <v>80+</v>
      </c>
    </row>
    <row r="1120" spans="1:6" x14ac:dyDescent="0.25">
      <c r="A1120">
        <f>'Active Log'!A1122</f>
        <v>0</v>
      </c>
      <c r="B1120" s="117">
        <f>'Active Log'!L1122</f>
        <v>0</v>
      </c>
      <c r="C1120">
        <f>'Active Log'!S1134</f>
        <v>0</v>
      </c>
      <c r="D1120">
        <f t="shared" si="54"/>
        <v>0</v>
      </c>
      <c r="E1120">
        <f t="shared" ca="1" si="55"/>
        <v>6450</v>
      </c>
      <c r="F1120" t="str">
        <f t="shared" ca="1" si="56"/>
        <v>80+</v>
      </c>
    </row>
    <row r="1121" spans="1:6" x14ac:dyDescent="0.25">
      <c r="A1121">
        <f>'Active Log'!A1123</f>
        <v>0</v>
      </c>
      <c r="B1121" s="117">
        <f>'Active Log'!L1123</f>
        <v>0</v>
      </c>
      <c r="C1121">
        <f>'Active Log'!S1135</f>
        <v>0</v>
      </c>
      <c r="D1121">
        <f t="shared" si="54"/>
        <v>0</v>
      </c>
      <c r="E1121">
        <f t="shared" ca="1" si="55"/>
        <v>6450</v>
      </c>
      <c r="F1121" t="str">
        <f t="shared" ca="1" si="56"/>
        <v>80+</v>
      </c>
    </row>
    <row r="1122" spans="1:6" x14ac:dyDescent="0.25">
      <c r="A1122">
        <f>'Active Log'!A1124</f>
        <v>0</v>
      </c>
      <c r="B1122" s="117">
        <f>'Active Log'!L1124</f>
        <v>0</v>
      </c>
      <c r="C1122">
        <f>'Active Log'!S1136</f>
        <v>0</v>
      </c>
      <c r="D1122">
        <f t="shared" si="54"/>
        <v>0</v>
      </c>
      <c r="E1122">
        <f t="shared" ca="1" si="55"/>
        <v>6450</v>
      </c>
      <c r="F1122" t="str">
        <f t="shared" ca="1" si="56"/>
        <v>80+</v>
      </c>
    </row>
    <row r="1123" spans="1:6" x14ac:dyDescent="0.25">
      <c r="A1123">
        <f>'Active Log'!A1125</f>
        <v>0</v>
      </c>
      <c r="B1123" s="117">
        <f>'Active Log'!L1125</f>
        <v>0</v>
      </c>
      <c r="C1123">
        <f>'Active Log'!S1137</f>
        <v>0</v>
      </c>
      <c r="D1123">
        <f t="shared" si="54"/>
        <v>0</v>
      </c>
      <c r="E1123">
        <f t="shared" ca="1" si="55"/>
        <v>6450</v>
      </c>
      <c r="F1123" t="str">
        <f t="shared" ca="1" si="56"/>
        <v>80+</v>
      </c>
    </row>
    <row r="1124" spans="1:6" x14ac:dyDescent="0.25">
      <c r="A1124">
        <f>'Active Log'!A1126</f>
        <v>0</v>
      </c>
      <c r="B1124" s="117">
        <f>'Active Log'!L1126</f>
        <v>0</v>
      </c>
      <c r="C1124">
        <f>'Active Log'!S1138</f>
        <v>0</v>
      </c>
      <c r="D1124">
        <f t="shared" si="54"/>
        <v>0</v>
      </c>
      <c r="E1124">
        <f t="shared" ca="1" si="55"/>
        <v>6450</v>
      </c>
      <c r="F1124" t="str">
        <f t="shared" ca="1" si="56"/>
        <v>80+</v>
      </c>
    </row>
    <row r="1125" spans="1:6" x14ac:dyDescent="0.25">
      <c r="A1125">
        <f>'Active Log'!A1127</f>
        <v>0</v>
      </c>
      <c r="B1125" s="117">
        <f>'Active Log'!L1127</f>
        <v>0</v>
      </c>
      <c r="C1125">
        <f>'Active Log'!S1139</f>
        <v>0</v>
      </c>
      <c r="D1125">
        <f t="shared" si="54"/>
        <v>0</v>
      </c>
      <c r="E1125">
        <f t="shared" ca="1" si="55"/>
        <v>6450</v>
      </c>
      <c r="F1125" t="str">
        <f t="shared" ca="1" si="56"/>
        <v>80+</v>
      </c>
    </row>
    <row r="1126" spans="1:6" x14ac:dyDescent="0.25">
      <c r="A1126">
        <f>'Active Log'!A1128</f>
        <v>0</v>
      </c>
      <c r="B1126" s="117">
        <f>'Active Log'!L1128</f>
        <v>0</v>
      </c>
      <c r="C1126">
        <f>'Active Log'!S1140</f>
        <v>0</v>
      </c>
      <c r="D1126">
        <f t="shared" si="54"/>
        <v>0</v>
      </c>
      <c r="E1126">
        <f t="shared" ca="1" si="55"/>
        <v>6450</v>
      </c>
      <c r="F1126" t="str">
        <f t="shared" ca="1" si="56"/>
        <v>80+</v>
      </c>
    </row>
    <row r="1127" spans="1:6" x14ac:dyDescent="0.25">
      <c r="A1127">
        <f>'Active Log'!A1129</f>
        <v>0</v>
      </c>
      <c r="B1127" s="117">
        <f>'Active Log'!L1129</f>
        <v>0</v>
      </c>
      <c r="C1127">
        <f>'Active Log'!S1141</f>
        <v>0</v>
      </c>
      <c r="D1127">
        <f t="shared" si="54"/>
        <v>0</v>
      </c>
      <c r="E1127">
        <f t="shared" ca="1" si="55"/>
        <v>6450</v>
      </c>
      <c r="F1127" t="str">
        <f t="shared" ca="1" si="56"/>
        <v>80+</v>
      </c>
    </row>
    <row r="1128" spans="1:6" x14ac:dyDescent="0.25">
      <c r="A1128">
        <f>'Active Log'!A1130</f>
        <v>0</v>
      </c>
      <c r="B1128" s="117">
        <f>'Active Log'!L1130</f>
        <v>0</v>
      </c>
      <c r="C1128">
        <f>'Active Log'!S1142</f>
        <v>0</v>
      </c>
      <c r="D1128">
        <f t="shared" si="54"/>
        <v>0</v>
      </c>
      <c r="E1128">
        <f t="shared" ca="1" si="55"/>
        <v>6450</v>
      </c>
      <c r="F1128" t="str">
        <f t="shared" ca="1" si="56"/>
        <v>80+</v>
      </c>
    </row>
    <row r="1129" spans="1:6" x14ac:dyDescent="0.25">
      <c r="A1129">
        <f>'Active Log'!A1131</f>
        <v>0</v>
      </c>
      <c r="B1129" s="117">
        <f>'Active Log'!L1131</f>
        <v>0</v>
      </c>
      <c r="C1129">
        <f>'Active Log'!S1143</f>
        <v>0</v>
      </c>
      <c r="D1129">
        <f t="shared" si="54"/>
        <v>0</v>
      </c>
      <c r="E1129">
        <f t="shared" ca="1" si="55"/>
        <v>6450</v>
      </c>
      <c r="F1129" t="str">
        <f t="shared" ca="1" si="56"/>
        <v>80+</v>
      </c>
    </row>
    <row r="1130" spans="1:6" x14ac:dyDescent="0.25">
      <c r="A1130">
        <f>'Active Log'!A1132</f>
        <v>0</v>
      </c>
      <c r="B1130" s="117">
        <f>'Active Log'!L1132</f>
        <v>0</v>
      </c>
      <c r="C1130">
        <f>'Active Log'!S1144</f>
        <v>0</v>
      </c>
      <c r="D1130">
        <f t="shared" si="54"/>
        <v>0</v>
      </c>
      <c r="E1130">
        <f t="shared" ca="1" si="55"/>
        <v>6450</v>
      </c>
      <c r="F1130" t="str">
        <f t="shared" ca="1" si="56"/>
        <v>80+</v>
      </c>
    </row>
    <row r="1131" spans="1:6" x14ac:dyDescent="0.25">
      <c r="A1131">
        <f>'Active Log'!A1133</f>
        <v>0</v>
      </c>
      <c r="B1131" s="117">
        <f>'Active Log'!L1133</f>
        <v>0</v>
      </c>
      <c r="C1131">
        <f>'Active Log'!S1145</f>
        <v>0</v>
      </c>
      <c r="D1131">
        <f t="shared" si="54"/>
        <v>0</v>
      </c>
      <c r="E1131">
        <f t="shared" ca="1" si="55"/>
        <v>6450</v>
      </c>
      <c r="F1131" t="str">
        <f t="shared" ca="1" si="56"/>
        <v>80+</v>
      </c>
    </row>
    <row r="1132" spans="1:6" x14ac:dyDescent="0.25">
      <c r="A1132">
        <f>'Active Log'!A1134</f>
        <v>0</v>
      </c>
      <c r="B1132" s="117">
        <f>'Active Log'!L1134</f>
        <v>0</v>
      </c>
      <c r="C1132">
        <f>'Active Log'!S1146</f>
        <v>0</v>
      </c>
      <c r="D1132">
        <f t="shared" si="54"/>
        <v>0</v>
      </c>
      <c r="E1132">
        <f t="shared" ca="1" si="55"/>
        <v>6450</v>
      </c>
      <c r="F1132" t="str">
        <f t="shared" ca="1" si="56"/>
        <v>80+</v>
      </c>
    </row>
    <row r="1133" spans="1:6" x14ac:dyDescent="0.25">
      <c r="A1133">
        <f>'Active Log'!A1135</f>
        <v>0</v>
      </c>
      <c r="B1133" s="117">
        <f>'Active Log'!L1135</f>
        <v>0</v>
      </c>
      <c r="C1133">
        <f>'Active Log'!S1147</f>
        <v>0</v>
      </c>
      <c r="D1133">
        <f t="shared" si="54"/>
        <v>0</v>
      </c>
      <c r="E1133">
        <f t="shared" ca="1" si="55"/>
        <v>6450</v>
      </c>
      <c r="F1133" t="str">
        <f t="shared" ca="1" si="56"/>
        <v>80+</v>
      </c>
    </row>
    <row r="1134" spans="1:6" x14ac:dyDescent="0.25">
      <c r="A1134">
        <f>'Active Log'!A1136</f>
        <v>0</v>
      </c>
      <c r="B1134" s="117">
        <f>'Active Log'!L1136</f>
        <v>0</v>
      </c>
      <c r="C1134">
        <f>'Active Log'!S1148</f>
        <v>0</v>
      </c>
      <c r="D1134">
        <f t="shared" si="54"/>
        <v>0</v>
      </c>
      <c r="E1134">
        <f t="shared" ca="1" si="55"/>
        <v>6450</v>
      </c>
      <c r="F1134" t="str">
        <f t="shared" ca="1" si="56"/>
        <v>80+</v>
      </c>
    </row>
    <row r="1135" spans="1:6" x14ac:dyDescent="0.25">
      <c r="A1135">
        <f>'Active Log'!A1137</f>
        <v>0</v>
      </c>
      <c r="B1135" s="117">
        <f>'Active Log'!L1137</f>
        <v>0</v>
      </c>
      <c r="C1135">
        <f>'Active Log'!S1149</f>
        <v>0</v>
      </c>
      <c r="D1135">
        <f t="shared" si="54"/>
        <v>0</v>
      </c>
      <c r="E1135">
        <f t="shared" ca="1" si="55"/>
        <v>6450</v>
      </c>
      <c r="F1135" t="str">
        <f t="shared" ca="1" si="56"/>
        <v>80+</v>
      </c>
    </row>
    <row r="1136" spans="1:6" x14ac:dyDescent="0.25">
      <c r="A1136">
        <f>'Active Log'!A1138</f>
        <v>0</v>
      </c>
      <c r="B1136" s="117">
        <f>'Active Log'!L1138</f>
        <v>0</v>
      </c>
      <c r="C1136">
        <f>'Active Log'!S1150</f>
        <v>0</v>
      </c>
      <c r="D1136">
        <f t="shared" si="54"/>
        <v>0</v>
      </c>
      <c r="E1136">
        <f t="shared" ca="1" si="55"/>
        <v>6450</v>
      </c>
      <c r="F1136" t="str">
        <f t="shared" ca="1" si="56"/>
        <v>80+</v>
      </c>
    </row>
    <row r="1137" spans="1:6" x14ac:dyDescent="0.25">
      <c r="A1137">
        <f>'Active Log'!A1139</f>
        <v>0</v>
      </c>
      <c r="B1137" s="117">
        <f>'Active Log'!L1139</f>
        <v>0</v>
      </c>
      <c r="C1137">
        <f>'Active Log'!S1151</f>
        <v>0</v>
      </c>
      <c r="D1137">
        <f t="shared" si="54"/>
        <v>0</v>
      </c>
      <c r="E1137">
        <f t="shared" ca="1" si="55"/>
        <v>6450</v>
      </c>
      <c r="F1137" t="str">
        <f t="shared" ca="1" si="56"/>
        <v>80+</v>
      </c>
    </row>
    <row r="1138" spans="1:6" x14ac:dyDescent="0.25">
      <c r="A1138">
        <f>'Active Log'!A1140</f>
        <v>0</v>
      </c>
      <c r="B1138" s="117">
        <f>'Active Log'!L1140</f>
        <v>0</v>
      </c>
      <c r="C1138">
        <f>'Active Log'!S1152</f>
        <v>0</v>
      </c>
      <c r="D1138">
        <f t="shared" si="54"/>
        <v>0</v>
      </c>
      <c r="E1138">
        <f t="shared" ca="1" si="55"/>
        <v>6450</v>
      </c>
      <c r="F1138" t="str">
        <f t="shared" ca="1" si="56"/>
        <v>80+</v>
      </c>
    </row>
    <row r="1139" spans="1:6" x14ac:dyDescent="0.25">
      <c r="A1139">
        <f>'Active Log'!A1141</f>
        <v>0</v>
      </c>
      <c r="B1139" s="117">
        <f>'Active Log'!L1141</f>
        <v>0</v>
      </c>
      <c r="C1139">
        <f>'Active Log'!S1153</f>
        <v>0</v>
      </c>
      <c r="D1139">
        <f t="shared" si="54"/>
        <v>0</v>
      </c>
      <c r="E1139">
        <f t="shared" ca="1" si="55"/>
        <v>6450</v>
      </c>
      <c r="F1139" t="str">
        <f t="shared" ca="1" si="56"/>
        <v>80+</v>
      </c>
    </row>
    <row r="1140" spans="1:6" x14ac:dyDescent="0.25">
      <c r="A1140">
        <f>'Active Log'!A1142</f>
        <v>0</v>
      </c>
      <c r="B1140" s="117">
        <f>'Active Log'!L1142</f>
        <v>0</v>
      </c>
      <c r="C1140">
        <f>'Active Log'!S1154</f>
        <v>0</v>
      </c>
      <c r="D1140">
        <f t="shared" si="54"/>
        <v>0</v>
      </c>
      <c r="E1140">
        <f t="shared" ca="1" si="55"/>
        <v>6450</v>
      </c>
      <c r="F1140" t="str">
        <f t="shared" ca="1" si="56"/>
        <v>80+</v>
      </c>
    </row>
    <row r="1141" spans="1:6" x14ac:dyDescent="0.25">
      <c r="A1141">
        <f>'Active Log'!A1143</f>
        <v>0</v>
      </c>
      <c r="B1141" s="117">
        <f>'Active Log'!L1143</f>
        <v>0</v>
      </c>
      <c r="C1141">
        <f>'Active Log'!S1155</f>
        <v>0</v>
      </c>
      <c r="D1141">
        <f t="shared" si="54"/>
        <v>0</v>
      </c>
      <c r="E1141">
        <f t="shared" ca="1" si="55"/>
        <v>6450</v>
      </c>
      <c r="F1141" t="str">
        <f t="shared" ca="1" si="56"/>
        <v>80+</v>
      </c>
    </row>
    <row r="1142" spans="1:6" x14ac:dyDescent="0.25">
      <c r="A1142">
        <f>'Active Log'!A1144</f>
        <v>0</v>
      </c>
      <c r="B1142" s="117">
        <f>'Active Log'!L1144</f>
        <v>0</v>
      </c>
      <c r="C1142">
        <f>'Active Log'!S1156</f>
        <v>0</v>
      </c>
      <c r="D1142">
        <f t="shared" si="54"/>
        <v>0</v>
      </c>
      <c r="E1142">
        <f t="shared" ca="1" si="55"/>
        <v>6450</v>
      </c>
      <c r="F1142" t="str">
        <f t="shared" ca="1" si="56"/>
        <v>80+</v>
      </c>
    </row>
    <row r="1143" spans="1:6" x14ac:dyDescent="0.25">
      <c r="A1143">
        <f>'Active Log'!A1145</f>
        <v>0</v>
      </c>
      <c r="B1143" s="117">
        <f>'Active Log'!L1145</f>
        <v>0</v>
      </c>
      <c r="C1143">
        <f>'Active Log'!S1157</f>
        <v>0</v>
      </c>
      <c r="D1143">
        <f t="shared" si="54"/>
        <v>0</v>
      </c>
      <c r="E1143">
        <f t="shared" ca="1" si="55"/>
        <v>6450</v>
      </c>
      <c r="F1143" t="str">
        <f t="shared" ca="1" si="56"/>
        <v>80+</v>
      </c>
    </row>
    <row r="1144" spans="1:6" x14ac:dyDescent="0.25">
      <c r="A1144">
        <f>'Active Log'!A1146</f>
        <v>0</v>
      </c>
      <c r="B1144" s="117">
        <f>'Active Log'!L1146</f>
        <v>0</v>
      </c>
      <c r="C1144">
        <f>'Active Log'!S1158</f>
        <v>0</v>
      </c>
      <c r="D1144">
        <f t="shared" si="54"/>
        <v>0</v>
      </c>
      <c r="E1144">
        <f t="shared" ca="1" si="55"/>
        <v>6450</v>
      </c>
      <c r="F1144" t="str">
        <f t="shared" ca="1" si="56"/>
        <v>80+</v>
      </c>
    </row>
    <row r="1145" spans="1:6" x14ac:dyDescent="0.25">
      <c r="A1145">
        <f>'Active Log'!A1147</f>
        <v>0</v>
      </c>
      <c r="B1145" s="117">
        <f>'Active Log'!L1147</f>
        <v>0</v>
      </c>
      <c r="C1145">
        <f>'Active Log'!S1159</f>
        <v>0</v>
      </c>
      <c r="D1145">
        <f t="shared" si="54"/>
        <v>0</v>
      </c>
      <c r="E1145">
        <f t="shared" ca="1" si="55"/>
        <v>6450</v>
      </c>
      <c r="F1145" t="str">
        <f t="shared" ca="1" si="56"/>
        <v>80+</v>
      </c>
    </row>
    <row r="1146" spans="1:6" x14ac:dyDescent="0.25">
      <c r="A1146">
        <f>'Active Log'!A1148</f>
        <v>0</v>
      </c>
      <c r="B1146" s="117">
        <f>'Active Log'!L1148</f>
        <v>0</v>
      </c>
      <c r="C1146">
        <f>'Active Log'!S1160</f>
        <v>0</v>
      </c>
      <c r="D1146">
        <f t="shared" si="54"/>
        <v>0</v>
      </c>
      <c r="E1146">
        <f t="shared" ca="1" si="55"/>
        <v>6450</v>
      </c>
      <c r="F1146" t="str">
        <f t="shared" ca="1" si="56"/>
        <v>80+</v>
      </c>
    </row>
    <row r="1147" spans="1:6" x14ac:dyDescent="0.25">
      <c r="A1147">
        <f>'Active Log'!A1149</f>
        <v>0</v>
      </c>
      <c r="B1147" s="117">
        <f>'Active Log'!L1149</f>
        <v>0</v>
      </c>
      <c r="C1147">
        <f>'Active Log'!S1161</f>
        <v>0</v>
      </c>
      <c r="D1147">
        <f t="shared" si="54"/>
        <v>0</v>
      </c>
      <c r="E1147">
        <f t="shared" ca="1" si="55"/>
        <v>6450</v>
      </c>
      <c r="F1147" t="str">
        <f t="shared" ca="1" si="56"/>
        <v>80+</v>
      </c>
    </row>
    <row r="1148" spans="1:6" x14ac:dyDescent="0.25">
      <c r="A1148">
        <f>'Active Log'!A1150</f>
        <v>0</v>
      </c>
      <c r="B1148" s="117">
        <f>'Active Log'!L1150</f>
        <v>0</v>
      </c>
      <c r="C1148">
        <f>'Active Log'!S1162</f>
        <v>0</v>
      </c>
      <c r="D1148">
        <f t="shared" si="54"/>
        <v>0</v>
      </c>
      <c r="E1148">
        <f t="shared" ca="1" si="55"/>
        <v>6450</v>
      </c>
      <c r="F1148" t="str">
        <f t="shared" ca="1" si="56"/>
        <v>80+</v>
      </c>
    </row>
    <row r="1149" spans="1:6" x14ac:dyDescent="0.25">
      <c r="A1149">
        <f>'Active Log'!A1151</f>
        <v>0</v>
      </c>
      <c r="B1149" s="117">
        <f>'Active Log'!L1151</f>
        <v>0</v>
      </c>
      <c r="C1149">
        <f>'Active Log'!S1163</f>
        <v>0</v>
      </c>
      <c r="D1149">
        <f t="shared" si="54"/>
        <v>0</v>
      </c>
      <c r="E1149">
        <f t="shared" ca="1" si="55"/>
        <v>6450</v>
      </c>
      <c r="F1149" t="str">
        <f t="shared" ca="1" si="56"/>
        <v>80+</v>
      </c>
    </row>
    <row r="1150" spans="1:6" x14ac:dyDescent="0.25">
      <c r="A1150">
        <f>'Active Log'!A1152</f>
        <v>0</v>
      </c>
      <c r="B1150" s="117">
        <f>'Active Log'!L1152</f>
        <v>0</v>
      </c>
      <c r="C1150">
        <f>'Active Log'!S1164</f>
        <v>0</v>
      </c>
      <c r="D1150">
        <f t="shared" si="54"/>
        <v>0</v>
      </c>
      <c r="E1150">
        <f t="shared" ca="1" si="55"/>
        <v>6450</v>
      </c>
      <c r="F1150" t="str">
        <f t="shared" ca="1" si="56"/>
        <v>80+</v>
      </c>
    </row>
    <row r="1151" spans="1:6" x14ac:dyDescent="0.25">
      <c r="A1151">
        <f>'Active Log'!A1153</f>
        <v>0</v>
      </c>
      <c r="B1151" s="117">
        <f>'Active Log'!L1153</f>
        <v>0</v>
      </c>
      <c r="C1151">
        <f>'Active Log'!S1165</f>
        <v>0</v>
      </c>
      <c r="D1151">
        <f t="shared" si="54"/>
        <v>0</v>
      </c>
      <c r="E1151">
        <f t="shared" ca="1" si="55"/>
        <v>6450</v>
      </c>
      <c r="F1151" t="str">
        <f t="shared" ca="1" si="56"/>
        <v>80+</v>
      </c>
    </row>
    <row r="1152" spans="1:6" x14ac:dyDescent="0.25">
      <c r="A1152">
        <f>'Active Log'!A1154</f>
        <v>0</v>
      </c>
      <c r="B1152" s="117">
        <f>'Active Log'!L1154</f>
        <v>0</v>
      </c>
      <c r="C1152">
        <f>'Active Log'!S1166</f>
        <v>0</v>
      </c>
      <c r="D1152">
        <f t="shared" si="54"/>
        <v>0</v>
      </c>
      <c r="E1152">
        <f t="shared" ca="1" si="55"/>
        <v>6450</v>
      </c>
      <c r="F1152" t="str">
        <f t="shared" ca="1" si="56"/>
        <v>80+</v>
      </c>
    </row>
    <row r="1153" spans="1:6" x14ac:dyDescent="0.25">
      <c r="A1153">
        <f>'Active Log'!A1155</f>
        <v>0</v>
      </c>
      <c r="B1153" s="117">
        <f>'Active Log'!L1155</f>
        <v>0</v>
      </c>
      <c r="C1153">
        <f>'Active Log'!S1167</f>
        <v>0</v>
      </c>
      <c r="D1153">
        <f t="shared" si="54"/>
        <v>0</v>
      </c>
      <c r="E1153">
        <f t="shared" ca="1" si="55"/>
        <v>6450</v>
      </c>
      <c r="F1153" t="str">
        <f t="shared" ca="1" si="56"/>
        <v>80+</v>
      </c>
    </row>
    <row r="1154" spans="1:6" x14ac:dyDescent="0.25">
      <c r="A1154">
        <f>'Active Log'!A1156</f>
        <v>0</v>
      </c>
      <c r="B1154" s="117">
        <f>'Active Log'!L1156</f>
        <v>0</v>
      </c>
      <c r="C1154">
        <f>'Active Log'!S1168</f>
        <v>0</v>
      </c>
      <c r="D1154">
        <f t="shared" ref="D1154:D1217" si="57">IF(COUNTIFS($A$2:$A$1048576, A1154, $C$2:$C$1048576, "complete")&gt;0, "", _xlfn.MAXIFS($B$2:$B$1048576, $A$2:$A$1048576, A1154, $C$2:$C$1048576, "&lt;&gt;complete"))</f>
        <v>0</v>
      </c>
      <c r="E1154">
        <f t="shared" ref="E1154:E1217" ca="1" si="58">IF(D1154&lt;&gt;"", FLOOR((TODAY()-D1154)/7,1), "")</f>
        <v>6450</v>
      </c>
      <c r="F1154" t="str">
        <f t="shared" ref="F1154:F1217" ca="1" si="59">IF(E1154&lt;&gt;"", VLOOKUP(E1154, $H$2:$I$32, 2, TRUE), "")</f>
        <v>80+</v>
      </c>
    </row>
    <row r="1155" spans="1:6" x14ac:dyDescent="0.25">
      <c r="A1155">
        <f>'Active Log'!A1157</f>
        <v>0</v>
      </c>
      <c r="B1155" s="117">
        <f>'Active Log'!L1157</f>
        <v>0</v>
      </c>
      <c r="C1155">
        <f>'Active Log'!S1169</f>
        <v>0</v>
      </c>
      <c r="D1155">
        <f t="shared" si="57"/>
        <v>0</v>
      </c>
      <c r="E1155">
        <f t="shared" ca="1" si="58"/>
        <v>6450</v>
      </c>
      <c r="F1155" t="str">
        <f t="shared" ca="1" si="59"/>
        <v>80+</v>
      </c>
    </row>
    <row r="1156" spans="1:6" x14ac:dyDescent="0.25">
      <c r="A1156">
        <f>'Active Log'!A1158</f>
        <v>0</v>
      </c>
      <c r="B1156" s="117">
        <f>'Active Log'!L1158</f>
        <v>0</v>
      </c>
      <c r="C1156">
        <f>'Active Log'!S1170</f>
        <v>0</v>
      </c>
      <c r="D1156">
        <f t="shared" si="57"/>
        <v>0</v>
      </c>
      <c r="E1156">
        <f t="shared" ca="1" si="58"/>
        <v>6450</v>
      </c>
      <c r="F1156" t="str">
        <f t="shared" ca="1" si="59"/>
        <v>80+</v>
      </c>
    </row>
    <row r="1157" spans="1:6" x14ac:dyDescent="0.25">
      <c r="A1157">
        <f>'Active Log'!A1159</f>
        <v>0</v>
      </c>
      <c r="B1157" s="117">
        <f>'Active Log'!L1159</f>
        <v>0</v>
      </c>
      <c r="C1157">
        <f>'Active Log'!S1171</f>
        <v>0</v>
      </c>
      <c r="D1157">
        <f t="shared" si="57"/>
        <v>0</v>
      </c>
      <c r="E1157">
        <f t="shared" ca="1" si="58"/>
        <v>6450</v>
      </c>
      <c r="F1157" t="str">
        <f t="shared" ca="1" si="59"/>
        <v>80+</v>
      </c>
    </row>
    <row r="1158" spans="1:6" x14ac:dyDescent="0.25">
      <c r="A1158">
        <f>'Active Log'!A1160</f>
        <v>0</v>
      </c>
      <c r="B1158" s="117">
        <f>'Active Log'!L1160</f>
        <v>0</v>
      </c>
      <c r="C1158">
        <f>'Active Log'!S1172</f>
        <v>0</v>
      </c>
      <c r="D1158">
        <f t="shared" si="57"/>
        <v>0</v>
      </c>
      <c r="E1158">
        <f t="shared" ca="1" si="58"/>
        <v>6450</v>
      </c>
      <c r="F1158" t="str">
        <f t="shared" ca="1" si="59"/>
        <v>80+</v>
      </c>
    </row>
    <row r="1159" spans="1:6" x14ac:dyDescent="0.25">
      <c r="A1159">
        <f>'Active Log'!A1161</f>
        <v>0</v>
      </c>
      <c r="B1159" s="117">
        <f>'Active Log'!L1161</f>
        <v>0</v>
      </c>
      <c r="C1159">
        <f>'Active Log'!S1173</f>
        <v>0</v>
      </c>
      <c r="D1159">
        <f t="shared" si="57"/>
        <v>0</v>
      </c>
      <c r="E1159">
        <f t="shared" ca="1" si="58"/>
        <v>6450</v>
      </c>
      <c r="F1159" t="str">
        <f t="shared" ca="1" si="59"/>
        <v>80+</v>
      </c>
    </row>
    <row r="1160" spans="1:6" x14ac:dyDescent="0.25">
      <c r="A1160">
        <f>'Active Log'!A1162</f>
        <v>0</v>
      </c>
      <c r="B1160" s="117">
        <f>'Active Log'!L1162</f>
        <v>0</v>
      </c>
      <c r="C1160">
        <f>'Active Log'!S1174</f>
        <v>0</v>
      </c>
      <c r="D1160">
        <f t="shared" si="57"/>
        <v>0</v>
      </c>
      <c r="E1160">
        <f t="shared" ca="1" si="58"/>
        <v>6450</v>
      </c>
      <c r="F1160" t="str">
        <f t="shared" ca="1" si="59"/>
        <v>80+</v>
      </c>
    </row>
    <row r="1161" spans="1:6" x14ac:dyDescent="0.25">
      <c r="A1161">
        <f>'Active Log'!A1163</f>
        <v>0</v>
      </c>
      <c r="B1161" s="117">
        <f>'Active Log'!L1163</f>
        <v>0</v>
      </c>
      <c r="C1161">
        <f>'Active Log'!S1175</f>
        <v>0</v>
      </c>
      <c r="D1161">
        <f t="shared" si="57"/>
        <v>0</v>
      </c>
      <c r="E1161">
        <f t="shared" ca="1" si="58"/>
        <v>6450</v>
      </c>
      <c r="F1161" t="str">
        <f t="shared" ca="1" si="59"/>
        <v>80+</v>
      </c>
    </row>
    <row r="1162" spans="1:6" x14ac:dyDescent="0.25">
      <c r="A1162">
        <f>'Active Log'!A1164</f>
        <v>0</v>
      </c>
      <c r="B1162" s="117">
        <f>'Active Log'!L1164</f>
        <v>0</v>
      </c>
      <c r="C1162">
        <f>'Active Log'!S1176</f>
        <v>0</v>
      </c>
      <c r="D1162">
        <f t="shared" si="57"/>
        <v>0</v>
      </c>
      <c r="E1162">
        <f t="shared" ca="1" si="58"/>
        <v>6450</v>
      </c>
      <c r="F1162" t="str">
        <f t="shared" ca="1" si="59"/>
        <v>80+</v>
      </c>
    </row>
    <row r="1163" spans="1:6" x14ac:dyDescent="0.25">
      <c r="A1163">
        <f>'Active Log'!A1165</f>
        <v>0</v>
      </c>
      <c r="B1163" s="117">
        <f>'Active Log'!L1165</f>
        <v>0</v>
      </c>
      <c r="C1163">
        <f>'Active Log'!S1177</f>
        <v>0</v>
      </c>
      <c r="D1163">
        <f t="shared" si="57"/>
        <v>0</v>
      </c>
      <c r="E1163">
        <f t="shared" ca="1" si="58"/>
        <v>6450</v>
      </c>
      <c r="F1163" t="str">
        <f t="shared" ca="1" si="59"/>
        <v>80+</v>
      </c>
    </row>
    <row r="1164" spans="1:6" x14ac:dyDescent="0.25">
      <c r="A1164">
        <f>'Active Log'!A1166</f>
        <v>0</v>
      </c>
      <c r="B1164" s="117">
        <f>'Active Log'!L1166</f>
        <v>0</v>
      </c>
      <c r="C1164">
        <f>'Active Log'!S1178</f>
        <v>0</v>
      </c>
      <c r="D1164">
        <f t="shared" si="57"/>
        <v>0</v>
      </c>
      <c r="E1164">
        <f t="shared" ca="1" si="58"/>
        <v>6450</v>
      </c>
      <c r="F1164" t="str">
        <f t="shared" ca="1" si="59"/>
        <v>80+</v>
      </c>
    </row>
    <row r="1165" spans="1:6" x14ac:dyDescent="0.25">
      <c r="A1165">
        <f>'Active Log'!A1167</f>
        <v>0</v>
      </c>
      <c r="B1165" s="117">
        <f>'Active Log'!L1167</f>
        <v>0</v>
      </c>
      <c r="C1165">
        <f>'Active Log'!S1179</f>
        <v>0</v>
      </c>
      <c r="D1165">
        <f t="shared" si="57"/>
        <v>0</v>
      </c>
      <c r="E1165">
        <f t="shared" ca="1" si="58"/>
        <v>6450</v>
      </c>
      <c r="F1165" t="str">
        <f t="shared" ca="1" si="59"/>
        <v>80+</v>
      </c>
    </row>
    <row r="1166" spans="1:6" x14ac:dyDescent="0.25">
      <c r="A1166">
        <f>'Active Log'!A1168</f>
        <v>0</v>
      </c>
      <c r="B1166" s="117">
        <f>'Active Log'!L1168</f>
        <v>0</v>
      </c>
      <c r="C1166">
        <f>'Active Log'!S1180</f>
        <v>0</v>
      </c>
      <c r="D1166">
        <f t="shared" si="57"/>
        <v>0</v>
      </c>
      <c r="E1166">
        <f t="shared" ca="1" si="58"/>
        <v>6450</v>
      </c>
      <c r="F1166" t="str">
        <f t="shared" ca="1" si="59"/>
        <v>80+</v>
      </c>
    </row>
    <row r="1167" spans="1:6" x14ac:dyDescent="0.25">
      <c r="A1167">
        <f>'Active Log'!A1169</f>
        <v>0</v>
      </c>
      <c r="B1167" s="117">
        <f>'Active Log'!L1169</f>
        <v>0</v>
      </c>
      <c r="C1167">
        <f>'Active Log'!S1181</f>
        <v>0</v>
      </c>
      <c r="D1167">
        <f t="shared" si="57"/>
        <v>0</v>
      </c>
      <c r="E1167">
        <f t="shared" ca="1" si="58"/>
        <v>6450</v>
      </c>
      <c r="F1167" t="str">
        <f t="shared" ca="1" si="59"/>
        <v>80+</v>
      </c>
    </row>
    <row r="1168" spans="1:6" x14ac:dyDescent="0.25">
      <c r="A1168">
        <f>'Active Log'!A1170</f>
        <v>0</v>
      </c>
      <c r="B1168" s="117">
        <f>'Active Log'!L1170</f>
        <v>0</v>
      </c>
      <c r="C1168">
        <f>'Active Log'!S1182</f>
        <v>0</v>
      </c>
      <c r="D1168">
        <f t="shared" si="57"/>
        <v>0</v>
      </c>
      <c r="E1168">
        <f t="shared" ca="1" si="58"/>
        <v>6450</v>
      </c>
      <c r="F1168" t="str">
        <f t="shared" ca="1" si="59"/>
        <v>80+</v>
      </c>
    </row>
    <row r="1169" spans="1:6" x14ac:dyDescent="0.25">
      <c r="A1169">
        <f>'Active Log'!A1171</f>
        <v>0</v>
      </c>
      <c r="B1169" s="117">
        <f>'Active Log'!L1171</f>
        <v>0</v>
      </c>
      <c r="C1169">
        <f>'Active Log'!S1183</f>
        <v>0</v>
      </c>
      <c r="D1169">
        <f t="shared" si="57"/>
        <v>0</v>
      </c>
      <c r="E1169">
        <f t="shared" ca="1" si="58"/>
        <v>6450</v>
      </c>
      <c r="F1169" t="str">
        <f t="shared" ca="1" si="59"/>
        <v>80+</v>
      </c>
    </row>
    <row r="1170" spans="1:6" x14ac:dyDescent="0.25">
      <c r="A1170">
        <f>'Active Log'!A1172</f>
        <v>0</v>
      </c>
      <c r="B1170" s="117">
        <f>'Active Log'!L1172</f>
        <v>0</v>
      </c>
      <c r="C1170">
        <f>'Active Log'!S1184</f>
        <v>0</v>
      </c>
      <c r="D1170">
        <f t="shared" si="57"/>
        <v>0</v>
      </c>
      <c r="E1170">
        <f t="shared" ca="1" si="58"/>
        <v>6450</v>
      </c>
      <c r="F1170" t="str">
        <f t="shared" ca="1" si="59"/>
        <v>80+</v>
      </c>
    </row>
    <row r="1171" spans="1:6" x14ac:dyDescent="0.25">
      <c r="A1171">
        <f>'Active Log'!A1173</f>
        <v>0</v>
      </c>
      <c r="B1171" s="117">
        <f>'Active Log'!L1173</f>
        <v>0</v>
      </c>
      <c r="C1171">
        <f>'Active Log'!S1185</f>
        <v>0</v>
      </c>
      <c r="D1171">
        <f t="shared" si="57"/>
        <v>0</v>
      </c>
      <c r="E1171">
        <f t="shared" ca="1" si="58"/>
        <v>6450</v>
      </c>
      <c r="F1171" t="str">
        <f t="shared" ca="1" si="59"/>
        <v>80+</v>
      </c>
    </row>
    <row r="1172" spans="1:6" x14ac:dyDescent="0.25">
      <c r="A1172">
        <f>'Active Log'!A1174</f>
        <v>0</v>
      </c>
      <c r="B1172" s="117">
        <f>'Active Log'!L1174</f>
        <v>0</v>
      </c>
      <c r="C1172">
        <f>'Active Log'!S1186</f>
        <v>0</v>
      </c>
      <c r="D1172">
        <f t="shared" si="57"/>
        <v>0</v>
      </c>
      <c r="E1172">
        <f t="shared" ca="1" si="58"/>
        <v>6450</v>
      </c>
      <c r="F1172" t="str">
        <f t="shared" ca="1" si="59"/>
        <v>80+</v>
      </c>
    </row>
    <row r="1173" spans="1:6" x14ac:dyDescent="0.25">
      <c r="A1173">
        <f>'Active Log'!A1175</f>
        <v>0</v>
      </c>
      <c r="B1173" s="117">
        <f>'Active Log'!L1175</f>
        <v>0</v>
      </c>
      <c r="C1173">
        <f>'Active Log'!S1187</f>
        <v>0</v>
      </c>
      <c r="D1173">
        <f t="shared" si="57"/>
        <v>0</v>
      </c>
      <c r="E1173">
        <f t="shared" ca="1" si="58"/>
        <v>6450</v>
      </c>
      <c r="F1173" t="str">
        <f t="shared" ca="1" si="59"/>
        <v>80+</v>
      </c>
    </row>
    <row r="1174" spans="1:6" x14ac:dyDescent="0.25">
      <c r="A1174">
        <f>'Active Log'!A1176</f>
        <v>0</v>
      </c>
      <c r="B1174" s="117">
        <f>'Active Log'!L1176</f>
        <v>0</v>
      </c>
      <c r="C1174">
        <f>'Active Log'!S1188</f>
        <v>0</v>
      </c>
      <c r="D1174">
        <f t="shared" si="57"/>
        <v>0</v>
      </c>
      <c r="E1174">
        <f t="shared" ca="1" si="58"/>
        <v>6450</v>
      </c>
      <c r="F1174" t="str">
        <f t="shared" ca="1" si="59"/>
        <v>80+</v>
      </c>
    </row>
    <row r="1175" spans="1:6" x14ac:dyDescent="0.25">
      <c r="A1175">
        <f>'Active Log'!A1177</f>
        <v>0</v>
      </c>
      <c r="B1175" s="117">
        <f>'Active Log'!L1177</f>
        <v>0</v>
      </c>
      <c r="C1175">
        <f>'Active Log'!S1189</f>
        <v>0</v>
      </c>
      <c r="D1175">
        <f t="shared" si="57"/>
        <v>0</v>
      </c>
      <c r="E1175">
        <f t="shared" ca="1" si="58"/>
        <v>6450</v>
      </c>
      <c r="F1175" t="str">
        <f t="shared" ca="1" si="59"/>
        <v>80+</v>
      </c>
    </row>
    <row r="1176" spans="1:6" x14ac:dyDescent="0.25">
      <c r="A1176">
        <f>'Active Log'!A1178</f>
        <v>0</v>
      </c>
      <c r="B1176" s="117">
        <f>'Active Log'!L1178</f>
        <v>0</v>
      </c>
      <c r="C1176">
        <f>'Active Log'!S1190</f>
        <v>0</v>
      </c>
      <c r="D1176">
        <f t="shared" si="57"/>
        <v>0</v>
      </c>
      <c r="E1176">
        <f t="shared" ca="1" si="58"/>
        <v>6450</v>
      </c>
      <c r="F1176" t="str">
        <f t="shared" ca="1" si="59"/>
        <v>80+</v>
      </c>
    </row>
    <row r="1177" spans="1:6" x14ac:dyDescent="0.25">
      <c r="A1177">
        <f>'Active Log'!A1179</f>
        <v>0</v>
      </c>
      <c r="B1177" s="117">
        <f>'Active Log'!L1179</f>
        <v>0</v>
      </c>
      <c r="C1177">
        <f>'Active Log'!S1191</f>
        <v>0</v>
      </c>
      <c r="D1177">
        <f t="shared" si="57"/>
        <v>0</v>
      </c>
      <c r="E1177">
        <f t="shared" ca="1" si="58"/>
        <v>6450</v>
      </c>
      <c r="F1177" t="str">
        <f t="shared" ca="1" si="59"/>
        <v>80+</v>
      </c>
    </row>
    <row r="1178" spans="1:6" x14ac:dyDescent="0.25">
      <c r="A1178">
        <f>'Active Log'!A1180</f>
        <v>0</v>
      </c>
      <c r="B1178" s="117">
        <f>'Active Log'!L1180</f>
        <v>0</v>
      </c>
      <c r="C1178">
        <f>'Active Log'!S1192</f>
        <v>0</v>
      </c>
      <c r="D1178">
        <f t="shared" si="57"/>
        <v>0</v>
      </c>
      <c r="E1178">
        <f t="shared" ca="1" si="58"/>
        <v>6450</v>
      </c>
      <c r="F1178" t="str">
        <f t="shared" ca="1" si="59"/>
        <v>80+</v>
      </c>
    </row>
    <row r="1179" spans="1:6" x14ac:dyDescent="0.25">
      <c r="A1179">
        <f>'Active Log'!A1181</f>
        <v>0</v>
      </c>
      <c r="B1179" s="117">
        <f>'Active Log'!L1181</f>
        <v>0</v>
      </c>
      <c r="C1179">
        <f>'Active Log'!S1193</f>
        <v>0</v>
      </c>
      <c r="D1179">
        <f t="shared" si="57"/>
        <v>0</v>
      </c>
      <c r="E1179">
        <f t="shared" ca="1" si="58"/>
        <v>6450</v>
      </c>
      <c r="F1179" t="str">
        <f t="shared" ca="1" si="59"/>
        <v>80+</v>
      </c>
    </row>
    <row r="1180" spans="1:6" x14ac:dyDescent="0.25">
      <c r="A1180">
        <f>'Active Log'!A1182</f>
        <v>0</v>
      </c>
      <c r="B1180" s="117">
        <f>'Active Log'!L1182</f>
        <v>0</v>
      </c>
      <c r="C1180">
        <f>'Active Log'!S1194</f>
        <v>0</v>
      </c>
      <c r="D1180">
        <f t="shared" si="57"/>
        <v>0</v>
      </c>
      <c r="E1180">
        <f t="shared" ca="1" si="58"/>
        <v>6450</v>
      </c>
      <c r="F1180" t="str">
        <f t="shared" ca="1" si="59"/>
        <v>80+</v>
      </c>
    </row>
    <row r="1181" spans="1:6" x14ac:dyDescent="0.25">
      <c r="A1181">
        <f>'Active Log'!A1183</f>
        <v>0</v>
      </c>
      <c r="B1181" s="117">
        <f>'Active Log'!L1183</f>
        <v>0</v>
      </c>
      <c r="C1181">
        <f>'Active Log'!S1195</f>
        <v>0</v>
      </c>
      <c r="D1181">
        <f t="shared" si="57"/>
        <v>0</v>
      </c>
      <c r="E1181">
        <f t="shared" ca="1" si="58"/>
        <v>6450</v>
      </c>
      <c r="F1181" t="str">
        <f t="shared" ca="1" si="59"/>
        <v>80+</v>
      </c>
    </row>
    <row r="1182" spans="1:6" x14ac:dyDescent="0.25">
      <c r="A1182">
        <f>'Active Log'!A1184</f>
        <v>0</v>
      </c>
      <c r="B1182" s="117">
        <f>'Active Log'!L1184</f>
        <v>0</v>
      </c>
      <c r="C1182">
        <f>'Active Log'!S1196</f>
        <v>0</v>
      </c>
      <c r="D1182">
        <f t="shared" si="57"/>
        <v>0</v>
      </c>
      <c r="E1182">
        <f t="shared" ca="1" si="58"/>
        <v>6450</v>
      </c>
      <c r="F1182" t="str">
        <f t="shared" ca="1" si="59"/>
        <v>80+</v>
      </c>
    </row>
    <row r="1183" spans="1:6" x14ac:dyDescent="0.25">
      <c r="A1183">
        <f>'Active Log'!A1185</f>
        <v>0</v>
      </c>
      <c r="B1183" s="117">
        <f>'Active Log'!L1185</f>
        <v>0</v>
      </c>
      <c r="C1183">
        <f>'Active Log'!S1197</f>
        <v>0</v>
      </c>
      <c r="D1183">
        <f t="shared" si="57"/>
        <v>0</v>
      </c>
      <c r="E1183">
        <f t="shared" ca="1" si="58"/>
        <v>6450</v>
      </c>
      <c r="F1183" t="str">
        <f t="shared" ca="1" si="59"/>
        <v>80+</v>
      </c>
    </row>
    <row r="1184" spans="1:6" x14ac:dyDescent="0.25">
      <c r="A1184">
        <f>'Active Log'!A1186</f>
        <v>0</v>
      </c>
      <c r="B1184" s="117">
        <f>'Active Log'!L1186</f>
        <v>0</v>
      </c>
      <c r="C1184">
        <f>'Active Log'!S1198</f>
        <v>0</v>
      </c>
      <c r="D1184">
        <f t="shared" si="57"/>
        <v>0</v>
      </c>
      <c r="E1184">
        <f t="shared" ca="1" si="58"/>
        <v>6450</v>
      </c>
      <c r="F1184" t="str">
        <f t="shared" ca="1" si="59"/>
        <v>80+</v>
      </c>
    </row>
    <row r="1185" spans="1:6" x14ac:dyDescent="0.25">
      <c r="A1185">
        <f>'Active Log'!A1187</f>
        <v>0</v>
      </c>
      <c r="B1185" s="117">
        <f>'Active Log'!L1187</f>
        <v>0</v>
      </c>
      <c r="C1185">
        <f>'Active Log'!S1199</f>
        <v>0</v>
      </c>
      <c r="D1185">
        <f t="shared" si="57"/>
        <v>0</v>
      </c>
      <c r="E1185">
        <f t="shared" ca="1" si="58"/>
        <v>6450</v>
      </c>
      <c r="F1185" t="str">
        <f t="shared" ca="1" si="59"/>
        <v>80+</v>
      </c>
    </row>
    <row r="1186" spans="1:6" x14ac:dyDescent="0.25">
      <c r="A1186">
        <f>'Active Log'!A1188</f>
        <v>0</v>
      </c>
      <c r="B1186" s="117">
        <f>'Active Log'!L1188</f>
        <v>0</v>
      </c>
      <c r="C1186">
        <f>'Active Log'!S1200</f>
        <v>0</v>
      </c>
      <c r="D1186">
        <f t="shared" si="57"/>
        <v>0</v>
      </c>
      <c r="E1186">
        <f t="shared" ca="1" si="58"/>
        <v>6450</v>
      </c>
      <c r="F1186" t="str">
        <f t="shared" ca="1" si="59"/>
        <v>80+</v>
      </c>
    </row>
    <row r="1187" spans="1:6" x14ac:dyDescent="0.25">
      <c r="A1187">
        <f>'Active Log'!A1189</f>
        <v>0</v>
      </c>
      <c r="B1187" s="117">
        <f>'Active Log'!L1189</f>
        <v>0</v>
      </c>
      <c r="C1187">
        <f>'Active Log'!S1201</f>
        <v>0</v>
      </c>
      <c r="D1187">
        <f t="shared" si="57"/>
        <v>0</v>
      </c>
      <c r="E1187">
        <f t="shared" ca="1" si="58"/>
        <v>6450</v>
      </c>
      <c r="F1187" t="str">
        <f t="shared" ca="1" si="59"/>
        <v>80+</v>
      </c>
    </row>
    <row r="1188" spans="1:6" x14ac:dyDescent="0.25">
      <c r="A1188">
        <f>'Active Log'!A1190</f>
        <v>0</v>
      </c>
      <c r="B1188" s="117">
        <f>'Active Log'!L1190</f>
        <v>0</v>
      </c>
      <c r="C1188">
        <f>'Active Log'!S1202</f>
        <v>0</v>
      </c>
      <c r="D1188">
        <f t="shared" si="57"/>
        <v>0</v>
      </c>
      <c r="E1188">
        <f t="shared" ca="1" si="58"/>
        <v>6450</v>
      </c>
      <c r="F1188" t="str">
        <f t="shared" ca="1" si="59"/>
        <v>80+</v>
      </c>
    </row>
    <row r="1189" spans="1:6" x14ac:dyDescent="0.25">
      <c r="A1189">
        <f>'Active Log'!A1191</f>
        <v>0</v>
      </c>
      <c r="B1189" s="117">
        <f>'Active Log'!L1191</f>
        <v>0</v>
      </c>
      <c r="C1189">
        <f>'Active Log'!S1203</f>
        <v>0</v>
      </c>
      <c r="D1189">
        <f t="shared" si="57"/>
        <v>0</v>
      </c>
      <c r="E1189">
        <f t="shared" ca="1" si="58"/>
        <v>6450</v>
      </c>
      <c r="F1189" t="str">
        <f t="shared" ca="1" si="59"/>
        <v>80+</v>
      </c>
    </row>
    <row r="1190" spans="1:6" x14ac:dyDescent="0.25">
      <c r="A1190">
        <f>'Active Log'!A1192</f>
        <v>0</v>
      </c>
      <c r="B1190" s="117">
        <f>'Active Log'!L1192</f>
        <v>0</v>
      </c>
      <c r="C1190">
        <f>'Active Log'!S1204</f>
        <v>0</v>
      </c>
      <c r="D1190">
        <f t="shared" si="57"/>
        <v>0</v>
      </c>
      <c r="E1190">
        <f t="shared" ca="1" si="58"/>
        <v>6450</v>
      </c>
      <c r="F1190" t="str">
        <f t="shared" ca="1" si="59"/>
        <v>80+</v>
      </c>
    </row>
    <row r="1191" spans="1:6" x14ac:dyDescent="0.25">
      <c r="A1191">
        <f>'Active Log'!A1193</f>
        <v>0</v>
      </c>
      <c r="B1191" s="117">
        <f>'Active Log'!L1193</f>
        <v>0</v>
      </c>
      <c r="C1191">
        <f>'Active Log'!S1205</f>
        <v>0</v>
      </c>
      <c r="D1191">
        <f t="shared" si="57"/>
        <v>0</v>
      </c>
      <c r="E1191">
        <f t="shared" ca="1" si="58"/>
        <v>6450</v>
      </c>
      <c r="F1191" t="str">
        <f t="shared" ca="1" si="59"/>
        <v>80+</v>
      </c>
    </row>
    <row r="1192" spans="1:6" x14ac:dyDescent="0.25">
      <c r="A1192">
        <f>'Active Log'!A1194</f>
        <v>0</v>
      </c>
      <c r="B1192" s="117">
        <f>'Active Log'!L1194</f>
        <v>0</v>
      </c>
      <c r="C1192">
        <f>'Active Log'!S1206</f>
        <v>0</v>
      </c>
      <c r="D1192">
        <f t="shared" si="57"/>
        <v>0</v>
      </c>
      <c r="E1192">
        <f t="shared" ca="1" si="58"/>
        <v>6450</v>
      </c>
      <c r="F1192" t="str">
        <f t="shared" ca="1" si="59"/>
        <v>80+</v>
      </c>
    </row>
    <row r="1193" spans="1:6" x14ac:dyDescent="0.25">
      <c r="A1193">
        <f>'Active Log'!A1195</f>
        <v>0</v>
      </c>
      <c r="B1193" s="117">
        <f>'Active Log'!L1195</f>
        <v>0</v>
      </c>
      <c r="C1193">
        <f>'Active Log'!S1207</f>
        <v>0</v>
      </c>
      <c r="D1193">
        <f t="shared" si="57"/>
        <v>0</v>
      </c>
      <c r="E1193">
        <f t="shared" ca="1" si="58"/>
        <v>6450</v>
      </c>
      <c r="F1193" t="str">
        <f t="shared" ca="1" si="59"/>
        <v>80+</v>
      </c>
    </row>
    <row r="1194" spans="1:6" x14ac:dyDescent="0.25">
      <c r="A1194">
        <f>'Active Log'!A1196</f>
        <v>0</v>
      </c>
      <c r="B1194" s="117">
        <f>'Active Log'!L1196</f>
        <v>0</v>
      </c>
      <c r="C1194">
        <f>'Active Log'!S1208</f>
        <v>0</v>
      </c>
      <c r="D1194">
        <f t="shared" si="57"/>
        <v>0</v>
      </c>
      <c r="E1194">
        <f t="shared" ca="1" si="58"/>
        <v>6450</v>
      </c>
      <c r="F1194" t="str">
        <f t="shared" ca="1" si="59"/>
        <v>80+</v>
      </c>
    </row>
    <row r="1195" spans="1:6" x14ac:dyDescent="0.25">
      <c r="A1195">
        <f>'Active Log'!A1197</f>
        <v>0</v>
      </c>
      <c r="B1195" s="117">
        <f>'Active Log'!L1197</f>
        <v>0</v>
      </c>
      <c r="C1195">
        <f>'Active Log'!S1209</f>
        <v>0</v>
      </c>
      <c r="D1195">
        <f t="shared" si="57"/>
        <v>0</v>
      </c>
      <c r="E1195">
        <f t="shared" ca="1" si="58"/>
        <v>6450</v>
      </c>
      <c r="F1195" t="str">
        <f t="shared" ca="1" si="59"/>
        <v>80+</v>
      </c>
    </row>
    <row r="1196" spans="1:6" x14ac:dyDescent="0.25">
      <c r="A1196">
        <f>'Active Log'!A1198</f>
        <v>0</v>
      </c>
      <c r="B1196" s="117">
        <f>'Active Log'!L1198</f>
        <v>0</v>
      </c>
      <c r="C1196">
        <f>'Active Log'!S1210</f>
        <v>0</v>
      </c>
      <c r="D1196">
        <f t="shared" si="57"/>
        <v>0</v>
      </c>
      <c r="E1196">
        <f t="shared" ca="1" si="58"/>
        <v>6450</v>
      </c>
      <c r="F1196" t="str">
        <f t="shared" ca="1" si="59"/>
        <v>80+</v>
      </c>
    </row>
    <row r="1197" spans="1:6" x14ac:dyDescent="0.25">
      <c r="A1197">
        <f>'Active Log'!A1199</f>
        <v>0</v>
      </c>
      <c r="B1197" s="117">
        <f>'Active Log'!L1199</f>
        <v>0</v>
      </c>
      <c r="C1197">
        <f>'Active Log'!S1211</f>
        <v>0</v>
      </c>
      <c r="D1197">
        <f t="shared" si="57"/>
        <v>0</v>
      </c>
      <c r="E1197">
        <f t="shared" ca="1" si="58"/>
        <v>6450</v>
      </c>
      <c r="F1197" t="str">
        <f t="shared" ca="1" si="59"/>
        <v>80+</v>
      </c>
    </row>
    <row r="1198" spans="1:6" x14ac:dyDescent="0.25">
      <c r="A1198">
        <f>'Active Log'!A1200</f>
        <v>0</v>
      </c>
      <c r="B1198" s="117">
        <f>'Active Log'!L1200</f>
        <v>0</v>
      </c>
      <c r="C1198">
        <f>'Active Log'!S1212</f>
        <v>0</v>
      </c>
      <c r="D1198">
        <f t="shared" si="57"/>
        <v>0</v>
      </c>
      <c r="E1198">
        <f t="shared" ca="1" si="58"/>
        <v>6450</v>
      </c>
      <c r="F1198" t="str">
        <f t="shared" ca="1" si="59"/>
        <v>80+</v>
      </c>
    </row>
    <row r="1199" spans="1:6" x14ac:dyDescent="0.25">
      <c r="A1199">
        <f>'Active Log'!A1201</f>
        <v>0</v>
      </c>
      <c r="B1199" s="117">
        <f>'Active Log'!L1201</f>
        <v>0</v>
      </c>
      <c r="C1199">
        <f>'Active Log'!S1213</f>
        <v>0</v>
      </c>
      <c r="D1199">
        <f t="shared" si="57"/>
        <v>0</v>
      </c>
      <c r="E1199">
        <f t="shared" ca="1" si="58"/>
        <v>6450</v>
      </c>
      <c r="F1199" t="str">
        <f t="shared" ca="1" si="59"/>
        <v>80+</v>
      </c>
    </row>
    <row r="1200" spans="1:6" x14ac:dyDescent="0.25">
      <c r="A1200">
        <f>'Active Log'!A1202</f>
        <v>0</v>
      </c>
      <c r="B1200" s="117">
        <f>'Active Log'!L1202</f>
        <v>0</v>
      </c>
      <c r="C1200">
        <f>'Active Log'!S1214</f>
        <v>0</v>
      </c>
      <c r="D1200">
        <f t="shared" si="57"/>
        <v>0</v>
      </c>
      <c r="E1200">
        <f t="shared" ca="1" si="58"/>
        <v>6450</v>
      </c>
      <c r="F1200" t="str">
        <f t="shared" ca="1" si="59"/>
        <v>80+</v>
      </c>
    </row>
    <row r="1201" spans="1:6" x14ac:dyDescent="0.25">
      <c r="A1201">
        <f>'Active Log'!A1203</f>
        <v>0</v>
      </c>
      <c r="B1201" s="117">
        <f>'Active Log'!L1203</f>
        <v>0</v>
      </c>
      <c r="C1201">
        <f>'Active Log'!S1215</f>
        <v>0</v>
      </c>
      <c r="D1201">
        <f t="shared" si="57"/>
        <v>0</v>
      </c>
      <c r="E1201">
        <f t="shared" ca="1" si="58"/>
        <v>6450</v>
      </c>
      <c r="F1201" t="str">
        <f t="shared" ca="1" si="59"/>
        <v>80+</v>
      </c>
    </row>
    <row r="1202" spans="1:6" x14ac:dyDescent="0.25">
      <c r="A1202">
        <f>'Active Log'!A1204</f>
        <v>0</v>
      </c>
      <c r="B1202" s="117">
        <f>'Active Log'!L1204</f>
        <v>0</v>
      </c>
      <c r="C1202">
        <f>'Active Log'!S1216</f>
        <v>0</v>
      </c>
      <c r="D1202">
        <f t="shared" si="57"/>
        <v>0</v>
      </c>
      <c r="E1202">
        <f t="shared" ca="1" si="58"/>
        <v>6450</v>
      </c>
      <c r="F1202" t="str">
        <f t="shared" ca="1" si="59"/>
        <v>80+</v>
      </c>
    </row>
    <row r="1203" spans="1:6" x14ac:dyDescent="0.25">
      <c r="A1203">
        <f>'Active Log'!A1205</f>
        <v>0</v>
      </c>
      <c r="B1203" s="117">
        <f>'Active Log'!L1205</f>
        <v>0</v>
      </c>
      <c r="C1203">
        <f>'Active Log'!S1217</f>
        <v>0</v>
      </c>
      <c r="D1203">
        <f t="shared" si="57"/>
        <v>0</v>
      </c>
      <c r="E1203">
        <f t="shared" ca="1" si="58"/>
        <v>6450</v>
      </c>
      <c r="F1203" t="str">
        <f t="shared" ca="1" si="59"/>
        <v>80+</v>
      </c>
    </row>
    <row r="1204" spans="1:6" x14ac:dyDescent="0.25">
      <c r="A1204">
        <f>'Active Log'!A1206</f>
        <v>0</v>
      </c>
      <c r="B1204" s="117">
        <f>'Active Log'!L1206</f>
        <v>0</v>
      </c>
      <c r="C1204">
        <f>'Active Log'!S1218</f>
        <v>0</v>
      </c>
      <c r="D1204">
        <f t="shared" si="57"/>
        <v>0</v>
      </c>
      <c r="E1204">
        <f t="shared" ca="1" si="58"/>
        <v>6450</v>
      </c>
      <c r="F1204" t="str">
        <f t="shared" ca="1" si="59"/>
        <v>80+</v>
      </c>
    </row>
    <row r="1205" spans="1:6" x14ac:dyDescent="0.25">
      <c r="A1205">
        <f>'Active Log'!A1207</f>
        <v>0</v>
      </c>
      <c r="B1205" s="117">
        <f>'Active Log'!L1207</f>
        <v>0</v>
      </c>
      <c r="C1205">
        <f>'Active Log'!S1219</f>
        <v>0</v>
      </c>
      <c r="D1205">
        <f t="shared" si="57"/>
        <v>0</v>
      </c>
      <c r="E1205">
        <f t="shared" ca="1" si="58"/>
        <v>6450</v>
      </c>
      <c r="F1205" t="str">
        <f t="shared" ca="1" si="59"/>
        <v>80+</v>
      </c>
    </row>
    <row r="1206" spans="1:6" x14ac:dyDescent="0.25">
      <c r="A1206">
        <f>'Active Log'!A1208</f>
        <v>0</v>
      </c>
      <c r="B1206" s="117">
        <f>'Active Log'!L1208</f>
        <v>0</v>
      </c>
      <c r="C1206">
        <f>'Active Log'!S1220</f>
        <v>0</v>
      </c>
      <c r="D1206">
        <f t="shared" si="57"/>
        <v>0</v>
      </c>
      <c r="E1206">
        <f t="shared" ca="1" si="58"/>
        <v>6450</v>
      </c>
      <c r="F1206" t="str">
        <f t="shared" ca="1" si="59"/>
        <v>80+</v>
      </c>
    </row>
    <row r="1207" spans="1:6" x14ac:dyDescent="0.25">
      <c r="A1207">
        <f>'Active Log'!A1209</f>
        <v>0</v>
      </c>
      <c r="B1207" s="117">
        <f>'Active Log'!L1209</f>
        <v>0</v>
      </c>
      <c r="C1207">
        <f>'Active Log'!S1221</f>
        <v>0</v>
      </c>
      <c r="D1207">
        <f t="shared" si="57"/>
        <v>0</v>
      </c>
      <c r="E1207">
        <f t="shared" ca="1" si="58"/>
        <v>6450</v>
      </c>
      <c r="F1207" t="str">
        <f t="shared" ca="1" si="59"/>
        <v>80+</v>
      </c>
    </row>
    <row r="1208" spans="1:6" x14ac:dyDescent="0.25">
      <c r="A1208">
        <f>'Active Log'!A1210</f>
        <v>0</v>
      </c>
      <c r="B1208" s="117">
        <f>'Active Log'!L1210</f>
        <v>0</v>
      </c>
      <c r="C1208">
        <f>'Active Log'!S1222</f>
        <v>0</v>
      </c>
      <c r="D1208">
        <f t="shared" si="57"/>
        <v>0</v>
      </c>
      <c r="E1208">
        <f t="shared" ca="1" si="58"/>
        <v>6450</v>
      </c>
      <c r="F1208" t="str">
        <f t="shared" ca="1" si="59"/>
        <v>80+</v>
      </c>
    </row>
    <row r="1209" spans="1:6" x14ac:dyDescent="0.25">
      <c r="A1209">
        <f>'Active Log'!A1211</f>
        <v>0</v>
      </c>
      <c r="B1209" s="117">
        <f>'Active Log'!L1211</f>
        <v>0</v>
      </c>
      <c r="C1209">
        <f>'Active Log'!S1223</f>
        <v>0</v>
      </c>
      <c r="D1209">
        <f t="shared" si="57"/>
        <v>0</v>
      </c>
      <c r="E1209">
        <f t="shared" ca="1" si="58"/>
        <v>6450</v>
      </c>
      <c r="F1209" t="str">
        <f t="shared" ca="1" si="59"/>
        <v>80+</v>
      </c>
    </row>
    <row r="1210" spans="1:6" x14ac:dyDescent="0.25">
      <c r="A1210">
        <f>'Active Log'!A1212</f>
        <v>0</v>
      </c>
      <c r="B1210" s="117">
        <f>'Active Log'!L1212</f>
        <v>0</v>
      </c>
      <c r="C1210">
        <f>'Active Log'!S1224</f>
        <v>0</v>
      </c>
      <c r="D1210">
        <f t="shared" si="57"/>
        <v>0</v>
      </c>
      <c r="E1210">
        <f t="shared" ca="1" si="58"/>
        <v>6450</v>
      </c>
      <c r="F1210" t="str">
        <f t="shared" ca="1" si="59"/>
        <v>80+</v>
      </c>
    </row>
    <row r="1211" spans="1:6" x14ac:dyDescent="0.25">
      <c r="A1211">
        <f>'Active Log'!A1213</f>
        <v>0</v>
      </c>
      <c r="B1211" s="117">
        <f>'Active Log'!L1213</f>
        <v>0</v>
      </c>
      <c r="C1211">
        <f>'Active Log'!S1225</f>
        <v>0</v>
      </c>
      <c r="D1211">
        <f t="shared" si="57"/>
        <v>0</v>
      </c>
      <c r="E1211">
        <f t="shared" ca="1" si="58"/>
        <v>6450</v>
      </c>
      <c r="F1211" t="str">
        <f t="shared" ca="1" si="59"/>
        <v>80+</v>
      </c>
    </row>
    <row r="1212" spans="1:6" x14ac:dyDescent="0.25">
      <c r="A1212">
        <f>'Active Log'!A1214</f>
        <v>0</v>
      </c>
      <c r="B1212" s="117">
        <f>'Active Log'!L1214</f>
        <v>0</v>
      </c>
      <c r="C1212">
        <f>'Active Log'!S1226</f>
        <v>0</v>
      </c>
      <c r="D1212">
        <f t="shared" si="57"/>
        <v>0</v>
      </c>
      <c r="E1212">
        <f t="shared" ca="1" si="58"/>
        <v>6450</v>
      </c>
      <c r="F1212" t="str">
        <f t="shared" ca="1" si="59"/>
        <v>80+</v>
      </c>
    </row>
    <row r="1213" spans="1:6" x14ac:dyDescent="0.25">
      <c r="A1213">
        <f>'Active Log'!A1215</f>
        <v>0</v>
      </c>
      <c r="B1213" s="117">
        <f>'Active Log'!L1215</f>
        <v>0</v>
      </c>
      <c r="C1213">
        <f>'Active Log'!S1227</f>
        <v>0</v>
      </c>
      <c r="D1213">
        <f t="shared" si="57"/>
        <v>0</v>
      </c>
      <c r="E1213">
        <f t="shared" ca="1" si="58"/>
        <v>6450</v>
      </c>
      <c r="F1213" t="str">
        <f t="shared" ca="1" si="59"/>
        <v>80+</v>
      </c>
    </row>
    <row r="1214" spans="1:6" x14ac:dyDescent="0.25">
      <c r="A1214">
        <f>'Active Log'!A1216</f>
        <v>0</v>
      </c>
      <c r="B1214" s="117">
        <f>'Active Log'!L1216</f>
        <v>0</v>
      </c>
      <c r="C1214">
        <f>'Active Log'!S1228</f>
        <v>0</v>
      </c>
      <c r="D1214">
        <f t="shared" si="57"/>
        <v>0</v>
      </c>
      <c r="E1214">
        <f t="shared" ca="1" si="58"/>
        <v>6450</v>
      </c>
      <c r="F1214" t="str">
        <f t="shared" ca="1" si="59"/>
        <v>80+</v>
      </c>
    </row>
    <row r="1215" spans="1:6" x14ac:dyDescent="0.25">
      <c r="A1215">
        <f>'Active Log'!A1217</f>
        <v>0</v>
      </c>
      <c r="B1215" s="117">
        <f>'Active Log'!L1217</f>
        <v>0</v>
      </c>
      <c r="C1215">
        <f>'Active Log'!S1229</f>
        <v>0</v>
      </c>
      <c r="D1215">
        <f t="shared" si="57"/>
        <v>0</v>
      </c>
      <c r="E1215">
        <f t="shared" ca="1" si="58"/>
        <v>6450</v>
      </c>
      <c r="F1215" t="str">
        <f t="shared" ca="1" si="59"/>
        <v>80+</v>
      </c>
    </row>
    <row r="1216" spans="1:6" x14ac:dyDescent="0.25">
      <c r="A1216">
        <f>'Active Log'!A1218</f>
        <v>0</v>
      </c>
      <c r="B1216" s="117">
        <f>'Active Log'!L1218</f>
        <v>0</v>
      </c>
      <c r="C1216">
        <f>'Active Log'!S1230</f>
        <v>0</v>
      </c>
      <c r="D1216">
        <f t="shared" si="57"/>
        <v>0</v>
      </c>
      <c r="E1216">
        <f t="shared" ca="1" si="58"/>
        <v>6450</v>
      </c>
      <c r="F1216" t="str">
        <f t="shared" ca="1" si="59"/>
        <v>80+</v>
      </c>
    </row>
    <row r="1217" spans="1:6" x14ac:dyDescent="0.25">
      <c r="A1217">
        <f>'Active Log'!A1219</f>
        <v>0</v>
      </c>
      <c r="B1217" s="117">
        <f>'Active Log'!L1219</f>
        <v>0</v>
      </c>
      <c r="C1217">
        <f>'Active Log'!S1231</f>
        <v>0</v>
      </c>
      <c r="D1217">
        <f t="shared" si="57"/>
        <v>0</v>
      </c>
      <c r="E1217">
        <f t="shared" ca="1" si="58"/>
        <v>6450</v>
      </c>
      <c r="F1217" t="str">
        <f t="shared" ca="1" si="59"/>
        <v>80+</v>
      </c>
    </row>
    <row r="1218" spans="1:6" x14ac:dyDescent="0.25">
      <c r="A1218">
        <f>'Active Log'!A1220</f>
        <v>0</v>
      </c>
      <c r="B1218" s="117">
        <f>'Active Log'!L1220</f>
        <v>0</v>
      </c>
      <c r="C1218">
        <f>'Active Log'!S1232</f>
        <v>0</v>
      </c>
      <c r="D1218">
        <f t="shared" ref="D1218:D1281" si="60">IF(COUNTIFS($A$2:$A$1048576, A1218, $C$2:$C$1048576, "complete")&gt;0, "", _xlfn.MAXIFS($B$2:$B$1048576, $A$2:$A$1048576, A1218, $C$2:$C$1048576, "&lt;&gt;complete"))</f>
        <v>0</v>
      </c>
      <c r="E1218">
        <f t="shared" ref="E1218:E1281" ca="1" si="61">IF(D1218&lt;&gt;"", FLOOR((TODAY()-D1218)/7,1), "")</f>
        <v>6450</v>
      </c>
      <c r="F1218" t="str">
        <f t="shared" ref="F1218:F1281" ca="1" si="62">IF(E1218&lt;&gt;"", VLOOKUP(E1218, $H$2:$I$32, 2, TRUE), "")</f>
        <v>80+</v>
      </c>
    </row>
    <row r="1219" spans="1:6" x14ac:dyDescent="0.25">
      <c r="A1219">
        <f>'Active Log'!A1221</f>
        <v>0</v>
      </c>
      <c r="B1219" s="117">
        <f>'Active Log'!L1221</f>
        <v>0</v>
      </c>
      <c r="C1219">
        <f>'Active Log'!S1233</f>
        <v>0</v>
      </c>
      <c r="D1219">
        <f t="shared" si="60"/>
        <v>0</v>
      </c>
      <c r="E1219">
        <f t="shared" ca="1" si="61"/>
        <v>6450</v>
      </c>
      <c r="F1219" t="str">
        <f t="shared" ca="1" si="62"/>
        <v>80+</v>
      </c>
    </row>
    <row r="1220" spans="1:6" x14ac:dyDescent="0.25">
      <c r="A1220">
        <f>'Active Log'!A1222</f>
        <v>0</v>
      </c>
      <c r="B1220" s="117">
        <f>'Active Log'!L1222</f>
        <v>0</v>
      </c>
      <c r="C1220">
        <f>'Active Log'!S1234</f>
        <v>0</v>
      </c>
      <c r="D1220">
        <f t="shared" si="60"/>
        <v>0</v>
      </c>
      <c r="E1220">
        <f t="shared" ca="1" si="61"/>
        <v>6450</v>
      </c>
      <c r="F1220" t="str">
        <f t="shared" ca="1" si="62"/>
        <v>80+</v>
      </c>
    </row>
    <row r="1221" spans="1:6" x14ac:dyDescent="0.25">
      <c r="A1221">
        <f>'Active Log'!A1223</f>
        <v>0</v>
      </c>
      <c r="B1221" s="117">
        <f>'Active Log'!L1223</f>
        <v>0</v>
      </c>
      <c r="C1221">
        <f>'Active Log'!S1235</f>
        <v>0</v>
      </c>
      <c r="D1221">
        <f t="shared" si="60"/>
        <v>0</v>
      </c>
      <c r="E1221">
        <f t="shared" ca="1" si="61"/>
        <v>6450</v>
      </c>
      <c r="F1221" t="str">
        <f t="shared" ca="1" si="62"/>
        <v>80+</v>
      </c>
    </row>
    <row r="1222" spans="1:6" x14ac:dyDescent="0.25">
      <c r="A1222">
        <f>'Active Log'!A1224</f>
        <v>0</v>
      </c>
      <c r="B1222" s="117">
        <f>'Active Log'!L1224</f>
        <v>0</v>
      </c>
      <c r="C1222">
        <f>'Active Log'!S1236</f>
        <v>0</v>
      </c>
      <c r="D1222">
        <f t="shared" si="60"/>
        <v>0</v>
      </c>
      <c r="E1222">
        <f t="shared" ca="1" si="61"/>
        <v>6450</v>
      </c>
      <c r="F1222" t="str">
        <f t="shared" ca="1" si="62"/>
        <v>80+</v>
      </c>
    </row>
    <row r="1223" spans="1:6" x14ac:dyDescent="0.25">
      <c r="A1223">
        <f>'Active Log'!A1225</f>
        <v>0</v>
      </c>
      <c r="B1223" s="117">
        <f>'Active Log'!L1225</f>
        <v>0</v>
      </c>
      <c r="C1223">
        <f>'Active Log'!S1237</f>
        <v>0</v>
      </c>
      <c r="D1223">
        <f t="shared" si="60"/>
        <v>0</v>
      </c>
      <c r="E1223">
        <f t="shared" ca="1" si="61"/>
        <v>6450</v>
      </c>
      <c r="F1223" t="str">
        <f t="shared" ca="1" si="62"/>
        <v>80+</v>
      </c>
    </row>
    <row r="1224" spans="1:6" x14ac:dyDescent="0.25">
      <c r="A1224">
        <f>'Active Log'!A1226</f>
        <v>0</v>
      </c>
      <c r="B1224" s="117">
        <f>'Active Log'!L1226</f>
        <v>0</v>
      </c>
      <c r="C1224">
        <f>'Active Log'!S1238</f>
        <v>0</v>
      </c>
      <c r="D1224">
        <f t="shared" si="60"/>
        <v>0</v>
      </c>
      <c r="E1224">
        <f t="shared" ca="1" si="61"/>
        <v>6450</v>
      </c>
      <c r="F1224" t="str">
        <f t="shared" ca="1" si="62"/>
        <v>80+</v>
      </c>
    </row>
    <row r="1225" spans="1:6" x14ac:dyDescent="0.25">
      <c r="A1225">
        <f>'Active Log'!A1227</f>
        <v>0</v>
      </c>
      <c r="B1225" s="117">
        <f>'Active Log'!L1227</f>
        <v>0</v>
      </c>
      <c r="C1225">
        <f>'Active Log'!S1239</f>
        <v>0</v>
      </c>
      <c r="D1225">
        <f t="shared" si="60"/>
        <v>0</v>
      </c>
      <c r="E1225">
        <f t="shared" ca="1" si="61"/>
        <v>6450</v>
      </c>
      <c r="F1225" t="str">
        <f t="shared" ca="1" si="62"/>
        <v>80+</v>
      </c>
    </row>
    <row r="1226" spans="1:6" x14ac:dyDescent="0.25">
      <c r="A1226">
        <f>'Active Log'!A1228</f>
        <v>0</v>
      </c>
      <c r="B1226" s="117">
        <f>'Active Log'!L1228</f>
        <v>0</v>
      </c>
      <c r="C1226">
        <f>'Active Log'!S1240</f>
        <v>0</v>
      </c>
      <c r="D1226">
        <f t="shared" si="60"/>
        <v>0</v>
      </c>
      <c r="E1226">
        <f t="shared" ca="1" si="61"/>
        <v>6450</v>
      </c>
      <c r="F1226" t="str">
        <f t="shared" ca="1" si="62"/>
        <v>80+</v>
      </c>
    </row>
    <row r="1227" spans="1:6" x14ac:dyDescent="0.25">
      <c r="A1227">
        <f>'Active Log'!A1229</f>
        <v>0</v>
      </c>
      <c r="B1227" s="117">
        <f>'Active Log'!L1229</f>
        <v>0</v>
      </c>
      <c r="C1227">
        <f>'Active Log'!S1241</f>
        <v>0</v>
      </c>
      <c r="D1227">
        <f t="shared" si="60"/>
        <v>0</v>
      </c>
      <c r="E1227">
        <f t="shared" ca="1" si="61"/>
        <v>6450</v>
      </c>
      <c r="F1227" t="str">
        <f t="shared" ca="1" si="62"/>
        <v>80+</v>
      </c>
    </row>
    <row r="1228" spans="1:6" x14ac:dyDescent="0.25">
      <c r="A1228">
        <f>'Active Log'!A1230</f>
        <v>0</v>
      </c>
      <c r="B1228" s="117">
        <f>'Active Log'!L1230</f>
        <v>0</v>
      </c>
      <c r="C1228">
        <f>'Active Log'!S1242</f>
        <v>0</v>
      </c>
      <c r="D1228">
        <f t="shared" si="60"/>
        <v>0</v>
      </c>
      <c r="E1228">
        <f t="shared" ca="1" si="61"/>
        <v>6450</v>
      </c>
      <c r="F1228" t="str">
        <f t="shared" ca="1" si="62"/>
        <v>80+</v>
      </c>
    </row>
    <row r="1229" spans="1:6" x14ac:dyDescent="0.25">
      <c r="A1229">
        <f>'Active Log'!A1231</f>
        <v>0</v>
      </c>
      <c r="B1229" s="117">
        <f>'Active Log'!L1231</f>
        <v>0</v>
      </c>
      <c r="C1229">
        <f>'Active Log'!S1243</f>
        <v>0</v>
      </c>
      <c r="D1229">
        <f t="shared" si="60"/>
        <v>0</v>
      </c>
      <c r="E1229">
        <f t="shared" ca="1" si="61"/>
        <v>6450</v>
      </c>
      <c r="F1229" t="str">
        <f t="shared" ca="1" si="62"/>
        <v>80+</v>
      </c>
    </row>
    <row r="1230" spans="1:6" x14ac:dyDescent="0.25">
      <c r="A1230">
        <f>'Active Log'!A1232</f>
        <v>0</v>
      </c>
      <c r="B1230" s="117">
        <f>'Active Log'!L1232</f>
        <v>0</v>
      </c>
      <c r="C1230">
        <f>'Active Log'!S1244</f>
        <v>0</v>
      </c>
      <c r="D1230">
        <f t="shared" si="60"/>
        <v>0</v>
      </c>
      <c r="E1230">
        <f t="shared" ca="1" si="61"/>
        <v>6450</v>
      </c>
      <c r="F1230" t="str">
        <f t="shared" ca="1" si="62"/>
        <v>80+</v>
      </c>
    </row>
    <row r="1231" spans="1:6" x14ac:dyDescent="0.25">
      <c r="A1231">
        <f>'Active Log'!A1233</f>
        <v>0</v>
      </c>
      <c r="B1231" s="117">
        <f>'Active Log'!L1233</f>
        <v>0</v>
      </c>
      <c r="C1231">
        <f>'Active Log'!S1245</f>
        <v>0</v>
      </c>
      <c r="D1231">
        <f t="shared" si="60"/>
        <v>0</v>
      </c>
      <c r="E1231">
        <f t="shared" ca="1" si="61"/>
        <v>6450</v>
      </c>
      <c r="F1231" t="str">
        <f t="shared" ca="1" si="62"/>
        <v>80+</v>
      </c>
    </row>
    <row r="1232" spans="1:6" x14ac:dyDescent="0.25">
      <c r="A1232">
        <f>'Active Log'!A1234</f>
        <v>0</v>
      </c>
      <c r="B1232" s="117">
        <f>'Active Log'!L1234</f>
        <v>0</v>
      </c>
      <c r="C1232">
        <f>'Active Log'!S1246</f>
        <v>0</v>
      </c>
      <c r="D1232">
        <f t="shared" si="60"/>
        <v>0</v>
      </c>
      <c r="E1232">
        <f t="shared" ca="1" si="61"/>
        <v>6450</v>
      </c>
      <c r="F1232" t="str">
        <f t="shared" ca="1" si="62"/>
        <v>80+</v>
      </c>
    </row>
    <row r="1233" spans="1:6" x14ac:dyDescent="0.25">
      <c r="A1233">
        <f>'Active Log'!A1235</f>
        <v>0</v>
      </c>
      <c r="B1233" s="117">
        <f>'Active Log'!L1235</f>
        <v>0</v>
      </c>
      <c r="C1233">
        <f>'Active Log'!S1247</f>
        <v>0</v>
      </c>
      <c r="D1233">
        <f t="shared" si="60"/>
        <v>0</v>
      </c>
      <c r="E1233">
        <f t="shared" ca="1" si="61"/>
        <v>6450</v>
      </c>
      <c r="F1233" t="str">
        <f t="shared" ca="1" si="62"/>
        <v>80+</v>
      </c>
    </row>
    <row r="1234" spans="1:6" x14ac:dyDescent="0.25">
      <c r="A1234">
        <f>'Active Log'!A1236</f>
        <v>0</v>
      </c>
      <c r="B1234" s="117">
        <f>'Active Log'!L1236</f>
        <v>0</v>
      </c>
      <c r="C1234">
        <f>'Active Log'!S1248</f>
        <v>0</v>
      </c>
      <c r="D1234">
        <f t="shared" si="60"/>
        <v>0</v>
      </c>
      <c r="E1234">
        <f t="shared" ca="1" si="61"/>
        <v>6450</v>
      </c>
      <c r="F1234" t="str">
        <f t="shared" ca="1" si="62"/>
        <v>80+</v>
      </c>
    </row>
    <row r="1235" spans="1:6" x14ac:dyDescent="0.25">
      <c r="A1235">
        <f>'Active Log'!A1237</f>
        <v>0</v>
      </c>
      <c r="B1235" s="117">
        <f>'Active Log'!L1237</f>
        <v>0</v>
      </c>
      <c r="C1235">
        <f>'Active Log'!S1249</f>
        <v>0</v>
      </c>
      <c r="D1235">
        <f t="shared" si="60"/>
        <v>0</v>
      </c>
      <c r="E1235">
        <f t="shared" ca="1" si="61"/>
        <v>6450</v>
      </c>
      <c r="F1235" t="str">
        <f t="shared" ca="1" si="62"/>
        <v>80+</v>
      </c>
    </row>
    <row r="1236" spans="1:6" x14ac:dyDescent="0.25">
      <c r="A1236">
        <f>'Active Log'!A1238</f>
        <v>0</v>
      </c>
      <c r="B1236" s="117">
        <f>'Active Log'!L1238</f>
        <v>0</v>
      </c>
      <c r="C1236">
        <f>'Active Log'!S1250</f>
        <v>0</v>
      </c>
      <c r="D1236">
        <f t="shared" si="60"/>
        <v>0</v>
      </c>
      <c r="E1236">
        <f t="shared" ca="1" si="61"/>
        <v>6450</v>
      </c>
      <c r="F1236" t="str">
        <f t="shared" ca="1" si="62"/>
        <v>80+</v>
      </c>
    </row>
    <row r="1237" spans="1:6" x14ac:dyDescent="0.25">
      <c r="A1237">
        <f>'Active Log'!A1239</f>
        <v>0</v>
      </c>
      <c r="B1237" s="117">
        <f>'Active Log'!L1239</f>
        <v>0</v>
      </c>
      <c r="C1237">
        <f>'Active Log'!S1251</f>
        <v>0</v>
      </c>
      <c r="D1237">
        <f t="shared" si="60"/>
        <v>0</v>
      </c>
      <c r="E1237">
        <f t="shared" ca="1" si="61"/>
        <v>6450</v>
      </c>
      <c r="F1237" t="str">
        <f t="shared" ca="1" si="62"/>
        <v>80+</v>
      </c>
    </row>
    <row r="1238" spans="1:6" x14ac:dyDescent="0.25">
      <c r="A1238">
        <f>'Active Log'!A1240</f>
        <v>0</v>
      </c>
      <c r="B1238" s="117">
        <f>'Active Log'!L1240</f>
        <v>0</v>
      </c>
      <c r="C1238">
        <f>'Active Log'!S1252</f>
        <v>0</v>
      </c>
      <c r="D1238">
        <f t="shared" si="60"/>
        <v>0</v>
      </c>
      <c r="E1238">
        <f t="shared" ca="1" si="61"/>
        <v>6450</v>
      </c>
      <c r="F1238" t="str">
        <f t="shared" ca="1" si="62"/>
        <v>80+</v>
      </c>
    </row>
    <row r="1239" spans="1:6" x14ac:dyDescent="0.25">
      <c r="A1239">
        <f>'Active Log'!A1241</f>
        <v>0</v>
      </c>
      <c r="B1239" s="117">
        <f>'Active Log'!L1241</f>
        <v>0</v>
      </c>
      <c r="C1239">
        <f>'Active Log'!S1253</f>
        <v>0</v>
      </c>
      <c r="D1239">
        <f t="shared" si="60"/>
        <v>0</v>
      </c>
      <c r="E1239">
        <f t="shared" ca="1" si="61"/>
        <v>6450</v>
      </c>
      <c r="F1239" t="str">
        <f t="shared" ca="1" si="62"/>
        <v>80+</v>
      </c>
    </row>
    <row r="1240" spans="1:6" x14ac:dyDescent="0.25">
      <c r="A1240">
        <f>'Active Log'!A1242</f>
        <v>0</v>
      </c>
      <c r="B1240" s="117">
        <f>'Active Log'!L1242</f>
        <v>0</v>
      </c>
      <c r="C1240">
        <f>'Active Log'!S1254</f>
        <v>0</v>
      </c>
      <c r="D1240">
        <f t="shared" si="60"/>
        <v>0</v>
      </c>
      <c r="E1240">
        <f t="shared" ca="1" si="61"/>
        <v>6450</v>
      </c>
      <c r="F1240" t="str">
        <f t="shared" ca="1" si="62"/>
        <v>80+</v>
      </c>
    </row>
    <row r="1241" spans="1:6" x14ac:dyDescent="0.25">
      <c r="A1241">
        <f>'Active Log'!A1243</f>
        <v>0</v>
      </c>
      <c r="B1241" s="117">
        <f>'Active Log'!L1243</f>
        <v>0</v>
      </c>
      <c r="C1241">
        <f>'Active Log'!S1255</f>
        <v>0</v>
      </c>
      <c r="D1241">
        <f t="shared" si="60"/>
        <v>0</v>
      </c>
      <c r="E1241">
        <f t="shared" ca="1" si="61"/>
        <v>6450</v>
      </c>
      <c r="F1241" t="str">
        <f t="shared" ca="1" si="62"/>
        <v>80+</v>
      </c>
    </row>
    <row r="1242" spans="1:6" x14ac:dyDescent="0.25">
      <c r="A1242">
        <f>'Active Log'!A1244</f>
        <v>0</v>
      </c>
      <c r="B1242" s="117">
        <f>'Active Log'!L1244</f>
        <v>0</v>
      </c>
      <c r="C1242">
        <f>'Active Log'!S1256</f>
        <v>0</v>
      </c>
      <c r="D1242">
        <f t="shared" si="60"/>
        <v>0</v>
      </c>
      <c r="E1242">
        <f t="shared" ca="1" si="61"/>
        <v>6450</v>
      </c>
      <c r="F1242" t="str">
        <f t="shared" ca="1" si="62"/>
        <v>80+</v>
      </c>
    </row>
    <row r="1243" spans="1:6" x14ac:dyDescent="0.25">
      <c r="A1243">
        <f>'Active Log'!A1245</f>
        <v>0</v>
      </c>
      <c r="B1243" s="117">
        <f>'Active Log'!L1245</f>
        <v>0</v>
      </c>
      <c r="C1243">
        <f>'Active Log'!S1257</f>
        <v>0</v>
      </c>
      <c r="D1243">
        <f t="shared" si="60"/>
        <v>0</v>
      </c>
      <c r="E1243">
        <f t="shared" ca="1" si="61"/>
        <v>6450</v>
      </c>
      <c r="F1243" t="str">
        <f t="shared" ca="1" si="62"/>
        <v>80+</v>
      </c>
    </row>
    <row r="1244" spans="1:6" x14ac:dyDescent="0.25">
      <c r="A1244">
        <f>'Active Log'!A1246</f>
        <v>0</v>
      </c>
      <c r="B1244" s="117">
        <f>'Active Log'!L1246</f>
        <v>0</v>
      </c>
      <c r="C1244">
        <f>'Active Log'!S1258</f>
        <v>0</v>
      </c>
      <c r="D1244">
        <f t="shared" si="60"/>
        <v>0</v>
      </c>
      <c r="E1244">
        <f t="shared" ca="1" si="61"/>
        <v>6450</v>
      </c>
      <c r="F1244" t="str">
        <f t="shared" ca="1" si="62"/>
        <v>80+</v>
      </c>
    </row>
    <row r="1245" spans="1:6" x14ac:dyDescent="0.25">
      <c r="A1245">
        <f>'Active Log'!A1247</f>
        <v>0</v>
      </c>
      <c r="B1245" s="117">
        <f>'Active Log'!L1247</f>
        <v>0</v>
      </c>
      <c r="C1245">
        <f>'Active Log'!S1259</f>
        <v>0</v>
      </c>
      <c r="D1245">
        <f t="shared" si="60"/>
        <v>0</v>
      </c>
      <c r="E1245">
        <f t="shared" ca="1" si="61"/>
        <v>6450</v>
      </c>
      <c r="F1245" t="str">
        <f t="shared" ca="1" si="62"/>
        <v>80+</v>
      </c>
    </row>
    <row r="1246" spans="1:6" x14ac:dyDescent="0.25">
      <c r="A1246">
        <f>'Active Log'!A1248</f>
        <v>0</v>
      </c>
      <c r="B1246" s="117">
        <f>'Active Log'!L1248</f>
        <v>0</v>
      </c>
      <c r="C1246">
        <f>'Active Log'!S1260</f>
        <v>0</v>
      </c>
      <c r="D1246">
        <f t="shared" si="60"/>
        <v>0</v>
      </c>
      <c r="E1246">
        <f t="shared" ca="1" si="61"/>
        <v>6450</v>
      </c>
      <c r="F1246" t="str">
        <f t="shared" ca="1" si="62"/>
        <v>80+</v>
      </c>
    </row>
    <row r="1247" spans="1:6" x14ac:dyDescent="0.25">
      <c r="A1247">
        <f>'Active Log'!A1249</f>
        <v>0</v>
      </c>
      <c r="B1247" s="117">
        <f>'Active Log'!L1249</f>
        <v>0</v>
      </c>
      <c r="C1247">
        <f>'Active Log'!S1261</f>
        <v>0</v>
      </c>
      <c r="D1247">
        <f t="shared" si="60"/>
        <v>0</v>
      </c>
      <c r="E1247">
        <f t="shared" ca="1" si="61"/>
        <v>6450</v>
      </c>
      <c r="F1247" t="str">
        <f t="shared" ca="1" si="62"/>
        <v>80+</v>
      </c>
    </row>
    <row r="1248" spans="1:6" x14ac:dyDescent="0.25">
      <c r="A1248">
        <f>'Active Log'!A1250</f>
        <v>0</v>
      </c>
      <c r="B1248" s="117">
        <f>'Active Log'!L1250</f>
        <v>0</v>
      </c>
      <c r="C1248">
        <f>'Active Log'!S1262</f>
        <v>0</v>
      </c>
      <c r="D1248">
        <f t="shared" si="60"/>
        <v>0</v>
      </c>
      <c r="E1248">
        <f t="shared" ca="1" si="61"/>
        <v>6450</v>
      </c>
      <c r="F1248" t="str">
        <f t="shared" ca="1" si="62"/>
        <v>80+</v>
      </c>
    </row>
    <row r="1249" spans="1:6" x14ac:dyDescent="0.25">
      <c r="A1249">
        <f>'Active Log'!A1251</f>
        <v>0</v>
      </c>
      <c r="B1249" s="117">
        <f>'Active Log'!L1251</f>
        <v>0</v>
      </c>
      <c r="C1249">
        <f>'Active Log'!S1263</f>
        <v>0</v>
      </c>
      <c r="D1249">
        <f t="shared" si="60"/>
        <v>0</v>
      </c>
      <c r="E1249">
        <f t="shared" ca="1" si="61"/>
        <v>6450</v>
      </c>
      <c r="F1249" t="str">
        <f t="shared" ca="1" si="62"/>
        <v>80+</v>
      </c>
    </row>
    <row r="1250" spans="1:6" x14ac:dyDescent="0.25">
      <c r="A1250">
        <f>'Active Log'!A1252</f>
        <v>0</v>
      </c>
      <c r="B1250" s="117">
        <f>'Active Log'!L1252</f>
        <v>0</v>
      </c>
      <c r="C1250">
        <f>'Active Log'!S1264</f>
        <v>0</v>
      </c>
      <c r="D1250">
        <f t="shared" si="60"/>
        <v>0</v>
      </c>
      <c r="E1250">
        <f t="shared" ca="1" si="61"/>
        <v>6450</v>
      </c>
      <c r="F1250" t="str">
        <f t="shared" ca="1" si="62"/>
        <v>80+</v>
      </c>
    </row>
    <row r="1251" spans="1:6" x14ac:dyDescent="0.25">
      <c r="A1251">
        <f>'Active Log'!A1253</f>
        <v>0</v>
      </c>
      <c r="B1251" s="117">
        <f>'Active Log'!L1253</f>
        <v>0</v>
      </c>
      <c r="C1251">
        <f>'Active Log'!S1265</f>
        <v>0</v>
      </c>
      <c r="D1251">
        <f t="shared" si="60"/>
        <v>0</v>
      </c>
      <c r="E1251">
        <f t="shared" ca="1" si="61"/>
        <v>6450</v>
      </c>
      <c r="F1251" t="str">
        <f t="shared" ca="1" si="62"/>
        <v>80+</v>
      </c>
    </row>
    <row r="1252" spans="1:6" x14ac:dyDescent="0.25">
      <c r="A1252">
        <f>'Active Log'!A1254</f>
        <v>0</v>
      </c>
      <c r="B1252" s="117">
        <f>'Active Log'!L1254</f>
        <v>0</v>
      </c>
      <c r="C1252">
        <f>'Active Log'!S1266</f>
        <v>0</v>
      </c>
      <c r="D1252">
        <f t="shared" si="60"/>
        <v>0</v>
      </c>
      <c r="E1252">
        <f t="shared" ca="1" si="61"/>
        <v>6450</v>
      </c>
      <c r="F1252" t="str">
        <f t="shared" ca="1" si="62"/>
        <v>80+</v>
      </c>
    </row>
    <row r="1253" spans="1:6" x14ac:dyDescent="0.25">
      <c r="A1253">
        <f>'Active Log'!A1255</f>
        <v>0</v>
      </c>
      <c r="B1253" s="117">
        <f>'Active Log'!L1255</f>
        <v>0</v>
      </c>
      <c r="C1253">
        <f>'Active Log'!S1267</f>
        <v>0</v>
      </c>
      <c r="D1253">
        <f t="shared" si="60"/>
        <v>0</v>
      </c>
      <c r="E1253">
        <f t="shared" ca="1" si="61"/>
        <v>6450</v>
      </c>
      <c r="F1253" t="str">
        <f t="shared" ca="1" si="62"/>
        <v>80+</v>
      </c>
    </row>
    <row r="1254" spans="1:6" x14ac:dyDescent="0.25">
      <c r="A1254">
        <f>'Active Log'!A1256</f>
        <v>0</v>
      </c>
      <c r="B1254" s="117">
        <f>'Active Log'!L1256</f>
        <v>0</v>
      </c>
      <c r="C1254">
        <f>'Active Log'!S1268</f>
        <v>0</v>
      </c>
      <c r="D1254">
        <f t="shared" si="60"/>
        <v>0</v>
      </c>
      <c r="E1254">
        <f t="shared" ca="1" si="61"/>
        <v>6450</v>
      </c>
      <c r="F1254" t="str">
        <f t="shared" ca="1" si="62"/>
        <v>80+</v>
      </c>
    </row>
    <row r="1255" spans="1:6" x14ac:dyDescent="0.25">
      <c r="A1255">
        <f>'Active Log'!A1257</f>
        <v>0</v>
      </c>
      <c r="B1255" s="117">
        <f>'Active Log'!L1257</f>
        <v>0</v>
      </c>
      <c r="C1255">
        <f>'Active Log'!S1269</f>
        <v>0</v>
      </c>
      <c r="D1255">
        <f t="shared" si="60"/>
        <v>0</v>
      </c>
      <c r="E1255">
        <f t="shared" ca="1" si="61"/>
        <v>6450</v>
      </c>
      <c r="F1255" t="str">
        <f t="shared" ca="1" si="62"/>
        <v>80+</v>
      </c>
    </row>
    <row r="1256" spans="1:6" x14ac:dyDescent="0.25">
      <c r="A1256">
        <f>'Active Log'!A1258</f>
        <v>0</v>
      </c>
      <c r="B1256" s="117">
        <f>'Active Log'!L1258</f>
        <v>0</v>
      </c>
      <c r="C1256">
        <f>'Active Log'!S1270</f>
        <v>0</v>
      </c>
      <c r="D1256">
        <f t="shared" si="60"/>
        <v>0</v>
      </c>
      <c r="E1256">
        <f t="shared" ca="1" si="61"/>
        <v>6450</v>
      </c>
      <c r="F1256" t="str">
        <f t="shared" ca="1" si="62"/>
        <v>80+</v>
      </c>
    </row>
    <row r="1257" spans="1:6" x14ac:dyDescent="0.25">
      <c r="A1257">
        <f>'Active Log'!A1259</f>
        <v>0</v>
      </c>
      <c r="B1257" s="117">
        <f>'Active Log'!L1259</f>
        <v>0</v>
      </c>
      <c r="C1257">
        <f>'Active Log'!S1271</f>
        <v>0</v>
      </c>
      <c r="D1257">
        <f t="shared" si="60"/>
        <v>0</v>
      </c>
      <c r="E1257">
        <f t="shared" ca="1" si="61"/>
        <v>6450</v>
      </c>
      <c r="F1257" t="str">
        <f t="shared" ca="1" si="62"/>
        <v>80+</v>
      </c>
    </row>
    <row r="1258" spans="1:6" x14ac:dyDescent="0.25">
      <c r="A1258">
        <f>'Active Log'!A1260</f>
        <v>0</v>
      </c>
      <c r="B1258" s="117">
        <f>'Active Log'!L1260</f>
        <v>0</v>
      </c>
      <c r="C1258">
        <f>'Active Log'!S1272</f>
        <v>0</v>
      </c>
      <c r="D1258">
        <f t="shared" si="60"/>
        <v>0</v>
      </c>
      <c r="E1258">
        <f t="shared" ca="1" si="61"/>
        <v>6450</v>
      </c>
      <c r="F1258" t="str">
        <f t="shared" ca="1" si="62"/>
        <v>80+</v>
      </c>
    </row>
    <row r="1259" spans="1:6" x14ac:dyDescent="0.25">
      <c r="A1259">
        <f>'Active Log'!A1261</f>
        <v>0</v>
      </c>
      <c r="B1259" s="117">
        <f>'Active Log'!L1261</f>
        <v>0</v>
      </c>
      <c r="C1259">
        <f>'Active Log'!S1273</f>
        <v>0</v>
      </c>
      <c r="D1259">
        <f t="shared" si="60"/>
        <v>0</v>
      </c>
      <c r="E1259">
        <f t="shared" ca="1" si="61"/>
        <v>6450</v>
      </c>
      <c r="F1259" t="str">
        <f t="shared" ca="1" si="62"/>
        <v>80+</v>
      </c>
    </row>
    <row r="1260" spans="1:6" x14ac:dyDescent="0.25">
      <c r="A1260">
        <f>'Active Log'!A1262</f>
        <v>0</v>
      </c>
      <c r="B1260" s="117">
        <f>'Active Log'!L1262</f>
        <v>0</v>
      </c>
      <c r="C1260">
        <f>'Active Log'!S1274</f>
        <v>0</v>
      </c>
      <c r="D1260">
        <f t="shared" si="60"/>
        <v>0</v>
      </c>
      <c r="E1260">
        <f t="shared" ca="1" si="61"/>
        <v>6450</v>
      </c>
      <c r="F1260" t="str">
        <f t="shared" ca="1" si="62"/>
        <v>80+</v>
      </c>
    </row>
    <row r="1261" spans="1:6" x14ac:dyDescent="0.25">
      <c r="A1261">
        <f>'Active Log'!A1263</f>
        <v>0</v>
      </c>
      <c r="B1261" s="117">
        <f>'Active Log'!L1263</f>
        <v>0</v>
      </c>
      <c r="C1261">
        <f>'Active Log'!S1275</f>
        <v>0</v>
      </c>
      <c r="D1261">
        <f t="shared" si="60"/>
        <v>0</v>
      </c>
      <c r="E1261">
        <f t="shared" ca="1" si="61"/>
        <v>6450</v>
      </c>
      <c r="F1261" t="str">
        <f t="shared" ca="1" si="62"/>
        <v>80+</v>
      </c>
    </row>
    <row r="1262" spans="1:6" x14ac:dyDescent="0.25">
      <c r="A1262">
        <f>'Active Log'!A1264</f>
        <v>0</v>
      </c>
      <c r="B1262" s="117">
        <f>'Active Log'!L1264</f>
        <v>0</v>
      </c>
      <c r="C1262">
        <f>'Active Log'!S1276</f>
        <v>0</v>
      </c>
      <c r="D1262">
        <f t="shared" si="60"/>
        <v>0</v>
      </c>
      <c r="E1262">
        <f t="shared" ca="1" si="61"/>
        <v>6450</v>
      </c>
      <c r="F1262" t="str">
        <f t="shared" ca="1" si="62"/>
        <v>80+</v>
      </c>
    </row>
    <row r="1263" spans="1:6" x14ac:dyDescent="0.25">
      <c r="A1263">
        <f>'Active Log'!A1265</f>
        <v>0</v>
      </c>
      <c r="B1263" s="117">
        <f>'Active Log'!L1265</f>
        <v>0</v>
      </c>
      <c r="C1263">
        <f>'Active Log'!S1277</f>
        <v>0</v>
      </c>
      <c r="D1263">
        <f t="shared" si="60"/>
        <v>0</v>
      </c>
      <c r="E1263">
        <f t="shared" ca="1" si="61"/>
        <v>6450</v>
      </c>
      <c r="F1263" t="str">
        <f t="shared" ca="1" si="62"/>
        <v>80+</v>
      </c>
    </row>
    <row r="1264" spans="1:6" x14ac:dyDescent="0.25">
      <c r="A1264">
        <f>'Active Log'!A1266</f>
        <v>0</v>
      </c>
      <c r="B1264" s="117">
        <f>'Active Log'!L1266</f>
        <v>0</v>
      </c>
      <c r="C1264">
        <f>'Active Log'!S1278</f>
        <v>0</v>
      </c>
      <c r="D1264">
        <f t="shared" si="60"/>
        <v>0</v>
      </c>
      <c r="E1264">
        <f t="shared" ca="1" si="61"/>
        <v>6450</v>
      </c>
      <c r="F1264" t="str">
        <f t="shared" ca="1" si="62"/>
        <v>80+</v>
      </c>
    </row>
    <row r="1265" spans="1:6" x14ac:dyDescent="0.25">
      <c r="A1265">
        <f>'Active Log'!A1267</f>
        <v>0</v>
      </c>
      <c r="B1265" s="117">
        <f>'Active Log'!L1267</f>
        <v>0</v>
      </c>
      <c r="C1265">
        <f>'Active Log'!S1279</f>
        <v>0</v>
      </c>
      <c r="D1265">
        <f t="shared" si="60"/>
        <v>0</v>
      </c>
      <c r="E1265">
        <f t="shared" ca="1" si="61"/>
        <v>6450</v>
      </c>
      <c r="F1265" t="str">
        <f t="shared" ca="1" si="62"/>
        <v>80+</v>
      </c>
    </row>
    <row r="1266" spans="1:6" x14ac:dyDescent="0.25">
      <c r="A1266">
        <f>'Active Log'!A1268</f>
        <v>0</v>
      </c>
      <c r="B1266" s="117">
        <f>'Active Log'!L1268</f>
        <v>0</v>
      </c>
      <c r="C1266">
        <f>'Active Log'!S1280</f>
        <v>0</v>
      </c>
      <c r="D1266">
        <f t="shared" si="60"/>
        <v>0</v>
      </c>
      <c r="E1266">
        <f t="shared" ca="1" si="61"/>
        <v>6450</v>
      </c>
      <c r="F1266" t="str">
        <f t="shared" ca="1" si="62"/>
        <v>80+</v>
      </c>
    </row>
    <row r="1267" spans="1:6" x14ac:dyDescent="0.25">
      <c r="A1267">
        <f>'Active Log'!A1269</f>
        <v>0</v>
      </c>
      <c r="B1267" s="117">
        <f>'Active Log'!L1269</f>
        <v>0</v>
      </c>
      <c r="C1267">
        <f>'Active Log'!S1281</f>
        <v>0</v>
      </c>
      <c r="D1267">
        <f t="shared" si="60"/>
        <v>0</v>
      </c>
      <c r="E1267">
        <f t="shared" ca="1" si="61"/>
        <v>6450</v>
      </c>
      <c r="F1267" t="str">
        <f t="shared" ca="1" si="62"/>
        <v>80+</v>
      </c>
    </row>
    <row r="1268" spans="1:6" x14ac:dyDescent="0.25">
      <c r="A1268">
        <f>'Active Log'!A1270</f>
        <v>0</v>
      </c>
      <c r="B1268" s="117">
        <f>'Active Log'!L1270</f>
        <v>0</v>
      </c>
      <c r="C1268">
        <f>'Active Log'!S1282</f>
        <v>0</v>
      </c>
      <c r="D1268">
        <f t="shared" si="60"/>
        <v>0</v>
      </c>
      <c r="E1268">
        <f t="shared" ca="1" si="61"/>
        <v>6450</v>
      </c>
      <c r="F1268" t="str">
        <f t="shared" ca="1" si="62"/>
        <v>80+</v>
      </c>
    </row>
    <row r="1269" spans="1:6" x14ac:dyDescent="0.25">
      <c r="A1269">
        <f>'Active Log'!A1271</f>
        <v>0</v>
      </c>
      <c r="B1269" s="117">
        <f>'Active Log'!L1271</f>
        <v>0</v>
      </c>
      <c r="C1269">
        <f>'Active Log'!S1283</f>
        <v>0</v>
      </c>
      <c r="D1269">
        <f t="shared" si="60"/>
        <v>0</v>
      </c>
      <c r="E1269">
        <f t="shared" ca="1" si="61"/>
        <v>6450</v>
      </c>
      <c r="F1269" t="str">
        <f t="shared" ca="1" si="62"/>
        <v>80+</v>
      </c>
    </row>
    <row r="1270" spans="1:6" x14ac:dyDescent="0.25">
      <c r="A1270">
        <f>'Active Log'!A1272</f>
        <v>0</v>
      </c>
      <c r="B1270" s="117">
        <f>'Active Log'!L1272</f>
        <v>0</v>
      </c>
      <c r="C1270">
        <f>'Active Log'!S1284</f>
        <v>0</v>
      </c>
      <c r="D1270">
        <f t="shared" si="60"/>
        <v>0</v>
      </c>
      <c r="E1270">
        <f t="shared" ca="1" si="61"/>
        <v>6450</v>
      </c>
      <c r="F1270" t="str">
        <f t="shared" ca="1" si="62"/>
        <v>80+</v>
      </c>
    </row>
    <row r="1271" spans="1:6" x14ac:dyDescent="0.25">
      <c r="A1271">
        <f>'Active Log'!A1273</f>
        <v>0</v>
      </c>
      <c r="B1271" s="117">
        <f>'Active Log'!L1273</f>
        <v>0</v>
      </c>
      <c r="C1271">
        <f>'Active Log'!S1285</f>
        <v>0</v>
      </c>
      <c r="D1271">
        <f t="shared" si="60"/>
        <v>0</v>
      </c>
      <c r="E1271">
        <f t="shared" ca="1" si="61"/>
        <v>6450</v>
      </c>
      <c r="F1271" t="str">
        <f t="shared" ca="1" si="62"/>
        <v>80+</v>
      </c>
    </row>
    <row r="1272" spans="1:6" x14ac:dyDescent="0.25">
      <c r="A1272">
        <f>'Active Log'!A1274</f>
        <v>0</v>
      </c>
      <c r="B1272" s="117">
        <f>'Active Log'!L1274</f>
        <v>0</v>
      </c>
      <c r="C1272">
        <f>'Active Log'!S1286</f>
        <v>0</v>
      </c>
      <c r="D1272">
        <f t="shared" si="60"/>
        <v>0</v>
      </c>
      <c r="E1272">
        <f t="shared" ca="1" si="61"/>
        <v>6450</v>
      </c>
      <c r="F1272" t="str">
        <f t="shared" ca="1" si="62"/>
        <v>80+</v>
      </c>
    </row>
    <row r="1273" spans="1:6" x14ac:dyDescent="0.25">
      <c r="A1273">
        <f>'Active Log'!A1275</f>
        <v>0</v>
      </c>
      <c r="B1273" s="117">
        <f>'Active Log'!L1275</f>
        <v>0</v>
      </c>
      <c r="C1273">
        <f>'Active Log'!S1287</f>
        <v>0</v>
      </c>
      <c r="D1273">
        <f t="shared" si="60"/>
        <v>0</v>
      </c>
      <c r="E1273">
        <f t="shared" ca="1" si="61"/>
        <v>6450</v>
      </c>
      <c r="F1273" t="str">
        <f t="shared" ca="1" si="62"/>
        <v>80+</v>
      </c>
    </row>
    <row r="1274" spans="1:6" x14ac:dyDescent="0.25">
      <c r="A1274">
        <f>'Active Log'!A1276</f>
        <v>0</v>
      </c>
      <c r="B1274" s="117">
        <f>'Active Log'!L1276</f>
        <v>0</v>
      </c>
      <c r="C1274">
        <f>'Active Log'!S1288</f>
        <v>0</v>
      </c>
      <c r="D1274">
        <f t="shared" si="60"/>
        <v>0</v>
      </c>
      <c r="E1274">
        <f t="shared" ca="1" si="61"/>
        <v>6450</v>
      </c>
      <c r="F1274" t="str">
        <f t="shared" ca="1" si="62"/>
        <v>80+</v>
      </c>
    </row>
    <row r="1275" spans="1:6" x14ac:dyDescent="0.25">
      <c r="A1275">
        <f>'Active Log'!A1277</f>
        <v>0</v>
      </c>
      <c r="B1275" s="117">
        <f>'Active Log'!L1277</f>
        <v>0</v>
      </c>
      <c r="C1275">
        <f>'Active Log'!S1289</f>
        <v>0</v>
      </c>
      <c r="D1275">
        <f t="shared" si="60"/>
        <v>0</v>
      </c>
      <c r="E1275">
        <f t="shared" ca="1" si="61"/>
        <v>6450</v>
      </c>
      <c r="F1275" t="str">
        <f t="shared" ca="1" si="62"/>
        <v>80+</v>
      </c>
    </row>
    <row r="1276" spans="1:6" x14ac:dyDescent="0.25">
      <c r="A1276">
        <f>'Active Log'!A1278</f>
        <v>0</v>
      </c>
      <c r="B1276" s="117">
        <f>'Active Log'!L1278</f>
        <v>0</v>
      </c>
      <c r="C1276">
        <f>'Active Log'!S1290</f>
        <v>0</v>
      </c>
      <c r="D1276">
        <f t="shared" si="60"/>
        <v>0</v>
      </c>
      <c r="E1276">
        <f t="shared" ca="1" si="61"/>
        <v>6450</v>
      </c>
      <c r="F1276" t="str">
        <f t="shared" ca="1" si="62"/>
        <v>80+</v>
      </c>
    </row>
    <row r="1277" spans="1:6" x14ac:dyDescent="0.25">
      <c r="A1277">
        <f>'Active Log'!A1279</f>
        <v>0</v>
      </c>
      <c r="B1277" s="117">
        <f>'Active Log'!L1279</f>
        <v>0</v>
      </c>
      <c r="C1277">
        <f>'Active Log'!S1291</f>
        <v>0</v>
      </c>
      <c r="D1277">
        <f t="shared" si="60"/>
        <v>0</v>
      </c>
      <c r="E1277">
        <f t="shared" ca="1" si="61"/>
        <v>6450</v>
      </c>
      <c r="F1277" t="str">
        <f t="shared" ca="1" si="62"/>
        <v>80+</v>
      </c>
    </row>
    <row r="1278" spans="1:6" x14ac:dyDescent="0.25">
      <c r="A1278">
        <f>'Active Log'!A1280</f>
        <v>0</v>
      </c>
      <c r="B1278" s="117">
        <f>'Active Log'!L1280</f>
        <v>0</v>
      </c>
      <c r="C1278">
        <f>'Active Log'!S1292</f>
        <v>0</v>
      </c>
      <c r="D1278">
        <f t="shared" si="60"/>
        <v>0</v>
      </c>
      <c r="E1278">
        <f t="shared" ca="1" si="61"/>
        <v>6450</v>
      </c>
      <c r="F1278" t="str">
        <f t="shared" ca="1" si="62"/>
        <v>80+</v>
      </c>
    </row>
    <row r="1279" spans="1:6" x14ac:dyDescent="0.25">
      <c r="A1279">
        <f>'Active Log'!A1281</f>
        <v>0</v>
      </c>
      <c r="B1279" s="117">
        <f>'Active Log'!L1281</f>
        <v>0</v>
      </c>
      <c r="C1279">
        <f>'Active Log'!S1293</f>
        <v>0</v>
      </c>
      <c r="D1279">
        <f t="shared" si="60"/>
        <v>0</v>
      </c>
      <c r="E1279">
        <f t="shared" ca="1" si="61"/>
        <v>6450</v>
      </c>
      <c r="F1279" t="str">
        <f t="shared" ca="1" si="62"/>
        <v>80+</v>
      </c>
    </row>
    <row r="1280" spans="1:6" x14ac:dyDescent="0.25">
      <c r="A1280">
        <f>'Active Log'!A1282</f>
        <v>0</v>
      </c>
      <c r="B1280" s="117">
        <f>'Active Log'!L1282</f>
        <v>0</v>
      </c>
      <c r="C1280">
        <f>'Active Log'!S1294</f>
        <v>0</v>
      </c>
      <c r="D1280">
        <f t="shared" si="60"/>
        <v>0</v>
      </c>
      <c r="E1280">
        <f t="shared" ca="1" si="61"/>
        <v>6450</v>
      </c>
      <c r="F1280" t="str">
        <f t="shared" ca="1" si="62"/>
        <v>80+</v>
      </c>
    </row>
    <row r="1281" spans="1:6" x14ac:dyDescent="0.25">
      <c r="A1281">
        <f>'Active Log'!A1283</f>
        <v>0</v>
      </c>
      <c r="B1281" s="117">
        <f>'Active Log'!L1283</f>
        <v>0</v>
      </c>
      <c r="C1281">
        <f>'Active Log'!S1295</f>
        <v>0</v>
      </c>
      <c r="D1281">
        <f t="shared" si="60"/>
        <v>0</v>
      </c>
      <c r="E1281">
        <f t="shared" ca="1" si="61"/>
        <v>6450</v>
      </c>
      <c r="F1281" t="str">
        <f t="shared" ca="1" si="62"/>
        <v>80+</v>
      </c>
    </row>
    <row r="1282" spans="1:6" x14ac:dyDescent="0.25">
      <c r="A1282">
        <f>'Active Log'!A1284</f>
        <v>0</v>
      </c>
      <c r="B1282" s="117">
        <f>'Active Log'!L1284</f>
        <v>0</v>
      </c>
      <c r="C1282">
        <f>'Active Log'!S1296</f>
        <v>0</v>
      </c>
      <c r="D1282">
        <f t="shared" ref="D1282:D1345" si="63">IF(COUNTIFS($A$2:$A$1048576, A1282, $C$2:$C$1048576, "complete")&gt;0, "", _xlfn.MAXIFS($B$2:$B$1048576, $A$2:$A$1048576, A1282, $C$2:$C$1048576, "&lt;&gt;complete"))</f>
        <v>0</v>
      </c>
      <c r="E1282">
        <f t="shared" ref="E1282:E1345" ca="1" si="64">IF(D1282&lt;&gt;"", FLOOR((TODAY()-D1282)/7,1), "")</f>
        <v>6450</v>
      </c>
      <c r="F1282" t="str">
        <f t="shared" ref="F1282:F1345" ca="1" si="65">IF(E1282&lt;&gt;"", VLOOKUP(E1282, $H$2:$I$32, 2, TRUE), "")</f>
        <v>80+</v>
      </c>
    </row>
    <row r="1283" spans="1:6" x14ac:dyDescent="0.25">
      <c r="A1283">
        <f>'Active Log'!A1285</f>
        <v>0</v>
      </c>
      <c r="B1283" s="117">
        <f>'Active Log'!L1285</f>
        <v>0</v>
      </c>
      <c r="C1283">
        <f>'Active Log'!S1297</f>
        <v>0</v>
      </c>
      <c r="D1283">
        <f t="shared" si="63"/>
        <v>0</v>
      </c>
      <c r="E1283">
        <f t="shared" ca="1" si="64"/>
        <v>6450</v>
      </c>
      <c r="F1283" t="str">
        <f t="shared" ca="1" si="65"/>
        <v>80+</v>
      </c>
    </row>
    <row r="1284" spans="1:6" x14ac:dyDescent="0.25">
      <c r="A1284">
        <f>'Active Log'!A1286</f>
        <v>0</v>
      </c>
      <c r="B1284" s="117">
        <f>'Active Log'!L1286</f>
        <v>0</v>
      </c>
      <c r="C1284">
        <f>'Active Log'!S1298</f>
        <v>0</v>
      </c>
      <c r="D1284">
        <f t="shared" si="63"/>
        <v>0</v>
      </c>
      <c r="E1284">
        <f t="shared" ca="1" si="64"/>
        <v>6450</v>
      </c>
      <c r="F1284" t="str">
        <f t="shared" ca="1" si="65"/>
        <v>80+</v>
      </c>
    </row>
    <row r="1285" spans="1:6" x14ac:dyDescent="0.25">
      <c r="A1285">
        <f>'Active Log'!A1287</f>
        <v>0</v>
      </c>
      <c r="B1285" s="117">
        <f>'Active Log'!L1287</f>
        <v>0</v>
      </c>
      <c r="C1285">
        <f>'Active Log'!S1299</f>
        <v>0</v>
      </c>
      <c r="D1285">
        <f t="shared" si="63"/>
        <v>0</v>
      </c>
      <c r="E1285">
        <f t="shared" ca="1" si="64"/>
        <v>6450</v>
      </c>
      <c r="F1285" t="str">
        <f t="shared" ca="1" si="65"/>
        <v>80+</v>
      </c>
    </row>
    <row r="1286" spans="1:6" x14ac:dyDescent="0.25">
      <c r="A1286">
        <f>'Active Log'!A1288</f>
        <v>0</v>
      </c>
      <c r="B1286" s="117">
        <f>'Active Log'!L1288</f>
        <v>0</v>
      </c>
      <c r="C1286">
        <f>'Active Log'!S1300</f>
        <v>0</v>
      </c>
      <c r="D1286">
        <f t="shared" si="63"/>
        <v>0</v>
      </c>
      <c r="E1286">
        <f t="shared" ca="1" si="64"/>
        <v>6450</v>
      </c>
      <c r="F1286" t="str">
        <f t="shared" ca="1" si="65"/>
        <v>80+</v>
      </c>
    </row>
    <row r="1287" spans="1:6" x14ac:dyDescent="0.25">
      <c r="A1287">
        <f>'Active Log'!A1289</f>
        <v>0</v>
      </c>
      <c r="B1287" s="117">
        <f>'Active Log'!L1289</f>
        <v>0</v>
      </c>
      <c r="C1287">
        <f>'Active Log'!S1301</f>
        <v>0</v>
      </c>
      <c r="D1287">
        <f t="shared" si="63"/>
        <v>0</v>
      </c>
      <c r="E1287">
        <f t="shared" ca="1" si="64"/>
        <v>6450</v>
      </c>
      <c r="F1287" t="str">
        <f t="shared" ca="1" si="65"/>
        <v>80+</v>
      </c>
    </row>
    <row r="1288" spans="1:6" x14ac:dyDescent="0.25">
      <c r="A1288">
        <f>'Active Log'!A1290</f>
        <v>0</v>
      </c>
      <c r="B1288" s="117">
        <f>'Active Log'!L1290</f>
        <v>0</v>
      </c>
      <c r="C1288">
        <f>'Active Log'!S1302</f>
        <v>0</v>
      </c>
      <c r="D1288">
        <f t="shared" si="63"/>
        <v>0</v>
      </c>
      <c r="E1288">
        <f t="shared" ca="1" si="64"/>
        <v>6450</v>
      </c>
      <c r="F1288" t="str">
        <f t="shared" ca="1" si="65"/>
        <v>80+</v>
      </c>
    </row>
    <row r="1289" spans="1:6" x14ac:dyDescent="0.25">
      <c r="A1289">
        <f>'Active Log'!A1291</f>
        <v>0</v>
      </c>
      <c r="B1289" s="117">
        <f>'Active Log'!L1291</f>
        <v>0</v>
      </c>
      <c r="C1289">
        <f>'Active Log'!S1303</f>
        <v>0</v>
      </c>
      <c r="D1289">
        <f t="shared" si="63"/>
        <v>0</v>
      </c>
      <c r="E1289">
        <f t="shared" ca="1" si="64"/>
        <v>6450</v>
      </c>
      <c r="F1289" t="str">
        <f t="shared" ca="1" si="65"/>
        <v>80+</v>
      </c>
    </row>
    <row r="1290" spans="1:6" x14ac:dyDescent="0.25">
      <c r="A1290">
        <f>'Active Log'!A1292</f>
        <v>0</v>
      </c>
      <c r="B1290" s="117">
        <f>'Active Log'!L1292</f>
        <v>0</v>
      </c>
      <c r="C1290">
        <f>'Active Log'!S1304</f>
        <v>0</v>
      </c>
      <c r="D1290">
        <f t="shared" si="63"/>
        <v>0</v>
      </c>
      <c r="E1290">
        <f t="shared" ca="1" si="64"/>
        <v>6450</v>
      </c>
      <c r="F1290" t="str">
        <f t="shared" ca="1" si="65"/>
        <v>80+</v>
      </c>
    </row>
    <row r="1291" spans="1:6" x14ac:dyDescent="0.25">
      <c r="A1291">
        <f>'Active Log'!A1293</f>
        <v>0</v>
      </c>
      <c r="B1291" s="117">
        <f>'Active Log'!L1293</f>
        <v>0</v>
      </c>
      <c r="C1291">
        <f>'Active Log'!S1305</f>
        <v>0</v>
      </c>
      <c r="D1291">
        <f t="shared" si="63"/>
        <v>0</v>
      </c>
      <c r="E1291">
        <f t="shared" ca="1" si="64"/>
        <v>6450</v>
      </c>
      <c r="F1291" t="str">
        <f t="shared" ca="1" si="65"/>
        <v>80+</v>
      </c>
    </row>
    <row r="1292" spans="1:6" x14ac:dyDescent="0.25">
      <c r="A1292">
        <f>'Active Log'!A1294</f>
        <v>0</v>
      </c>
      <c r="B1292" s="117">
        <f>'Active Log'!L1294</f>
        <v>0</v>
      </c>
      <c r="C1292">
        <f>'Active Log'!S1306</f>
        <v>0</v>
      </c>
      <c r="D1292">
        <f t="shared" si="63"/>
        <v>0</v>
      </c>
      <c r="E1292">
        <f t="shared" ca="1" si="64"/>
        <v>6450</v>
      </c>
      <c r="F1292" t="str">
        <f t="shared" ca="1" si="65"/>
        <v>80+</v>
      </c>
    </row>
    <row r="1293" spans="1:6" x14ac:dyDescent="0.25">
      <c r="A1293">
        <f>'Active Log'!A1295</f>
        <v>0</v>
      </c>
      <c r="B1293" s="117">
        <f>'Active Log'!L1295</f>
        <v>0</v>
      </c>
      <c r="C1293">
        <f>'Active Log'!S1307</f>
        <v>0</v>
      </c>
      <c r="D1293">
        <f t="shared" si="63"/>
        <v>0</v>
      </c>
      <c r="E1293">
        <f t="shared" ca="1" si="64"/>
        <v>6450</v>
      </c>
      <c r="F1293" t="str">
        <f t="shared" ca="1" si="65"/>
        <v>80+</v>
      </c>
    </row>
    <row r="1294" spans="1:6" x14ac:dyDescent="0.25">
      <c r="A1294">
        <f>'Active Log'!A1296</f>
        <v>0</v>
      </c>
      <c r="B1294" s="117">
        <f>'Active Log'!L1296</f>
        <v>0</v>
      </c>
      <c r="C1294">
        <f>'Active Log'!S1308</f>
        <v>0</v>
      </c>
      <c r="D1294">
        <f t="shared" si="63"/>
        <v>0</v>
      </c>
      <c r="E1294">
        <f t="shared" ca="1" si="64"/>
        <v>6450</v>
      </c>
      <c r="F1294" t="str">
        <f t="shared" ca="1" si="65"/>
        <v>80+</v>
      </c>
    </row>
    <row r="1295" spans="1:6" x14ac:dyDescent="0.25">
      <c r="A1295">
        <f>'Active Log'!A1297</f>
        <v>0</v>
      </c>
      <c r="B1295" s="117">
        <f>'Active Log'!L1297</f>
        <v>0</v>
      </c>
      <c r="C1295">
        <f>'Active Log'!S1309</f>
        <v>0</v>
      </c>
      <c r="D1295">
        <f t="shared" si="63"/>
        <v>0</v>
      </c>
      <c r="E1295">
        <f t="shared" ca="1" si="64"/>
        <v>6450</v>
      </c>
      <c r="F1295" t="str">
        <f t="shared" ca="1" si="65"/>
        <v>80+</v>
      </c>
    </row>
    <row r="1296" spans="1:6" x14ac:dyDescent="0.25">
      <c r="A1296">
        <f>'Active Log'!A1298</f>
        <v>0</v>
      </c>
      <c r="B1296" s="117">
        <f>'Active Log'!L1298</f>
        <v>0</v>
      </c>
      <c r="C1296">
        <f>'Active Log'!S1310</f>
        <v>0</v>
      </c>
      <c r="D1296">
        <f t="shared" si="63"/>
        <v>0</v>
      </c>
      <c r="E1296">
        <f t="shared" ca="1" si="64"/>
        <v>6450</v>
      </c>
      <c r="F1296" t="str">
        <f t="shared" ca="1" si="65"/>
        <v>80+</v>
      </c>
    </row>
    <row r="1297" spans="1:6" x14ac:dyDescent="0.25">
      <c r="A1297">
        <f>'Active Log'!A1299</f>
        <v>0</v>
      </c>
      <c r="B1297" s="117">
        <f>'Active Log'!L1299</f>
        <v>0</v>
      </c>
      <c r="C1297">
        <f>'Active Log'!S1311</f>
        <v>0</v>
      </c>
      <c r="D1297">
        <f t="shared" si="63"/>
        <v>0</v>
      </c>
      <c r="E1297">
        <f t="shared" ca="1" si="64"/>
        <v>6450</v>
      </c>
      <c r="F1297" t="str">
        <f t="shared" ca="1" si="65"/>
        <v>80+</v>
      </c>
    </row>
    <row r="1298" spans="1:6" x14ac:dyDescent="0.25">
      <c r="A1298">
        <f>'Active Log'!A1300</f>
        <v>0</v>
      </c>
      <c r="B1298" s="117">
        <f>'Active Log'!L1300</f>
        <v>0</v>
      </c>
      <c r="C1298">
        <f>'Active Log'!S1312</f>
        <v>0</v>
      </c>
      <c r="D1298">
        <f t="shared" si="63"/>
        <v>0</v>
      </c>
      <c r="E1298">
        <f t="shared" ca="1" si="64"/>
        <v>6450</v>
      </c>
      <c r="F1298" t="str">
        <f t="shared" ca="1" si="65"/>
        <v>80+</v>
      </c>
    </row>
    <row r="1299" spans="1:6" x14ac:dyDescent="0.25">
      <c r="A1299">
        <f>'Active Log'!A1301</f>
        <v>0</v>
      </c>
      <c r="B1299" s="117">
        <f>'Active Log'!L1301</f>
        <v>0</v>
      </c>
      <c r="C1299">
        <f>'Active Log'!S1313</f>
        <v>0</v>
      </c>
      <c r="D1299">
        <f t="shared" si="63"/>
        <v>0</v>
      </c>
      <c r="E1299">
        <f t="shared" ca="1" si="64"/>
        <v>6450</v>
      </c>
      <c r="F1299" t="str">
        <f t="shared" ca="1" si="65"/>
        <v>80+</v>
      </c>
    </row>
    <row r="1300" spans="1:6" x14ac:dyDescent="0.25">
      <c r="A1300">
        <f>'Active Log'!A1302</f>
        <v>0</v>
      </c>
      <c r="B1300" s="117">
        <f>'Active Log'!L1302</f>
        <v>0</v>
      </c>
      <c r="C1300">
        <f>'Active Log'!S1314</f>
        <v>0</v>
      </c>
      <c r="D1300">
        <f t="shared" si="63"/>
        <v>0</v>
      </c>
      <c r="E1300">
        <f t="shared" ca="1" si="64"/>
        <v>6450</v>
      </c>
      <c r="F1300" t="str">
        <f t="shared" ca="1" si="65"/>
        <v>80+</v>
      </c>
    </row>
    <row r="1301" spans="1:6" x14ac:dyDescent="0.25">
      <c r="A1301">
        <f>'Active Log'!A1303</f>
        <v>0</v>
      </c>
      <c r="B1301" s="117">
        <f>'Active Log'!L1303</f>
        <v>0</v>
      </c>
      <c r="C1301">
        <f>'Active Log'!S1315</f>
        <v>0</v>
      </c>
      <c r="D1301">
        <f t="shared" si="63"/>
        <v>0</v>
      </c>
      <c r="E1301">
        <f t="shared" ca="1" si="64"/>
        <v>6450</v>
      </c>
      <c r="F1301" t="str">
        <f t="shared" ca="1" si="65"/>
        <v>80+</v>
      </c>
    </row>
    <row r="1302" spans="1:6" x14ac:dyDescent="0.25">
      <c r="A1302">
        <f>'Active Log'!A1304</f>
        <v>0</v>
      </c>
      <c r="B1302" s="117">
        <f>'Active Log'!L1304</f>
        <v>0</v>
      </c>
      <c r="C1302">
        <f>'Active Log'!S1316</f>
        <v>0</v>
      </c>
      <c r="D1302">
        <f t="shared" si="63"/>
        <v>0</v>
      </c>
      <c r="E1302">
        <f t="shared" ca="1" si="64"/>
        <v>6450</v>
      </c>
      <c r="F1302" t="str">
        <f t="shared" ca="1" si="65"/>
        <v>80+</v>
      </c>
    </row>
    <row r="1303" spans="1:6" x14ac:dyDescent="0.25">
      <c r="A1303">
        <f>'Active Log'!A1305</f>
        <v>0</v>
      </c>
      <c r="B1303" s="117">
        <f>'Active Log'!L1305</f>
        <v>0</v>
      </c>
      <c r="C1303">
        <f>'Active Log'!S1317</f>
        <v>0</v>
      </c>
      <c r="D1303">
        <f t="shared" si="63"/>
        <v>0</v>
      </c>
      <c r="E1303">
        <f t="shared" ca="1" si="64"/>
        <v>6450</v>
      </c>
      <c r="F1303" t="str">
        <f t="shared" ca="1" si="65"/>
        <v>80+</v>
      </c>
    </row>
    <row r="1304" spans="1:6" x14ac:dyDescent="0.25">
      <c r="A1304">
        <f>'Active Log'!A1306</f>
        <v>0</v>
      </c>
      <c r="B1304" s="117">
        <f>'Active Log'!L1306</f>
        <v>0</v>
      </c>
      <c r="C1304">
        <f>'Active Log'!S1318</f>
        <v>0</v>
      </c>
      <c r="D1304">
        <f t="shared" si="63"/>
        <v>0</v>
      </c>
      <c r="E1304">
        <f t="shared" ca="1" si="64"/>
        <v>6450</v>
      </c>
      <c r="F1304" t="str">
        <f t="shared" ca="1" si="65"/>
        <v>80+</v>
      </c>
    </row>
    <row r="1305" spans="1:6" x14ac:dyDescent="0.25">
      <c r="A1305">
        <f>'Active Log'!A1307</f>
        <v>0</v>
      </c>
      <c r="B1305" s="117">
        <f>'Active Log'!L1307</f>
        <v>0</v>
      </c>
      <c r="C1305">
        <f>'Active Log'!S1319</f>
        <v>0</v>
      </c>
      <c r="D1305">
        <f t="shared" si="63"/>
        <v>0</v>
      </c>
      <c r="E1305">
        <f t="shared" ca="1" si="64"/>
        <v>6450</v>
      </c>
      <c r="F1305" t="str">
        <f t="shared" ca="1" si="65"/>
        <v>80+</v>
      </c>
    </row>
    <row r="1306" spans="1:6" x14ac:dyDescent="0.25">
      <c r="A1306">
        <f>'Active Log'!A1308</f>
        <v>0</v>
      </c>
      <c r="B1306" s="117">
        <f>'Active Log'!L1308</f>
        <v>0</v>
      </c>
      <c r="C1306">
        <f>'Active Log'!S1320</f>
        <v>0</v>
      </c>
      <c r="D1306">
        <f t="shared" si="63"/>
        <v>0</v>
      </c>
      <c r="E1306">
        <f t="shared" ca="1" si="64"/>
        <v>6450</v>
      </c>
      <c r="F1306" t="str">
        <f t="shared" ca="1" si="65"/>
        <v>80+</v>
      </c>
    </row>
    <row r="1307" spans="1:6" x14ac:dyDescent="0.25">
      <c r="A1307">
        <f>'Active Log'!A1309</f>
        <v>0</v>
      </c>
      <c r="B1307" s="117">
        <f>'Active Log'!L1309</f>
        <v>0</v>
      </c>
      <c r="C1307">
        <f>'Active Log'!S1321</f>
        <v>0</v>
      </c>
      <c r="D1307">
        <f t="shared" si="63"/>
        <v>0</v>
      </c>
      <c r="E1307">
        <f t="shared" ca="1" si="64"/>
        <v>6450</v>
      </c>
      <c r="F1307" t="str">
        <f t="shared" ca="1" si="65"/>
        <v>80+</v>
      </c>
    </row>
    <row r="1308" spans="1:6" x14ac:dyDescent="0.25">
      <c r="A1308">
        <f>'Active Log'!A1310</f>
        <v>0</v>
      </c>
      <c r="B1308" s="117">
        <f>'Active Log'!L1310</f>
        <v>0</v>
      </c>
      <c r="C1308">
        <f>'Active Log'!S1322</f>
        <v>0</v>
      </c>
      <c r="D1308">
        <f t="shared" si="63"/>
        <v>0</v>
      </c>
      <c r="E1308">
        <f t="shared" ca="1" si="64"/>
        <v>6450</v>
      </c>
      <c r="F1308" t="str">
        <f t="shared" ca="1" si="65"/>
        <v>80+</v>
      </c>
    </row>
    <row r="1309" spans="1:6" x14ac:dyDescent="0.25">
      <c r="A1309">
        <f>'Active Log'!A1311</f>
        <v>0</v>
      </c>
      <c r="B1309" s="117">
        <f>'Active Log'!L1311</f>
        <v>0</v>
      </c>
      <c r="C1309">
        <f>'Active Log'!S1323</f>
        <v>0</v>
      </c>
      <c r="D1309">
        <f t="shared" si="63"/>
        <v>0</v>
      </c>
      <c r="E1309">
        <f t="shared" ca="1" si="64"/>
        <v>6450</v>
      </c>
      <c r="F1309" t="str">
        <f t="shared" ca="1" si="65"/>
        <v>80+</v>
      </c>
    </row>
    <row r="1310" spans="1:6" x14ac:dyDescent="0.25">
      <c r="A1310">
        <f>'Active Log'!A1312</f>
        <v>0</v>
      </c>
      <c r="B1310" s="117">
        <f>'Active Log'!L1312</f>
        <v>0</v>
      </c>
      <c r="C1310">
        <f>'Active Log'!S1324</f>
        <v>0</v>
      </c>
      <c r="D1310">
        <f t="shared" si="63"/>
        <v>0</v>
      </c>
      <c r="E1310">
        <f t="shared" ca="1" si="64"/>
        <v>6450</v>
      </c>
      <c r="F1310" t="str">
        <f t="shared" ca="1" si="65"/>
        <v>80+</v>
      </c>
    </row>
    <row r="1311" spans="1:6" x14ac:dyDescent="0.25">
      <c r="A1311">
        <f>'Active Log'!A1313</f>
        <v>0</v>
      </c>
      <c r="B1311" s="117">
        <f>'Active Log'!L1313</f>
        <v>0</v>
      </c>
      <c r="C1311">
        <f>'Active Log'!S1325</f>
        <v>0</v>
      </c>
      <c r="D1311">
        <f t="shared" si="63"/>
        <v>0</v>
      </c>
      <c r="E1311">
        <f t="shared" ca="1" si="64"/>
        <v>6450</v>
      </c>
      <c r="F1311" t="str">
        <f t="shared" ca="1" si="65"/>
        <v>80+</v>
      </c>
    </row>
    <row r="1312" spans="1:6" x14ac:dyDescent="0.25">
      <c r="A1312">
        <f>'Active Log'!A1314</f>
        <v>0</v>
      </c>
      <c r="B1312" s="117">
        <f>'Active Log'!L1314</f>
        <v>0</v>
      </c>
      <c r="C1312">
        <f>'Active Log'!S1326</f>
        <v>0</v>
      </c>
      <c r="D1312">
        <f t="shared" si="63"/>
        <v>0</v>
      </c>
      <c r="E1312">
        <f t="shared" ca="1" si="64"/>
        <v>6450</v>
      </c>
      <c r="F1312" t="str">
        <f t="shared" ca="1" si="65"/>
        <v>80+</v>
      </c>
    </row>
    <row r="1313" spans="1:6" x14ac:dyDescent="0.25">
      <c r="A1313">
        <f>'Active Log'!A1315</f>
        <v>0</v>
      </c>
      <c r="B1313" s="117">
        <f>'Active Log'!L1315</f>
        <v>0</v>
      </c>
      <c r="C1313">
        <f>'Active Log'!S1327</f>
        <v>0</v>
      </c>
      <c r="D1313">
        <f t="shared" si="63"/>
        <v>0</v>
      </c>
      <c r="E1313">
        <f t="shared" ca="1" si="64"/>
        <v>6450</v>
      </c>
      <c r="F1313" t="str">
        <f t="shared" ca="1" si="65"/>
        <v>80+</v>
      </c>
    </row>
    <row r="1314" spans="1:6" x14ac:dyDescent="0.25">
      <c r="A1314">
        <f>'Active Log'!A1316</f>
        <v>0</v>
      </c>
      <c r="B1314" s="117">
        <f>'Active Log'!L1316</f>
        <v>0</v>
      </c>
      <c r="C1314">
        <f>'Active Log'!S1328</f>
        <v>0</v>
      </c>
      <c r="D1314">
        <f t="shared" si="63"/>
        <v>0</v>
      </c>
      <c r="E1314">
        <f t="shared" ca="1" si="64"/>
        <v>6450</v>
      </c>
      <c r="F1314" t="str">
        <f t="shared" ca="1" si="65"/>
        <v>80+</v>
      </c>
    </row>
    <row r="1315" spans="1:6" x14ac:dyDescent="0.25">
      <c r="A1315">
        <f>'Active Log'!A1317</f>
        <v>0</v>
      </c>
      <c r="B1315" s="117">
        <f>'Active Log'!L1317</f>
        <v>0</v>
      </c>
      <c r="C1315">
        <f>'Active Log'!S1329</f>
        <v>0</v>
      </c>
      <c r="D1315">
        <f t="shared" si="63"/>
        <v>0</v>
      </c>
      <c r="E1315">
        <f t="shared" ca="1" si="64"/>
        <v>6450</v>
      </c>
      <c r="F1315" t="str">
        <f t="shared" ca="1" si="65"/>
        <v>80+</v>
      </c>
    </row>
    <row r="1316" spans="1:6" x14ac:dyDescent="0.25">
      <c r="A1316">
        <f>'Active Log'!A1318</f>
        <v>0</v>
      </c>
      <c r="B1316" s="117">
        <f>'Active Log'!L1318</f>
        <v>0</v>
      </c>
      <c r="C1316">
        <f>'Active Log'!S1330</f>
        <v>0</v>
      </c>
      <c r="D1316">
        <f t="shared" si="63"/>
        <v>0</v>
      </c>
      <c r="E1316">
        <f t="shared" ca="1" si="64"/>
        <v>6450</v>
      </c>
      <c r="F1316" t="str">
        <f t="shared" ca="1" si="65"/>
        <v>80+</v>
      </c>
    </row>
    <row r="1317" spans="1:6" x14ac:dyDescent="0.25">
      <c r="A1317">
        <f>'Active Log'!A1319</f>
        <v>0</v>
      </c>
      <c r="B1317" s="117">
        <f>'Active Log'!L1319</f>
        <v>0</v>
      </c>
      <c r="C1317">
        <f>'Active Log'!S1331</f>
        <v>0</v>
      </c>
      <c r="D1317">
        <f t="shared" si="63"/>
        <v>0</v>
      </c>
      <c r="E1317">
        <f t="shared" ca="1" si="64"/>
        <v>6450</v>
      </c>
      <c r="F1317" t="str">
        <f t="shared" ca="1" si="65"/>
        <v>80+</v>
      </c>
    </row>
    <row r="1318" spans="1:6" x14ac:dyDescent="0.25">
      <c r="A1318">
        <f>'Active Log'!A1320</f>
        <v>0</v>
      </c>
      <c r="B1318" s="117">
        <f>'Active Log'!L1320</f>
        <v>0</v>
      </c>
      <c r="C1318">
        <f>'Active Log'!S1332</f>
        <v>0</v>
      </c>
      <c r="D1318">
        <f t="shared" si="63"/>
        <v>0</v>
      </c>
      <c r="E1318">
        <f t="shared" ca="1" si="64"/>
        <v>6450</v>
      </c>
      <c r="F1318" t="str">
        <f t="shared" ca="1" si="65"/>
        <v>80+</v>
      </c>
    </row>
    <row r="1319" spans="1:6" x14ac:dyDescent="0.25">
      <c r="A1319">
        <f>'Active Log'!A1321</f>
        <v>0</v>
      </c>
      <c r="B1319" s="117">
        <f>'Active Log'!L1321</f>
        <v>0</v>
      </c>
      <c r="C1319">
        <f>'Active Log'!S1333</f>
        <v>0</v>
      </c>
      <c r="D1319">
        <f t="shared" si="63"/>
        <v>0</v>
      </c>
      <c r="E1319">
        <f t="shared" ca="1" si="64"/>
        <v>6450</v>
      </c>
      <c r="F1319" t="str">
        <f t="shared" ca="1" si="65"/>
        <v>80+</v>
      </c>
    </row>
    <row r="1320" spans="1:6" x14ac:dyDescent="0.25">
      <c r="A1320">
        <f>'Active Log'!A1322</f>
        <v>0</v>
      </c>
      <c r="B1320" s="117">
        <f>'Active Log'!L1322</f>
        <v>0</v>
      </c>
      <c r="C1320">
        <f>'Active Log'!S1334</f>
        <v>0</v>
      </c>
      <c r="D1320">
        <f t="shared" si="63"/>
        <v>0</v>
      </c>
      <c r="E1320">
        <f t="shared" ca="1" si="64"/>
        <v>6450</v>
      </c>
      <c r="F1320" t="str">
        <f t="shared" ca="1" si="65"/>
        <v>80+</v>
      </c>
    </row>
    <row r="1321" spans="1:6" x14ac:dyDescent="0.25">
      <c r="A1321">
        <f>'Active Log'!A1323</f>
        <v>0</v>
      </c>
      <c r="B1321" s="117">
        <f>'Active Log'!L1323</f>
        <v>0</v>
      </c>
      <c r="C1321">
        <f>'Active Log'!S1335</f>
        <v>0</v>
      </c>
      <c r="D1321">
        <f t="shared" si="63"/>
        <v>0</v>
      </c>
      <c r="E1321">
        <f t="shared" ca="1" si="64"/>
        <v>6450</v>
      </c>
      <c r="F1321" t="str">
        <f t="shared" ca="1" si="65"/>
        <v>80+</v>
      </c>
    </row>
    <row r="1322" spans="1:6" x14ac:dyDescent="0.25">
      <c r="A1322">
        <f>'Active Log'!A1324</f>
        <v>0</v>
      </c>
      <c r="B1322" s="117">
        <f>'Active Log'!L1324</f>
        <v>0</v>
      </c>
      <c r="C1322">
        <f>'Active Log'!S1336</f>
        <v>0</v>
      </c>
      <c r="D1322">
        <f t="shared" si="63"/>
        <v>0</v>
      </c>
      <c r="E1322">
        <f t="shared" ca="1" si="64"/>
        <v>6450</v>
      </c>
      <c r="F1322" t="str">
        <f t="shared" ca="1" si="65"/>
        <v>80+</v>
      </c>
    </row>
    <row r="1323" spans="1:6" x14ac:dyDescent="0.25">
      <c r="A1323">
        <f>'Active Log'!A1325</f>
        <v>0</v>
      </c>
      <c r="B1323" s="117">
        <f>'Active Log'!L1325</f>
        <v>0</v>
      </c>
      <c r="C1323">
        <f>'Active Log'!S1337</f>
        <v>0</v>
      </c>
      <c r="D1323">
        <f t="shared" si="63"/>
        <v>0</v>
      </c>
      <c r="E1323">
        <f t="shared" ca="1" si="64"/>
        <v>6450</v>
      </c>
      <c r="F1323" t="str">
        <f t="shared" ca="1" si="65"/>
        <v>80+</v>
      </c>
    </row>
    <row r="1324" spans="1:6" x14ac:dyDescent="0.25">
      <c r="A1324">
        <f>'Active Log'!A1326</f>
        <v>0</v>
      </c>
      <c r="B1324" s="117">
        <f>'Active Log'!L1326</f>
        <v>0</v>
      </c>
      <c r="C1324">
        <f>'Active Log'!S1338</f>
        <v>0</v>
      </c>
      <c r="D1324">
        <f t="shared" si="63"/>
        <v>0</v>
      </c>
      <c r="E1324">
        <f t="shared" ca="1" si="64"/>
        <v>6450</v>
      </c>
      <c r="F1324" t="str">
        <f t="shared" ca="1" si="65"/>
        <v>80+</v>
      </c>
    </row>
    <row r="1325" spans="1:6" x14ac:dyDescent="0.25">
      <c r="A1325">
        <f>'Active Log'!A1327</f>
        <v>0</v>
      </c>
      <c r="B1325" s="117">
        <f>'Active Log'!L1327</f>
        <v>0</v>
      </c>
      <c r="C1325">
        <f>'Active Log'!S1339</f>
        <v>0</v>
      </c>
      <c r="D1325">
        <f t="shared" si="63"/>
        <v>0</v>
      </c>
      <c r="E1325">
        <f t="shared" ca="1" si="64"/>
        <v>6450</v>
      </c>
      <c r="F1325" t="str">
        <f t="shared" ca="1" si="65"/>
        <v>80+</v>
      </c>
    </row>
    <row r="1326" spans="1:6" x14ac:dyDescent="0.25">
      <c r="A1326">
        <f>'Active Log'!A1328</f>
        <v>0</v>
      </c>
      <c r="B1326" s="117">
        <f>'Active Log'!L1328</f>
        <v>0</v>
      </c>
      <c r="C1326">
        <f>'Active Log'!S1340</f>
        <v>0</v>
      </c>
      <c r="D1326">
        <f t="shared" si="63"/>
        <v>0</v>
      </c>
      <c r="E1326">
        <f t="shared" ca="1" si="64"/>
        <v>6450</v>
      </c>
      <c r="F1326" t="str">
        <f t="shared" ca="1" si="65"/>
        <v>80+</v>
      </c>
    </row>
    <row r="1327" spans="1:6" x14ac:dyDescent="0.25">
      <c r="A1327">
        <f>'Active Log'!A1329</f>
        <v>0</v>
      </c>
      <c r="B1327" s="117">
        <f>'Active Log'!L1329</f>
        <v>0</v>
      </c>
      <c r="C1327">
        <f>'Active Log'!S1341</f>
        <v>0</v>
      </c>
      <c r="D1327">
        <f t="shared" si="63"/>
        <v>0</v>
      </c>
      <c r="E1327">
        <f t="shared" ca="1" si="64"/>
        <v>6450</v>
      </c>
      <c r="F1327" t="str">
        <f t="shared" ca="1" si="65"/>
        <v>80+</v>
      </c>
    </row>
    <row r="1328" spans="1:6" x14ac:dyDescent="0.25">
      <c r="A1328">
        <f>'Active Log'!A1330</f>
        <v>0</v>
      </c>
      <c r="B1328" s="117">
        <f>'Active Log'!L1330</f>
        <v>0</v>
      </c>
      <c r="C1328">
        <f>'Active Log'!S1342</f>
        <v>0</v>
      </c>
      <c r="D1328">
        <f t="shared" si="63"/>
        <v>0</v>
      </c>
      <c r="E1328">
        <f t="shared" ca="1" si="64"/>
        <v>6450</v>
      </c>
      <c r="F1328" t="str">
        <f t="shared" ca="1" si="65"/>
        <v>80+</v>
      </c>
    </row>
    <row r="1329" spans="1:6" x14ac:dyDescent="0.25">
      <c r="A1329">
        <f>'Active Log'!A1331</f>
        <v>0</v>
      </c>
      <c r="B1329" s="117">
        <f>'Active Log'!L1331</f>
        <v>0</v>
      </c>
      <c r="C1329">
        <f>'Active Log'!S1343</f>
        <v>0</v>
      </c>
      <c r="D1329">
        <f t="shared" si="63"/>
        <v>0</v>
      </c>
      <c r="E1329">
        <f t="shared" ca="1" si="64"/>
        <v>6450</v>
      </c>
      <c r="F1329" t="str">
        <f t="shared" ca="1" si="65"/>
        <v>80+</v>
      </c>
    </row>
    <row r="1330" spans="1:6" x14ac:dyDescent="0.25">
      <c r="A1330">
        <f>'Active Log'!A1332</f>
        <v>0</v>
      </c>
      <c r="B1330" s="117">
        <f>'Active Log'!L1332</f>
        <v>0</v>
      </c>
      <c r="C1330">
        <f>'Active Log'!S1344</f>
        <v>0</v>
      </c>
      <c r="D1330">
        <f t="shared" si="63"/>
        <v>0</v>
      </c>
      <c r="E1330">
        <f t="shared" ca="1" si="64"/>
        <v>6450</v>
      </c>
      <c r="F1330" t="str">
        <f t="shared" ca="1" si="65"/>
        <v>80+</v>
      </c>
    </row>
    <row r="1331" spans="1:6" x14ac:dyDescent="0.25">
      <c r="A1331">
        <f>'Active Log'!A1333</f>
        <v>0</v>
      </c>
      <c r="B1331" s="117">
        <f>'Active Log'!L1333</f>
        <v>0</v>
      </c>
      <c r="C1331">
        <f>'Active Log'!S1345</f>
        <v>0</v>
      </c>
      <c r="D1331">
        <f t="shared" si="63"/>
        <v>0</v>
      </c>
      <c r="E1331">
        <f t="shared" ca="1" si="64"/>
        <v>6450</v>
      </c>
      <c r="F1331" t="str">
        <f t="shared" ca="1" si="65"/>
        <v>80+</v>
      </c>
    </row>
    <row r="1332" spans="1:6" x14ac:dyDescent="0.25">
      <c r="A1332">
        <f>'Active Log'!A1334</f>
        <v>0</v>
      </c>
      <c r="B1332" s="117">
        <f>'Active Log'!L1334</f>
        <v>0</v>
      </c>
      <c r="C1332">
        <f>'Active Log'!S1346</f>
        <v>0</v>
      </c>
      <c r="D1332">
        <f t="shared" si="63"/>
        <v>0</v>
      </c>
      <c r="E1332">
        <f t="shared" ca="1" si="64"/>
        <v>6450</v>
      </c>
      <c r="F1332" t="str">
        <f t="shared" ca="1" si="65"/>
        <v>80+</v>
      </c>
    </row>
    <row r="1333" spans="1:6" x14ac:dyDescent="0.25">
      <c r="A1333">
        <f>'Active Log'!A1335</f>
        <v>0</v>
      </c>
      <c r="B1333" s="117">
        <f>'Active Log'!L1335</f>
        <v>0</v>
      </c>
      <c r="C1333">
        <f>'Active Log'!S1347</f>
        <v>0</v>
      </c>
      <c r="D1333">
        <f t="shared" si="63"/>
        <v>0</v>
      </c>
      <c r="E1333">
        <f t="shared" ca="1" si="64"/>
        <v>6450</v>
      </c>
      <c r="F1333" t="str">
        <f t="shared" ca="1" si="65"/>
        <v>80+</v>
      </c>
    </row>
    <row r="1334" spans="1:6" x14ac:dyDescent="0.25">
      <c r="A1334">
        <f>'Active Log'!A1336</f>
        <v>0</v>
      </c>
      <c r="B1334" s="117">
        <f>'Active Log'!L1336</f>
        <v>0</v>
      </c>
      <c r="C1334">
        <f>'Active Log'!S1348</f>
        <v>0</v>
      </c>
      <c r="D1334">
        <f t="shared" si="63"/>
        <v>0</v>
      </c>
      <c r="E1334">
        <f t="shared" ca="1" si="64"/>
        <v>6450</v>
      </c>
      <c r="F1334" t="str">
        <f t="shared" ca="1" si="65"/>
        <v>80+</v>
      </c>
    </row>
    <row r="1335" spans="1:6" x14ac:dyDescent="0.25">
      <c r="A1335">
        <f>'Active Log'!A1337</f>
        <v>0</v>
      </c>
      <c r="B1335" s="117">
        <f>'Active Log'!L1337</f>
        <v>0</v>
      </c>
      <c r="C1335">
        <f>'Active Log'!S1349</f>
        <v>0</v>
      </c>
      <c r="D1335">
        <f t="shared" si="63"/>
        <v>0</v>
      </c>
      <c r="E1335">
        <f t="shared" ca="1" si="64"/>
        <v>6450</v>
      </c>
      <c r="F1335" t="str">
        <f t="shared" ca="1" si="65"/>
        <v>80+</v>
      </c>
    </row>
    <row r="1336" spans="1:6" x14ac:dyDescent="0.25">
      <c r="A1336">
        <f>'Active Log'!A1338</f>
        <v>0</v>
      </c>
      <c r="B1336" s="117">
        <f>'Active Log'!L1338</f>
        <v>0</v>
      </c>
      <c r="C1336">
        <f>'Active Log'!S1350</f>
        <v>0</v>
      </c>
      <c r="D1336">
        <f t="shared" si="63"/>
        <v>0</v>
      </c>
      <c r="E1336">
        <f t="shared" ca="1" si="64"/>
        <v>6450</v>
      </c>
      <c r="F1336" t="str">
        <f t="shared" ca="1" si="65"/>
        <v>80+</v>
      </c>
    </row>
    <row r="1337" spans="1:6" x14ac:dyDescent="0.25">
      <c r="A1337">
        <f>'Active Log'!A1339</f>
        <v>0</v>
      </c>
      <c r="B1337" s="117">
        <f>'Active Log'!L1339</f>
        <v>0</v>
      </c>
      <c r="C1337">
        <f>'Active Log'!S1351</f>
        <v>0</v>
      </c>
      <c r="D1337">
        <f t="shared" si="63"/>
        <v>0</v>
      </c>
      <c r="E1337">
        <f t="shared" ca="1" si="64"/>
        <v>6450</v>
      </c>
      <c r="F1337" t="str">
        <f t="shared" ca="1" si="65"/>
        <v>80+</v>
      </c>
    </row>
    <row r="1338" spans="1:6" x14ac:dyDescent="0.25">
      <c r="A1338">
        <f>'Active Log'!A1340</f>
        <v>0</v>
      </c>
      <c r="B1338" s="117">
        <f>'Active Log'!L1340</f>
        <v>0</v>
      </c>
      <c r="C1338">
        <f>'Active Log'!S1352</f>
        <v>0</v>
      </c>
      <c r="D1338">
        <f t="shared" si="63"/>
        <v>0</v>
      </c>
      <c r="E1338">
        <f t="shared" ca="1" si="64"/>
        <v>6450</v>
      </c>
      <c r="F1338" t="str">
        <f t="shared" ca="1" si="65"/>
        <v>80+</v>
      </c>
    </row>
    <row r="1339" spans="1:6" x14ac:dyDescent="0.25">
      <c r="A1339">
        <f>'Active Log'!A1341</f>
        <v>0</v>
      </c>
      <c r="B1339" s="117">
        <f>'Active Log'!L1341</f>
        <v>0</v>
      </c>
      <c r="C1339">
        <f>'Active Log'!S1353</f>
        <v>0</v>
      </c>
      <c r="D1339">
        <f t="shared" si="63"/>
        <v>0</v>
      </c>
      <c r="E1339">
        <f t="shared" ca="1" si="64"/>
        <v>6450</v>
      </c>
      <c r="F1339" t="str">
        <f t="shared" ca="1" si="65"/>
        <v>80+</v>
      </c>
    </row>
    <row r="1340" spans="1:6" x14ac:dyDescent="0.25">
      <c r="A1340">
        <f>'Active Log'!A1342</f>
        <v>0</v>
      </c>
      <c r="B1340" s="117">
        <f>'Active Log'!L1342</f>
        <v>0</v>
      </c>
      <c r="C1340">
        <f>'Active Log'!S1354</f>
        <v>0</v>
      </c>
      <c r="D1340">
        <f t="shared" si="63"/>
        <v>0</v>
      </c>
      <c r="E1340">
        <f t="shared" ca="1" si="64"/>
        <v>6450</v>
      </c>
      <c r="F1340" t="str">
        <f t="shared" ca="1" si="65"/>
        <v>80+</v>
      </c>
    </row>
    <row r="1341" spans="1:6" x14ac:dyDescent="0.25">
      <c r="A1341">
        <f>'Active Log'!A1343</f>
        <v>0</v>
      </c>
      <c r="B1341" s="117">
        <f>'Active Log'!L1343</f>
        <v>0</v>
      </c>
      <c r="C1341">
        <f>'Active Log'!S1355</f>
        <v>0</v>
      </c>
      <c r="D1341">
        <f t="shared" si="63"/>
        <v>0</v>
      </c>
      <c r="E1341">
        <f t="shared" ca="1" si="64"/>
        <v>6450</v>
      </c>
      <c r="F1341" t="str">
        <f t="shared" ca="1" si="65"/>
        <v>80+</v>
      </c>
    </row>
    <row r="1342" spans="1:6" x14ac:dyDescent="0.25">
      <c r="A1342">
        <f>'Active Log'!A1344</f>
        <v>0</v>
      </c>
      <c r="B1342" s="117">
        <f>'Active Log'!L1344</f>
        <v>0</v>
      </c>
      <c r="C1342">
        <f>'Active Log'!S1356</f>
        <v>0</v>
      </c>
      <c r="D1342">
        <f t="shared" si="63"/>
        <v>0</v>
      </c>
      <c r="E1342">
        <f t="shared" ca="1" si="64"/>
        <v>6450</v>
      </c>
      <c r="F1342" t="str">
        <f t="shared" ca="1" si="65"/>
        <v>80+</v>
      </c>
    </row>
    <row r="1343" spans="1:6" x14ac:dyDescent="0.25">
      <c r="A1343">
        <f>'Active Log'!A1345</f>
        <v>0</v>
      </c>
      <c r="B1343" s="117">
        <f>'Active Log'!L1345</f>
        <v>0</v>
      </c>
      <c r="C1343">
        <f>'Active Log'!S1357</f>
        <v>0</v>
      </c>
      <c r="D1343">
        <f t="shared" si="63"/>
        <v>0</v>
      </c>
      <c r="E1343">
        <f t="shared" ca="1" si="64"/>
        <v>6450</v>
      </c>
      <c r="F1343" t="str">
        <f t="shared" ca="1" si="65"/>
        <v>80+</v>
      </c>
    </row>
    <row r="1344" spans="1:6" x14ac:dyDescent="0.25">
      <c r="A1344">
        <f>'Active Log'!A1346</f>
        <v>0</v>
      </c>
      <c r="B1344" s="117">
        <f>'Active Log'!L1346</f>
        <v>0</v>
      </c>
      <c r="C1344">
        <f>'Active Log'!S1358</f>
        <v>0</v>
      </c>
      <c r="D1344">
        <f t="shared" si="63"/>
        <v>0</v>
      </c>
      <c r="E1344">
        <f t="shared" ca="1" si="64"/>
        <v>6450</v>
      </c>
      <c r="F1344" t="str">
        <f t="shared" ca="1" si="65"/>
        <v>80+</v>
      </c>
    </row>
    <row r="1345" spans="1:6" x14ac:dyDescent="0.25">
      <c r="A1345">
        <f>'Active Log'!A1347</f>
        <v>0</v>
      </c>
      <c r="B1345" s="117">
        <f>'Active Log'!L1347</f>
        <v>0</v>
      </c>
      <c r="C1345">
        <f>'Active Log'!S1359</f>
        <v>0</v>
      </c>
      <c r="D1345">
        <f t="shared" si="63"/>
        <v>0</v>
      </c>
      <c r="E1345">
        <f t="shared" ca="1" si="64"/>
        <v>6450</v>
      </c>
      <c r="F1345" t="str">
        <f t="shared" ca="1" si="65"/>
        <v>80+</v>
      </c>
    </row>
    <row r="1346" spans="1:6" x14ac:dyDescent="0.25">
      <c r="A1346">
        <f>'Active Log'!A1348</f>
        <v>0</v>
      </c>
      <c r="B1346" s="117">
        <f>'Active Log'!L1348</f>
        <v>0</v>
      </c>
      <c r="C1346">
        <f>'Active Log'!S1360</f>
        <v>0</v>
      </c>
      <c r="D1346">
        <f t="shared" ref="D1346:D1409" si="66">IF(COUNTIFS($A$2:$A$1048576, A1346, $C$2:$C$1048576, "complete")&gt;0, "", _xlfn.MAXIFS($B$2:$B$1048576, $A$2:$A$1048576, A1346, $C$2:$C$1048576, "&lt;&gt;complete"))</f>
        <v>0</v>
      </c>
      <c r="E1346">
        <f t="shared" ref="E1346:E1409" ca="1" si="67">IF(D1346&lt;&gt;"", FLOOR((TODAY()-D1346)/7,1), "")</f>
        <v>6450</v>
      </c>
      <c r="F1346" t="str">
        <f t="shared" ref="F1346:F1409" ca="1" si="68">IF(E1346&lt;&gt;"", VLOOKUP(E1346, $H$2:$I$32, 2, TRUE), "")</f>
        <v>80+</v>
      </c>
    </row>
    <row r="1347" spans="1:6" x14ac:dyDescent="0.25">
      <c r="A1347">
        <f>'Active Log'!A1349</f>
        <v>0</v>
      </c>
      <c r="B1347" s="117">
        <f>'Active Log'!L1349</f>
        <v>0</v>
      </c>
      <c r="C1347">
        <f>'Active Log'!S1361</f>
        <v>0</v>
      </c>
      <c r="D1347">
        <f t="shared" si="66"/>
        <v>0</v>
      </c>
      <c r="E1347">
        <f t="shared" ca="1" si="67"/>
        <v>6450</v>
      </c>
      <c r="F1347" t="str">
        <f t="shared" ca="1" si="68"/>
        <v>80+</v>
      </c>
    </row>
    <row r="1348" spans="1:6" x14ac:dyDescent="0.25">
      <c r="A1348">
        <f>'Active Log'!A1350</f>
        <v>0</v>
      </c>
      <c r="B1348" s="117">
        <f>'Active Log'!L1350</f>
        <v>0</v>
      </c>
      <c r="C1348">
        <f>'Active Log'!S1362</f>
        <v>0</v>
      </c>
      <c r="D1348">
        <f t="shared" si="66"/>
        <v>0</v>
      </c>
      <c r="E1348">
        <f t="shared" ca="1" si="67"/>
        <v>6450</v>
      </c>
      <c r="F1348" t="str">
        <f t="shared" ca="1" si="68"/>
        <v>80+</v>
      </c>
    </row>
    <row r="1349" spans="1:6" x14ac:dyDescent="0.25">
      <c r="A1349">
        <f>'Active Log'!A1351</f>
        <v>0</v>
      </c>
      <c r="B1349" s="117">
        <f>'Active Log'!L1351</f>
        <v>0</v>
      </c>
      <c r="C1349">
        <f>'Active Log'!S1363</f>
        <v>0</v>
      </c>
      <c r="D1349">
        <f t="shared" si="66"/>
        <v>0</v>
      </c>
      <c r="E1349">
        <f t="shared" ca="1" si="67"/>
        <v>6450</v>
      </c>
      <c r="F1349" t="str">
        <f t="shared" ca="1" si="68"/>
        <v>80+</v>
      </c>
    </row>
    <row r="1350" spans="1:6" x14ac:dyDescent="0.25">
      <c r="A1350">
        <f>'Active Log'!A1352</f>
        <v>0</v>
      </c>
      <c r="B1350" s="117">
        <f>'Active Log'!L1352</f>
        <v>0</v>
      </c>
      <c r="C1350">
        <f>'Active Log'!S1364</f>
        <v>0</v>
      </c>
      <c r="D1350">
        <f t="shared" si="66"/>
        <v>0</v>
      </c>
      <c r="E1350">
        <f t="shared" ca="1" si="67"/>
        <v>6450</v>
      </c>
      <c r="F1350" t="str">
        <f t="shared" ca="1" si="68"/>
        <v>80+</v>
      </c>
    </row>
    <row r="1351" spans="1:6" x14ac:dyDescent="0.25">
      <c r="A1351">
        <f>'Active Log'!A1353</f>
        <v>0</v>
      </c>
      <c r="B1351" s="117">
        <f>'Active Log'!L1353</f>
        <v>0</v>
      </c>
      <c r="C1351">
        <f>'Active Log'!S1365</f>
        <v>0</v>
      </c>
      <c r="D1351">
        <f t="shared" si="66"/>
        <v>0</v>
      </c>
      <c r="E1351">
        <f t="shared" ca="1" si="67"/>
        <v>6450</v>
      </c>
      <c r="F1351" t="str">
        <f t="shared" ca="1" si="68"/>
        <v>80+</v>
      </c>
    </row>
    <row r="1352" spans="1:6" x14ac:dyDescent="0.25">
      <c r="A1352">
        <f>'Active Log'!A1354</f>
        <v>0</v>
      </c>
      <c r="B1352" s="117">
        <f>'Active Log'!L1354</f>
        <v>0</v>
      </c>
      <c r="C1352">
        <f>'Active Log'!S1366</f>
        <v>0</v>
      </c>
      <c r="D1352">
        <f t="shared" si="66"/>
        <v>0</v>
      </c>
      <c r="E1352">
        <f t="shared" ca="1" si="67"/>
        <v>6450</v>
      </c>
      <c r="F1352" t="str">
        <f t="shared" ca="1" si="68"/>
        <v>80+</v>
      </c>
    </row>
    <row r="1353" spans="1:6" x14ac:dyDescent="0.25">
      <c r="A1353">
        <f>'Active Log'!A1355</f>
        <v>0</v>
      </c>
      <c r="B1353" s="117">
        <f>'Active Log'!L1355</f>
        <v>0</v>
      </c>
      <c r="C1353">
        <f>'Active Log'!S1367</f>
        <v>0</v>
      </c>
      <c r="D1353">
        <f t="shared" si="66"/>
        <v>0</v>
      </c>
      <c r="E1353">
        <f t="shared" ca="1" si="67"/>
        <v>6450</v>
      </c>
      <c r="F1353" t="str">
        <f t="shared" ca="1" si="68"/>
        <v>80+</v>
      </c>
    </row>
    <row r="1354" spans="1:6" x14ac:dyDescent="0.25">
      <c r="A1354">
        <f>'Active Log'!A1356</f>
        <v>0</v>
      </c>
      <c r="B1354" s="117">
        <f>'Active Log'!L1356</f>
        <v>0</v>
      </c>
      <c r="C1354">
        <f>'Active Log'!S1368</f>
        <v>0</v>
      </c>
      <c r="D1354">
        <f t="shared" si="66"/>
        <v>0</v>
      </c>
      <c r="E1354">
        <f t="shared" ca="1" si="67"/>
        <v>6450</v>
      </c>
      <c r="F1354" t="str">
        <f t="shared" ca="1" si="68"/>
        <v>80+</v>
      </c>
    </row>
    <row r="1355" spans="1:6" x14ac:dyDescent="0.25">
      <c r="A1355">
        <f>'Active Log'!A1357</f>
        <v>0</v>
      </c>
      <c r="B1355" s="117">
        <f>'Active Log'!L1357</f>
        <v>0</v>
      </c>
      <c r="C1355">
        <f>'Active Log'!S1369</f>
        <v>0</v>
      </c>
      <c r="D1355">
        <f t="shared" si="66"/>
        <v>0</v>
      </c>
      <c r="E1355">
        <f t="shared" ca="1" si="67"/>
        <v>6450</v>
      </c>
      <c r="F1355" t="str">
        <f t="shared" ca="1" si="68"/>
        <v>80+</v>
      </c>
    </row>
    <row r="1356" spans="1:6" x14ac:dyDescent="0.25">
      <c r="A1356">
        <f>'Active Log'!A1358</f>
        <v>0</v>
      </c>
      <c r="B1356" s="117">
        <f>'Active Log'!L1358</f>
        <v>0</v>
      </c>
      <c r="C1356">
        <f>'Active Log'!S1370</f>
        <v>0</v>
      </c>
      <c r="D1356">
        <f t="shared" si="66"/>
        <v>0</v>
      </c>
      <c r="E1356">
        <f t="shared" ca="1" si="67"/>
        <v>6450</v>
      </c>
      <c r="F1356" t="str">
        <f t="shared" ca="1" si="68"/>
        <v>80+</v>
      </c>
    </row>
    <row r="1357" spans="1:6" x14ac:dyDescent="0.25">
      <c r="A1357">
        <f>'Active Log'!A1359</f>
        <v>0</v>
      </c>
      <c r="B1357" s="117">
        <f>'Active Log'!L1359</f>
        <v>0</v>
      </c>
      <c r="C1357">
        <f>'Active Log'!S1371</f>
        <v>0</v>
      </c>
      <c r="D1357">
        <f t="shared" si="66"/>
        <v>0</v>
      </c>
      <c r="E1357">
        <f t="shared" ca="1" si="67"/>
        <v>6450</v>
      </c>
      <c r="F1357" t="str">
        <f t="shared" ca="1" si="68"/>
        <v>80+</v>
      </c>
    </row>
    <row r="1358" spans="1:6" x14ac:dyDescent="0.25">
      <c r="A1358">
        <f>'Active Log'!A1360</f>
        <v>0</v>
      </c>
      <c r="B1358" s="117">
        <f>'Active Log'!L1360</f>
        <v>0</v>
      </c>
      <c r="C1358">
        <f>'Active Log'!S1372</f>
        <v>0</v>
      </c>
      <c r="D1358">
        <f t="shared" si="66"/>
        <v>0</v>
      </c>
      <c r="E1358">
        <f t="shared" ca="1" si="67"/>
        <v>6450</v>
      </c>
      <c r="F1358" t="str">
        <f t="shared" ca="1" si="68"/>
        <v>80+</v>
      </c>
    </row>
    <row r="1359" spans="1:6" x14ac:dyDescent="0.25">
      <c r="A1359">
        <f>'Active Log'!A1361</f>
        <v>0</v>
      </c>
      <c r="B1359" s="117">
        <f>'Active Log'!L1361</f>
        <v>0</v>
      </c>
      <c r="C1359">
        <f>'Active Log'!S1373</f>
        <v>0</v>
      </c>
      <c r="D1359">
        <f t="shared" si="66"/>
        <v>0</v>
      </c>
      <c r="E1359">
        <f t="shared" ca="1" si="67"/>
        <v>6450</v>
      </c>
      <c r="F1359" t="str">
        <f t="shared" ca="1" si="68"/>
        <v>80+</v>
      </c>
    </row>
    <row r="1360" spans="1:6" x14ac:dyDescent="0.25">
      <c r="A1360">
        <f>'Active Log'!A1362</f>
        <v>0</v>
      </c>
      <c r="B1360" s="117">
        <f>'Active Log'!L1362</f>
        <v>0</v>
      </c>
      <c r="C1360">
        <f>'Active Log'!S1374</f>
        <v>0</v>
      </c>
      <c r="D1360">
        <f t="shared" si="66"/>
        <v>0</v>
      </c>
      <c r="E1360">
        <f t="shared" ca="1" si="67"/>
        <v>6450</v>
      </c>
      <c r="F1360" t="str">
        <f t="shared" ca="1" si="68"/>
        <v>80+</v>
      </c>
    </row>
    <row r="1361" spans="1:6" x14ac:dyDescent="0.25">
      <c r="A1361">
        <f>'Active Log'!A1363</f>
        <v>0</v>
      </c>
      <c r="B1361" s="117">
        <f>'Active Log'!L1363</f>
        <v>0</v>
      </c>
      <c r="C1361">
        <f>'Active Log'!S1375</f>
        <v>0</v>
      </c>
      <c r="D1361">
        <f t="shared" si="66"/>
        <v>0</v>
      </c>
      <c r="E1361">
        <f t="shared" ca="1" si="67"/>
        <v>6450</v>
      </c>
      <c r="F1361" t="str">
        <f t="shared" ca="1" si="68"/>
        <v>80+</v>
      </c>
    </row>
    <row r="1362" spans="1:6" x14ac:dyDescent="0.25">
      <c r="A1362">
        <f>'Active Log'!A1364</f>
        <v>0</v>
      </c>
      <c r="B1362" s="117">
        <f>'Active Log'!L1364</f>
        <v>0</v>
      </c>
      <c r="C1362">
        <f>'Active Log'!S1376</f>
        <v>0</v>
      </c>
      <c r="D1362">
        <f t="shared" si="66"/>
        <v>0</v>
      </c>
      <c r="E1362">
        <f t="shared" ca="1" si="67"/>
        <v>6450</v>
      </c>
      <c r="F1362" t="str">
        <f t="shared" ca="1" si="68"/>
        <v>80+</v>
      </c>
    </row>
    <row r="1363" spans="1:6" x14ac:dyDescent="0.25">
      <c r="A1363">
        <f>'Active Log'!A1365</f>
        <v>0</v>
      </c>
      <c r="B1363" s="117">
        <f>'Active Log'!L1365</f>
        <v>0</v>
      </c>
      <c r="C1363">
        <f>'Active Log'!S1377</f>
        <v>0</v>
      </c>
      <c r="D1363">
        <f t="shared" si="66"/>
        <v>0</v>
      </c>
      <c r="E1363">
        <f t="shared" ca="1" si="67"/>
        <v>6450</v>
      </c>
      <c r="F1363" t="str">
        <f t="shared" ca="1" si="68"/>
        <v>80+</v>
      </c>
    </row>
    <row r="1364" spans="1:6" x14ac:dyDescent="0.25">
      <c r="A1364">
        <f>'Active Log'!A1366</f>
        <v>0</v>
      </c>
      <c r="B1364" s="117">
        <f>'Active Log'!L1366</f>
        <v>0</v>
      </c>
      <c r="C1364">
        <f>'Active Log'!S1378</f>
        <v>0</v>
      </c>
      <c r="D1364">
        <f t="shared" si="66"/>
        <v>0</v>
      </c>
      <c r="E1364">
        <f t="shared" ca="1" si="67"/>
        <v>6450</v>
      </c>
      <c r="F1364" t="str">
        <f t="shared" ca="1" si="68"/>
        <v>80+</v>
      </c>
    </row>
    <row r="1365" spans="1:6" x14ac:dyDescent="0.25">
      <c r="A1365">
        <f>'Active Log'!A1367</f>
        <v>0</v>
      </c>
      <c r="B1365" s="117">
        <f>'Active Log'!L1367</f>
        <v>0</v>
      </c>
      <c r="C1365">
        <f>'Active Log'!S1379</f>
        <v>0</v>
      </c>
      <c r="D1365">
        <f t="shared" si="66"/>
        <v>0</v>
      </c>
      <c r="E1365">
        <f t="shared" ca="1" si="67"/>
        <v>6450</v>
      </c>
      <c r="F1365" t="str">
        <f t="shared" ca="1" si="68"/>
        <v>80+</v>
      </c>
    </row>
    <row r="1366" spans="1:6" x14ac:dyDescent="0.25">
      <c r="A1366">
        <f>'Active Log'!A1368</f>
        <v>0</v>
      </c>
      <c r="B1366" s="117">
        <f>'Active Log'!L1368</f>
        <v>0</v>
      </c>
      <c r="C1366">
        <f>'Active Log'!S1380</f>
        <v>0</v>
      </c>
      <c r="D1366">
        <f t="shared" si="66"/>
        <v>0</v>
      </c>
      <c r="E1366">
        <f t="shared" ca="1" si="67"/>
        <v>6450</v>
      </c>
      <c r="F1366" t="str">
        <f t="shared" ca="1" si="68"/>
        <v>80+</v>
      </c>
    </row>
    <row r="1367" spans="1:6" x14ac:dyDescent="0.25">
      <c r="A1367">
        <f>'Active Log'!A1369</f>
        <v>0</v>
      </c>
      <c r="B1367" s="117">
        <f>'Active Log'!L1369</f>
        <v>0</v>
      </c>
      <c r="C1367">
        <f>'Active Log'!S1381</f>
        <v>0</v>
      </c>
      <c r="D1367">
        <f t="shared" si="66"/>
        <v>0</v>
      </c>
      <c r="E1367">
        <f t="shared" ca="1" si="67"/>
        <v>6450</v>
      </c>
      <c r="F1367" t="str">
        <f t="shared" ca="1" si="68"/>
        <v>80+</v>
      </c>
    </row>
    <row r="1368" spans="1:6" x14ac:dyDescent="0.25">
      <c r="A1368">
        <f>'Active Log'!A1370</f>
        <v>0</v>
      </c>
      <c r="B1368" s="117">
        <f>'Active Log'!L1370</f>
        <v>0</v>
      </c>
      <c r="C1368">
        <f>'Active Log'!S1382</f>
        <v>0</v>
      </c>
      <c r="D1368">
        <f t="shared" si="66"/>
        <v>0</v>
      </c>
      <c r="E1368">
        <f t="shared" ca="1" si="67"/>
        <v>6450</v>
      </c>
      <c r="F1368" t="str">
        <f t="shared" ca="1" si="68"/>
        <v>80+</v>
      </c>
    </row>
    <row r="1369" spans="1:6" x14ac:dyDescent="0.25">
      <c r="A1369">
        <f>'Active Log'!A1371</f>
        <v>0</v>
      </c>
      <c r="B1369" s="117">
        <f>'Active Log'!L1371</f>
        <v>0</v>
      </c>
      <c r="C1369">
        <f>'Active Log'!S1383</f>
        <v>0</v>
      </c>
      <c r="D1369">
        <f t="shared" si="66"/>
        <v>0</v>
      </c>
      <c r="E1369">
        <f t="shared" ca="1" si="67"/>
        <v>6450</v>
      </c>
      <c r="F1369" t="str">
        <f t="shared" ca="1" si="68"/>
        <v>80+</v>
      </c>
    </row>
    <row r="1370" spans="1:6" x14ac:dyDescent="0.25">
      <c r="A1370">
        <f>'Active Log'!A1372</f>
        <v>0</v>
      </c>
      <c r="B1370" s="117">
        <f>'Active Log'!L1372</f>
        <v>0</v>
      </c>
      <c r="C1370">
        <f>'Active Log'!S1384</f>
        <v>0</v>
      </c>
      <c r="D1370">
        <f t="shared" si="66"/>
        <v>0</v>
      </c>
      <c r="E1370">
        <f t="shared" ca="1" si="67"/>
        <v>6450</v>
      </c>
      <c r="F1370" t="str">
        <f t="shared" ca="1" si="68"/>
        <v>80+</v>
      </c>
    </row>
    <row r="1371" spans="1:6" x14ac:dyDescent="0.25">
      <c r="A1371">
        <f>'Active Log'!A1373</f>
        <v>0</v>
      </c>
      <c r="B1371" s="117">
        <f>'Active Log'!L1373</f>
        <v>0</v>
      </c>
      <c r="C1371">
        <f>'Active Log'!S1385</f>
        <v>0</v>
      </c>
      <c r="D1371">
        <f t="shared" si="66"/>
        <v>0</v>
      </c>
      <c r="E1371">
        <f t="shared" ca="1" si="67"/>
        <v>6450</v>
      </c>
      <c r="F1371" t="str">
        <f t="shared" ca="1" si="68"/>
        <v>80+</v>
      </c>
    </row>
    <row r="1372" spans="1:6" x14ac:dyDescent="0.25">
      <c r="A1372">
        <f>'Active Log'!A1374</f>
        <v>0</v>
      </c>
      <c r="B1372" s="117">
        <f>'Active Log'!L1374</f>
        <v>0</v>
      </c>
      <c r="C1372">
        <f>'Active Log'!S1386</f>
        <v>0</v>
      </c>
      <c r="D1372">
        <f t="shared" si="66"/>
        <v>0</v>
      </c>
      <c r="E1372">
        <f t="shared" ca="1" si="67"/>
        <v>6450</v>
      </c>
      <c r="F1372" t="str">
        <f t="shared" ca="1" si="68"/>
        <v>80+</v>
      </c>
    </row>
    <row r="1373" spans="1:6" x14ac:dyDescent="0.25">
      <c r="A1373">
        <f>'Active Log'!A1375</f>
        <v>0</v>
      </c>
      <c r="B1373" s="117">
        <f>'Active Log'!L1375</f>
        <v>0</v>
      </c>
      <c r="C1373">
        <f>'Active Log'!S1387</f>
        <v>0</v>
      </c>
      <c r="D1373">
        <f t="shared" si="66"/>
        <v>0</v>
      </c>
      <c r="E1373">
        <f t="shared" ca="1" si="67"/>
        <v>6450</v>
      </c>
      <c r="F1373" t="str">
        <f t="shared" ca="1" si="68"/>
        <v>80+</v>
      </c>
    </row>
    <row r="1374" spans="1:6" x14ac:dyDescent="0.25">
      <c r="A1374">
        <f>'Active Log'!A1376</f>
        <v>0</v>
      </c>
      <c r="B1374" s="117">
        <f>'Active Log'!L1376</f>
        <v>0</v>
      </c>
      <c r="C1374">
        <f>'Active Log'!S1388</f>
        <v>0</v>
      </c>
      <c r="D1374">
        <f t="shared" si="66"/>
        <v>0</v>
      </c>
      <c r="E1374">
        <f t="shared" ca="1" si="67"/>
        <v>6450</v>
      </c>
      <c r="F1374" t="str">
        <f t="shared" ca="1" si="68"/>
        <v>80+</v>
      </c>
    </row>
    <row r="1375" spans="1:6" x14ac:dyDescent="0.25">
      <c r="A1375">
        <f>'Active Log'!A1377</f>
        <v>0</v>
      </c>
      <c r="B1375" s="117">
        <f>'Active Log'!L1377</f>
        <v>0</v>
      </c>
      <c r="C1375">
        <f>'Active Log'!S1389</f>
        <v>0</v>
      </c>
      <c r="D1375">
        <f t="shared" si="66"/>
        <v>0</v>
      </c>
      <c r="E1375">
        <f t="shared" ca="1" si="67"/>
        <v>6450</v>
      </c>
      <c r="F1375" t="str">
        <f t="shared" ca="1" si="68"/>
        <v>80+</v>
      </c>
    </row>
    <row r="1376" spans="1:6" x14ac:dyDescent="0.25">
      <c r="A1376">
        <f>'Active Log'!A1378</f>
        <v>0</v>
      </c>
      <c r="B1376" s="117">
        <f>'Active Log'!L1378</f>
        <v>0</v>
      </c>
      <c r="C1376">
        <f>'Active Log'!S1390</f>
        <v>0</v>
      </c>
      <c r="D1376">
        <f t="shared" si="66"/>
        <v>0</v>
      </c>
      <c r="E1376">
        <f t="shared" ca="1" si="67"/>
        <v>6450</v>
      </c>
      <c r="F1376" t="str">
        <f t="shared" ca="1" si="68"/>
        <v>80+</v>
      </c>
    </row>
    <row r="1377" spans="1:6" x14ac:dyDescent="0.25">
      <c r="A1377">
        <f>'Active Log'!A1379</f>
        <v>0</v>
      </c>
      <c r="B1377" s="117">
        <f>'Active Log'!L1379</f>
        <v>0</v>
      </c>
      <c r="C1377">
        <f>'Active Log'!S1391</f>
        <v>0</v>
      </c>
      <c r="D1377">
        <f t="shared" si="66"/>
        <v>0</v>
      </c>
      <c r="E1377">
        <f t="shared" ca="1" si="67"/>
        <v>6450</v>
      </c>
      <c r="F1377" t="str">
        <f t="shared" ca="1" si="68"/>
        <v>80+</v>
      </c>
    </row>
    <row r="1378" spans="1:6" x14ac:dyDescent="0.25">
      <c r="A1378">
        <f>'Active Log'!A1380</f>
        <v>0</v>
      </c>
      <c r="B1378" s="117">
        <f>'Active Log'!L1380</f>
        <v>0</v>
      </c>
      <c r="C1378">
        <f>'Active Log'!S1392</f>
        <v>0</v>
      </c>
      <c r="D1378">
        <f t="shared" si="66"/>
        <v>0</v>
      </c>
      <c r="E1378">
        <f t="shared" ca="1" si="67"/>
        <v>6450</v>
      </c>
      <c r="F1378" t="str">
        <f t="shared" ca="1" si="68"/>
        <v>80+</v>
      </c>
    </row>
    <row r="1379" spans="1:6" x14ac:dyDescent="0.25">
      <c r="A1379">
        <f>'Active Log'!A1381</f>
        <v>0</v>
      </c>
      <c r="B1379" s="117">
        <f>'Active Log'!L1381</f>
        <v>0</v>
      </c>
      <c r="C1379">
        <f>'Active Log'!S1393</f>
        <v>0</v>
      </c>
      <c r="D1379">
        <f t="shared" si="66"/>
        <v>0</v>
      </c>
      <c r="E1379">
        <f t="shared" ca="1" si="67"/>
        <v>6450</v>
      </c>
      <c r="F1379" t="str">
        <f t="shared" ca="1" si="68"/>
        <v>80+</v>
      </c>
    </row>
    <row r="1380" spans="1:6" x14ac:dyDescent="0.25">
      <c r="A1380">
        <f>'Active Log'!A1382</f>
        <v>0</v>
      </c>
      <c r="B1380" s="117">
        <f>'Active Log'!L1382</f>
        <v>0</v>
      </c>
      <c r="C1380">
        <f>'Active Log'!S1394</f>
        <v>0</v>
      </c>
      <c r="D1380">
        <f t="shared" si="66"/>
        <v>0</v>
      </c>
      <c r="E1380">
        <f t="shared" ca="1" si="67"/>
        <v>6450</v>
      </c>
      <c r="F1380" t="str">
        <f t="shared" ca="1" si="68"/>
        <v>80+</v>
      </c>
    </row>
    <row r="1381" spans="1:6" x14ac:dyDescent="0.25">
      <c r="A1381">
        <f>'Active Log'!A1383</f>
        <v>0</v>
      </c>
      <c r="B1381" s="117">
        <f>'Active Log'!L1383</f>
        <v>0</v>
      </c>
      <c r="C1381">
        <f>'Active Log'!S1395</f>
        <v>0</v>
      </c>
      <c r="D1381">
        <f t="shared" si="66"/>
        <v>0</v>
      </c>
      <c r="E1381">
        <f t="shared" ca="1" si="67"/>
        <v>6450</v>
      </c>
      <c r="F1381" t="str">
        <f t="shared" ca="1" si="68"/>
        <v>80+</v>
      </c>
    </row>
    <row r="1382" spans="1:6" x14ac:dyDescent="0.25">
      <c r="A1382">
        <f>'Active Log'!A1384</f>
        <v>0</v>
      </c>
      <c r="B1382" s="117">
        <f>'Active Log'!L1384</f>
        <v>0</v>
      </c>
      <c r="C1382">
        <f>'Active Log'!S1396</f>
        <v>0</v>
      </c>
      <c r="D1382">
        <f t="shared" si="66"/>
        <v>0</v>
      </c>
      <c r="E1382">
        <f t="shared" ca="1" si="67"/>
        <v>6450</v>
      </c>
      <c r="F1382" t="str">
        <f t="shared" ca="1" si="68"/>
        <v>80+</v>
      </c>
    </row>
    <row r="1383" spans="1:6" x14ac:dyDescent="0.25">
      <c r="A1383">
        <f>'Active Log'!A1385</f>
        <v>0</v>
      </c>
      <c r="B1383" s="117">
        <f>'Active Log'!L1385</f>
        <v>0</v>
      </c>
      <c r="C1383">
        <f>'Active Log'!S1397</f>
        <v>0</v>
      </c>
      <c r="D1383">
        <f t="shared" si="66"/>
        <v>0</v>
      </c>
      <c r="E1383">
        <f t="shared" ca="1" si="67"/>
        <v>6450</v>
      </c>
      <c r="F1383" t="str">
        <f t="shared" ca="1" si="68"/>
        <v>80+</v>
      </c>
    </row>
    <row r="1384" spans="1:6" x14ac:dyDescent="0.25">
      <c r="A1384">
        <f>'Active Log'!A1386</f>
        <v>0</v>
      </c>
      <c r="B1384" s="117">
        <f>'Active Log'!L1386</f>
        <v>0</v>
      </c>
      <c r="C1384">
        <f>'Active Log'!S1398</f>
        <v>0</v>
      </c>
      <c r="D1384">
        <f t="shared" si="66"/>
        <v>0</v>
      </c>
      <c r="E1384">
        <f t="shared" ca="1" si="67"/>
        <v>6450</v>
      </c>
      <c r="F1384" t="str">
        <f t="shared" ca="1" si="68"/>
        <v>80+</v>
      </c>
    </row>
    <row r="1385" spans="1:6" x14ac:dyDescent="0.25">
      <c r="A1385">
        <f>'Active Log'!A1387</f>
        <v>0</v>
      </c>
      <c r="B1385" s="117">
        <f>'Active Log'!L1387</f>
        <v>0</v>
      </c>
      <c r="C1385">
        <f>'Active Log'!S1399</f>
        <v>0</v>
      </c>
      <c r="D1385">
        <f t="shared" si="66"/>
        <v>0</v>
      </c>
      <c r="E1385">
        <f t="shared" ca="1" si="67"/>
        <v>6450</v>
      </c>
      <c r="F1385" t="str">
        <f t="shared" ca="1" si="68"/>
        <v>80+</v>
      </c>
    </row>
    <row r="1386" spans="1:6" x14ac:dyDescent="0.25">
      <c r="A1386">
        <f>'Active Log'!A1388</f>
        <v>0</v>
      </c>
      <c r="B1386" s="117">
        <f>'Active Log'!L1388</f>
        <v>0</v>
      </c>
      <c r="C1386">
        <f>'Active Log'!S1400</f>
        <v>0</v>
      </c>
      <c r="D1386">
        <f t="shared" si="66"/>
        <v>0</v>
      </c>
      <c r="E1386">
        <f t="shared" ca="1" si="67"/>
        <v>6450</v>
      </c>
      <c r="F1386" t="str">
        <f t="shared" ca="1" si="68"/>
        <v>80+</v>
      </c>
    </row>
    <row r="1387" spans="1:6" x14ac:dyDescent="0.25">
      <c r="A1387">
        <f>'Active Log'!A1389</f>
        <v>0</v>
      </c>
      <c r="B1387" s="117">
        <f>'Active Log'!L1389</f>
        <v>0</v>
      </c>
      <c r="C1387">
        <f>'Active Log'!S1401</f>
        <v>0</v>
      </c>
      <c r="D1387">
        <f t="shared" si="66"/>
        <v>0</v>
      </c>
      <c r="E1387">
        <f t="shared" ca="1" si="67"/>
        <v>6450</v>
      </c>
      <c r="F1387" t="str">
        <f t="shared" ca="1" si="68"/>
        <v>80+</v>
      </c>
    </row>
    <row r="1388" spans="1:6" x14ac:dyDescent="0.25">
      <c r="A1388">
        <f>'Active Log'!A1390</f>
        <v>0</v>
      </c>
      <c r="B1388" s="117">
        <f>'Active Log'!L1390</f>
        <v>0</v>
      </c>
      <c r="C1388">
        <f>'Active Log'!S1402</f>
        <v>0</v>
      </c>
      <c r="D1388">
        <f t="shared" si="66"/>
        <v>0</v>
      </c>
      <c r="E1388">
        <f t="shared" ca="1" si="67"/>
        <v>6450</v>
      </c>
      <c r="F1388" t="str">
        <f t="shared" ca="1" si="68"/>
        <v>80+</v>
      </c>
    </row>
    <row r="1389" spans="1:6" x14ac:dyDescent="0.25">
      <c r="A1389">
        <f>'Active Log'!A1391</f>
        <v>0</v>
      </c>
      <c r="B1389" s="117">
        <f>'Active Log'!L1391</f>
        <v>0</v>
      </c>
      <c r="C1389">
        <f>'Active Log'!S1403</f>
        <v>0</v>
      </c>
      <c r="D1389">
        <f t="shared" si="66"/>
        <v>0</v>
      </c>
      <c r="E1389">
        <f t="shared" ca="1" si="67"/>
        <v>6450</v>
      </c>
      <c r="F1389" t="str">
        <f t="shared" ca="1" si="68"/>
        <v>80+</v>
      </c>
    </row>
    <row r="1390" spans="1:6" x14ac:dyDescent="0.25">
      <c r="A1390">
        <f>'Active Log'!A1392</f>
        <v>0</v>
      </c>
      <c r="B1390" s="117">
        <f>'Active Log'!L1392</f>
        <v>0</v>
      </c>
      <c r="C1390">
        <f>'Active Log'!S1404</f>
        <v>0</v>
      </c>
      <c r="D1390">
        <f t="shared" si="66"/>
        <v>0</v>
      </c>
      <c r="E1390">
        <f t="shared" ca="1" si="67"/>
        <v>6450</v>
      </c>
      <c r="F1390" t="str">
        <f t="shared" ca="1" si="68"/>
        <v>80+</v>
      </c>
    </row>
    <row r="1391" spans="1:6" x14ac:dyDescent="0.25">
      <c r="A1391">
        <f>'Active Log'!A1393</f>
        <v>0</v>
      </c>
      <c r="B1391" s="117">
        <f>'Active Log'!L1393</f>
        <v>0</v>
      </c>
      <c r="C1391">
        <f>'Active Log'!S1405</f>
        <v>0</v>
      </c>
      <c r="D1391">
        <f t="shared" si="66"/>
        <v>0</v>
      </c>
      <c r="E1391">
        <f t="shared" ca="1" si="67"/>
        <v>6450</v>
      </c>
      <c r="F1391" t="str">
        <f t="shared" ca="1" si="68"/>
        <v>80+</v>
      </c>
    </row>
    <row r="1392" spans="1:6" x14ac:dyDescent="0.25">
      <c r="A1392">
        <f>'Active Log'!A1394</f>
        <v>0</v>
      </c>
      <c r="B1392" s="117">
        <f>'Active Log'!L1394</f>
        <v>0</v>
      </c>
      <c r="C1392">
        <f>'Active Log'!S1406</f>
        <v>0</v>
      </c>
      <c r="D1392">
        <f t="shared" si="66"/>
        <v>0</v>
      </c>
      <c r="E1392">
        <f t="shared" ca="1" si="67"/>
        <v>6450</v>
      </c>
      <c r="F1392" t="str">
        <f t="shared" ca="1" si="68"/>
        <v>80+</v>
      </c>
    </row>
    <row r="1393" spans="1:6" x14ac:dyDescent="0.25">
      <c r="A1393">
        <f>'Active Log'!A1395</f>
        <v>0</v>
      </c>
      <c r="B1393" s="117">
        <f>'Active Log'!L1395</f>
        <v>0</v>
      </c>
      <c r="C1393">
        <f>'Active Log'!S1407</f>
        <v>0</v>
      </c>
      <c r="D1393">
        <f t="shared" si="66"/>
        <v>0</v>
      </c>
      <c r="E1393">
        <f t="shared" ca="1" si="67"/>
        <v>6450</v>
      </c>
      <c r="F1393" t="str">
        <f t="shared" ca="1" si="68"/>
        <v>80+</v>
      </c>
    </row>
    <row r="1394" spans="1:6" x14ac:dyDescent="0.25">
      <c r="A1394">
        <f>'Active Log'!A1396</f>
        <v>0</v>
      </c>
      <c r="B1394" s="117">
        <f>'Active Log'!L1396</f>
        <v>0</v>
      </c>
      <c r="C1394">
        <f>'Active Log'!S1408</f>
        <v>0</v>
      </c>
      <c r="D1394">
        <f t="shared" si="66"/>
        <v>0</v>
      </c>
      <c r="E1394">
        <f t="shared" ca="1" si="67"/>
        <v>6450</v>
      </c>
      <c r="F1394" t="str">
        <f t="shared" ca="1" si="68"/>
        <v>80+</v>
      </c>
    </row>
    <row r="1395" spans="1:6" x14ac:dyDescent="0.25">
      <c r="A1395">
        <f>'Active Log'!A1397</f>
        <v>0</v>
      </c>
      <c r="B1395" s="117">
        <f>'Active Log'!L1397</f>
        <v>0</v>
      </c>
      <c r="C1395">
        <f>'Active Log'!S1409</f>
        <v>0</v>
      </c>
      <c r="D1395">
        <f t="shared" si="66"/>
        <v>0</v>
      </c>
      <c r="E1395">
        <f t="shared" ca="1" si="67"/>
        <v>6450</v>
      </c>
      <c r="F1395" t="str">
        <f t="shared" ca="1" si="68"/>
        <v>80+</v>
      </c>
    </row>
    <row r="1396" spans="1:6" x14ac:dyDescent="0.25">
      <c r="A1396">
        <f>'Active Log'!A1398</f>
        <v>0</v>
      </c>
      <c r="B1396" s="117">
        <f>'Active Log'!L1398</f>
        <v>0</v>
      </c>
      <c r="C1396">
        <f>'Active Log'!S1410</f>
        <v>0</v>
      </c>
      <c r="D1396">
        <f t="shared" si="66"/>
        <v>0</v>
      </c>
      <c r="E1396">
        <f t="shared" ca="1" si="67"/>
        <v>6450</v>
      </c>
      <c r="F1396" t="str">
        <f t="shared" ca="1" si="68"/>
        <v>80+</v>
      </c>
    </row>
    <row r="1397" spans="1:6" x14ac:dyDescent="0.25">
      <c r="A1397">
        <f>'Active Log'!A1399</f>
        <v>0</v>
      </c>
      <c r="B1397" s="117">
        <f>'Active Log'!L1399</f>
        <v>0</v>
      </c>
      <c r="C1397">
        <f>'Active Log'!S1411</f>
        <v>0</v>
      </c>
      <c r="D1397">
        <f t="shared" si="66"/>
        <v>0</v>
      </c>
      <c r="E1397">
        <f t="shared" ca="1" si="67"/>
        <v>6450</v>
      </c>
      <c r="F1397" t="str">
        <f t="shared" ca="1" si="68"/>
        <v>80+</v>
      </c>
    </row>
    <row r="1398" spans="1:6" x14ac:dyDescent="0.25">
      <c r="A1398">
        <f>'Active Log'!A1400</f>
        <v>0</v>
      </c>
      <c r="B1398" s="117">
        <f>'Active Log'!L1400</f>
        <v>0</v>
      </c>
      <c r="C1398">
        <f>'Active Log'!S1412</f>
        <v>0</v>
      </c>
      <c r="D1398">
        <f t="shared" si="66"/>
        <v>0</v>
      </c>
      <c r="E1398">
        <f t="shared" ca="1" si="67"/>
        <v>6450</v>
      </c>
      <c r="F1398" t="str">
        <f t="shared" ca="1" si="68"/>
        <v>80+</v>
      </c>
    </row>
    <row r="1399" spans="1:6" x14ac:dyDescent="0.25">
      <c r="A1399">
        <f>'Active Log'!A1401</f>
        <v>0</v>
      </c>
      <c r="B1399" s="117">
        <f>'Active Log'!L1401</f>
        <v>0</v>
      </c>
      <c r="C1399">
        <f>'Active Log'!S1413</f>
        <v>0</v>
      </c>
      <c r="D1399">
        <f t="shared" si="66"/>
        <v>0</v>
      </c>
      <c r="E1399">
        <f t="shared" ca="1" si="67"/>
        <v>6450</v>
      </c>
      <c r="F1399" t="str">
        <f t="shared" ca="1" si="68"/>
        <v>80+</v>
      </c>
    </row>
    <row r="1400" spans="1:6" x14ac:dyDescent="0.25">
      <c r="A1400">
        <f>'Active Log'!A1402</f>
        <v>0</v>
      </c>
      <c r="B1400" s="117">
        <f>'Active Log'!L1402</f>
        <v>0</v>
      </c>
      <c r="C1400">
        <f>'Active Log'!S1414</f>
        <v>0</v>
      </c>
      <c r="D1400">
        <f t="shared" si="66"/>
        <v>0</v>
      </c>
      <c r="E1400">
        <f t="shared" ca="1" si="67"/>
        <v>6450</v>
      </c>
      <c r="F1400" t="str">
        <f t="shared" ca="1" si="68"/>
        <v>80+</v>
      </c>
    </row>
    <row r="1401" spans="1:6" x14ac:dyDescent="0.25">
      <c r="A1401">
        <f>'Active Log'!A1403</f>
        <v>0</v>
      </c>
      <c r="B1401" s="117">
        <f>'Active Log'!L1403</f>
        <v>0</v>
      </c>
      <c r="C1401">
        <f>'Active Log'!S1415</f>
        <v>0</v>
      </c>
      <c r="D1401">
        <f t="shared" si="66"/>
        <v>0</v>
      </c>
      <c r="E1401">
        <f t="shared" ca="1" si="67"/>
        <v>6450</v>
      </c>
      <c r="F1401" t="str">
        <f t="shared" ca="1" si="68"/>
        <v>80+</v>
      </c>
    </row>
    <row r="1402" spans="1:6" x14ac:dyDescent="0.25">
      <c r="A1402">
        <f>'Active Log'!A1404</f>
        <v>0</v>
      </c>
      <c r="B1402" s="117">
        <f>'Active Log'!L1404</f>
        <v>0</v>
      </c>
      <c r="C1402">
        <f>'Active Log'!S1416</f>
        <v>0</v>
      </c>
      <c r="D1402">
        <f t="shared" si="66"/>
        <v>0</v>
      </c>
      <c r="E1402">
        <f t="shared" ca="1" si="67"/>
        <v>6450</v>
      </c>
      <c r="F1402" t="str">
        <f t="shared" ca="1" si="68"/>
        <v>80+</v>
      </c>
    </row>
    <row r="1403" spans="1:6" x14ac:dyDescent="0.25">
      <c r="A1403">
        <f>'Active Log'!A1405</f>
        <v>0</v>
      </c>
      <c r="B1403" s="117">
        <f>'Active Log'!L1405</f>
        <v>0</v>
      </c>
      <c r="C1403">
        <f>'Active Log'!S1417</f>
        <v>0</v>
      </c>
      <c r="D1403">
        <f t="shared" si="66"/>
        <v>0</v>
      </c>
      <c r="E1403">
        <f t="shared" ca="1" si="67"/>
        <v>6450</v>
      </c>
      <c r="F1403" t="str">
        <f t="shared" ca="1" si="68"/>
        <v>80+</v>
      </c>
    </row>
    <row r="1404" spans="1:6" x14ac:dyDescent="0.25">
      <c r="A1404">
        <f>'Active Log'!A1406</f>
        <v>0</v>
      </c>
      <c r="B1404" s="117">
        <f>'Active Log'!L1406</f>
        <v>0</v>
      </c>
      <c r="C1404">
        <f>'Active Log'!S1418</f>
        <v>0</v>
      </c>
      <c r="D1404">
        <f t="shared" si="66"/>
        <v>0</v>
      </c>
      <c r="E1404">
        <f t="shared" ca="1" si="67"/>
        <v>6450</v>
      </c>
      <c r="F1404" t="str">
        <f t="shared" ca="1" si="68"/>
        <v>80+</v>
      </c>
    </row>
    <row r="1405" spans="1:6" x14ac:dyDescent="0.25">
      <c r="A1405">
        <f>'Active Log'!A1407</f>
        <v>0</v>
      </c>
      <c r="B1405" s="117">
        <f>'Active Log'!L1407</f>
        <v>0</v>
      </c>
      <c r="C1405">
        <f>'Active Log'!S1419</f>
        <v>0</v>
      </c>
      <c r="D1405">
        <f t="shared" si="66"/>
        <v>0</v>
      </c>
      <c r="E1405">
        <f t="shared" ca="1" si="67"/>
        <v>6450</v>
      </c>
      <c r="F1405" t="str">
        <f t="shared" ca="1" si="68"/>
        <v>80+</v>
      </c>
    </row>
    <row r="1406" spans="1:6" x14ac:dyDescent="0.25">
      <c r="A1406">
        <f>'Active Log'!A1408</f>
        <v>0</v>
      </c>
      <c r="B1406" s="117">
        <f>'Active Log'!L1408</f>
        <v>0</v>
      </c>
      <c r="C1406">
        <f>'Active Log'!S1420</f>
        <v>0</v>
      </c>
      <c r="D1406">
        <f t="shared" si="66"/>
        <v>0</v>
      </c>
      <c r="E1406">
        <f t="shared" ca="1" si="67"/>
        <v>6450</v>
      </c>
      <c r="F1406" t="str">
        <f t="shared" ca="1" si="68"/>
        <v>80+</v>
      </c>
    </row>
    <row r="1407" spans="1:6" x14ac:dyDescent="0.25">
      <c r="A1407">
        <f>'Active Log'!A1409</f>
        <v>0</v>
      </c>
      <c r="B1407" s="117">
        <f>'Active Log'!L1409</f>
        <v>0</v>
      </c>
      <c r="C1407">
        <f>'Active Log'!S1421</f>
        <v>0</v>
      </c>
      <c r="D1407">
        <f t="shared" si="66"/>
        <v>0</v>
      </c>
      <c r="E1407">
        <f t="shared" ca="1" si="67"/>
        <v>6450</v>
      </c>
      <c r="F1407" t="str">
        <f t="shared" ca="1" si="68"/>
        <v>80+</v>
      </c>
    </row>
    <row r="1408" spans="1:6" x14ac:dyDescent="0.25">
      <c r="A1408">
        <f>'Active Log'!A1410</f>
        <v>0</v>
      </c>
      <c r="B1408" s="117">
        <f>'Active Log'!L1410</f>
        <v>0</v>
      </c>
      <c r="C1408">
        <f>'Active Log'!S1422</f>
        <v>0</v>
      </c>
      <c r="D1408">
        <f t="shared" si="66"/>
        <v>0</v>
      </c>
      <c r="E1408">
        <f t="shared" ca="1" si="67"/>
        <v>6450</v>
      </c>
      <c r="F1408" t="str">
        <f t="shared" ca="1" si="68"/>
        <v>80+</v>
      </c>
    </row>
    <row r="1409" spans="1:6" x14ac:dyDescent="0.25">
      <c r="A1409">
        <f>'Active Log'!A1411</f>
        <v>0</v>
      </c>
      <c r="B1409" s="117">
        <f>'Active Log'!L1411</f>
        <v>0</v>
      </c>
      <c r="C1409">
        <f>'Active Log'!S1423</f>
        <v>0</v>
      </c>
      <c r="D1409">
        <f t="shared" si="66"/>
        <v>0</v>
      </c>
      <c r="E1409">
        <f t="shared" ca="1" si="67"/>
        <v>6450</v>
      </c>
      <c r="F1409" t="str">
        <f t="shared" ca="1" si="68"/>
        <v>80+</v>
      </c>
    </row>
    <row r="1410" spans="1:6" x14ac:dyDescent="0.25">
      <c r="A1410">
        <f>'Active Log'!A1412</f>
        <v>0</v>
      </c>
      <c r="B1410" s="117">
        <f>'Active Log'!L1412</f>
        <v>0</v>
      </c>
      <c r="C1410">
        <f>'Active Log'!S1424</f>
        <v>0</v>
      </c>
      <c r="D1410">
        <f t="shared" ref="D1410:D1473" si="69">IF(COUNTIFS($A$2:$A$1048576, A1410, $C$2:$C$1048576, "complete")&gt;0, "", _xlfn.MAXIFS($B$2:$B$1048576, $A$2:$A$1048576, A1410, $C$2:$C$1048576, "&lt;&gt;complete"))</f>
        <v>0</v>
      </c>
      <c r="E1410">
        <f t="shared" ref="E1410:E1473" ca="1" si="70">IF(D1410&lt;&gt;"", FLOOR((TODAY()-D1410)/7,1), "")</f>
        <v>6450</v>
      </c>
      <c r="F1410" t="str">
        <f t="shared" ref="F1410:F1473" ca="1" si="71">IF(E1410&lt;&gt;"", VLOOKUP(E1410, $H$2:$I$32, 2, TRUE), "")</f>
        <v>80+</v>
      </c>
    </row>
    <row r="1411" spans="1:6" x14ac:dyDescent="0.25">
      <c r="A1411">
        <f>'Active Log'!A1413</f>
        <v>0</v>
      </c>
      <c r="B1411" s="117">
        <f>'Active Log'!L1413</f>
        <v>0</v>
      </c>
      <c r="C1411">
        <f>'Active Log'!S1425</f>
        <v>0</v>
      </c>
      <c r="D1411">
        <f t="shared" si="69"/>
        <v>0</v>
      </c>
      <c r="E1411">
        <f t="shared" ca="1" si="70"/>
        <v>6450</v>
      </c>
      <c r="F1411" t="str">
        <f t="shared" ca="1" si="71"/>
        <v>80+</v>
      </c>
    </row>
    <row r="1412" spans="1:6" x14ac:dyDescent="0.25">
      <c r="A1412">
        <f>'Active Log'!A1414</f>
        <v>0</v>
      </c>
      <c r="B1412" s="117">
        <f>'Active Log'!L1414</f>
        <v>0</v>
      </c>
      <c r="C1412">
        <f>'Active Log'!S1426</f>
        <v>0</v>
      </c>
      <c r="D1412">
        <f t="shared" si="69"/>
        <v>0</v>
      </c>
      <c r="E1412">
        <f t="shared" ca="1" si="70"/>
        <v>6450</v>
      </c>
      <c r="F1412" t="str">
        <f t="shared" ca="1" si="71"/>
        <v>80+</v>
      </c>
    </row>
    <row r="1413" spans="1:6" x14ac:dyDescent="0.25">
      <c r="A1413">
        <f>'Active Log'!A1415</f>
        <v>0</v>
      </c>
      <c r="B1413" s="117">
        <f>'Active Log'!L1415</f>
        <v>0</v>
      </c>
      <c r="C1413">
        <f>'Active Log'!S1427</f>
        <v>0</v>
      </c>
      <c r="D1413">
        <f t="shared" si="69"/>
        <v>0</v>
      </c>
      <c r="E1413">
        <f t="shared" ca="1" si="70"/>
        <v>6450</v>
      </c>
      <c r="F1413" t="str">
        <f t="shared" ca="1" si="71"/>
        <v>80+</v>
      </c>
    </row>
    <row r="1414" spans="1:6" x14ac:dyDescent="0.25">
      <c r="A1414">
        <f>'Active Log'!A1416</f>
        <v>0</v>
      </c>
      <c r="B1414" s="117">
        <f>'Active Log'!L1416</f>
        <v>0</v>
      </c>
      <c r="C1414">
        <f>'Active Log'!S1428</f>
        <v>0</v>
      </c>
      <c r="D1414">
        <f t="shared" si="69"/>
        <v>0</v>
      </c>
      <c r="E1414">
        <f t="shared" ca="1" si="70"/>
        <v>6450</v>
      </c>
      <c r="F1414" t="str">
        <f t="shared" ca="1" si="71"/>
        <v>80+</v>
      </c>
    </row>
    <row r="1415" spans="1:6" x14ac:dyDescent="0.25">
      <c r="A1415">
        <f>'Active Log'!A1417</f>
        <v>0</v>
      </c>
      <c r="B1415" s="117">
        <f>'Active Log'!L1417</f>
        <v>0</v>
      </c>
      <c r="C1415">
        <f>'Active Log'!S1429</f>
        <v>0</v>
      </c>
      <c r="D1415">
        <f t="shared" si="69"/>
        <v>0</v>
      </c>
      <c r="E1415">
        <f t="shared" ca="1" si="70"/>
        <v>6450</v>
      </c>
      <c r="F1415" t="str">
        <f t="shared" ca="1" si="71"/>
        <v>80+</v>
      </c>
    </row>
    <row r="1416" spans="1:6" x14ac:dyDescent="0.25">
      <c r="A1416">
        <f>'Active Log'!A1418</f>
        <v>0</v>
      </c>
      <c r="B1416" s="117">
        <f>'Active Log'!L1418</f>
        <v>0</v>
      </c>
      <c r="C1416">
        <f>'Active Log'!S1430</f>
        <v>0</v>
      </c>
      <c r="D1416">
        <f t="shared" si="69"/>
        <v>0</v>
      </c>
      <c r="E1416">
        <f t="shared" ca="1" si="70"/>
        <v>6450</v>
      </c>
      <c r="F1416" t="str">
        <f t="shared" ca="1" si="71"/>
        <v>80+</v>
      </c>
    </row>
    <row r="1417" spans="1:6" x14ac:dyDescent="0.25">
      <c r="A1417">
        <f>'Active Log'!A1419</f>
        <v>0</v>
      </c>
      <c r="B1417" s="117">
        <f>'Active Log'!L1419</f>
        <v>0</v>
      </c>
      <c r="C1417">
        <f>'Active Log'!S1431</f>
        <v>0</v>
      </c>
      <c r="D1417">
        <f t="shared" si="69"/>
        <v>0</v>
      </c>
      <c r="E1417">
        <f t="shared" ca="1" si="70"/>
        <v>6450</v>
      </c>
      <c r="F1417" t="str">
        <f t="shared" ca="1" si="71"/>
        <v>80+</v>
      </c>
    </row>
    <row r="1418" spans="1:6" x14ac:dyDescent="0.25">
      <c r="A1418">
        <f>'Active Log'!A1420</f>
        <v>0</v>
      </c>
      <c r="B1418" s="117">
        <f>'Active Log'!L1420</f>
        <v>0</v>
      </c>
      <c r="C1418">
        <f>'Active Log'!S1432</f>
        <v>0</v>
      </c>
      <c r="D1418">
        <f t="shared" si="69"/>
        <v>0</v>
      </c>
      <c r="E1418">
        <f t="shared" ca="1" si="70"/>
        <v>6450</v>
      </c>
      <c r="F1418" t="str">
        <f t="shared" ca="1" si="71"/>
        <v>80+</v>
      </c>
    </row>
    <row r="1419" spans="1:6" x14ac:dyDescent="0.25">
      <c r="A1419">
        <f>'Active Log'!A1421</f>
        <v>0</v>
      </c>
      <c r="B1419" s="117">
        <f>'Active Log'!L1421</f>
        <v>0</v>
      </c>
      <c r="C1419">
        <f>'Active Log'!S1433</f>
        <v>0</v>
      </c>
      <c r="D1419">
        <f t="shared" si="69"/>
        <v>0</v>
      </c>
      <c r="E1419">
        <f t="shared" ca="1" si="70"/>
        <v>6450</v>
      </c>
      <c r="F1419" t="str">
        <f t="shared" ca="1" si="71"/>
        <v>80+</v>
      </c>
    </row>
    <row r="1420" spans="1:6" x14ac:dyDescent="0.25">
      <c r="A1420">
        <f>'Active Log'!A1422</f>
        <v>0</v>
      </c>
      <c r="B1420" s="117">
        <f>'Active Log'!L1422</f>
        <v>0</v>
      </c>
      <c r="C1420">
        <f>'Active Log'!S1434</f>
        <v>0</v>
      </c>
      <c r="D1420">
        <f t="shared" si="69"/>
        <v>0</v>
      </c>
      <c r="E1420">
        <f t="shared" ca="1" si="70"/>
        <v>6450</v>
      </c>
      <c r="F1420" t="str">
        <f t="shared" ca="1" si="71"/>
        <v>80+</v>
      </c>
    </row>
    <row r="1421" spans="1:6" x14ac:dyDescent="0.25">
      <c r="A1421">
        <f>'Active Log'!A1423</f>
        <v>0</v>
      </c>
      <c r="B1421" s="117">
        <f>'Active Log'!L1423</f>
        <v>0</v>
      </c>
      <c r="C1421">
        <f>'Active Log'!S1435</f>
        <v>0</v>
      </c>
      <c r="D1421">
        <f t="shared" si="69"/>
        <v>0</v>
      </c>
      <c r="E1421">
        <f t="shared" ca="1" si="70"/>
        <v>6450</v>
      </c>
      <c r="F1421" t="str">
        <f t="shared" ca="1" si="71"/>
        <v>80+</v>
      </c>
    </row>
    <row r="1422" spans="1:6" x14ac:dyDescent="0.25">
      <c r="A1422">
        <f>'Active Log'!A1424</f>
        <v>0</v>
      </c>
      <c r="B1422" s="117">
        <f>'Active Log'!L1424</f>
        <v>0</v>
      </c>
      <c r="C1422">
        <f>'Active Log'!S1436</f>
        <v>0</v>
      </c>
      <c r="D1422">
        <f t="shared" si="69"/>
        <v>0</v>
      </c>
      <c r="E1422">
        <f t="shared" ca="1" si="70"/>
        <v>6450</v>
      </c>
      <c r="F1422" t="str">
        <f t="shared" ca="1" si="71"/>
        <v>80+</v>
      </c>
    </row>
    <row r="1423" spans="1:6" x14ac:dyDescent="0.25">
      <c r="A1423">
        <f>'Active Log'!A1425</f>
        <v>0</v>
      </c>
      <c r="B1423" s="117">
        <f>'Active Log'!L1425</f>
        <v>0</v>
      </c>
      <c r="C1423">
        <f>'Active Log'!S1437</f>
        <v>0</v>
      </c>
      <c r="D1423">
        <f t="shared" si="69"/>
        <v>0</v>
      </c>
      <c r="E1423">
        <f t="shared" ca="1" si="70"/>
        <v>6450</v>
      </c>
      <c r="F1423" t="str">
        <f t="shared" ca="1" si="71"/>
        <v>80+</v>
      </c>
    </row>
    <row r="1424" spans="1:6" x14ac:dyDescent="0.25">
      <c r="A1424">
        <f>'Active Log'!A1426</f>
        <v>0</v>
      </c>
      <c r="B1424" s="117">
        <f>'Active Log'!L1426</f>
        <v>0</v>
      </c>
      <c r="C1424">
        <f>'Active Log'!S1438</f>
        <v>0</v>
      </c>
      <c r="D1424">
        <f t="shared" si="69"/>
        <v>0</v>
      </c>
      <c r="E1424">
        <f t="shared" ca="1" si="70"/>
        <v>6450</v>
      </c>
      <c r="F1424" t="str">
        <f t="shared" ca="1" si="71"/>
        <v>80+</v>
      </c>
    </row>
    <row r="1425" spans="1:6" x14ac:dyDescent="0.25">
      <c r="A1425">
        <f>'Active Log'!A1427</f>
        <v>0</v>
      </c>
      <c r="B1425" s="117">
        <f>'Active Log'!L1427</f>
        <v>0</v>
      </c>
      <c r="C1425">
        <f>'Active Log'!S1439</f>
        <v>0</v>
      </c>
      <c r="D1425">
        <f t="shared" si="69"/>
        <v>0</v>
      </c>
      <c r="E1425">
        <f t="shared" ca="1" si="70"/>
        <v>6450</v>
      </c>
      <c r="F1425" t="str">
        <f t="shared" ca="1" si="71"/>
        <v>80+</v>
      </c>
    </row>
    <row r="1426" spans="1:6" x14ac:dyDescent="0.25">
      <c r="A1426">
        <f>'Active Log'!A1428</f>
        <v>0</v>
      </c>
      <c r="B1426" s="117">
        <f>'Active Log'!L1428</f>
        <v>0</v>
      </c>
      <c r="C1426">
        <f>'Active Log'!S1440</f>
        <v>0</v>
      </c>
      <c r="D1426">
        <f t="shared" si="69"/>
        <v>0</v>
      </c>
      <c r="E1426">
        <f t="shared" ca="1" si="70"/>
        <v>6450</v>
      </c>
      <c r="F1426" t="str">
        <f t="shared" ca="1" si="71"/>
        <v>80+</v>
      </c>
    </row>
    <row r="1427" spans="1:6" x14ac:dyDescent="0.25">
      <c r="A1427">
        <f>'Active Log'!A1429</f>
        <v>0</v>
      </c>
      <c r="B1427" s="117">
        <f>'Active Log'!L1429</f>
        <v>0</v>
      </c>
      <c r="C1427">
        <f>'Active Log'!S1441</f>
        <v>0</v>
      </c>
      <c r="D1427">
        <f t="shared" si="69"/>
        <v>0</v>
      </c>
      <c r="E1427">
        <f t="shared" ca="1" si="70"/>
        <v>6450</v>
      </c>
      <c r="F1427" t="str">
        <f t="shared" ca="1" si="71"/>
        <v>80+</v>
      </c>
    </row>
    <row r="1428" spans="1:6" x14ac:dyDescent="0.25">
      <c r="A1428">
        <f>'Active Log'!A1430</f>
        <v>0</v>
      </c>
      <c r="B1428" s="117">
        <f>'Active Log'!L1430</f>
        <v>0</v>
      </c>
      <c r="C1428">
        <f>'Active Log'!S1442</f>
        <v>0</v>
      </c>
      <c r="D1428">
        <f t="shared" si="69"/>
        <v>0</v>
      </c>
      <c r="E1428">
        <f t="shared" ca="1" si="70"/>
        <v>6450</v>
      </c>
      <c r="F1428" t="str">
        <f t="shared" ca="1" si="71"/>
        <v>80+</v>
      </c>
    </row>
    <row r="1429" spans="1:6" x14ac:dyDescent="0.25">
      <c r="A1429">
        <f>'Active Log'!A1431</f>
        <v>0</v>
      </c>
      <c r="B1429" s="117">
        <f>'Active Log'!L1431</f>
        <v>0</v>
      </c>
      <c r="C1429">
        <f>'Active Log'!S1443</f>
        <v>0</v>
      </c>
      <c r="D1429">
        <f t="shared" si="69"/>
        <v>0</v>
      </c>
      <c r="E1429">
        <f t="shared" ca="1" si="70"/>
        <v>6450</v>
      </c>
      <c r="F1429" t="str">
        <f t="shared" ca="1" si="71"/>
        <v>80+</v>
      </c>
    </row>
    <row r="1430" spans="1:6" x14ac:dyDescent="0.25">
      <c r="A1430">
        <f>'Active Log'!A1432</f>
        <v>0</v>
      </c>
      <c r="B1430" s="117">
        <f>'Active Log'!L1432</f>
        <v>0</v>
      </c>
      <c r="C1430">
        <f>'Active Log'!S1444</f>
        <v>0</v>
      </c>
      <c r="D1430">
        <f t="shared" si="69"/>
        <v>0</v>
      </c>
      <c r="E1430">
        <f t="shared" ca="1" si="70"/>
        <v>6450</v>
      </c>
      <c r="F1430" t="str">
        <f t="shared" ca="1" si="71"/>
        <v>80+</v>
      </c>
    </row>
    <row r="1431" spans="1:6" x14ac:dyDescent="0.25">
      <c r="A1431">
        <f>'Active Log'!A1433</f>
        <v>0</v>
      </c>
      <c r="B1431" s="117">
        <f>'Active Log'!L1433</f>
        <v>0</v>
      </c>
      <c r="C1431">
        <f>'Active Log'!S1445</f>
        <v>0</v>
      </c>
      <c r="D1431">
        <f t="shared" si="69"/>
        <v>0</v>
      </c>
      <c r="E1431">
        <f t="shared" ca="1" si="70"/>
        <v>6450</v>
      </c>
      <c r="F1431" t="str">
        <f t="shared" ca="1" si="71"/>
        <v>80+</v>
      </c>
    </row>
    <row r="1432" spans="1:6" x14ac:dyDescent="0.25">
      <c r="A1432">
        <f>'Active Log'!A1434</f>
        <v>0</v>
      </c>
      <c r="B1432" s="117">
        <f>'Active Log'!L1434</f>
        <v>0</v>
      </c>
      <c r="C1432">
        <f>'Active Log'!S1446</f>
        <v>0</v>
      </c>
      <c r="D1432">
        <f t="shared" si="69"/>
        <v>0</v>
      </c>
      <c r="E1432">
        <f t="shared" ca="1" si="70"/>
        <v>6450</v>
      </c>
      <c r="F1432" t="str">
        <f t="shared" ca="1" si="71"/>
        <v>80+</v>
      </c>
    </row>
    <row r="1433" spans="1:6" x14ac:dyDescent="0.25">
      <c r="A1433">
        <f>'Active Log'!A1435</f>
        <v>0</v>
      </c>
      <c r="B1433" s="117">
        <f>'Active Log'!L1435</f>
        <v>0</v>
      </c>
      <c r="C1433">
        <f>'Active Log'!S1447</f>
        <v>0</v>
      </c>
      <c r="D1433">
        <f t="shared" si="69"/>
        <v>0</v>
      </c>
      <c r="E1433">
        <f t="shared" ca="1" si="70"/>
        <v>6450</v>
      </c>
      <c r="F1433" t="str">
        <f t="shared" ca="1" si="71"/>
        <v>80+</v>
      </c>
    </row>
    <row r="1434" spans="1:6" x14ac:dyDescent="0.25">
      <c r="A1434">
        <f>'Active Log'!A1436</f>
        <v>0</v>
      </c>
      <c r="B1434" s="117">
        <f>'Active Log'!L1436</f>
        <v>0</v>
      </c>
      <c r="C1434">
        <f>'Active Log'!S1448</f>
        <v>0</v>
      </c>
      <c r="D1434">
        <f t="shared" si="69"/>
        <v>0</v>
      </c>
      <c r="E1434">
        <f t="shared" ca="1" si="70"/>
        <v>6450</v>
      </c>
      <c r="F1434" t="str">
        <f t="shared" ca="1" si="71"/>
        <v>80+</v>
      </c>
    </row>
    <row r="1435" spans="1:6" x14ac:dyDescent="0.25">
      <c r="A1435">
        <f>'Active Log'!A1437</f>
        <v>0</v>
      </c>
      <c r="B1435" s="117">
        <f>'Active Log'!L1437</f>
        <v>0</v>
      </c>
      <c r="C1435">
        <f>'Active Log'!S1449</f>
        <v>0</v>
      </c>
      <c r="D1435">
        <f t="shared" si="69"/>
        <v>0</v>
      </c>
      <c r="E1435">
        <f t="shared" ca="1" si="70"/>
        <v>6450</v>
      </c>
      <c r="F1435" t="str">
        <f t="shared" ca="1" si="71"/>
        <v>80+</v>
      </c>
    </row>
    <row r="1436" spans="1:6" x14ac:dyDescent="0.25">
      <c r="A1436">
        <f>'Active Log'!A1438</f>
        <v>0</v>
      </c>
      <c r="B1436" s="117">
        <f>'Active Log'!L1438</f>
        <v>0</v>
      </c>
      <c r="C1436">
        <f>'Active Log'!S1450</f>
        <v>0</v>
      </c>
      <c r="D1436">
        <f t="shared" si="69"/>
        <v>0</v>
      </c>
      <c r="E1436">
        <f t="shared" ca="1" si="70"/>
        <v>6450</v>
      </c>
      <c r="F1436" t="str">
        <f t="shared" ca="1" si="71"/>
        <v>80+</v>
      </c>
    </row>
    <row r="1437" spans="1:6" x14ac:dyDescent="0.25">
      <c r="A1437">
        <f>'Active Log'!A1439</f>
        <v>0</v>
      </c>
      <c r="B1437" s="117">
        <f>'Active Log'!L1439</f>
        <v>0</v>
      </c>
      <c r="C1437">
        <f>'Active Log'!S1451</f>
        <v>0</v>
      </c>
      <c r="D1437">
        <f t="shared" si="69"/>
        <v>0</v>
      </c>
      <c r="E1437">
        <f t="shared" ca="1" si="70"/>
        <v>6450</v>
      </c>
      <c r="F1437" t="str">
        <f t="shared" ca="1" si="71"/>
        <v>80+</v>
      </c>
    </row>
    <row r="1438" spans="1:6" x14ac:dyDescent="0.25">
      <c r="A1438">
        <f>'Active Log'!A1440</f>
        <v>0</v>
      </c>
      <c r="B1438" s="117">
        <f>'Active Log'!L1440</f>
        <v>0</v>
      </c>
      <c r="C1438">
        <f>'Active Log'!S1452</f>
        <v>0</v>
      </c>
      <c r="D1438">
        <f t="shared" si="69"/>
        <v>0</v>
      </c>
      <c r="E1438">
        <f t="shared" ca="1" si="70"/>
        <v>6450</v>
      </c>
      <c r="F1438" t="str">
        <f t="shared" ca="1" si="71"/>
        <v>80+</v>
      </c>
    </row>
    <row r="1439" spans="1:6" x14ac:dyDescent="0.25">
      <c r="A1439">
        <f>'Active Log'!A1441</f>
        <v>0</v>
      </c>
      <c r="B1439" s="117">
        <f>'Active Log'!L1441</f>
        <v>0</v>
      </c>
      <c r="C1439">
        <f>'Active Log'!S1453</f>
        <v>0</v>
      </c>
      <c r="D1439">
        <f t="shared" si="69"/>
        <v>0</v>
      </c>
      <c r="E1439">
        <f t="shared" ca="1" si="70"/>
        <v>6450</v>
      </c>
      <c r="F1439" t="str">
        <f t="shared" ca="1" si="71"/>
        <v>80+</v>
      </c>
    </row>
    <row r="1440" spans="1:6" x14ac:dyDescent="0.25">
      <c r="A1440">
        <f>'Active Log'!A1442</f>
        <v>0</v>
      </c>
      <c r="B1440" s="117">
        <f>'Active Log'!L1442</f>
        <v>0</v>
      </c>
      <c r="C1440">
        <f>'Active Log'!S1454</f>
        <v>0</v>
      </c>
      <c r="D1440">
        <f t="shared" si="69"/>
        <v>0</v>
      </c>
      <c r="E1440">
        <f t="shared" ca="1" si="70"/>
        <v>6450</v>
      </c>
      <c r="F1440" t="str">
        <f t="shared" ca="1" si="71"/>
        <v>80+</v>
      </c>
    </row>
    <row r="1441" spans="1:6" x14ac:dyDescent="0.25">
      <c r="A1441">
        <f>'Active Log'!A1443</f>
        <v>0</v>
      </c>
      <c r="B1441" s="117">
        <f>'Active Log'!L1443</f>
        <v>0</v>
      </c>
      <c r="C1441">
        <f>'Active Log'!S1455</f>
        <v>0</v>
      </c>
      <c r="D1441">
        <f t="shared" si="69"/>
        <v>0</v>
      </c>
      <c r="E1441">
        <f t="shared" ca="1" si="70"/>
        <v>6450</v>
      </c>
      <c r="F1441" t="str">
        <f t="shared" ca="1" si="71"/>
        <v>80+</v>
      </c>
    </row>
    <row r="1442" spans="1:6" x14ac:dyDescent="0.25">
      <c r="A1442">
        <f>'Active Log'!A1444</f>
        <v>0</v>
      </c>
      <c r="B1442" s="117">
        <f>'Active Log'!L1444</f>
        <v>0</v>
      </c>
      <c r="C1442">
        <f>'Active Log'!S1456</f>
        <v>0</v>
      </c>
      <c r="D1442">
        <f t="shared" si="69"/>
        <v>0</v>
      </c>
      <c r="E1442">
        <f t="shared" ca="1" si="70"/>
        <v>6450</v>
      </c>
      <c r="F1442" t="str">
        <f t="shared" ca="1" si="71"/>
        <v>80+</v>
      </c>
    </row>
    <row r="1443" spans="1:6" x14ac:dyDescent="0.25">
      <c r="A1443">
        <f>'Active Log'!A1445</f>
        <v>0</v>
      </c>
      <c r="B1443" s="117">
        <f>'Active Log'!L1445</f>
        <v>0</v>
      </c>
      <c r="C1443">
        <f>'Active Log'!S1457</f>
        <v>0</v>
      </c>
      <c r="D1443">
        <f t="shared" si="69"/>
        <v>0</v>
      </c>
      <c r="E1443">
        <f t="shared" ca="1" si="70"/>
        <v>6450</v>
      </c>
      <c r="F1443" t="str">
        <f t="shared" ca="1" si="71"/>
        <v>80+</v>
      </c>
    </row>
    <row r="1444" spans="1:6" x14ac:dyDescent="0.25">
      <c r="A1444">
        <f>'Active Log'!A1446</f>
        <v>0</v>
      </c>
      <c r="B1444" s="117">
        <f>'Active Log'!L1446</f>
        <v>0</v>
      </c>
      <c r="C1444">
        <f>'Active Log'!S1458</f>
        <v>0</v>
      </c>
      <c r="D1444">
        <f t="shared" si="69"/>
        <v>0</v>
      </c>
      <c r="E1444">
        <f t="shared" ca="1" si="70"/>
        <v>6450</v>
      </c>
      <c r="F1444" t="str">
        <f t="shared" ca="1" si="71"/>
        <v>80+</v>
      </c>
    </row>
    <row r="1445" spans="1:6" x14ac:dyDescent="0.25">
      <c r="A1445">
        <f>'Active Log'!A1447</f>
        <v>0</v>
      </c>
      <c r="B1445" s="117">
        <f>'Active Log'!L1447</f>
        <v>0</v>
      </c>
      <c r="C1445">
        <f>'Active Log'!S1459</f>
        <v>0</v>
      </c>
      <c r="D1445">
        <f t="shared" si="69"/>
        <v>0</v>
      </c>
      <c r="E1445">
        <f t="shared" ca="1" si="70"/>
        <v>6450</v>
      </c>
      <c r="F1445" t="str">
        <f t="shared" ca="1" si="71"/>
        <v>80+</v>
      </c>
    </row>
    <row r="1446" spans="1:6" x14ac:dyDescent="0.25">
      <c r="A1446">
        <f>'Active Log'!A1448</f>
        <v>0</v>
      </c>
      <c r="B1446" s="117">
        <f>'Active Log'!L1448</f>
        <v>0</v>
      </c>
      <c r="C1446">
        <f>'Active Log'!S1460</f>
        <v>0</v>
      </c>
      <c r="D1446">
        <f t="shared" si="69"/>
        <v>0</v>
      </c>
      <c r="E1446">
        <f t="shared" ca="1" si="70"/>
        <v>6450</v>
      </c>
      <c r="F1446" t="str">
        <f t="shared" ca="1" si="71"/>
        <v>80+</v>
      </c>
    </row>
    <row r="1447" spans="1:6" x14ac:dyDescent="0.25">
      <c r="A1447">
        <f>'Active Log'!A1449</f>
        <v>0</v>
      </c>
      <c r="B1447" s="117">
        <f>'Active Log'!L1449</f>
        <v>0</v>
      </c>
      <c r="C1447">
        <f>'Active Log'!S1461</f>
        <v>0</v>
      </c>
      <c r="D1447">
        <f t="shared" si="69"/>
        <v>0</v>
      </c>
      <c r="E1447">
        <f t="shared" ca="1" si="70"/>
        <v>6450</v>
      </c>
      <c r="F1447" t="str">
        <f t="shared" ca="1" si="71"/>
        <v>80+</v>
      </c>
    </row>
    <row r="1448" spans="1:6" x14ac:dyDescent="0.25">
      <c r="A1448">
        <f>'Active Log'!A1450</f>
        <v>0</v>
      </c>
      <c r="B1448" s="117">
        <f>'Active Log'!L1450</f>
        <v>0</v>
      </c>
      <c r="C1448">
        <f>'Active Log'!S1462</f>
        <v>0</v>
      </c>
      <c r="D1448">
        <f t="shared" si="69"/>
        <v>0</v>
      </c>
      <c r="E1448">
        <f t="shared" ca="1" si="70"/>
        <v>6450</v>
      </c>
      <c r="F1448" t="str">
        <f t="shared" ca="1" si="71"/>
        <v>80+</v>
      </c>
    </row>
    <row r="1449" spans="1:6" x14ac:dyDescent="0.25">
      <c r="A1449">
        <f>'Active Log'!A1451</f>
        <v>0</v>
      </c>
      <c r="B1449" s="117">
        <f>'Active Log'!L1451</f>
        <v>0</v>
      </c>
      <c r="C1449">
        <f>'Active Log'!S1463</f>
        <v>0</v>
      </c>
      <c r="D1449">
        <f t="shared" si="69"/>
        <v>0</v>
      </c>
      <c r="E1449">
        <f t="shared" ca="1" si="70"/>
        <v>6450</v>
      </c>
      <c r="F1449" t="str">
        <f t="shared" ca="1" si="71"/>
        <v>80+</v>
      </c>
    </row>
    <row r="1450" spans="1:6" x14ac:dyDescent="0.25">
      <c r="A1450">
        <f>'Active Log'!A1452</f>
        <v>0</v>
      </c>
      <c r="B1450" s="117">
        <f>'Active Log'!L1452</f>
        <v>0</v>
      </c>
      <c r="C1450">
        <f>'Active Log'!S1464</f>
        <v>0</v>
      </c>
      <c r="D1450">
        <f t="shared" si="69"/>
        <v>0</v>
      </c>
      <c r="E1450">
        <f t="shared" ca="1" si="70"/>
        <v>6450</v>
      </c>
      <c r="F1450" t="str">
        <f t="shared" ca="1" si="71"/>
        <v>80+</v>
      </c>
    </row>
    <row r="1451" spans="1:6" x14ac:dyDescent="0.25">
      <c r="A1451">
        <f>'Active Log'!A1453</f>
        <v>0</v>
      </c>
      <c r="B1451" s="117">
        <f>'Active Log'!L1453</f>
        <v>0</v>
      </c>
      <c r="C1451">
        <f>'Active Log'!S1465</f>
        <v>0</v>
      </c>
      <c r="D1451">
        <f t="shared" si="69"/>
        <v>0</v>
      </c>
      <c r="E1451">
        <f t="shared" ca="1" si="70"/>
        <v>6450</v>
      </c>
      <c r="F1451" t="str">
        <f t="shared" ca="1" si="71"/>
        <v>80+</v>
      </c>
    </row>
    <row r="1452" spans="1:6" x14ac:dyDescent="0.25">
      <c r="A1452">
        <f>'Active Log'!A1454</f>
        <v>0</v>
      </c>
      <c r="B1452" s="117">
        <f>'Active Log'!L1454</f>
        <v>0</v>
      </c>
      <c r="C1452">
        <f>'Active Log'!S1466</f>
        <v>0</v>
      </c>
      <c r="D1452">
        <f t="shared" si="69"/>
        <v>0</v>
      </c>
      <c r="E1452">
        <f t="shared" ca="1" si="70"/>
        <v>6450</v>
      </c>
      <c r="F1452" t="str">
        <f t="shared" ca="1" si="71"/>
        <v>80+</v>
      </c>
    </row>
    <row r="1453" spans="1:6" x14ac:dyDescent="0.25">
      <c r="A1453">
        <f>'Active Log'!A1455</f>
        <v>0</v>
      </c>
      <c r="B1453" s="117">
        <f>'Active Log'!L1455</f>
        <v>0</v>
      </c>
      <c r="C1453">
        <f>'Active Log'!S1467</f>
        <v>0</v>
      </c>
      <c r="D1453">
        <f t="shared" si="69"/>
        <v>0</v>
      </c>
      <c r="E1453">
        <f t="shared" ca="1" si="70"/>
        <v>6450</v>
      </c>
      <c r="F1453" t="str">
        <f t="shared" ca="1" si="71"/>
        <v>80+</v>
      </c>
    </row>
    <row r="1454" spans="1:6" x14ac:dyDescent="0.25">
      <c r="A1454">
        <f>'Active Log'!A1456</f>
        <v>0</v>
      </c>
      <c r="B1454" s="117">
        <f>'Active Log'!L1456</f>
        <v>0</v>
      </c>
      <c r="C1454">
        <f>'Active Log'!S1468</f>
        <v>0</v>
      </c>
      <c r="D1454">
        <f t="shared" si="69"/>
        <v>0</v>
      </c>
      <c r="E1454">
        <f t="shared" ca="1" si="70"/>
        <v>6450</v>
      </c>
      <c r="F1454" t="str">
        <f t="shared" ca="1" si="71"/>
        <v>80+</v>
      </c>
    </row>
    <row r="1455" spans="1:6" x14ac:dyDescent="0.25">
      <c r="A1455">
        <f>'Active Log'!A1457</f>
        <v>0</v>
      </c>
      <c r="B1455" s="117">
        <f>'Active Log'!L1457</f>
        <v>0</v>
      </c>
      <c r="C1455">
        <f>'Active Log'!S1469</f>
        <v>0</v>
      </c>
      <c r="D1455">
        <f t="shared" si="69"/>
        <v>0</v>
      </c>
      <c r="E1455">
        <f t="shared" ca="1" si="70"/>
        <v>6450</v>
      </c>
      <c r="F1455" t="str">
        <f t="shared" ca="1" si="71"/>
        <v>80+</v>
      </c>
    </row>
    <row r="1456" spans="1:6" x14ac:dyDescent="0.25">
      <c r="A1456">
        <f>'Active Log'!A1458</f>
        <v>0</v>
      </c>
      <c r="B1456" s="117">
        <f>'Active Log'!L1458</f>
        <v>0</v>
      </c>
      <c r="C1456">
        <f>'Active Log'!S1470</f>
        <v>0</v>
      </c>
      <c r="D1456">
        <f t="shared" si="69"/>
        <v>0</v>
      </c>
      <c r="E1456">
        <f t="shared" ca="1" si="70"/>
        <v>6450</v>
      </c>
      <c r="F1456" t="str">
        <f t="shared" ca="1" si="71"/>
        <v>80+</v>
      </c>
    </row>
    <row r="1457" spans="1:6" x14ac:dyDescent="0.25">
      <c r="A1457">
        <f>'Active Log'!A1459</f>
        <v>0</v>
      </c>
      <c r="B1457" s="117">
        <f>'Active Log'!L1459</f>
        <v>0</v>
      </c>
      <c r="C1457">
        <f>'Active Log'!S1471</f>
        <v>0</v>
      </c>
      <c r="D1457">
        <f t="shared" si="69"/>
        <v>0</v>
      </c>
      <c r="E1457">
        <f t="shared" ca="1" si="70"/>
        <v>6450</v>
      </c>
      <c r="F1457" t="str">
        <f t="shared" ca="1" si="71"/>
        <v>80+</v>
      </c>
    </row>
    <row r="1458" spans="1:6" x14ac:dyDescent="0.25">
      <c r="A1458">
        <f>'Active Log'!A1460</f>
        <v>0</v>
      </c>
      <c r="B1458" s="117">
        <f>'Active Log'!L1460</f>
        <v>0</v>
      </c>
      <c r="C1458">
        <f>'Active Log'!S1472</f>
        <v>0</v>
      </c>
      <c r="D1458">
        <f t="shared" si="69"/>
        <v>0</v>
      </c>
      <c r="E1458">
        <f t="shared" ca="1" si="70"/>
        <v>6450</v>
      </c>
      <c r="F1458" t="str">
        <f t="shared" ca="1" si="71"/>
        <v>80+</v>
      </c>
    </row>
    <row r="1459" spans="1:6" x14ac:dyDescent="0.25">
      <c r="A1459">
        <f>'Active Log'!A1461</f>
        <v>0</v>
      </c>
      <c r="B1459" s="117">
        <f>'Active Log'!L1461</f>
        <v>0</v>
      </c>
      <c r="C1459">
        <f>'Active Log'!S1473</f>
        <v>0</v>
      </c>
      <c r="D1459">
        <f t="shared" si="69"/>
        <v>0</v>
      </c>
      <c r="E1459">
        <f t="shared" ca="1" si="70"/>
        <v>6450</v>
      </c>
      <c r="F1459" t="str">
        <f t="shared" ca="1" si="71"/>
        <v>80+</v>
      </c>
    </row>
    <row r="1460" spans="1:6" x14ac:dyDescent="0.25">
      <c r="A1460">
        <f>'Active Log'!A1462</f>
        <v>0</v>
      </c>
      <c r="B1460" s="117">
        <f>'Active Log'!L1462</f>
        <v>0</v>
      </c>
      <c r="C1460">
        <f>'Active Log'!S1474</f>
        <v>0</v>
      </c>
      <c r="D1460">
        <f t="shared" si="69"/>
        <v>0</v>
      </c>
      <c r="E1460">
        <f t="shared" ca="1" si="70"/>
        <v>6450</v>
      </c>
      <c r="F1460" t="str">
        <f t="shared" ca="1" si="71"/>
        <v>80+</v>
      </c>
    </row>
    <row r="1461" spans="1:6" x14ac:dyDescent="0.25">
      <c r="A1461">
        <f>'Active Log'!A1463</f>
        <v>0</v>
      </c>
      <c r="B1461" s="117">
        <f>'Active Log'!L1463</f>
        <v>0</v>
      </c>
      <c r="C1461">
        <f>'Active Log'!S1475</f>
        <v>0</v>
      </c>
      <c r="D1461">
        <f t="shared" si="69"/>
        <v>0</v>
      </c>
      <c r="E1461">
        <f t="shared" ca="1" si="70"/>
        <v>6450</v>
      </c>
      <c r="F1461" t="str">
        <f t="shared" ca="1" si="71"/>
        <v>80+</v>
      </c>
    </row>
    <row r="1462" spans="1:6" x14ac:dyDescent="0.25">
      <c r="A1462">
        <f>'Active Log'!A1464</f>
        <v>0</v>
      </c>
      <c r="B1462" s="117">
        <f>'Active Log'!L1464</f>
        <v>0</v>
      </c>
      <c r="C1462">
        <f>'Active Log'!S1476</f>
        <v>0</v>
      </c>
      <c r="D1462">
        <f t="shared" si="69"/>
        <v>0</v>
      </c>
      <c r="E1462">
        <f t="shared" ca="1" si="70"/>
        <v>6450</v>
      </c>
      <c r="F1462" t="str">
        <f t="shared" ca="1" si="71"/>
        <v>80+</v>
      </c>
    </row>
    <row r="1463" spans="1:6" x14ac:dyDescent="0.25">
      <c r="A1463">
        <f>'Active Log'!A1465</f>
        <v>0</v>
      </c>
      <c r="B1463" s="117">
        <f>'Active Log'!L1465</f>
        <v>0</v>
      </c>
      <c r="C1463">
        <f>'Active Log'!S1477</f>
        <v>0</v>
      </c>
      <c r="D1463">
        <f t="shared" si="69"/>
        <v>0</v>
      </c>
      <c r="E1463">
        <f t="shared" ca="1" si="70"/>
        <v>6450</v>
      </c>
      <c r="F1463" t="str">
        <f t="shared" ca="1" si="71"/>
        <v>80+</v>
      </c>
    </row>
    <row r="1464" spans="1:6" x14ac:dyDescent="0.25">
      <c r="A1464">
        <f>'Active Log'!A1466</f>
        <v>0</v>
      </c>
      <c r="B1464" s="117">
        <f>'Active Log'!L1466</f>
        <v>0</v>
      </c>
      <c r="C1464">
        <f>'Active Log'!S1478</f>
        <v>0</v>
      </c>
      <c r="D1464">
        <f t="shared" si="69"/>
        <v>0</v>
      </c>
      <c r="E1464">
        <f t="shared" ca="1" si="70"/>
        <v>6450</v>
      </c>
      <c r="F1464" t="str">
        <f t="shared" ca="1" si="71"/>
        <v>80+</v>
      </c>
    </row>
    <row r="1465" spans="1:6" x14ac:dyDescent="0.25">
      <c r="A1465">
        <f>'Active Log'!A1467</f>
        <v>0</v>
      </c>
      <c r="B1465" s="117">
        <f>'Active Log'!L1467</f>
        <v>0</v>
      </c>
      <c r="C1465">
        <f>'Active Log'!S1479</f>
        <v>0</v>
      </c>
      <c r="D1465">
        <f t="shared" si="69"/>
        <v>0</v>
      </c>
      <c r="E1465">
        <f t="shared" ca="1" si="70"/>
        <v>6450</v>
      </c>
      <c r="F1465" t="str">
        <f t="shared" ca="1" si="71"/>
        <v>80+</v>
      </c>
    </row>
    <row r="1466" spans="1:6" x14ac:dyDescent="0.25">
      <c r="A1466">
        <f>'Active Log'!A1468</f>
        <v>0</v>
      </c>
      <c r="B1466" s="117">
        <f>'Active Log'!L1468</f>
        <v>0</v>
      </c>
      <c r="C1466">
        <f>'Active Log'!S1480</f>
        <v>0</v>
      </c>
      <c r="D1466">
        <f t="shared" si="69"/>
        <v>0</v>
      </c>
      <c r="E1466">
        <f t="shared" ca="1" si="70"/>
        <v>6450</v>
      </c>
      <c r="F1466" t="str">
        <f t="shared" ca="1" si="71"/>
        <v>80+</v>
      </c>
    </row>
    <row r="1467" spans="1:6" x14ac:dyDescent="0.25">
      <c r="A1467">
        <f>'Active Log'!A1469</f>
        <v>0</v>
      </c>
      <c r="B1467" s="117">
        <f>'Active Log'!L1469</f>
        <v>0</v>
      </c>
      <c r="C1467">
        <f>'Active Log'!S1481</f>
        <v>0</v>
      </c>
      <c r="D1467">
        <f t="shared" si="69"/>
        <v>0</v>
      </c>
      <c r="E1467">
        <f t="shared" ca="1" si="70"/>
        <v>6450</v>
      </c>
      <c r="F1467" t="str">
        <f t="shared" ca="1" si="71"/>
        <v>80+</v>
      </c>
    </row>
    <row r="1468" spans="1:6" x14ac:dyDescent="0.25">
      <c r="A1468">
        <f>'Active Log'!A1470</f>
        <v>0</v>
      </c>
      <c r="B1468" s="117">
        <f>'Active Log'!L1470</f>
        <v>0</v>
      </c>
      <c r="C1468">
        <f>'Active Log'!S1482</f>
        <v>0</v>
      </c>
      <c r="D1468">
        <f t="shared" si="69"/>
        <v>0</v>
      </c>
      <c r="E1468">
        <f t="shared" ca="1" si="70"/>
        <v>6450</v>
      </c>
      <c r="F1468" t="str">
        <f t="shared" ca="1" si="71"/>
        <v>80+</v>
      </c>
    </row>
    <row r="1469" spans="1:6" x14ac:dyDescent="0.25">
      <c r="A1469">
        <f>'Active Log'!A1471</f>
        <v>0</v>
      </c>
      <c r="B1469" s="117">
        <f>'Active Log'!L1471</f>
        <v>0</v>
      </c>
      <c r="C1469">
        <f>'Active Log'!S1483</f>
        <v>0</v>
      </c>
      <c r="D1469">
        <f t="shared" si="69"/>
        <v>0</v>
      </c>
      <c r="E1469">
        <f t="shared" ca="1" si="70"/>
        <v>6450</v>
      </c>
      <c r="F1469" t="str">
        <f t="shared" ca="1" si="71"/>
        <v>80+</v>
      </c>
    </row>
    <row r="1470" spans="1:6" x14ac:dyDescent="0.25">
      <c r="A1470">
        <f>'Active Log'!A1472</f>
        <v>0</v>
      </c>
      <c r="B1470" s="117">
        <f>'Active Log'!L1472</f>
        <v>0</v>
      </c>
      <c r="C1470">
        <f>'Active Log'!S1484</f>
        <v>0</v>
      </c>
      <c r="D1470">
        <f t="shared" si="69"/>
        <v>0</v>
      </c>
      <c r="E1470">
        <f t="shared" ca="1" si="70"/>
        <v>6450</v>
      </c>
      <c r="F1470" t="str">
        <f t="shared" ca="1" si="71"/>
        <v>80+</v>
      </c>
    </row>
    <row r="1471" spans="1:6" x14ac:dyDescent="0.25">
      <c r="A1471">
        <f>'Active Log'!A1473</f>
        <v>0</v>
      </c>
      <c r="B1471" s="117">
        <f>'Active Log'!L1473</f>
        <v>0</v>
      </c>
      <c r="C1471">
        <f>'Active Log'!S1485</f>
        <v>0</v>
      </c>
      <c r="D1471">
        <f t="shared" si="69"/>
        <v>0</v>
      </c>
      <c r="E1471">
        <f t="shared" ca="1" si="70"/>
        <v>6450</v>
      </c>
      <c r="F1471" t="str">
        <f t="shared" ca="1" si="71"/>
        <v>80+</v>
      </c>
    </row>
    <row r="1472" spans="1:6" x14ac:dyDescent="0.25">
      <c r="A1472">
        <f>'Active Log'!A1474</f>
        <v>0</v>
      </c>
      <c r="B1472" s="117">
        <f>'Active Log'!L1474</f>
        <v>0</v>
      </c>
      <c r="C1472">
        <f>'Active Log'!S1486</f>
        <v>0</v>
      </c>
      <c r="D1472">
        <f t="shared" si="69"/>
        <v>0</v>
      </c>
      <c r="E1472">
        <f t="shared" ca="1" si="70"/>
        <v>6450</v>
      </c>
      <c r="F1472" t="str">
        <f t="shared" ca="1" si="71"/>
        <v>80+</v>
      </c>
    </row>
    <row r="1473" spans="1:6" x14ac:dyDescent="0.25">
      <c r="A1473">
        <f>'Active Log'!A1475</f>
        <v>0</v>
      </c>
      <c r="B1473" s="117">
        <f>'Active Log'!L1475</f>
        <v>0</v>
      </c>
      <c r="C1473">
        <f>'Active Log'!S1487</f>
        <v>0</v>
      </c>
      <c r="D1473">
        <f t="shared" si="69"/>
        <v>0</v>
      </c>
      <c r="E1473">
        <f t="shared" ca="1" si="70"/>
        <v>6450</v>
      </c>
      <c r="F1473" t="str">
        <f t="shared" ca="1" si="71"/>
        <v>80+</v>
      </c>
    </row>
    <row r="1474" spans="1:6" x14ac:dyDescent="0.25">
      <c r="A1474">
        <f>'Active Log'!A1476</f>
        <v>0</v>
      </c>
      <c r="B1474" s="117">
        <f>'Active Log'!L1476</f>
        <v>0</v>
      </c>
      <c r="C1474">
        <f>'Active Log'!S1488</f>
        <v>0</v>
      </c>
      <c r="D1474">
        <f t="shared" ref="D1474:D1537" si="72">IF(COUNTIFS($A$2:$A$1048576, A1474, $C$2:$C$1048576, "complete")&gt;0, "", _xlfn.MAXIFS($B$2:$B$1048576, $A$2:$A$1048576, A1474, $C$2:$C$1048576, "&lt;&gt;complete"))</f>
        <v>0</v>
      </c>
      <c r="E1474">
        <f t="shared" ref="E1474:E1537" ca="1" si="73">IF(D1474&lt;&gt;"", FLOOR((TODAY()-D1474)/7,1), "")</f>
        <v>6450</v>
      </c>
      <c r="F1474" t="str">
        <f t="shared" ref="F1474:F1537" ca="1" si="74">IF(E1474&lt;&gt;"", VLOOKUP(E1474, $H$2:$I$32, 2, TRUE), "")</f>
        <v>80+</v>
      </c>
    </row>
    <row r="1475" spans="1:6" x14ac:dyDescent="0.25">
      <c r="A1475">
        <f>'Active Log'!A1477</f>
        <v>0</v>
      </c>
      <c r="B1475" s="117">
        <f>'Active Log'!L1477</f>
        <v>0</v>
      </c>
      <c r="C1475">
        <f>'Active Log'!S1489</f>
        <v>0</v>
      </c>
      <c r="D1475">
        <f t="shared" si="72"/>
        <v>0</v>
      </c>
      <c r="E1475">
        <f t="shared" ca="1" si="73"/>
        <v>6450</v>
      </c>
      <c r="F1475" t="str">
        <f t="shared" ca="1" si="74"/>
        <v>80+</v>
      </c>
    </row>
    <row r="1476" spans="1:6" x14ac:dyDescent="0.25">
      <c r="A1476">
        <f>'Active Log'!A1478</f>
        <v>0</v>
      </c>
      <c r="B1476" s="117">
        <f>'Active Log'!L1478</f>
        <v>0</v>
      </c>
      <c r="C1476">
        <f>'Active Log'!S1490</f>
        <v>0</v>
      </c>
      <c r="D1476">
        <f t="shared" si="72"/>
        <v>0</v>
      </c>
      <c r="E1476">
        <f t="shared" ca="1" si="73"/>
        <v>6450</v>
      </c>
      <c r="F1476" t="str">
        <f t="shared" ca="1" si="74"/>
        <v>80+</v>
      </c>
    </row>
    <row r="1477" spans="1:6" x14ac:dyDescent="0.25">
      <c r="A1477">
        <f>'Active Log'!A1479</f>
        <v>0</v>
      </c>
      <c r="B1477" s="117">
        <f>'Active Log'!L1479</f>
        <v>0</v>
      </c>
      <c r="C1477">
        <f>'Active Log'!S1491</f>
        <v>0</v>
      </c>
      <c r="D1477">
        <f t="shared" si="72"/>
        <v>0</v>
      </c>
      <c r="E1477">
        <f t="shared" ca="1" si="73"/>
        <v>6450</v>
      </c>
      <c r="F1477" t="str">
        <f t="shared" ca="1" si="74"/>
        <v>80+</v>
      </c>
    </row>
    <row r="1478" spans="1:6" x14ac:dyDescent="0.25">
      <c r="A1478">
        <f>'Active Log'!A1480</f>
        <v>0</v>
      </c>
      <c r="B1478" s="117">
        <f>'Active Log'!L1480</f>
        <v>0</v>
      </c>
      <c r="C1478">
        <f>'Active Log'!S1492</f>
        <v>0</v>
      </c>
      <c r="D1478">
        <f t="shared" si="72"/>
        <v>0</v>
      </c>
      <c r="E1478">
        <f t="shared" ca="1" si="73"/>
        <v>6450</v>
      </c>
      <c r="F1478" t="str">
        <f t="shared" ca="1" si="74"/>
        <v>80+</v>
      </c>
    </row>
    <row r="1479" spans="1:6" x14ac:dyDescent="0.25">
      <c r="A1479">
        <f>'Active Log'!A1481</f>
        <v>0</v>
      </c>
      <c r="B1479" s="117">
        <f>'Active Log'!L1481</f>
        <v>0</v>
      </c>
      <c r="C1479">
        <f>'Active Log'!S1493</f>
        <v>0</v>
      </c>
      <c r="D1479">
        <f t="shared" si="72"/>
        <v>0</v>
      </c>
      <c r="E1479">
        <f t="shared" ca="1" si="73"/>
        <v>6450</v>
      </c>
      <c r="F1479" t="str">
        <f t="shared" ca="1" si="74"/>
        <v>80+</v>
      </c>
    </row>
    <row r="1480" spans="1:6" x14ac:dyDescent="0.25">
      <c r="A1480">
        <f>'Active Log'!A1482</f>
        <v>0</v>
      </c>
      <c r="B1480" s="117">
        <f>'Active Log'!L1482</f>
        <v>0</v>
      </c>
      <c r="C1480">
        <f>'Active Log'!S1494</f>
        <v>0</v>
      </c>
      <c r="D1480">
        <f t="shared" si="72"/>
        <v>0</v>
      </c>
      <c r="E1480">
        <f t="shared" ca="1" si="73"/>
        <v>6450</v>
      </c>
      <c r="F1480" t="str">
        <f t="shared" ca="1" si="74"/>
        <v>80+</v>
      </c>
    </row>
    <row r="1481" spans="1:6" x14ac:dyDescent="0.25">
      <c r="A1481">
        <f>'Active Log'!A1483</f>
        <v>0</v>
      </c>
      <c r="B1481" s="117">
        <f>'Active Log'!L1483</f>
        <v>0</v>
      </c>
      <c r="C1481">
        <f>'Active Log'!S1495</f>
        <v>0</v>
      </c>
      <c r="D1481">
        <f t="shared" si="72"/>
        <v>0</v>
      </c>
      <c r="E1481">
        <f t="shared" ca="1" si="73"/>
        <v>6450</v>
      </c>
      <c r="F1481" t="str">
        <f t="shared" ca="1" si="74"/>
        <v>80+</v>
      </c>
    </row>
    <row r="1482" spans="1:6" x14ac:dyDescent="0.25">
      <c r="A1482">
        <f>'Active Log'!A1484</f>
        <v>0</v>
      </c>
      <c r="B1482" s="117">
        <f>'Active Log'!L1484</f>
        <v>0</v>
      </c>
      <c r="C1482">
        <f>'Active Log'!S1496</f>
        <v>0</v>
      </c>
      <c r="D1482">
        <f t="shared" si="72"/>
        <v>0</v>
      </c>
      <c r="E1482">
        <f t="shared" ca="1" si="73"/>
        <v>6450</v>
      </c>
      <c r="F1482" t="str">
        <f t="shared" ca="1" si="74"/>
        <v>80+</v>
      </c>
    </row>
    <row r="1483" spans="1:6" x14ac:dyDescent="0.25">
      <c r="A1483">
        <f>'Active Log'!A1485</f>
        <v>0</v>
      </c>
      <c r="B1483" s="117">
        <f>'Active Log'!L1485</f>
        <v>0</v>
      </c>
      <c r="C1483">
        <f>'Active Log'!S1497</f>
        <v>0</v>
      </c>
      <c r="D1483">
        <f t="shared" si="72"/>
        <v>0</v>
      </c>
      <c r="E1483">
        <f t="shared" ca="1" si="73"/>
        <v>6450</v>
      </c>
      <c r="F1483" t="str">
        <f t="shared" ca="1" si="74"/>
        <v>80+</v>
      </c>
    </row>
    <row r="1484" spans="1:6" x14ac:dyDescent="0.25">
      <c r="A1484">
        <f>'Active Log'!A1486</f>
        <v>0</v>
      </c>
      <c r="B1484" s="117">
        <f>'Active Log'!L1486</f>
        <v>0</v>
      </c>
      <c r="C1484">
        <f>'Active Log'!S1498</f>
        <v>0</v>
      </c>
      <c r="D1484">
        <f t="shared" si="72"/>
        <v>0</v>
      </c>
      <c r="E1484">
        <f t="shared" ca="1" si="73"/>
        <v>6450</v>
      </c>
      <c r="F1484" t="str">
        <f t="shared" ca="1" si="74"/>
        <v>80+</v>
      </c>
    </row>
    <row r="1485" spans="1:6" x14ac:dyDescent="0.25">
      <c r="A1485">
        <f>'Active Log'!A1487</f>
        <v>0</v>
      </c>
      <c r="B1485" s="117">
        <f>'Active Log'!L1487</f>
        <v>0</v>
      </c>
      <c r="C1485">
        <f>'Active Log'!S1499</f>
        <v>0</v>
      </c>
      <c r="D1485">
        <f t="shared" si="72"/>
        <v>0</v>
      </c>
      <c r="E1485">
        <f t="shared" ca="1" si="73"/>
        <v>6450</v>
      </c>
      <c r="F1485" t="str">
        <f t="shared" ca="1" si="74"/>
        <v>80+</v>
      </c>
    </row>
    <row r="1486" spans="1:6" x14ac:dyDescent="0.25">
      <c r="A1486">
        <f>'Active Log'!A1488</f>
        <v>0</v>
      </c>
      <c r="B1486" s="117">
        <f>'Active Log'!L1488</f>
        <v>0</v>
      </c>
      <c r="C1486">
        <f>'Active Log'!S1500</f>
        <v>0</v>
      </c>
      <c r="D1486">
        <f t="shared" si="72"/>
        <v>0</v>
      </c>
      <c r="E1486">
        <f t="shared" ca="1" si="73"/>
        <v>6450</v>
      </c>
      <c r="F1486" t="str">
        <f t="shared" ca="1" si="74"/>
        <v>80+</v>
      </c>
    </row>
    <row r="1487" spans="1:6" x14ac:dyDescent="0.25">
      <c r="A1487">
        <f>'Active Log'!A1489</f>
        <v>0</v>
      </c>
      <c r="B1487" s="117">
        <f>'Active Log'!L1489</f>
        <v>0</v>
      </c>
      <c r="C1487">
        <f>'Active Log'!S1501</f>
        <v>0</v>
      </c>
      <c r="D1487">
        <f t="shared" si="72"/>
        <v>0</v>
      </c>
      <c r="E1487">
        <f t="shared" ca="1" si="73"/>
        <v>6450</v>
      </c>
      <c r="F1487" t="str">
        <f t="shared" ca="1" si="74"/>
        <v>80+</v>
      </c>
    </row>
    <row r="1488" spans="1:6" x14ac:dyDescent="0.25">
      <c r="A1488">
        <f>'Active Log'!A1490</f>
        <v>0</v>
      </c>
      <c r="B1488" s="117">
        <f>'Active Log'!L1490</f>
        <v>0</v>
      </c>
      <c r="C1488">
        <f>'Active Log'!S1502</f>
        <v>0</v>
      </c>
      <c r="D1488">
        <f t="shared" si="72"/>
        <v>0</v>
      </c>
      <c r="E1488">
        <f t="shared" ca="1" si="73"/>
        <v>6450</v>
      </c>
      <c r="F1488" t="str">
        <f t="shared" ca="1" si="74"/>
        <v>80+</v>
      </c>
    </row>
    <row r="1489" spans="1:6" x14ac:dyDescent="0.25">
      <c r="A1489">
        <f>'Active Log'!A1491</f>
        <v>0</v>
      </c>
      <c r="B1489" s="117">
        <f>'Active Log'!L1491</f>
        <v>0</v>
      </c>
      <c r="C1489">
        <f>'Active Log'!S1503</f>
        <v>0</v>
      </c>
      <c r="D1489">
        <f t="shared" si="72"/>
        <v>0</v>
      </c>
      <c r="E1489">
        <f t="shared" ca="1" si="73"/>
        <v>6450</v>
      </c>
      <c r="F1489" t="str">
        <f t="shared" ca="1" si="74"/>
        <v>80+</v>
      </c>
    </row>
    <row r="1490" spans="1:6" x14ac:dyDescent="0.25">
      <c r="A1490">
        <f>'Active Log'!A1492</f>
        <v>0</v>
      </c>
      <c r="B1490" s="117">
        <f>'Active Log'!L1492</f>
        <v>0</v>
      </c>
      <c r="C1490">
        <f>'Active Log'!S1504</f>
        <v>0</v>
      </c>
      <c r="D1490">
        <f t="shared" si="72"/>
        <v>0</v>
      </c>
      <c r="E1490">
        <f t="shared" ca="1" si="73"/>
        <v>6450</v>
      </c>
      <c r="F1490" t="str">
        <f t="shared" ca="1" si="74"/>
        <v>80+</v>
      </c>
    </row>
    <row r="1491" spans="1:6" x14ac:dyDescent="0.25">
      <c r="A1491">
        <f>'Active Log'!A1493</f>
        <v>0</v>
      </c>
      <c r="B1491" s="117">
        <f>'Active Log'!L1493</f>
        <v>0</v>
      </c>
      <c r="C1491">
        <f>'Active Log'!S1505</f>
        <v>0</v>
      </c>
      <c r="D1491">
        <f t="shared" si="72"/>
        <v>0</v>
      </c>
      <c r="E1491">
        <f t="shared" ca="1" si="73"/>
        <v>6450</v>
      </c>
      <c r="F1491" t="str">
        <f t="shared" ca="1" si="74"/>
        <v>80+</v>
      </c>
    </row>
    <row r="1492" spans="1:6" x14ac:dyDescent="0.25">
      <c r="A1492">
        <f>'Active Log'!A1494</f>
        <v>0</v>
      </c>
      <c r="B1492" s="117">
        <f>'Active Log'!L1494</f>
        <v>0</v>
      </c>
      <c r="C1492">
        <f>'Active Log'!S1506</f>
        <v>0</v>
      </c>
      <c r="D1492">
        <f t="shared" si="72"/>
        <v>0</v>
      </c>
      <c r="E1492">
        <f t="shared" ca="1" si="73"/>
        <v>6450</v>
      </c>
      <c r="F1492" t="str">
        <f t="shared" ca="1" si="74"/>
        <v>80+</v>
      </c>
    </row>
    <row r="1493" spans="1:6" x14ac:dyDescent="0.25">
      <c r="A1493">
        <f>'Active Log'!A1495</f>
        <v>0</v>
      </c>
      <c r="B1493" s="117">
        <f>'Active Log'!L1495</f>
        <v>0</v>
      </c>
      <c r="C1493">
        <f>'Active Log'!S1507</f>
        <v>0</v>
      </c>
      <c r="D1493">
        <f t="shared" si="72"/>
        <v>0</v>
      </c>
      <c r="E1493">
        <f t="shared" ca="1" si="73"/>
        <v>6450</v>
      </c>
      <c r="F1493" t="str">
        <f t="shared" ca="1" si="74"/>
        <v>80+</v>
      </c>
    </row>
    <row r="1494" spans="1:6" x14ac:dyDescent="0.25">
      <c r="A1494">
        <f>'Active Log'!A1496</f>
        <v>0</v>
      </c>
      <c r="B1494" s="117">
        <f>'Active Log'!L1496</f>
        <v>0</v>
      </c>
      <c r="C1494">
        <f>'Active Log'!S1508</f>
        <v>0</v>
      </c>
      <c r="D1494">
        <f t="shared" si="72"/>
        <v>0</v>
      </c>
      <c r="E1494">
        <f t="shared" ca="1" si="73"/>
        <v>6450</v>
      </c>
      <c r="F1494" t="str">
        <f t="shared" ca="1" si="74"/>
        <v>80+</v>
      </c>
    </row>
    <row r="1495" spans="1:6" x14ac:dyDescent="0.25">
      <c r="A1495">
        <f>'Active Log'!A1497</f>
        <v>0</v>
      </c>
      <c r="B1495" s="117">
        <f>'Active Log'!L1497</f>
        <v>0</v>
      </c>
      <c r="C1495">
        <f>'Active Log'!S1509</f>
        <v>0</v>
      </c>
      <c r="D1495">
        <f t="shared" si="72"/>
        <v>0</v>
      </c>
      <c r="E1495">
        <f t="shared" ca="1" si="73"/>
        <v>6450</v>
      </c>
      <c r="F1495" t="str">
        <f t="shared" ca="1" si="74"/>
        <v>80+</v>
      </c>
    </row>
    <row r="1496" spans="1:6" x14ac:dyDescent="0.25">
      <c r="A1496">
        <f>'Active Log'!A1498</f>
        <v>0</v>
      </c>
      <c r="B1496" s="117">
        <f>'Active Log'!L1498</f>
        <v>0</v>
      </c>
      <c r="C1496">
        <f>'Active Log'!S1510</f>
        <v>0</v>
      </c>
      <c r="D1496">
        <f t="shared" si="72"/>
        <v>0</v>
      </c>
      <c r="E1496">
        <f t="shared" ca="1" si="73"/>
        <v>6450</v>
      </c>
      <c r="F1496" t="str">
        <f t="shared" ca="1" si="74"/>
        <v>80+</v>
      </c>
    </row>
    <row r="1497" spans="1:6" x14ac:dyDescent="0.25">
      <c r="A1497">
        <f>'Active Log'!A1499</f>
        <v>0</v>
      </c>
      <c r="B1497" s="117">
        <f>'Active Log'!L1499</f>
        <v>0</v>
      </c>
      <c r="C1497">
        <f>'Active Log'!S1511</f>
        <v>0</v>
      </c>
      <c r="D1497">
        <f t="shared" si="72"/>
        <v>0</v>
      </c>
      <c r="E1497">
        <f t="shared" ca="1" si="73"/>
        <v>6450</v>
      </c>
      <c r="F1497" t="str">
        <f t="shared" ca="1" si="74"/>
        <v>80+</v>
      </c>
    </row>
    <row r="1498" spans="1:6" x14ac:dyDescent="0.25">
      <c r="A1498">
        <f>'Active Log'!A1500</f>
        <v>0</v>
      </c>
      <c r="B1498" s="117">
        <f>'Active Log'!L1500</f>
        <v>0</v>
      </c>
      <c r="C1498">
        <f>'Active Log'!S1512</f>
        <v>0</v>
      </c>
      <c r="D1498">
        <f t="shared" si="72"/>
        <v>0</v>
      </c>
      <c r="E1498">
        <f t="shared" ca="1" si="73"/>
        <v>6450</v>
      </c>
      <c r="F1498" t="str">
        <f t="shared" ca="1" si="74"/>
        <v>80+</v>
      </c>
    </row>
    <row r="1499" spans="1:6" x14ac:dyDescent="0.25">
      <c r="A1499">
        <f>'Active Log'!A1501</f>
        <v>0</v>
      </c>
      <c r="B1499" s="117">
        <f>'Active Log'!L1501</f>
        <v>0</v>
      </c>
      <c r="C1499">
        <f>'Active Log'!S1513</f>
        <v>0</v>
      </c>
      <c r="D1499">
        <f t="shared" si="72"/>
        <v>0</v>
      </c>
      <c r="E1499">
        <f t="shared" ca="1" si="73"/>
        <v>6450</v>
      </c>
      <c r="F1499" t="str">
        <f t="shared" ca="1" si="74"/>
        <v>80+</v>
      </c>
    </row>
    <row r="1500" spans="1:6" x14ac:dyDescent="0.25">
      <c r="A1500">
        <f>'Active Log'!A1502</f>
        <v>0</v>
      </c>
      <c r="B1500" s="117">
        <f>'Active Log'!L1502</f>
        <v>0</v>
      </c>
      <c r="C1500">
        <f>'Active Log'!S1514</f>
        <v>0</v>
      </c>
      <c r="D1500">
        <f t="shared" si="72"/>
        <v>0</v>
      </c>
      <c r="E1500">
        <f t="shared" ca="1" si="73"/>
        <v>6450</v>
      </c>
      <c r="F1500" t="str">
        <f t="shared" ca="1" si="74"/>
        <v>80+</v>
      </c>
    </row>
    <row r="1501" spans="1:6" x14ac:dyDescent="0.25">
      <c r="A1501">
        <f>'Active Log'!A1503</f>
        <v>0</v>
      </c>
      <c r="B1501" s="117">
        <f>'Active Log'!L1503</f>
        <v>0</v>
      </c>
      <c r="C1501">
        <f>'Active Log'!S1515</f>
        <v>0</v>
      </c>
      <c r="D1501">
        <f t="shared" si="72"/>
        <v>0</v>
      </c>
      <c r="E1501">
        <f t="shared" ca="1" si="73"/>
        <v>6450</v>
      </c>
      <c r="F1501" t="str">
        <f t="shared" ca="1" si="74"/>
        <v>80+</v>
      </c>
    </row>
    <row r="1502" spans="1:6" x14ac:dyDescent="0.25">
      <c r="A1502">
        <f>'Active Log'!A1504</f>
        <v>0</v>
      </c>
      <c r="B1502" s="117">
        <f>'Active Log'!L1504</f>
        <v>0</v>
      </c>
      <c r="C1502">
        <f>'Active Log'!S1516</f>
        <v>0</v>
      </c>
      <c r="D1502">
        <f t="shared" si="72"/>
        <v>0</v>
      </c>
      <c r="E1502">
        <f t="shared" ca="1" si="73"/>
        <v>6450</v>
      </c>
      <c r="F1502" t="str">
        <f t="shared" ca="1" si="74"/>
        <v>80+</v>
      </c>
    </row>
    <row r="1503" spans="1:6" x14ac:dyDescent="0.25">
      <c r="A1503">
        <f>'Active Log'!A1505</f>
        <v>0</v>
      </c>
      <c r="C1503">
        <f>'Active Log'!S1517</f>
        <v>0</v>
      </c>
      <c r="D1503">
        <f t="shared" si="72"/>
        <v>0</v>
      </c>
      <c r="E1503">
        <f t="shared" ca="1" si="73"/>
        <v>6450</v>
      </c>
      <c r="F1503" t="str">
        <f t="shared" ca="1" si="74"/>
        <v>80+</v>
      </c>
    </row>
    <row r="1504" spans="1:6" x14ac:dyDescent="0.25">
      <c r="A1504">
        <f>'Active Log'!A1506</f>
        <v>0</v>
      </c>
      <c r="C1504">
        <f>'Active Log'!S1518</f>
        <v>0</v>
      </c>
      <c r="D1504">
        <f t="shared" si="72"/>
        <v>0</v>
      </c>
      <c r="E1504">
        <f t="shared" ca="1" si="73"/>
        <v>6450</v>
      </c>
      <c r="F1504" t="str">
        <f t="shared" ca="1" si="74"/>
        <v>80+</v>
      </c>
    </row>
    <row r="1505" spans="1:6" x14ac:dyDescent="0.25">
      <c r="A1505">
        <f>'Active Log'!A1507</f>
        <v>0</v>
      </c>
      <c r="C1505">
        <f>'Active Log'!S1519</f>
        <v>0</v>
      </c>
      <c r="D1505">
        <f t="shared" si="72"/>
        <v>0</v>
      </c>
      <c r="E1505">
        <f t="shared" ca="1" si="73"/>
        <v>6450</v>
      </c>
      <c r="F1505" t="str">
        <f t="shared" ca="1" si="74"/>
        <v>80+</v>
      </c>
    </row>
    <row r="1506" spans="1:6" x14ac:dyDescent="0.25">
      <c r="A1506">
        <f>'Active Log'!A1508</f>
        <v>0</v>
      </c>
      <c r="C1506">
        <f>'Active Log'!S1520</f>
        <v>0</v>
      </c>
      <c r="D1506">
        <f t="shared" si="72"/>
        <v>0</v>
      </c>
      <c r="E1506">
        <f t="shared" ca="1" si="73"/>
        <v>6450</v>
      </c>
      <c r="F1506" t="str">
        <f t="shared" ca="1" si="74"/>
        <v>80+</v>
      </c>
    </row>
    <row r="1507" spans="1:6" x14ac:dyDescent="0.25">
      <c r="A1507">
        <f>'Active Log'!A1509</f>
        <v>0</v>
      </c>
      <c r="C1507">
        <f>'Active Log'!S1521</f>
        <v>0</v>
      </c>
      <c r="D1507">
        <f t="shared" si="72"/>
        <v>0</v>
      </c>
      <c r="E1507">
        <f t="shared" ca="1" si="73"/>
        <v>6450</v>
      </c>
      <c r="F1507" t="str">
        <f t="shared" ca="1" si="74"/>
        <v>80+</v>
      </c>
    </row>
    <row r="1508" spans="1:6" x14ac:dyDescent="0.25">
      <c r="A1508">
        <f>'Active Log'!A1510</f>
        <v>0</v>
      </c>
      <c r="C1508">
        <f>'Active Log'!S1522</f>
        <v>0</v>
      </c>
      <c r="D1508">
        <f t="shared" si="72"/>
        <v>0</v>
      </c>
      <c r="E1508">
        <f t="shared" ca="1" si="73"/>
        <v>6450</v>
      </c>
      <c r="F1508" t="str">
        <f t="shared" ca="1" si="74"/>
        <v>80+</v>
      </c>
    </row>
    <row r="1509" spans="1:6" x14ac:dyDescent="0.25">
      <c r="A1509">
        <f>'Active Log'!A1511</f>
        <v>0</v>
      </c>
      <c r="C1509">
        <f>'Active Log'!S1523</f>
        <v>0</v>
      </c>
      <c r="D1509">
        <f t="shared" si="72"/>
        <v>0</v>
      </c>
      <c r="E1509">
        <f t="shared" ca="1" si="73"/>
        <v>6450</v>
      </c>
      <c r="F1509" t="str">
        <f t="shared" ca="1" si="74"/>
        <v>80+</v>
      </c>
    </row>
    <row r="1510" spans="1:6" x14ac:dyDescent="0.25">
      <c r="A1510">
        <f>'Active Log'!A1512</f>
        <v>0</v>
      </c>
      <c r="C1510">
        <f>'Active Log'!S1524</f>
        <v>0</v>
      </c>
      <c r="D1510">
        <f t="shared" si="72"/>
        <v>0</v>
      </c>
      <c r="E1510">
        <f t="shared" ca="1" si="73"/>
        <v>6450</v>
      </c>
      <c r="F1510" t="str">
        <f t="shared" ca="1" si="74"/>
        <v>80+</v>
      </c>
    </row>
    <row r="1511" spans="1:6" x14ac:dyDescent="0.25">
      <c r="A1511">
        <f>'Active Log'!A1513</f>
        <v>0</v>
      </c>
      <c r="C1511">
        <f>'Active Log'!S1525</f>
        <v>0</v>
      </c>
      <c r="D1511">
        <f t="shared" si="72"/>
        <v>0</v>
      </c>
      <c r="E1511">
        <f t="shared" ca="1" si="73"/>
        <v>6450</v>
      </c>
      <c r="F1511" t="str">
        <f t="shared" ca="1" si="74"/>
        <v>80+</v>
      </c>
    </row>
    <row r="1512" spans="1:6" x14ac:dyDescent="0.25">
      <c r="A1512">
        <f>'Active Log'!A1514</f>
        <v>0</v>
      </c>
      <c r="C1512">
        <f>'Active Log'!S1526</f>
        <v>0</v>
      </c>
      <c r="D1512">
        <f t="shared" si="72"/>
        <v>0</v>
      </c>
      <c r="E1512">
        <f t="shared" ca="1" si="73"/>
        <v>6450</v>
      </c>
      <c r="F1512" t="str">
        <f t="shared" ca="1" si="74"/>
        <v>80+</v>
      </c>
    </row>
    <row r="1513" spans="1:6" x14ac:dyDescent="0.25">
      <c r="A1513">
        <f>'Active Log'!A1515</f>
        <v>0</v>
      </c>
      <c r="C1513">
        <f>'Active Log'!S1527</f>
        <v>0</v>
      </c>
      <c r="D1513">
        <f t="shared" si="72"/>
        <v>0</v>
      </c>
      <c r="E1513">
        <f t="shared" ca="1" si="73"/>
        <v>6450</v>
      </c>
      <c r="F1513" t="str">
        <f t="shared" ca="1" si="74"/>
        <v>80+</v>
      </c>
    </row>
    <row r="1514" spans="1:6" x14ac:dyDescent="0.25">
      <c r="A1514">
        <f>'Active Log'!A1516</f>
        <v>0</v>
      </c>
      <c r="C1514">
        <f>'Active Log'!S1528</f>
        <v>0</v>
      </c>
      <c r="D1514">
        <f t="shared" si="72"/>
        <v>0</v>
      </c>
      <c r="E1514">
        <f t="shared" ca="1" si="73"/>
        <v>6450</v>
      </c>
      <c r="F1514" t="str">
        <f t="shared" ca="1" si="74"/>
        <v>80+</v>
      </c>
    </row>
    <row r="1515" spans="1:6" x14ac:dyDescent="0.25">
      <c r="A1515">
        <f>'Active Log'!A1517</f>
        <v>0</v>
      </c>
      <c r="C1515">
        <f>'Active Log'!S1529</f>
        <v>0</v>
      </c>
      <c r="D1515">
        <f t="shared" si="72"/>
        <v>0</v>
      </c>
      <c r="E1515">
        <f t="shared" ca="1" si="73"/>
        <v>6450</v>
      </c>
      <c r="F1515" t="str">
        <f t="shared" ca="1" si="74"/>
        <v>80+</v>
      </c>
    </row>
    <row r="1516" spans="1:6" x14ac:dyDescent="0.25">
      <c r="A1516">
        <f>'Active Log'!A1518</f>
        <v>0</v>
      </c>
      <c r="C1516">
        <f>'Active Log'!S1530</f>
        <v>0</v>
      </c>
      <c r="D1516">
        <f t="shared" si="72"/>
        <v>0</v>
      </c>
      <c r="E1516">
        <f t="shared" ca="1" si="73"/>
        <v>6450</v>
      </c>
      <c r="F1516" t="str">
        <f t="shared" ca="1" si="74"/>
        <v>80+</v>
      </c>
    </row>
    <row r="1517" spans="1:6" x14ac:dyDescent="0.25">
      <c r="A1517">
        <f>'Active Log'!A1519</f>
        <v>0</v>
      </c>
      <c r="C1517">
        <f>'Active Log'!S1531</f>
        <v>0</v>
      </c>
      <c r="D1517">
        <f t="shared" si="72"/>
        <v>0</v>
      </c>
      <c r="E1517">
        <f t="shared" ca="1" si="73"/>
        <v>6450</v>
      </c>
      <c r="F1517" t="str">
        <f t="shared" ca="1" si="74"/>
        <v>80+</v>
      </c>
    </row>
    <row r="1518" spans="1:6" x14ac:dyDescent="0.25">
      <c r="A1518">
        <f>'Active Log'!A1520</f>
        <v>0</v>
      </c>
      <c r="C1518">
        <f>'Active Log'!S1532</f>
        <v>0</v>
      </c>
      <c r="D1518">
        <f t="shared" si="72"/>
        <v>0</v>
      </c>
      <c r="E1518">
        <f t="shared" ca="1" si="73"/>
        <v>6450</v>
      </c>
      <c r="F1518" t="str">
        <f t="shared" ca="1" si="74"/>
        <v>80+</v>
      </c>
    </row>
    <row r="1519" spans="1:6" x14ac:dyDescent="0.25">
      <c r="A1519">
        <f>'Active Log'!A1521</f>
        <v>0</v>
      </c>
      <c r="C1519">
        <f>'Active Log'!S1533</f>
        <v>0</v>
      </c>
      <c r="D1519">
        <f t="shared" si="72"/>
        <v>0</v>
      </c>
      <c r="E1519">
        <f t="shared" ca="1" si="73"/>
        <v>6450</v>
      </c>
      <c r="F1519" t="str">
        <f t="shared" ca="1" si="74"/>
        <v>80+</v>
      </c>
    </row>
    <row r="1520" spans="1:6" x14ac:dyDescent="0.25">
      <c r="A1520">
        <f>'Active Log'!A1522</f>
        <v>0</v>
      </c>
      <c r="C1520">
        <f>'Active Log'!S1534</f>
        <v>0</v>
      </c>
      <c r="D1520">
        <f t="shared" si="72"/>
        <v>0</v>
      </c>
      <c r="E1520">
        <f t="shared" ca="1" si="73"/>
        <v>6450</v>
      </c>
      <c r="F1520" t="str">
        <f t="shared" ca="1" si="74"/>
        <v>80+</v>
      </c>
    </row>
    <row r="1521" spans="1:6" x14ac:dyDescent="0.25">
      <c r="A1521">
        <f>'Active Log'!A1523</f>
        <v>0</v>
      </c>
      <c r="C1521">
        <f>'Active Log'!S1535</f>
        <v>0</v>
      </c>
      <c r="D1521">
        <f t="shared" si="72"/>
        <v>0</v>
      </c>
      <c r="E1521">
        <f t="shared" ca="1" si="73"/>
        <v>6450</v>
      </c>
      <c r="F1521" t="str">
        <f t="shared" ca="1" si="74"/>
        <v>80+</v>
      </c>
    </row>
    <row r="1522" spans="1:6" x14ac:dyDescent="0.25">
      <c r="A1522">
        <f>'Active Log'!A1524</f>
        <v>0</v>
      </c>
      <c r="C1522">
        <f>'Active Log'!S1536</f>
        <v>0</v>
      </c>
      <c r="D1522">
        <f t="shared" si="72"/>
        <v>0</v>
      </c>
      <c r="E1522">
        <f t="shared" ca="1" si="73"/>
        <v>6450</v>
      </c>
      <c r="F1522" t="str">
        <f t="shared" ca="1" si="74"/>
        <v>80+</v>
      </c>
    </row>
    <row r="1523" spans="1:6" x14ac:dyDescent="0.25">
      <c r="A1523">
        <f>'Active Log'!A1525</f>
        <v>0</v>
      </c>
      <c r="C1523">
        <f>'Active Log'!S1537</f>
        <v>0</v>
      </c>
      <c r="D1523">
        <f t="shared" si="72"/>
        <v>0</v>
      </c>
      <c r="E1523">
        <f t="shared" ca="1" si="73"/>
        <v>6450</v>
      </c>
      <c r="F1523" t="str">
        <f t="shared" ca="1" si="74"/>
        <v>80+</v>
      </c>
    </row>
    <row r="1524" spans="1:6" x14ac:dyDescent="0.25">
      <c r="A1524">
        <f>'Active Log'!A1526</f>
        <v>0</v>
      </c>
      <c r="C1524">
        <f>'Active Log'!S1538</f>
        <v>0</v>
      </c>
      <c r="D1524">
        <f t="shared" si="72"/>
        <v>0</v>
      </c>
      <c r="E1524">
        <f t="shared" ca="1" si="73"/>
        <v>6450</v>
      </c>
      <c r="F1524" t="str">
        <f t="shared" ca="1" si="74"/>
        <v>80+</v>
      </c>
    </row>
    <row r="1525" spans="1:6" x14ac:dyDescent="0.25">
      <c r="A1525">
        <f>'Active Log'!A1527</f>
        <v>0</v>
      </c>
      <c r="C1525">
        <f>'Active Log'!S1539</f>
        <v>0</v>
      </c>
      <c r="D1525">
        <f t="shared" si="72"/>
        <v>0</v>
      </c>
      <c r="E1525">
        <f t="shared" ca="1" si="73"/>
        <v>6450</v>
      </c>
      <c r="F1525" t="str">
        <f t="shared" ca="1" si="74"/>
        <v>80+</v>
      </c>
    </row>
    <row r="1526" spans="1:6" x14ac:dyDescent="0.25">
      <c r="A1526">
        <f>'Active Log'!A1528</f>
        <v>0</v>
      </c>
      <c r="C1526">
        <f>'Active Log'!S1540</f>
        <v>0</v>
      </c>
      <c r="D1526">
        <f t="shared" si="72"/>
        <v>0</v>
      </c>
      <c r="E1526">
        <f t="shared" ca="1" si="73"/>
        <v>6450</v>
      </c>
      <c r="F1526" t="str">
        <f t="shared" ca="1" si="74"/>
        <v>80+</v>
      </c>
    </row>
    <row r="1527" spans="1:6" x14ac:dyDescent="0.25">
      <c r="A1527">
        <f>'Active Log'!A1529</f>
        <v>0</v>
      </c>
      <c r="C1527">
        <f>'Active Log'!S1541</f>
        <v>0</v>
      </c>
      <c r="D1527">
        <f t="shared" si="72"/>
        <v>0</v>
      </c>
      <c r="E1527">
        <f t="shared" ca="1" si="73"/>
        <v>6450</v>
      </c>
      <c r="F1527" t="str">
        <f t="shared" ca="1" si="74"/>
        <v>80+</v>
      </c>
    </row>
    <row r="1528" spans="1:6" x14ac:dyDescent="0.25">
      <c r="A1528">
        <f>'Active Log'!A1530</f>
        <v>0</v>
      </c>
      <c r="C1528">
        <f>'Active Log'!S1542</f>
        <v>0</v>
      </c>
      <c r="D1528">
        <f t="shared" si="72"/>
        <v>0</v>
      </c>
      <c r="E1528">
        <f t="shared" ca="1" si="73"/>
        <v>6450</v>
      </c>
      <c r="F1528" t="str">
        <f t="shared" ca="1" si="74"/>
        <v>80+</v>
      </c>
    </row>
    <row r="1529" spans="1:6" x14ac:dyDescent="0.25">
      <c r="A1529">
        <f>'Active Log'!A1531</f>
        <v>0</v>
      </c>
      <c r="C1529">
        <f>'Active Log'!S1543</f>
        <v>0</v>
      </c>
      <c r="D1529">
        <f t="shared" si="72"/>
        <v>0</v>
      </c>
      <c r="E1529">
        <f t="shared" ca="1" si="73"/>
        <v>6450</v>
      </c>
      <c r="F1529" t="str">
        <f t="shared" ca="1" si="74"/>
        <v>80+</v>
      </c>
    </row>
    <row r="1530" spans="1:6" x14ac:dyDescent="0.25">
      <c r="A1530">
        <f>'Active Log'!A1532</f>
        <v>0</v>
      </c>
      <c r="C1530">
        <f>'Active Log'!S1544</f>
        <v>0</v>
      </c>
      <c r="D1530">
        <f t="shared" si="72"/>
        <v>0</v>
      </c>
      <c r="E1530">
        <f t="shared" ca="1" si="73"/>
        <v>6450</v>
      </c>
      <c r="F1530" t="str">
        <f t="shared" ca="1" si="74"/>
        <v>80+</v>
      </c>
    </row>
    <row r="1531" spans="1:6" x14ac:dyDescent="0.25">
      <c r="A1531">
        <f>'Active Log'!A1533</f>
        <v>0</v>
      </c>
      <c r="C1531">
        <f>'Active Log'!S1545</f>
        <v>0</v>
      </c>
      <c r="D1531">
        <f t="shared" si="72"/>
        <v>0</v>
      </c>
      <c r="E1531">
        <f t="shared" ca="1" si="73"/>
        <v>6450</v>
      </c>
      <c r="F1531" t="str">
        <f t="shared" ca="1" si="74"/>
        <v>80+</v>
      </c>
    </row>
    <row r="1532" spans="1:6" x14ac:dyDescent="0.25">
      <c r="A1532">
        <f>'Active Log'!A1534</f>
        <v>0</v>
      </c>
      <c r="C1532">
        <f>'Active Log'!S1546</f>
        <v>0</v>
      </c>
      <c r="D1532">
        <f t="shared" si="72"/>
        <v>0</v>
      </c>
      <c r="E1532">
        <f t="shared" ca="1" si="73"/>
        <v>6450</v>
      </c>
      <c r="F1532" t="str">
        <f t="shared" ca="1" si="74"/>
        <v>80+</v>
      </c>
    </row>
    <row r="1533" spans="1:6" x14ac:dyDescent="0.25">
      <c r="A1533">
        <f>'Active Log'!A1535</f>
        <v>0</v>
      </c>
      <c r="C1533">
        <f>'Active Log'!S1547</f>
        <v>0</v>
      </c>
      <c r="D1533">
        <f t="shared" si="72"/>
        <v>0</v>
      </c>
      <c r="E1533">
        <f t="shared" ca="1" si="73"/>
        <v>6450</v>
      </c>
      <c r="F1533" t="str">
        <f t="shared" ca="1" si="74"/>
        <v>80+</v>
      </c>
    </row>
    <row r="1534" spans="1:6" x14ac:dyDescent="0.25">
      <c r="A1534">
        <f>'Active Log'!A1536</f>
        <v>0</v>
      </c>
      <c r="C1534">
        <f>'Active Log'!S1548</f>
        <v>0</v>
      </c>
      <c r="D1534">
        <f t="shared" si="72"/>
        <v>0</v>
      </c>
      <c r="E1534">
        <f t="shared" ca="1" si="73"/>
        <v>6450</v>
      </c>
      <c r="F1534" t="str">
        <f t="shared" ca="1" si="74"/>
        <v>80+</v>
      </c>
    </row>
    <row r="1535" spans="1:6" x14ac:dyDescent="0.25">
      <c r="A1535">
        <f>'Active Log'!A1537</f>
        <v>0</v>
      </c>
      <c r="C1535">
        <f>'Active Log'!S1549</f>
        <v>0</v>
      </c>
      <c r="D1535">
        <f t="shared" si="72"/>
        <v>0</v>
      </c>
      <c r="E1535">
        <f t="shared" ca="1" si="73"/>
        <v>6450</v>
      </c>
      <c r="F1535" t="str">
        <f t="shared" ca="1" si="74"/>
        <v>80+</v>
      </c>
    </row>
    <row r="1536" spans="1:6" x14ac:dyDescent="0.25">
      <c r="A1536">
        <f>'Active Log'!A1538</f>
        <v>0</v>
      </c>
      <c r="C1536">
        <f>'Active Log'!S1550</f>
        <v>0</v>
      </c>
      <c r="D1536">
        <f t="shared" si="72"/>
        <v>0</v>
      </c>
      <c r="E1536">
        <f t="shared" ca="1" si="73"/>
        <v>6450</v>
      </c>
      <c r="F1536" t="str">
        <f t="shared" ca="1" si="74"/>
        <v>80+</v>
      </c>
    </row>
    <row r="1537" spans="1:6" x14ac:dyDescent="0.25">
      <c r="A1537">
        <f>'Active Log'!A1539</f>
        <v>0</v>
      </c>
      <c r="C1537">
        <f>'Active Log'!S1551</f>
        <v>0</v>
      </c>
      <c r="D1537">
        <f t="shared" si="72"/>
        <v>0</v>
      </c>
      <c r="E1537">
        <f t="shared" ca="1" si="73"/>
        <v>6450</v>
      </c>
      <c r="F1537" t="str">
        <f t="shared" ca="1" si="74"/>
        <v>80+</v>
      </c>
    </row>
    <row r="1538" spans="1:6" x14ac:dyDescent="0.25">
      <c r="A1538">
        <f>'Active Log'!A1540</f>
        <v>0</v>
      </c>
      <c r="C1538">
        <f>'Active Log'!S1552</f>
        <v>0</v>
      </c>
      <c r="D1538">
        <f t="shared" ref="D1538:D1601" si="75">IF(COUNTIFS($A$2:$A$1048576, A1538, $C$2:$C$1048576, "complete")&gt;0, "", _xlfn.MAXIFS($B$2:$B$1048576, $A$2:$A$1048576, A1538, $C$2:$C$1048576, "&lt;&gt;complete"))</f>
        <v>0</v>
      </c>
      <c r="E1538">
        <f t="shared" ref="E1538:E1601" ca="1" si="76">IF(D1538&lt;&gt;"", FLOOR((TODAY()-D1538)/7,1), "")</f>
        <v>6450</v>
      </c>
      <c r="F1538" t="str">
        <f t="shared" ref="F1538:F1601" ca="1" si="77">IF(E1538&lt;&gt;"", VLOOKUP(E1538, $H$2:$I$32, 2, TRUE), "")</f>
        <v>80+</v>
      </c>
    </row>
    <row r="1539" spans="1:6" x14ac:dyDescent="0.25">
      <c r="A1539">
        <f>'Active Log'!A1541</f>
        <v>0</v>
      </c>
      <c r="C1539">
        <f>'Active Log'!S1553</f>
        <v>0</v>
      </c>
      <c r="D1539">
        <f t="shared" si="75"/>
        <v>0</v>
      </c>
      <c r="E1539">
        <f t="shared" ca="1" si="76"/>
        <v>6450</v>
      </c>
      <c r="F1539" t="str">
        <f t="shared" ca="1" si="77"/>
        <v>80+</v>
      </c>
    </row>
    <row r="1540" spans="1:6" x14ac:dyDescent="0.25">
      <c r="A1540">
        <f>'Active Log'!A1542</f>
        <v>0</v>
      </c>
      <c r="C1540">
        <f>'Active Log'!S1554</f>
        <v>0</v>
      </c>
      <c r="D1540">
        <f t="shared" si="75"/>
        <v>0</v>
      </c>
      <c r="E1540">
        <f t="shared" ca="1" si="76"/>
        <v>6450</v>
      </c>
      <c r="F1540" t="str">
        <f t="shared" ca="1" si="77"/>
        <v>80+</v>
      </c>
    </row>
    <row r="1541" spans="1:6" x14ac:dyDescent="0.25">
      <c r="A1541">
        <f>'Active Log'!A1543</f>
        <v>0</v>
      </c>
      <c r="C1541">
        <f>'Active Log'!S1555</f>
        <v>0</v>
      </c>
      <c r="D1541">
        <f t="shared" si="75"/>
        <v>0</v>
      </c>
      <c r="E1541">
        <f t="shared" ca="1" si="76"/>
        <v>6450</v>
      </c>
      <c r="F1541" t="str">
        <f t="shared" ca="1" si="77"/>
        <v>80+</v>
      </c>
    </row>
    <row r="1542" spans="1:6" x14ac:dyDescent="0.25">
      <c r="A1542">
        <f>'Active Log'!A1544</f>
        <v>0</v>
      </c>
      <c r="C1542">
        <f>'Active Log'!S1556</f>
        <v>0</v>
      </c>
      <c r="D1542">
        <f t="shared" si="75"/>
        <v>0</v>
      </c>
      <c r="E1542">
        <f t="shared" ca="1" si="76"/>
        <v>6450</v>
      </c>
      <c r="F1542" t="str">
        <f t="shared" ca="1" si="77"/>
        <v>80+</v>
      </c>
    </row>
    <row r="1543" spans="1:6" x14ac:dyDescent="0.25">
      <c r="A1543">
        <f>'Active Log'!A1545</f>
        <v>0</v>
      </c>
      <c r="C1543">
        <f>'Active Log'!S1557</f>
        <v>0</v>
      </c>
      <c r="D1543">
        <f t="shared" si="75"/>
        <v>0</v>
      </c>
      <c r="E1543">
        <f t="shared" ca="1" si="76"/>
        <v>6450</v>
      </c>
      <c r="F1543" t="str">
        <f t="shared" ca="1" si="77"/>
        <v>80+</v>
      </c>
    </row>
    <row r="1544" spans="1:6" x14ac:dyDescent="0.25">
      <c r="A1544">
        <f>'Active Log'!A1546</f>
        <v>0</v>
      </c>
      <c r="C1544">
        <f>'Active Log'!S1558</f>
        <v>0</v>
      </c>
      <c r="D1544">
        <f t="shared" si="75"/>
        <v>0</v>
      </c>
      <c r="E1544">
        <f t="shared" ca="1" si="76"/>
        <v>6450</v>
      </c>
      <c r="F1544" t="str">
        <f t="shared" ca="1" si="77"/>
        <v>80+</v>
      </c>
    </row>
    <row r="1545" spans="1:6" x14ac:dyDescent="0.25">
      <c r="A1545">
        <f>'Active Log'!A1547</f>
        <v>0</v>
      </c>
      <c r="C1545">
        <f>'Active Log'!S1559</f>
        <v>0</v>
      </c>
      <c r="D1545">
        <f t="shared" si="75"/>
        <v>0</v>
      </c>
      <c r="E1545">
        <f t="shared" ca="1" si="76"/>
        <v>6450</v>
      </c>
      <c r="F1545" t="str">
        <f t="shared" ca="1" si="77"/>
        <v>80+</v>
      </c>
    </row>
    <row r="1546" spans="1:6" x14ac:dyDescent="0.25">
      <c r="A1546">
        <f>'Active Log'!A1548</f>
        <v>0</v>
      </c>
      <c r="C1546">
        <f>'Active Log'!S1560</f>
        <v>0</v>
      </c>
      <c r="D1546">
        <f t="shared" si="75"/>
        <v>0</v>
      </c>
      <c r="E1546">
        <f t="shared" ca="1" si="76"/>
        <v>6450</v>
      </c>
      <c r="F1546" t="str">
        <f t="shared" ca="1" si="77"/>
        <v>80+</v>
      </c>
    </row>
    <row r="1547" spans="1:6" x14ac:dyDescent="0.25">
      <c r="A1547">
        <f>'Active Log'!A1549</f>
        <v>0</v>
      </c>
      <c r="C1547">
        <f>'Active Log'!S1561</f>
        <v>0</v>
      </c>
      <c r="D1547">
        <f t="shared" si="75"/>
        <v>0</v>
      </c>
      <c r="E1547">
        <f t="shared" ca="1" si="76"/>
        <v>6450</v>
      </c>
      <c r="F1547" t="str">
        <f t="shared" ca="1" si="77"/>
        <v>80+</v>
      </c>
    </row>
    <row r="1548" spans="1:6" x14ac:dyDescent="0.25">
      <c r="A1548">
        <f>'Active Log'!A1550</f>
        <v>0</v>
      </c>
      <c r="C1548">
        <f>'Active Log'!S1562</f>
        <v>0</v>
      </c>
      <c r="D1548">
        <f t="shared" si="75"/>
        <v>0</v>
      </c>
      <c r="E1548">
        <f t="shared" ca="1" si="76"/>
        <v>6450</v>
      </c>
      <c r="F1548" t="str">
        <f t="shared" ca="1" si="77"/>
        <v>80+</v>
      </c>
    </row>
    <row r="1549" spans="1:6" x14ac:dyDescent="0.25">
      <c r="A1549">
        <f>'Active Log'!A1551</f>
        <v>0</v>
      </c>
      <c r="C1549">
        <f>'Active Log'!S1563</f>
        <v>0</v>
      </c>
      <c r="D1549">
        <f t="shared" si="75"/>
        <v>0</v>
      </c>
      <c r="E1549">
        <f t="shared" ca="1" si="76"/>
        <v>6450</v>
      </c>
      <c r="F1549" t="str">
        <f t="shared" ca="1" si="77"/>
        <v>80+</v>
      </c>
    </row>
    <row r="1550" spans="1:6" x14ac:dyDescent="0.25">
      <c r="A1550">
        <f>'Active Log'!A1552</f>
        <v>0</v>
      </c>
      <c r="C1550">
        <f>'Active Log'!S1564</f>
        <v>0</v>
      </c>
      <c r="D1550">
        <f t="shared" si="75"/>
        <v>0</v>
      </c>
      <c r="E1550">
        <f t="shared" ca="1" si="76"/>
        <v>6450</v>
      </c>
      <c r="F1550" t="str">
        <f t="shared" ca="1" si="77"/>
        <v>80+</v>
      </c>
    </row>
    <row r="1551" spans="1:6" x14ac:dyDescent="0.25">
      <c r="A1551">
        <f>'Active Log'!A1553</f>
        <v>0</v>
      </c>
      <c r="C1551">
        <f>'Active Log'!S1565</f>
        <v>0</v>
      </c>
      <c r="D1551">
        <f t="shared" si="75"/>
        <v>0</v>
      </c>
      <c r="E1551">
        <f t="shared" ca="1" si="76"/>
        <v>6450</v>
      </c>
      <c r="F1551" t="str">
        <f t="shared" ca="1" si="77"/>
        <v>80+</v>
      </c>
    </row>
    <row r="1552" spans="1:6" x14ac:dyDescent="0.25">
      <c r="A1552">
        <f>'Active Log'!A1554</f>
        <v>0</v>
      </c>
      <c r="C1552">
        <f>'Active Log'!S1566</f>
        <v>0</v>
      </c>
      <c r="D1552">
        <f t="shared" si="75"/>
        <v>0</v>
      </c>
      <c r="E1552">
        <f t="shared" ca="1" si="76"/>
        <v>6450</v>
      </c>
      <c r="F1552" t="str">
        <f t="shared" ca="1" si="77"/>
        <v>80+</v>
      </c>
    </row>
    <row r="1553" spans="1:6" x14ac:dyDescent="0.25">
      <c r="A1553">
        <f>'Active Log'!A1555</f>
        <v>0</v>
      </c>
      <c r="C1553">
        <f>'Active Log'!S1567</f>
        <v>0</v>
      </c>
      <c r="D1553">
        <f t="shared" si="75"/>
        <v>0</v>
      </c>
      <c r="E1553">
        <f t="shared" ca="1" si="76"/>
        <v>6450</v>
      </c>
      <c r="F1553" t="str">
        <f t="shared" ca="1" si="77"/>
        <v>80+</v>
      </c>
    </row>
    <row r="1554" spans="1:6" x14ac:dyDescent="0.25">
      <c r="A1554">
        <f>'Active Log'!A1556</f>
        <v>0</v>
      </c>
      <c r="C1554">
        <f>'Active Log'!S1568</f>
        <v>0</v>
      </c>
      <c r="D1554">
        <f t="shared" si="75"/>
        <v>0</v>
      </c>
      <c r="E1554">
        <f t="shared" ca="1" si="76"/>
        <v>6450</v>
      </c>
      <c r="F1554" t="str">
        <f t="shared" ca="1" si="77"/>
        <v>80+</v>
      </c>
    </row>
    <row r="1555" spans="1:6" x14ac:dyDescent="0.25">
      <c r="A1555">
        <f>'Active Log'!A1557</f>
        <v>0</v>
      </c>
      <c r="C1555">
        <f>'Active Log'!S1569</f>
        <v>0</v>
      </c>
      <c r="D1555">
        <f t="shared" si="75"/>
        <v>0</v>
      </c>
      <c r="E1555">
        <f t="shared" ca="1" si="76"/>
        <v>6450</v>
      </c>
      <c r="F1555" t="str">
        <f t="shared" ca="1" si="77"/>
        <v>80+</v>
      </c>
    </row>
    <row r="1556" spans="1:6" x14ac:dyDescent="0.25">
      <c r="A1556">
        <f>'Active Log'!A1558</f>
        <v>0</v>
      </c>
      <c r="C1556">
        <f>'Active Log'!S1570</f>
        <v>0</v>
      </c>
      <c r="D1556">
        <f t="shared" si="75"/>
        <v>0</v>
      </c>
      <c r="E1556">
        <f t="shared" ca="1" si="76"/>
        <v>6450</v>
      </c>
      <c r="F1556" t="str">
        <f t="shared" ca="1" si="77"/>
        <v>80+</v>
      </c>
    </row>
    <row r="1557" spans="1:6" x14ac:dyDescent="0.25">
      <c r="A1557">
        <f>'Active Log'!A1559</f>
        <v>0</v>
      </c>
      <c r="C1557">
        <f>'Active Log'!S1571</f>
        <v>0</v>
      </c>
      <c r="D1557">
        <f t="shared" si="75"/>
        <v>0</v>
      </c>
      <c r="E1557">
        <f t="shared" ca="1" si="76"/>
        <v>6450</v>
      </c>
      <c r="F1557" t="str">
        <f t="shared" ca="1" si="77"/>
        <v>80+</v>
      </c>
    </row>
    <row r="1558" spans="1:6" x14ac:dyDescent="0.25">
      <c r="A1558">
        <f>'Active Log'!A1560</f>
        <v>0</v>
      </c>
      <c r="C1558">
        <f>'Active Log'!S1572</f>
        <v>0</v>
      </c>
      <c r="D1558">
        <f t="shared" si="75"/>
        <v>0</v>
      </c>
      <c r="E1558">
        <f t="shared" ca="1" si="76"/>
        <v>6450</v>
      </c>
      <c r="F1558" t="str">
        <f t="shared" ca="1" si="77"/>
        <v>80+</v>
      </c>
    </row>
    <row r="1559" spans="1:6" x14ac:dyDescent="0.25">
      <c r="A1559">
        <f>'Active Log'!A1561</f>
        <v>0</v>
      </c>
      <c r="C1559">
        <f>'Active Log'!S1573</f>
        <v>0</v>
      </c>
      <c r="D1559">
        <f t="shared" si="75"/>
        <v>0</v>
      </c>
      <c r="E1559">
        <f t="shared" ca="1" si="76"/>
        <v>6450</v>
      </c>
      <c r="F1559" t="str">
        <f t="shared" ca="1" si="77"/>
        <v>80+</v>
      </c>
    </row>
    <row r="1560" spans="1:6" x14ac:dyDescent="0.25">
      <c r="A1560">
        <f>'Active Log'!A1562</f>
        <v>0</v>
      </c>
      <c r="C1560">
        <f>'Active Log'!S1574</f>
        <v>0</v>
      </c>
      <c r="D1560">
        <f t="shared" si="75"/>
        <v>0</v>
      </c>
      <c r="E1560">
        <f t="shared" ca="1" si="76"/>
        <v>6450</v>
      </c>
      <c r="F1560" t="str">
        <f t="shared" ca="1" si="77"/>
        <v>80+</v>
      </c>
    </row>
    <row r="1561" spans="1:6" x14ac:dyDescent="0.25">
      <c r="A1561">
        <f>'Active Log'!A1563</f>
        <v>0</v>
      </c>
      <c r="C1561">
        <f>'Active Log'!S1575</f>
        <v>0</v>
      </c>
      <c r="D1561">
        <f t="shared" si="75"/>
        <v>0</v>
      </c>
      <c r="E1561">
        <f t="shared" ca="1" si="76"/>
        <v>6450</v>
      </c>
      <c r="F1561" t="str">
        <f t="shared" ca="1" si="77"/>
        <v>80+</v>
      </c>
    </row>
    <row r="1562" spans="1:6" x14ac:dyDescent="0.25">
      <c r="A1562">
        <f>'Active Log'!A1564</f>
        <v>0</v>
      </c>
      <c r="C1562">
        <f>'Active Log'!S1576</f>
        <v>0</v>
      </c>
      <c r="D1562">
        <f t="shared" si="75"/>
        <v>0</v>
      </c>
      <c r="E1562">
        <f t="shared" ca="1" si="76"/>
        <v>6450</v>
      </c>
      <c r="F1562" t="str">
        <f t="shared" ca="1" si="77"/>
        <v>80+</v>
      </c>
    </row>
    <row r="1563" spans="1:6" x14ac:dyDescent="0.25">
      <c r="A1563">
        <f>'Active Log'!A1565</f>
        <v>0</v>
      </c>
      <c r="C1563">
        <f>'Active Log'!S1577</f>
        <v>0</v>
      </c>
      <c r="D1563">
        <f t="shared" si="75"/>
        <v>0</v>
      </c>
      <c r="E1563">
        <f t="shared" ca="1" si="76"/>
        <v>6450</v>
      </c>
      <c r="F1563" t="str">
        <f t="shared" ca="1" si="77"/>
        <v>80+</v>
      </c>
    </row>
    <row r="1564" spans="1:6" x14ac:dyDescent="0.25">
      <c r="A1564">
        <f>'Active Log'!A1566</f>
        <v>0</v>
      </c>
      <c r="C1564">
        <f>'Active Log'!S1578</f>
        <v>0</v>
      </c>
      <c r="D1564">
        <f t="shared" si="75"/>
        <v>0</v>
      </c>
      <c r="E1564">
        <f t="shared" ca="1" si="76"/>
        <v>6450</v>
      </c>
      <c r="F1564" t="str">
        <f t="shared" ca="1" si="77"/>
        <v>80+</v>
      </c>
    </row>
    <row r="1565" spans="1:6" x14ac:dyDescent="0.25">
      <c r="A1565">
        <f>'Active Log'!A1567</f>
        <v>0</v>
      </c>
      <c r="C1565">
        <f>'Active Log'!S1579</f>
        <v>0</v>
      </c>
      <c r="D1565">
        <f t="shared" si="75"/>
        <v>0</v>
      </c>
      <c r="E1565">
        <f t="shared" ca="1" si="76"/>
        <v>6450</v>
      </c>
      <c r="F1565" t="str">
        <f t="shared" ca="1" si="77"/>
        <v>80+</v>
      </c>
    </row>
    <row r="1566" spans="1:6" x14ac:dyDescent="0.25">
      <c r="A1566">
        <f>'Active Log'!A1568</f>
        <v>0</v>
      </c>
      <c r="C1566">
        <f>'Active Log'!S1580</f>
        <v>0</v>
      </c>
      <c r="D1566">
        <f t="shared" si="75"/>
        <v>0</v>
      </c>
      <c r="E1566">
        <f t="shared" ca="1" si="76"/>
        <v>6450</v>
      </c>
      <c r="F1566" t="str">
        <f t="shared" ca="1" si="77"/>
        <v>80+</v>
      </c>
    </row>
    <row r="1567" spans="1:6" x14ac:dyDescent="0.25">
      <c r="A1567">
        <f>'Active Log'!A1569</f>
        <v>0</v>
      </c>
      <c r="C1567">
        <f>'Active Log'!S1581</f>
        <v>0</v>
      </c>
      <c r="D1567">
        <f t="shared" si="75"/>
        <v>0</v>
      </c>
      <c r="E1567">
        <f t="shared" ca="1" si="76"/>
        <v>6450</v>
      </c>
      <c r="F1567" t="str">
        <f t="shared" ca="1" si="77"/>
        <v>80+</v>
      </c>
    </row>
    <row r="1568" spans="1:6" x14ac:dyDescent="0.25">
      <c r="A1568">
        <f>'Active Log'!A1570</f>
        <v>0</v>
      </c>
      <c r="C1568">
        <f>'Active Log'!S1582</f>
        <v>0</v>
      </c>
      <c r="D1568">
        <f t="shared" si="75"/>
        <v>0</v>
      </c>
      <c r="E1568">
        <f t="shared" ca="1" si="76"/>
        <v>6450</v>
      </c>
      <c r="F1568" t="str">
        <f t="shared" ca="1" si="77"/>
        <v>80+</v>
      </c>
    </row>
    <row r="1569" spans="1:6" x14ac:dyDescent="0.25">
      <c r="A1569">
        <f>'Active Log'!A1571</f>
        <v>0</v>
      </c>
      <c r="C1569">
        <f>'Active Log'!S1583</f>
        <v>0</v>
      </c>
      <c r="D1569">
        <f t="shared" si="75"/>
        <v>0</v>
      </c>
      <c r="E1569">
        <f t="shared" ca="1" si="76"/>
        <v>6450</v>
      </c>
      <c r="F1569" t="str">
        <f t="shared" ca="1" si="77"/>
        <v>80+</v>
      </c>
    </row>
    <row r="1570" spans="1:6" x14ac:dyDescent="0.25">
      <c r="A1570">
        <f>'Active Log'!A1572</f>
        <v>0</v>
      </c>
      <c r="C1570">
        <f>'Active Log'!S1584</f>
        <v>0</v>
      </c>
      <c r="D1570">
        <f t="shared" si="75"/>
        <v>0</v>
      </c>
      <c r="E1570">
        <f t="shared" ca="1" si="76"/>
        <v>6450</v>
      </c>
      <c r="F1570" t="str">
        <f t="shared" ca="1" si="77"/>
        <v>80+</v>
      </c>
    </row>
    <row r="1571" spans="1:6" x14ac:dyDescent="0.25">
      <c r="A1571">
        <f>'Active Log'!A1573</f>
        <v>0</v>
      </c>
      <c r="C1571">
        <f>'Active Log'!S1585</f>
        <v>0</v>
      </c>
      <c r="D1571">
        <f t="shared" si="75"/>
        <v>0</v>
      </c>
      <c r="E1571">
        <f t="shared" ca="1" si="76"/>
        <v>6450</v>
      </c>
      <c r="F1571" t="str">
        <f t="shared" ca="1" si="77"/>
        <v>80+</v>
      </c>
    </row>
    <row r="1572" spans="1:6" x14ac:dyDescent="0.25">
      <c r="A1572">
        <f>'Active Log'!A1574</f>
        <v>0</v>
      </c>
      <c r="C1572">
        <f>'Active Log'!S1586</f>
        <v>0</v>
      </c>
      <c r="D1572">
        <f t="shared" si="75"/>
        <v>0</v>
      </c>
      <c r="E1572">
        <f t="shared" ca="1" si="76"/>
        <v>6450</v>
      </c>
      <c r="F1572" t="str">
        <f t="shared" ca="1" si="77"/>
        <v>80+</v>
      </c>
    </row>
    <row r="1573" spans="1:6" x14ac:dyDescent="0.25">
      <c r="A1573">
        <f>'Active Log'!A1575</f>
        <v>0</v>
      </c>
      <c r="C1573">
        <f>'Active Log'!S1587</f>
        <v>0</v>
      </c>
      <c r="D1573">
        <f t="shared" si="75"/>
        <v>0</v>
      </c>
      <c r="E1573">
        <f t="shared" ca="1" si="76"/>
        <v>6450</v>
      </c>
      <c r="F1573" t="str">
        <f t="shared" ca="1" si="77"/>
        <v>80+</v>
      </c>
    </row>
    <row r="1574" spans="1:6" x14ac:dyDescent="0.25">
      <c r="A1574">
        <f>'Active Log'!A1576</f>
        <v>0</v>
      </c>
      <c r="C1574">
        <f>'Active Log'!S1588</f>
        <v>0</v>
      </c>
      <c r="D1574">
        <f t="shared" si="75"/>
        <v>0</v>
      </c>
      <c r="E1574">
        <f t="shared" ca="1" si="76"/>
        <v>6450</v>
      </c>
      <c r="F1574" t="str">
        <f t="shared" ca="1" si="77"/>
        <v>80+</v>
      </c>
    </row>
    <row r="1575" spans="1:6" x14ac:dyDescent="0.25">
      <c r="A1575">
        <f>'Active Log'!A1577</f>
        <v>0</v>
      </c>
      <c r="C1575">
        <f>'Active Log'!S1589</f>
        <v>0</v>
      </c>
      <c r="D1575">
        <f t="shared" si="75"/>
        <v>0</v>
      </c>
      <c r="E1575">
        <f t="shared" ca="1" si="76"/>
        <v>6450</v>
      </c>
      <c r="F1575" t="str">
        <f t="shared" ca="1" si="77"/>
        <v>80+</v>
      </c>
    </row>
    <row r="1576" spans="1:6" x14ac:dyDescent="0.25">
      <c r="A1576">
        <f>'Active Log'!A1578</f>
        <v>0</v>
      </c>
      <c r="C1576">
        <f>'Active Log'!S1590</f>
        <v>0</v>
      </c>
      <c r="D1576">
        <f t="shared" si="75"/>
        <v>0</v>
      </c>
      <c r="E1576">
        <f t="shared" ca="1" si="76"/>
        <v>6450</v>
      </c>
      <c r="F1576" t="str">
        <f t="shared" ca="1" si="77"/>
        <v>80+</v>
      </c>
    </row>
    <row r="1577" spans="1:6" x14ac:dyDescent="0.25">
      <c r="A1577">
        <f>'Active Log'!A1579</f>
        <v>0</v>
      </c>
      <c r="C1577">
        <f>'Active Log'!S1591</f>
        <v>0</v>
      </c>
      <c r="D1577">
        <f t="shared" si="75"/>
        <v>0</v>
      </c>
      <c r="E1577">
        <f t="shared" ca="1" si="76"/>
        <v>6450</v>
      </c>
      <c r="F1577" t="str">
        <f t="shared" ca="1" si="77"/>
        <v>80+</v>
      </c>
    </row>
    <row r="1578" spans="1:6" x14ac:dyDescent="0.25">
      <c r="A1578">
        <f>'Active Log'!A1580</f>
        <v>0</v>
      </c>
      <c r="C1578">
        <f>'Active Log'!S1592</f>
        <v>0</v>
      </c>
      <c r="D1578">
        <f t="shared" si="75"/>
        <v>0</v>
      </c>
      <c r="E1578">
        <f t="shared" ca="1" si="76"/>
        <v>6450</v>
      </c>
      <c r="F1578" t="str">
        <f t="shared" ca="1" si="77"/>
        <v>80+</v>
      </c>
    </row>
    <row r="1579" spans="1:6" x14ac:dyDescent="0.25">
      <c r="A1579">
        <f>'Active Log'!A1581</f>
        <v>0</v>
      </c>
      <c r="C1579">
        <f>'Active Log'!S1593</f>
        <v>0</v>
      </c>
      <c r="D1579">
        <f t="shared" si="75"/>
        <v>0</v>
      </c>
      <c r="E1579">
        <f t="shared" ca="1" si="76"/>
        <v>6450</v>
      </c>
      <c r="F1579" t="str">
        <f t="shared" ca="1" si="77"/>
        <v>80+</v>
      </c>
    </row>
    <row r="1580" spans="1:6" x14ac:dyDescent="0.25">
      <c r="A1580">
        <f>'Active Log'!A1582</f>
        <v>0</v>
      </c>
      <c r="C1580">
        <f>'Active Log'!S1594</f>
        <v>0</v>
      </c>
      <c r="D1580">
        <f t="shared" si="75"/>
        <v>0</v>
      </c>
      <c r="E1580">
        <f t="shared" ca="1" si="76"/>
        <v>6450</v>
      </c>
      <c r="F1580" t="str">
        <f t="shared" ca="1" si="77"/>
        <v>80+</v>
      </c>
    </row>
    <row r="1581" spans="1:6" x14ac:dyDescent="0.25">
      <c r="A1581">
        <f>'Active Log'!A1583</f>
        <v>0</v>
      </c>
      <c r="C1581">
        <f>'Active Log'!S1595</f>
        <v>0</v>
      </c>
      <c r="D1581">
        <f t="shared" si="75"/>
        <v>0</v>
      </c>
      <c r="E1581">
        <f t="shared" ca="1" si="76"/>
        <v>6450</v>
      </c>
      <c r="F1581" t="str">
        <f t="shared" ca="1" si="77"/>
        <v>80+</v>
      </c>
    </row>
    <row r="1582" spans="1:6" x14ac:dyDescent="0.25">
      <c r="A1582">
        <f>'Active Log'!A1584</f>
        <v>0</v>
      </c>
      <c r="C1582">
        <f>'Active Log'!S1596</f>
        <v>0</v>
      </c>
      <c r="D1582">
        <f t="shared" si="75"/>
        <v>0</v>
      </c>
      <c r="E1582">
        <f t="shared" ca="1" si="76"/>
        <v>6450</v>
      </c>
      <c r="F1582" t="str">
        <f t="shared" ca="1" si="77"/>
        <v>80+</v>
      </c>
    </row>
    <row r="1583" spans="1:6" x14ac:dyDescent="0.25">
      <c r="A1583">
        <f>'Active Log'!A1585</f>
        <v>0</v>
      </c>
      <c r="C1583">
        <f>'Active Log'!S1597</f>
        <v>0</v>
      </c>
      <c r="D1583">
        <f t="shared" si="75"/>
        <v>0</v>
      </c>
      <c r="E1583">
        <f t="shared" ca="1" si="76"/>
        <v>6450</v>
      </c>
      <c r="F1583" t="str">
        <f t="shared" ca="1" si="77"/>
        <v>80+</v>
      </c>
    </row>
    <row r="1584" spans="1:6" x14ac:dyDescent="0.25">
      <c r="A1584">
        <f>'Active Log'!A1586</f>
        <v>0</v>
      </c>
      <c r="C1584">
        <f>'Active Log'!S1598</f>
        <v>0</v>
      </c>
      <c r="D1584">
        <f t="shared" si="75"/>
        <v>0</v>
      </c>
      <c r="E1584">
        <f t="shared" ca="1" si="76"/>
        <v>6450</v>
      </c>
      <c r="F1584" t="str">
        <f t="shared" ca="1" si="77"/>
        <v>80+</v>
      </c>
    </row>
    <row r="1585" spans="1:6" x14ac:dyDescent="0.25">
      <c r="A1585">
        <f>'Active Log'!A1587</f>
        <v>0</v>
      </c>
      <c r="C1585">
        <f>'Active Log'!S1599</f>
        <v>0</v>
      </c>
      <c r="D1585">
        <f t="shared" si="75"/>
        <v>0</v>
      </c>
      <c r="E1585">
        <f t="shared" ca="1" si="76"/>
        <v>6450</v>
      </c>
      <c r="F1585" t="str">
        <f t="shared" ca="1" si="77"/>
        <v>80+</v>
      </c>
    </row>
    <row r="1586" spans="1:6" x14ac:dyDescent="0.25">
      <c r="A1586">
        <f>'Active Log'!A1588</f>
        <v>0</v>
      </c>
      <c r="C1586">
        <f>'Active Log'!S1600</f>
        <v>0</v>
      </c>
      <c r="D1586">
        <f t="shared" si="75"/>
        <v>0</v>
      </c>
      <c r="E1586">
        <f t="shared" ca="1" si="76"/>
        <v>6450</v>
      </c>
      <c r="F1586" t="str">
        <f t="shared" ca="1" si="77"/>
        <v>80+</v>
      </c>
    </row>
    <row r="1587" spans="1:6" x14ac:dyDescent="0.25">
      <c r="A1587">
        <f>'Active Log'!A1589</f>
        <v>0</v>
      </c>
      <c r="C1587">
        <f>'Active Log'!S1601</f>
        <v>0</v>
      </c>
      <c r="D1587">
        <f t="shared" si="75"/>
        <v>0</v>
      </c>
      <c r="E1587">
        <f t="shared" ca="1" si="76"/>
        <v>6450</v>
      </c>
      <c r="F1587" t="str">
        <f t="shared" ca="1" si="77"/>
        <v>80+</v>
      </c>
    </row>
    <row r="1588" spans="1:6" x14ac:dyDescent="0.25">
      <c r="A1588">
        <f>'Active Log'!A1590</f>
        <v>0</v>
      </c>
      <c r="C1588">
        <f>'Active Log'!S1602</f>
        <v>0</v>
      </c>
      <c r="D1588">
        <f t="shared" si="75"/>
        <v>0</v>
      </c>
      <c r="E1588">
        <f t="shared" ca="1" si="76"/>
        <v>6450</v>
      </c>
      <c r="F1588" t="str">
        <f t="shared" ca="1" si="77"/>
        <v>80+</v>
      </c>
    </row>
    <row r="1589" spans="1:6" x14ac:dyDescent="0.25">
      <c r="A1589">
        <f>'Active Log'!A1591</f>
        <v>0</v>
      </c>
      <c r="C1589">
        <f>'Active Log'!S1603</f>
        <v>0</v>
      </c>
      <c r="D1589">
        <f t="shared" si="75"/>
        <v>0</v>
      </c>
      <c r="E1589">
        <f t="shared" ca="1" si="76"/>
        <v>6450</v>
      </c>
      <c r="F1589" t="str">
        <f t="shared" ca="1" si="77"/>
        <v>80+</v>
      </c>
    </row>
    <row r="1590" spans="1:6" x14ac:dyDescent="0.25">
      <c r="A1590">
        <f>'Active Log'!A1592</f>
        <v>0</v>
      </c>
      <c r="C1590">
        <f>'Active Log'!S1604</f>
        <v>0</v>
      </c>
      <c r="D1590">
        <f t="shared" si="75"/>
        <v>0</v>
      </c>
      <c r="E1590">
        <f t="shared" ca="1" si="76"/>
        <v>6450</v>
      </c>
      <c r="F1590" t="str">
        <f t="shared" ca="1" si="77"/>
        <v>80+</v>
      </c>
    </row>
    <row r="1591" spans="1:6" x14ac:dyDescent="0.25">
      <c r="A1591">
        <f>'Active Log'!A1593</f>
        <v>0</v>
      </c>
      <c r="C1591">
        <f>'Active Log'!S1605</f>
        <v>0</v>
      </c>
      <c r="D1591">
        <f t="shared" si="75"/>
        <v>0</v>
      </c>
      <c r="E1591">
        <f t="shared" ca="1" si="76"/>
        <v>6450</v>
      </c>
      <c r="F1591" t="str">
        <f t="shared" ca="1" si="77"/>
        <v>80+</v>
      </c>
    </row>
    <row r="1592" spans="1:6" x14ac:dyDescent="0.25">
      <c r="A1592">
        <f>'Active Log'!A1594</f>
        <v>0</v>
      </c>
      <c r="C1592">
        <f>'Active Log'!S1606</f>
        <v>0</v>
      </c>
      <c r="D1592">
        <f t="shared" si="75"/>
        <v>0</v>
      </c>
      <c r="E1592">
        <f t="shared" ca="1" si="76"/>
        <v>6450</v>
      </c>
      <c r="F1592" t="str">
        <f t="shared" ca="1" si="77"/>
        <v>80+</v>
      </c>
    </row>
    <row r="1593" spans="1:6" x14ac:dyDescent="0.25">
      <c r="A1593">
        <f>'Active Log'!A1595</f>
        <v>0</v>
      </c>
      <c r="C1593">
        <f>'Active Log'!S1607</f>
        <v>0</v>
      </c>
      <c r="D1593">
        <f t="shared" si="75"/>
        <v>0</v>
      </c>
      <c r="E1593">
        <f t="shared" ca="1" si="76"/>
        <v>6450</v>
      </c>
      <c r="F1593" t="str">
        <f t="shared" ca="1" si="77"/>
        <v>80+</v>
      </c>
    </row>
    <row r="1594" spans="1:6" x14ac:dyDescent="0.25">
      <c r="A1594">
        <f>'Active Log'!A1596</f>
        <v>0</v>
      </c>
      <c r="C1594">
        <f>'Active Log'!S1608</f>
        <v>0</v>
      </c>
      <c r="D1594">
        <f t="shared" si="75"/>
        <v>0</v>
      </c>
      <c r="E1594">
        <f t="shared" ca="1" si="76"/>
        <v>6450</v>
      </c>
      <c r="F1594" t="str">
        <f t="shared" ca="1" si="77"/>
        <v>80+</v>
      </c>
    </row>
    <row r="1595" spans="1:6" x14ac:dyDescent="0.25">
      <c r="A1595">
        <f>'Active Log'!A1597</f>
        <v>0</v>
      </c>
      <c r="C1595">
        <f>'Active Log'!S1609</f>
        <v>0</v>
      </c>
      <c r="D1595">
        <f t="shared" si="75"/>
        <v>0</v>
      </c>
      <c r="E1595">
        <f t="shared" ca="1" si="76"/>
        <v>6450</v>
      </c>
      <c r="F1595" t="str">
        <f t="shared" ca="1" si="77"/>
        <v>80+</v>
      </c>
    </row>
    <row r="1596" spans="1:6" x14ac:dyDescent="0.25">
      <c r="A1596">
        <f>'Active Log'!A1598</f>
        <v>0</v>
      </c>
      <c r="C1596">
        <f>'Active Log'!S1610</f>
        <v>0</v>
      </c>
      <c r="D1596">
        <f t="shared" si="75"/>
        <v>0</v>
      </c>
      <c r="E1596">
        <f t="shared" ca="1" si="76"/>
        <v>6450</v>
      </c>
      <c r="F1596" t="str">
        <f t="shared" ca="1" si="77"/>
        <v>80+</v>
      </c>
    </row>
    <row r="1597" spans="1:6" x14ac:dyDescent="0.25">
      <c r="A1597">
        <f>'Active Log'!A1599</f>
        <v>0</v>
      </c>
      <c r="C1597">
        <f>'Active Log'!S1611</f>
        <v>0</v>
      </c>
      <c r="D1597">
        <f t="shared" si="75"/>
        <v>0</v>
      </c>
      <c r="E1597">
        <f t="shared" ca="1" si="76"/>
        <v>6450</v>
      </c>
      <c r="F1597" t="str">
        <f t="shared" ca="1" si="77"/>
        <v>80+</v>
      </c>
    </row>
    <row r="1598" spans="1:6" x14ac:dyDescent="0.25">
      <c r="A1598">
        <f>'Active Log'!A1600</f>
        <v>0</v>
      </c>
      <c r="C1598">
        <f>'Active Log'!S1612</f>
        <v>0</v>
      </c>
      <c r="D1598">
        <f t="shared" si="75"/>
        <v>0</v>
      </c>
      <c r="E1598">
        <f t="shared" ca="1" si="76"/>
        <v>6450</v>
      </c>
      <c r="F1598" t="str">
        <f t="shared" ca="1" si="77"/>
        <v>80+</v>
      </c>
    </row>
    <row r="1599" spans="1:6" x14ac:dyDescent="0.25">
      <c r="A1599">
        <f>'Active Log'!A1601</f>
        <v>0</v>
      </c>
      <c r="C1599">
        <f>'Active Log'!S1613</f>
        <v>0</v>
      </c>
      <c r="D1599">
        <f t="shared" si="75"/>
        <v>0</v>
      </c>
      <c r="E1599">
        <f t="shared" ca="1" si="76"/>
        <v>6450</v>
      </c>
      <c r="F1599" t="str">
        <f t="shared" ca="1" si="77"/>
        <v>80+</v>
      </c>
    </row>
    <row r="1600" spans="1:6" x14ac:dyDescent="0.25">
      <c r="A1600">
        <f>'Active Log'!A1602</f>
        <v>0</v>
      </c>
      <c r="C1600">
        <f>'Active Log'!S1614</f>
        <v>0</v>
      </c>
      <c r="D1600">
        <f t="shared" si="75"/>
        <v>0</v>
      </c>
      <c r="E1600">
        <f t="shared" ca="1" si="76"/>
        <v>6450</v>
      </c>
      <c r="F1600" t="str">
        <f t="shared" ca="1" si="77"/>
        <v>80+</v>
      </c>
    </row>
    <row r="1601" spans="1:6" x14ac:dyDescent="0.25">
      <c r="A1601">
        <f>'Active Log'!A1603</f>
        <v>0</v>
      </c>
      <c r="C1601">
        <f>'Active Log'!S1615</f>
        <v>0</v>
      </c>
      <c r="D1601">
        <f t="shared" si="75"/>
        <v>0</v>
      </c>
      <c r="E1601">
        <f t="shared" ca="1" si="76"/>
        <v>6450</v>
      </c>
      <c r="F1601" t="str">
        <f t="shared" ca="1" si="77"/>
        <v>80+</v>
      </c>
    </row>
    <row r="1602" spans="1:6" x14ac:dyDescent="0.25">
      <c r="A1602">
        <f>'Active Log'!A1604</f>
        <v>0</v>
      </c>
      <c r="C1602">
        <f>'Active Log'!S1616</f>
        <v>0</v>
      </c>
      <c r="D1602">
        <f t="shared" ref="D1602:D1665" si="78">IF(COUNTIFS($A$2:$A$1048576, A1602, $C$2:$C$1048576, "complete")&gt;0, "", _xlfn.MAXIFS($B$2:$B$1048576, $A$2:$A$1048576, A1602, $C$2:$C$1048576, "&lt;&gt;complete"))</f>
        <v>0</v>
      </c>
      <c r="E1602">
        <f t="shared" ref="E1602:E1665" ca="1" si="79">IF(D1602&lt;&gt;"", FLOOR((TODAY()-D1602)/7,1), "")</f>
        <v>6450</v>
      </c>
      <c r="F1602" t="str">
        <f t="shared" ref="F1602:F1665" ca="1" si="80">IF(E1602&lt;&gt;"", VLOOKUP(E1602, $H$2:$I$32, 2, TRUE), "")</f>
        <v>80+</v>
      </c>
    </row>
    <row r="1603" spans="1:6" x14ac:dyDescent="0.25">
      <c r="A1603">
        <f>'Active Log'!A1605</f>
        <v>0</v>
      </c>
      <c r="C1603">
        <f>'Active Log'!S1617</f>
        <v>0</v>
      </c>
      <c r="D1603">
        <f t="shared" si="78"/>
        <v>0</v>
      </c>
      <c r="E1603">
        <f t="shared" ca="1" si="79"/>
        <v>6450</v>
      </c>
      <c r="F1603" t="str">
        <f t="shared" ca="1" si="80"/>
        <v>80+</v>
      </c>
    </row>
    <row r="1604" spans="1:6" x14ac:dyDescent="0.25">
      <c r="A1604">
        <f>'Active Log'!A1606</f>
        <v>0</v>
      </c>
      <c r="C1604">
        <f>'Active Log'!S1618</f>
        <v>0</v>
      </c>
      <c r="D1604">
        <f t="shared" si="78"/>
        <v>0</v>
      </c>
      <c r="E1604">
        <f t="shared" ca="1" si="79"/>
        <v>6450</v>
      </c>
      <c r="F1604" t="str">
        <f t="shared" ca="1" si="80"/>
        <v>80+</v>
      </c>
    </row>
    <row r="1605" spans="1:6" x14ac:dyDescent="0.25">
      <c r="A1605">
        <f>'Active Log'!A1607</f>
        <v>0</v>
      </c>
      <c r="C1605">
        <f>'Active Log'!S1619</f>
        <v>0</v>
      </c>
      <c r="D1605">
        <f t="shared" si="78"/>
        <v>0</v>
      </c>
      <c r="E1605">
        <f t="shared" ca="1" si="79"/>
        <v>6450</v>
      </c>
      <c r="F1605" t="str">
        <f t="shared" ca="1" si="80"/>
        <v>80+</v>
      </c>
    </row>
    <row r="1606" spans="1:6" x14ac:dyDescent="0.25">
      <c r="A1606">
        <f>'Active Log'!A1608</f>
        <v>0</v>
      </c>
      <c r="C1606">
        <f>'Active Log'!S1620</f>
        <v>0</v>
      </c>
      <c r="D1606">
        <f t="shared" si="78"/>
        <v>0</v>
      </c>
      <c r="E1606">
        <f t="shared" ca="1" si="79"/>
        <v>6450</v>
      </c>
      <c r="F1606" t="str">
        <f t="shared" ca="1" si="80"/>
        <v>80+</v>
      </c>
    </row>
    <row r="1607" spans="1:6" x14ac:dyDescent="0.25">
      <c r="A1607">
        <f>'Active Log'!A1609</f>
        <v>0</v>
      </c>
      <c r="C1607">
        <f>'Active Log'!S1621</f>
        <v>0</v>
      </c>
      <c r="D1607">
        <f t="shared" si="78"/>
        <v>0</v>
      </c>
      <c r="E1607">
        <f t="shared" ca="1" si="79"/>
        <v>6450</v>
      </c>
      <c r="F1607" t="str">
        <f t="shared" ca="1" si="80"/>
        <v>80+</v>
      </c>
    </row>
    <row r="1608" spans="1:6" x14ac:dyDescent="0.25">
      <c r="A1608">
        <f>'Active Log'!A1610</f>
        <v>0</v>
      </c>
      <c r="C1608">
        <f>'Active Log'!S1622</f>
        <v>0</v>
      </c>
      <c r="D1608">
        <f t="shared" si="78"/>
        <v>0</v>
      </c>
      <c r="E1608">
        <f t="shared" ca="1" si="79"/>
        <v>6450</v>
      </c>
      <c r="F1608" t="str">
        <f t="shared" ca="1" si="80"/>
        <v>80+</v>
      </c>
    </row>
    <row r="1609" spans="1:6" x14ac:dyDescent="0.25">
      <c r="A1609">
        <f>'Active Log'!A1611</f>
        <v>0</v>
      </c>
      <c r="C1609">
        <f>'Active Log'!S1623</f>
        <v>0</v>
      </c>
      <c r="D1609">
        <f t="shared" si="78"/>
        <v>0</v>
      </c>
      <c r="E1609">
        <f t="shared" ca="1" si="79"/>
        <v>6450</v>
      </c>
      <c r="F1609" t="str">
        <f t="shared" ca="1" si="80"/>
        <v>80+</v>
      </c>
    </row>
    <row r="1610" spans="1:6" x14ac:dyDescent="0.25">
      <c r="A1610">
        <f>'Active Log'!A1612</f>
        <v>0</v>
      </c>
      <c r="C1610">
        <f>'Active Log'!S1624</f>
        <v>0</v>
      </c>
      <c r="D1610">
        <f t="shared" si="78"/>
        <v>0</v>
      </c>
      <c r="E1610">
        <f t="shared" ca="1" si="79"/>
        <v>6450</v>
      </c>
      <c r="F1610" t="str">
        <f t="shared" ca="1" si="80"/>
        <v>80+</v>
      </c>
    </row>
    <row r="1611" spans="1:6" x14ac:dyDescent="0.25">
      <c r="A1611">
        <f>'Active Log'!A1613</f>
        <v>0</v>
      </c>
      <c r="C1611">
        <f>'Active Log'!S1625</f>
        <v>0</v>
      </c>
      <c r="D1611">
        <f t="shared" si="78"/>
        <v>0</v>
      </c>
      <c r="E1611">
        <f t="shared" ca="1" si="79"/>
        <v>6450</v>
      </c>
      <c r="F1611" t="str">
        <f t="shared" ca="1" si="80"/>
        <v>80+</v>
      </c>
    </row>
    <row r="1612" spans="1:6" x14ac:dyDescent="0.25">
      <c r="A1612">
        <f>'Active Log'!A1614</f>
        <v>0</v>
      </c>
      <c r="C1612">
        <f>'Active Log'!S1626</f>
        <v>0</v>
      </c>
      <c r="D1612">
        <f t="shared" si="78"/>
        <v>0</v>
      </c>
      <c r="E1612">
        <f t="shared" ca="1" si="79"/>
        <v>6450</v>
      </c>
      <c r="F1612" t="str">
        <f t="shared" ca="1" si="80"/>
        <v>80+</v>
      </c>
    </row>
    <row r="1613" spans="1:6" x14ac:dyDescent="0.25">
      <c r="A1613">
        <f>'Active Log'!A1615</f>
        <v>0</v>
      </c>
      <c r="C1613">
        <f>'Active Log'!S1627</f>
        <v>0</v>
      </c>
      <c r="D1613">
        <f t="shared" si="78"/>
        <v>0</v>
      </c>
      <c r="E1613">
        <f t="shared" ca="1" si="79"/>
        <v>6450</v>
      </c>
      <c r="F1613" t="str">
        <f t="shared" ca="1" si="80"/>
        <v>80+</v>
      </c>
    </row>
    <row r="1614" spans="1:6" x14ac:dyDescent="0.25">
      <c r="A1614">
        <f>'Active Log'!A1616</f>
        <v>0</v>
      </c>
      <c r="C1614">
        <f>'Active Log'!S1628</f>
        <v>0</v>
      </c>
      <c r="D1614">
        <f t="shared" si="78"/>
        <v>0</v>
      </c>
      <c r="E1614">
        <f t="shared" ca="1" si="79"/>
        <v>6450</v>
      </c>
      <c r="F1614" t="str">
        <f t="shared" ca="1" si="80"/>
        <v>80+</v>
      </c>
    </row>
    <row r="1615" spans="1:6" x14ac:dyDescent="0.25">
      <c r="A1615">
        <f>'Active Log'!A1617</f>
        <v>0</v>
      </c>
      <c r="C1615">
        <f>'Active Log'!S1629</f>
        <v>0</v>
      </c>
      <c r="D1615">
        <f t="shared" si="78"/>
        <v>0</v>
      </c>
      <c r="E1615">
        <f t="shared" ca="1" si="79"/>
        <v>6450</v>
      </c>
      <c r="F1615" t="str">
        <f t="shared" ca="1" si="80"/>
        <v>80+</v>
      </c>
    </row>
    <row r="1616" spans="1:6" x14ac:dyDescent="0.25">
      <c r="A1616">
        <f>'Active Log'!A1618</f>
        <v>0</v>
      </c>
      <c r="C1616">
        <f>'Active Log'!S1630</f>
        <v>0</v>
      </c>
      <c r="D1616">
        <f t="shared" si="78"/>
        <v>0</v>
      </c>
      <c r="E1616">
        <f t="shared" ca="1" si="79"/>
        <v>6450</v>
      </c>
      <c r="F1616" t="str">
        <f t="shared" ca="1" si="80"/>
        <v>80+</v>
      </c>
    </row>
    <row r="1617" spans="1:6" x14ac:dyDescent="0.25">
      <c r="A1617">
        <f>'Active Log'!A1619</f>
        <v>0</v>
      </c>
      <c r="C1617">
        <f>'Active Log'!S1631</f>
        <v>0</v>
      </c>
      <c r="D1617">
        <f t="shared" si="78"/>
        <v>0</v>
      </c>
      <c r="E1617">
        <f t="shared" ca="1" si="79"/>
        <v>6450</v>
      </c>
      <c r="F1617" t="str">
        <f t="shared" ca="1" si="80"/>
        <v>80+</v>
      </c>
    </row>
    <row r="1618" spans="1:6" x14ac:dyDescent="0.25">
      <c r="A1618">
        <f>'Active Log'!A1620</f>
        <v>0</v>
      </c>
      <c r="C1618">
        <f>'Active Log'!S1632</f>
        <v>0</v>
      </c>
      <c r="D1618">
        <f t="shared" si="78"/>
        <v>0</v>
      </c>
      <c r="E1618">
        <f t="shared" ca="1" si="79"/>
        <v>6450</v>
      </c>
      <c r="F1618" t="str">
        <f t="shared" ca="1" si="80"/>
        <v>80+</v>
      </c>
    </row>
    <row r="1619" spans="1:6" x14ac:dyDescent="0.25">
      <c r="A1619">
        <f>'Active Log'!A1621</f>
        <v>0</v>
      </c>
      <c r="C1619">
        <f>'Active Log'!S1633</f>
        <v>0</v>
      </c>
      <c r="D1619">
        <f t="shared" si="78"/>
        <v>0</v>
      </c>
      <c r="E1619">
        <f t="shared" ca="1" si="79"/>
        <v>6450</v>
      </c>
      <c r="F1619" t="str">
        <f t="shared" ca="1" si="80"/>
        <v>80+</v>
      </c>
    </row>
    <row r="1620" spans="1:6" x14ac:dyDescent="0.25">
      <c r="A1620">
        <f>'Active Log'!A1622</f>
        <v>0</v>
      </c>
      <c r="C1620">
        <f>'Active Log'!S1634</f>
        <v>0</v>
      </c>
      <c r="D1620">
        <f t="shared" si="78"/>
        <v>0</v>
      </c>
      <c r="E1620">
        <f t="shared" ca="1" si="79"/>
        <v>6450</v>
      </c>
      <c r="F1620" t="str">
        <f t="shared" ca="1" si="80"/>
        <v>80+</v>
      </c>
    </row>
    <row r="1621" spans="1:6" x14ac:dyDescent="0.25">
      <c r="A1621">
        <f>'Active Log'!A1623</f>
        <v>0</v>
      </c>
      <c r="C1621">
        <f>'Active Log'!S1635</f>
        <v>0</v>
      </c>
      <c r="D1621">
        <f t="shared" si="78"/>
        <v>0</v>
      </c>
      <c r="E1621">
        <f t="shared" ca="1" si="79"/>
        <v>6450</v>
      </c>
      <c r="F1621" t="str">
        <f t="shared" ca="1" si="80"/>
        <v>80+</v>
      </c>
    </row>
    <row r="1622" spans="1:6" x14ac:dyDescent="0.25">
      <c r="A1622">
        <f>'Active Log'!A1624</f>
        <v>0</v>
      </c>
      <c r="C1622">
        <f>'Active Log'!S1636</f>
        <v>0</v>
      </c>
      <c r="D1622">
        <f t="shared" si="78"/>
        <v>0</v>
      </c>
      <c r="E1622">
        <f t="shared" ca="1" si="79"/>
        <v>6450</v>
      </c>
      <c r="F1622" t="str">
        <f t="shared" ca="1" si="80"/>
        <v>80+</v>
      </c>
    </row>
    <row r="1623" spans="1:6" x14ac:dyDescent="0.25">
      <c r="A1623">
        <f>'Active Log'!A1625</f>
        <v>0</v>
      </c>
      <c r="C1623">
        <f>'Active Log'!S1637</f>
        <v>0</v>
      </c>
      <c r="D1623">
        <f t="shared" si="78"/>
        <v>0</v>
      </c>
      <c r="E1623">
        <f t="shared" ca="1" si="79"/>
        <v>6450</v>
      </c>
      <c r="F1623" t="str">
        <f t="shared" ca="1" si="80"/>
        <v>80+</v>
      </c>
    </row>
    <row r="1624" spans="1:6" x14ac:dyDescent="0.25">
      <c r="A1624">
        <f>'Active Log'!A1626</f>
        <v>0</v>
      </c>
      <c r="C1624">
        <f>'Active Log'!S1638</f>
        <v>0</v>
      </c>
      <c r="D1624">
        <f t="shared" si="78"/>
        <v>0</v>
      </c>
      <c r="E1624">
        <f t="shared" ca="1" si="79"/>
        <v>6450</v>
      </c>
      <c r="F1624" t="str">
        <f t="shared" ca="1" si="80"/>
        <v>80+</v>
      </c>
    </row>
    <row r="1625" spans="1:6" x14ac:dyDescent="0.25">
      <c r="A1625">
        <f>'Active Log'!A1627</f>
        <v>0</v>
      </c>
      <c r="C1625">
        <f>'Active Log'!S1639</f>
        <v>0</v>
      </c>
      <c r="D1625">
        <f t="shared" si="78"/>
        <v>0</v>
      </c>
      <c r="E1625">
        <f t="shared" ca="1" si="79"/>
        <v>6450</v>
      </c>
      <c r="F1625" t="str">
        <f t="shared" ca="1" si="80"/>
        <v>80+</v>
      </c>
    </row>
    <row r="1626" spans="1:6" x14ac:dyDescent="0.25">
      <c r="A1626">
        <f>'Active Log'!A1628</f>
        <v>0</v>
      </c>
      <c r="C1626">
        <f>'Active Log'!S1640</f>
        <v>0</v>
      </c>
      <c r="D1626">
        <f t="shared" si="78"/>
        <v>0</v>
      </c>
      <c r="E1626">
        <f t="shared" ca="1" si="79"/>
        <v>6450</v>
      </c>
      <c r="F1626" t="str">
        <f t="shared" ca="1" si="80"/>
        <v>80+</v>
      </c>
    </row>
    <row r="1627" spans="1:6" x14ac:dyDescent="0.25">
      <c r="A1627">
        <f>'Active Log'!A1629</f>
        <v>0</v>
      </c>
      <c r="C1627">
        <f>'Active Log'!S1641</f>
        <v>0</v>
      </c>
      <c r="D1627">
        <f t="shared" si="78"/>
        <v>0</v>
      </c>
      <c r="E1627">
        <f t="shared" ca="1" si="79"/>
        <v>6450</v>
      </c>
      <c r="F1627" t="str">
        <f t="shared" ca="1" si="80"/>
        <v>80+</v>
      </c>
    </row>
    <row r="1628" spans="1:6" x14ac:dyDescent="0.25">
      <c r="A1628">
        <f>'Active Log'!A1630</f>
        <v>0</v>
      </c>
      <c r="C1628">
        <f>'Active Log'!S1642</f>
        <v>0</v>
      </c>
      <c r="D1628">
        <f t="shared" si="78"/>
        <v>0</v>
      </c>
      <c r="E1628">
        <f t="shared" ca="1" si="79"/>
        <v>6450</v>
      </c>
      <c r="F1628" t="str">
        <f t="shared" ca="1" si="80"/>
        <v>80+</v>
      </c>
    </row>
    <row r="1629" spans="1:6" x14ac:dyDescent="0.25">
      <c r="A1629">
        <f>'Active Log'!A1631</f>
        <v>0</v>
      </c>
      <c r="C1629">
        <f>'Active Log'!S1643</f>
        <v>0</v>
      </c>
      <c r="D1629">
        <f t="shared" si="78"/>
        <v>0</v>
      </c>
      <c r="E1629">
        <f t="shared" ca="1" si="79"/>
        <v>6450</v>
      </c>
      <c r="F1629" t="str">
        <f t="shared" ca="1" si="80"/>
        <v>80+</v>
      </c>
    </row>
    <row r="1630" spans="1:6" x14ac:dyDescent="0.25">
      <c r="A1630">
        <f>'Active Log'!A1632</f>
        <v>0</v>
      </c>
      <c r="C1630">
        <f>'Active Log'!S1644</f>
        <v>0</v>
      </c>
      <c r="D1630">
        <f t="shared" si="78"/>
        <v>0</v>
      </c>
      <c r="E1630">
        <f t="shared" ca="1" si="79"/>
        <v>6450</v>
      </c>
      <c r="F1630" t="str">
        <f t="shared" ca="1" si="80"/>
        <v>80+</v>
      </c>
    </row>
    <row r="1631" spans="1:6" x14ac:dyDescent="0.25">
      <c r="A1631">
        <f>'Active Log'!A1633</f>
        <v>0</v>
      </c>
      <c r="C1631">
        <f>'Active Log'!S1645</f>
        <v>0</v>
      </c>
      <c r="D1631">
        <f t="shared" si="78"/>
        <v>0</v>
      </c>
      <c r="E1631">
        <f t="shared" ca="1" si="79"/>
        <v>6450</v>
      </c>
      <c r="F1631" t="str">
        <f t="shared" ca="1" si="80"/>
        <v>80+</v>
      </c>
    </row>
    <row r="1632" spans="1:6" x14ac:dyDescent="0.25">
      <c r="A1632">
        <f>'Active Log'!A1634</f>
        <v>0</v>
      </c>
      <c r="C1632">
        <f>'Active Log'!S1646</f>
        <v>0</v>
      </c>
      <c r="D1632">
        <f t="shared" si="78"/>
        <v>0</v>
      </c>
      <c r="E1632">
        <f t="shared" ca="1" si="79"/>
        <v>6450</v>
      </c>
      <c r="F1632" t="str">
        <f t="shared" ca="1" si="80"/>
        <v>80+</v>
      </c>
    </row>
    <row r="1633" spans="1:6" x14ac:dyDescent="0.25">
      <c r="A1633">
        <f>'Active Log'!A1635</f>
        <v>0</v>
      </c>
      <c r="C1633">
        <f>'Active Log'!S1647</f>
        <v>0</v>
      </c>
      <c r="D1633">
        <f t="shared" si="78"/>
        <v>0</v>
      </c>
      <c r="E1633">
        <f t="shared" ca="1" si="79"/>
        <v>6450</v>
      </c>
      <c r="F1633" t="str">
        <f t="shared" ca="1" si="80"/>
        <v>80+</v>
      </c>
    </row>
    <row r="1634" spans="1:6" x14ac:dyDescent="0.25">
      <c r="A1634">
        <f>'Active Log'!A1636</f>
        <v>0</v>
      </c>
      <c r="C1634">
        <f>'Active Log'!S1648</f>
        <v>0</v>
      </c>
      <c r="D1634">
        <f t="shared" si="78"/>
        <v>0</v>
      </c>
      <c r="E1634">
        <f t="shared" ca="1" si="79"/>
        <v>6450</v>
      </c>
      <c r="F1634" t="str">
        <f t="shared" ca="1" si="80"/>
        <v>80+</v>
      </c>
    </row>
    <row r="1635" spans="1:6" x14ac:dyDescent="0.25">
      <c r="A1635">
        <f>'Active Log'!A1637</f>
        <v>0</v>
      </c>
      <c r="C1635">
        <f>'Active Log'!S1649</f>
        <v>0</v>
      </c>
      <c r="D1635">
        <f t="shared" si="78"/>
        <v>0</v>
      </c>
      <c r="E1635">
        <f t="shared" ca="1" si="79"/>
        <v>6450</v>
      </c>
      <c r="F1635" t="str">
        <f t="shared" ca="1" si="80"/>
        <v>80+</v>
      </c>
    </row>
    <row r="1636" spans="1:6" x14ac:dyDescent="0.25">
      <c r="A1636">
        <f>'Active Log'!A1638</f>
        <v>0</v>
      </c>
      <c r="C1636">
        <f>'Active Log'!S1650</f>
        <v>0</v>
      </c>
      <c r="D1636">
        <f t="shared" si="78"/>
        <v>0</v>
      </c>
      <c r="E1636">
        <f t="shared" ca="1" si="79"/>
        <v>6450</v>
      </c>
      <c r="F1636" t="str">
        <f t="shared" ca="1" si="80"/>
        <v>80+</v>
      </c>
    </row>
    <row r="1637" spans="1:6" x14ac:dyDescent="0.25">
      <c r="A1637">
        <f>'Active Log'!A1639</f>
        <v>0</v>
      </c>
      <c r="C1637">
        <f>'Active Log'!S1651</f>
        <v>0</v>
      </c>
      <c r="D1637">
        <f t="shared" si="78"/>
        <v>0</v>
      </c>
      <c r="E1637">
        <f t="shared" ca="1" si="79"/>
        <v>6450</v>
      </c>
      <c r="F1637" t="str">
        <f t="shared" ca="1" si="80"/>
        <v>80+</v>
      </c>
    </row>
    <row r="1638" spans="1:6" x14ac:dyDescent="0.25">
      <c r="A1638">
        <f>'Active Log'!A1640</f>
        <v>0</v>
      </c>
      <c r="C1638">
        <f>'Active Log'!S1652</f>
        <v>0</v>
      </c>
      <c r="D1638">
        <f t="shared" si="78"/>
        <v>0</v>
      </c>
      <c r="E1638">
        <f t="shared" ca="1" si="79"/>
        <v>6450</v>
      </c>
      <c r="F1638" t="str">
        <f t="shared" ca="1" si="80"/>
        <v>80+</v>
      </c>
    </row>
    <row r="1639" spans="1:6" x14ac:dyDescent="0.25">
      <c r="A1639">
        <f>'Active Log'!A1641</f>
        <v>0</v>
      </c>
      <c r="C1639">
        <f>'Active Log'!S1653</f>
        <v>0</v>
      </c>
      <c r="D1639">
        <f t="shared" si="78"/>
        <v>0</v>
      </c>
      <c r="E1639">
        <f t="shared" ca="1" si="79"/>
        <v>6450</v>
      </c>
      <c r="F1639" t="str">
        <f t="shared" ca="1" si="80"/>
        <v>80+</v>
      </c>
    </row>
    <row r="1640" spans="1:6" x14ac:dyDescent="0.25">
      <c r="A1640">
        <f>'Active Log'!A1642</f>
        <v>0</v>
      </c>
      <c r="C1640">
        <f>'Active Log'!S1654</f>
        <v>0</v>
      </c>
      <c r="D1640">
        <f t="shared" si="78"/>
        <v>0</v>
      </c>
      <c r="E1640">
        <f t="shared" ca="1" si="79"/>
        <v>6450</v>
      </c>
      <c r="F1640" t="str">
        <f t="shared" ca="1" si="80"/>
        <v>80+</v>
      </c>
    </row>
    <row r="1641" spans="1:6" x14ac:dyDescent="0.25">
      <c r="A1641">
        <f>'Active Log'!A1643</f>
        <v>0</v>
      </c>
      <c r="C1641">
        <f>'Active Log'!S1655</f>
        <v>0</v>
      </c>
      <c r="D1641">
        <f t="shared" si="78"/>
        <v>0</v>
      </c>
      <c r="E1641">
        <f t="shared" ca="1" si="79"/>
        <v>6450</v>
      </c>
      <c r="F1641" t="str">
        <f t="shared" ca="1" si="80"/>
        <v>80+</v>
      </c>
    </row>
    <row r="1642" spans="1:6" x14ac:dyDescent="0.25">
      <c r="A1642">
        <f>'Active Log'!A1644</f>
        <v>0</v>
      </c>
      <c r="C1642">
        <f>'Active Log'!S1656</f>
        <v>0</v>
      </c>
      <c r="D1642">
        <f t="shared" si="78"/>
        <v>0</v>
      </c>
      <c r="E1642">
        <f t="shared" ca="1" si="79"/>
        <v>6450</v>
      </c>
      <c r="F1642" t="str">
        <f t="shared" ca="1" si="80"/>
        <v>80+</v>
      </c>
    </row>
    <row r="1643" spans="1:6" x14ac:dyDescent="0.25">
      <c r="A1643">
        <f>'Active Log'!A1645</f>
        <v>0</v>
      </c>
      <c r="C1643">
        <f>'Active Log'!S1657</f>
        <v>0</v>
      </c>
      <c r="D1643">
        <f t="shared" si="78"/>
        <v>0</v>
      </c>
      <c r="E1643">
        <f t="shared" ca="1" si="79"/>
        <v>6450</v>
      </c>
      <c r="F1643" t="str">
        <f t="shared" ca="1" si="80"/>
        <v>80+</v>
      </c>
    </row>
    <row r="1644" spans="1:6" x14ac:dyDescent="0.25">
      <c r="A1644">
        <f>'Active Log'!A1646</f>
        <v>0</v>
      </c>
      <c r="C1644">
        <f>'Active Log'!S1658</f>
        <v>0</v>
      </c>
      <c r="D1644">
        <f t="shared" si="78"/>
        <v>0</v>
      </c>
      <c r="E1644">
        <f t="shared" ca="1" si="79"/>
        <v>6450</v>
      </c>
      <c r="F1644" t="str">
        <f t="shared" ca="1" si="80"/>
        <v>80+</v>
      </c>
    </row>
    <row r="1645" spans="1:6" x14ac:dyDescent="0.25">
      <c r="A1645">
        <f>'Active Log'!A1647</f>
        <v>0</v>
      </c>
      <c r="C1645">
        <f>'Active Log'!S1659</f>
        <v>0</v>
      </c>
      <c r="D1645">
        <f t="shared" si="78"/>
        <v>0</v>
      </c>
      <c r="E1645">
        <f t="shared" ca="1" si="79"/>
        <v>6450</v>
      </c>
      <c r="F1645" t="str">
        <f t="shared" ca="1" si="80"/>
        <v>80+</v>
      </c>
    </row>
    <row r="1646" spans="1:6" x14ac:dyDescent="0.25">
      <c r="A1646">
        <f>'Active Log'!A1648</f>
        <v>0</v>
      </c>
      <c r="C1646">
        <f>'Active Log'!S1660</f>
        <v>0</v>
      </c>
      <c r="D1646">
        <f t="shared" si="78"/>
        <v>0</v>
      </c>
      <c r="E1646">
        <f t="shared" ca="1" si="79"/>
        <v>6450</v>
      </c>
      <c r="F1646" t="str">
        <f t="shared" ca="1" si="80"/>
        <v>80+</v>
      </c>
    </row>
    <row r="1647" spans="1:6" x14ac:dyDescent="0.25">
      <c r="A1647">
        <f>'Active Log'!A1649</f>
        <v>0</v>
      </c>
      <c r="C1647">
        <f>'Active Log'!S1661</f>
        <v>0</v>
      </c>
      <c r="D1647">
        <f t="shared" si="78"/>
        <v>0</v>
      </c>
      <c r="E1647">
        <f t="shared" ca="1" si="79"/>
        <v>6450</v>
      </c>
      <c r="F1647" t="str">
        <f t="shared" ca="1" si="80"/>
        <v>80+</v>
      </c>
    </row>
    <row r="1648" spans="1:6" x14ac:dyDescent="0.25">
      <c r="A1648">
        <f>'Active Log'!A1650</f>
        <v>0</v>
      </c>
      <c r="C1648">
        <f>'Active Log'!S1662</f>
        <v>0</v>
      </c>
      <c r="D1648">
        <f t="shared" si="78"/>
        <v>0</v>
      </c>
      <c r="E1648">
        <f t="shared" ca="1" si="79"/>
        <v>6450</v>
      </c>
      <c r="F1648" t="str">
        <f t="shared" ca="1" si="80"/>
        <v>80+</v>
      </c>
    </row>
    <row r="1649" spans="1:6" x14ac:dyDescent="0.25">
      <c r="A1649">
        <f>'Active Log'!A1651</f>
        <v>0</v>
      </c>
      <c r="C1649">
        <f>'Active Log'!S1663</f>
        <v>0</v>
      </c>
      <c r="D1649">
        <f t="shared" si="78"/>
        <v>0</v>
      </c>
      <c r="E1649">
        <f t="shared" ca="1" si="79"/>
        <v>6450</v>
      </c>
      <c r="F1649" t="str">
        <f t="shared" ca="1" si="80"/>
        <v>80+</v>
      </c>
    </row>
    <row r="1650" spans="1:6" x14ac:dyDescent="0.25">
      <c r="A1650">
        <f>'Active Log'!A1652</f>
        <v>0</v>
      </c>
      <c r="C1650">
        <f>'Active Log'!S1664</f>
        <v>0</v>
      </c>
      <c r="D1650">
        <f t="shared" si="78"/>
        <v>0</v>
      </c>
      <c r="E1650">
        <f t="shared" ca="1" si="79"/>
        <v>6450</v>
      </c>
      <c r="F1650" t="str">
        <f t="shared" ca="1" si="80"/>
        <v>80+</v>
      </c>
    </row>
    <row r="1651" spans="1:6" x14ac:dyDescent="0.25">
      <c r="A1651">
        <f>'Active Log'!A1653</f>
        <v>0</v>
      </c>
      <c r="C1651">
        <f>'Active Log'!S1665</f>
        <v>0</v>
      </c>
      <c r="D1651">
        <f t="shared" si="78"/>
        <v>0</v>
      </c>
      <c r="E1651">
        <f t="shared" ca="1" si="79"/>
        <v>6450</v>
      </c>
      <c r="F1651" t="str">
        <f t="shared" ca="1" si="80"/>
        <v>80+</v>
      </c>
    </row>
    <row r="1652" spans="1:6" x14ac:dyDescent="0.25">
      <c r="A1652">
        <f>'Active Log'!A1654</f>
        <v>0</v>
      </c>
      <c r="C1652">
        <f>'Active Log'!S1666</f>
        <v>0</v>
      </c>
      <c r="D1652">
        <f t="shared" si="78"/>
        <v>0</v>
      </c>
      <c r="E1652">
        <f t="shared" ca="1" si="79"/>
        <v>6450</v>
      </c>
      <c r="F1652" t="str">
        <f t="shared" ca="1" si="80"/>
        <v>80+</v>
      </c>
    </row>
    <row r="1653" spans="1:6" x14ac:dyDescent="0.25">
      <c r="A1653">
        <f>'Active Log'!A1655</f>
        <v>0</v>
      </c>
      <c r="C1653">
        <f>'Active Log'!S1667</f>
        <v>0</v>
      </c>
      <c r="D1653">
        <f t="shared" si="78"/>
        <v>0</v>
      </c>
      <c r="E1653">
        <f t="shared" ca="1" si="79"/>
        <v>6450</v>
      </c>
      <c r="F1653" t="str">
        <f t="shared" ca="1" si="80"/>
        <v>80+</v>
      </c>
    </row>
    <row r="1654" spans="1:6" x14ac:dyDescent="0.25">
      <c r="A1654">
        <f>'Active Log'!A1656</f>
        <v>0</v>
      </c>
      <c r="C1654">
        <f>'Active Log'!S1668</f>
        <v>0</v>
      </c>
      <c r="D1654">
        <f t="shared" si="78"/>
        <v>0</v>
      </c>
      <c r="E1654">
        <f t="shared" ca="1" si="79"/>
        <v>6450</v>
      </c>
      <c r="F1654" t="str">
        <f t="shared" ca="1" si="80"/>
        <v>80+</v>
      </c>
    </row>
    <row r="1655" spans="1:6" x14ac:dyDescent="0.25">
      <c r="A1655">
        <f>'Active Log'!A1657</f>
        <v>0</v>
      </c>
      <c r="C1655">
        <f>'Active Log'!S1669</f>
        <v>0</v>
      </c>
      <c r="D1655">
        <f t="shared" si="78"/>
        <v>0</v>
      </c>
      <c r="E1655">
        <f t="shared" ca="1" si="79"/>
        <v>6450</v>
      </c>
      <c r="F1655" t="str">
        <f t="shared" ca="1" si="80"/>
        <v>80+</v>
      </c>
    </row>
    <row r="1656" spans="1:6" x14ac:dyDescent="0.25">
      <c r="A1656">
        <f>'Active Log'!A1658</f>
        <v>0</v>
      </c>
      <c r="C1656">
        <f>'Active Log'!S1670</f>
        <v>0</v>
      </c>
      <c r="D1656">
        <f t="shared" si="78"/>
        <v>0</v>
      </c>
      <c r="E1656">
        <f t="shared" ca="1" si="79"/>
        <v>6450</v>
      </c>
      <c r="F1656" t="str">
        <f t="shared" ca="1" si="80"/>
        <v>80+</v>
      </c>
    </row>
    <row r="1657" spans="1:6" x14ac:dyDescent="0.25">
      <c r="A1657">
        <f>'Active Log'!A1659</f>
        <v>0</v>
      </c>
      <c r="C1657">
        <f>'Active Log'!S1671</f>
        <v>0</v>
      </c>
      <c r="D1657">
        <f t="shared" si="78"/>
        <v>0</v>
      </c>
      <c r="E1657">
        <f t="shared" ca="1" si="79"/>
        <v>6450</v>
      </c>
      <c r="F1657" t="str">
        <f t="shared" ca="1" si="80"/>
        <v>80+</v>
      </c>
    </row>
    <row r="1658" spans="1:6" x14ac:dyDescent="0.25">
      <c r="A1658">
        <f>'Active Log'!A1660</f>
        <v>0</v>
      </c>
      <c r="C1658">
        <f>'Active Log'!S1672</f>
        <v>0</v>
      </c>
      <c r="D1658">
        <f t="shared" si="78"/>
        <v>0</v>
      </c>
      <c r="E1658">
        <f t="shared" ca="1" si="79"/>
        <v>6450</v>
      </c>
      <c r="F1658" t="str">
        <f t="shared" ca="1" si="80"/>
        <v>80+</v>
      </c>
    </row>
    <row r="1659" spans="1:6" x14ac:dyDescent="0.25">
      <c r="A1659">
        <f>'Active Log'!A1661</f>
        <v>0</v>
      </c>
      <c r="C1659">
        <f>'Active Log'!S1673</f>
        <v>0</v>
      </c>
      <c r="D1659">
        <f t="shared" si="78"/>
        <v>0</v>
      </c>
      <c r="E1659">
        <f t="shared" ca="1" si="79"/>
        <v>6450</v>
      </c>
      <c r="F1659" t="str">
        <f t="shared" ca="1" si="80"/>
        <v>80+</v>
      </c>
    </row>
    <row r="1660" spans="1:6" x14ac:dyDescent="0.25">
      <c r="A1660">
        <f>'Active Log'!A1662</f>
        <v>0</v>
      </c>
      <c r="C1660">
        <f>'Active Log'!S1674</f>
        <v>0</v>
      </c>
      <c r="D1660">
        <f t="shared" si="78"/>
        <v>0</v>
      </c>
      <c r="E1660">
        <f t="shared" ca="1" si="79"/>
        <v>6450</v>
      </c>
      <c r="F1660" t="str">
        <f t="shared" ca="1" si="80"/>
        <v>80+</v>
      </c>
    </row>
    <row r="1661" spans="1:6" x14ac:dyDescent="0.25">
      <c r="A1661">
        <f>'Active Log'!A1663</f>
        <v>0</v>
      </c>
      <c r="C1661">
        <f>'Active Log'!S1675</f>
        <v>0</v>
      </c>
      <c r="D1661">
        <f t="shared" si="78"/>
        <v>0</v>
      </c>
      <c r="E1661">
        <f t="shared" ca="1" si="79"/>
        <v>6450</v>
      </c>
      <c r="F1661" t="str">
        <f t="shared" ca="1" si="80"/>
        <v>80+</v>
      </c>
    </row>
    <row r="1662" spans="1:6" x14ac:dyDescent="0.25">
      <c r="A1662">
        <f>'Active Log'!A1664</f>
        <v>0</v>
      </c>
      <c r="C1662">
        <f>'Active Log'!S1676</f>
        <v>0</v>
      </c>
      <c r="D1662">
        <f t="shared" si="78"/>
        <v>0</v>
      </c>
      <c r="E1662">
        <f t="shared" ca="1" si="79"/>
        <v>6450</v>
      </c>
      <c r="F1662" t="str">
        <f t="shared" ca="1" si="80"/>
        <v>80+</v>
      </c>
    </row>
    <row r="1663" spans="1:6" x14ac:dyDescent="0.25">
      <c r="A1663">
        <f>'Active Log'!A1665</f>
        <v>0</v>
      </c>
      <c r="C1663">
        <f>'Active Log'!S1677</f>
        <v>0</v>
      </c>
      <c r="D1663">
        <f t="shared" si="78"/>
        <v>0</v>
      </c>
      <c r="E1663">
        <f t="shared" ca="1" si="79"/>
        <v>6450</v>
      </c>
      <c r="F1663" t="str">
        <f t="shared" ca="1" si="80"/>
        <v>80+</v>
      </c>
    </row>
    <row r="1664" spans="1:6" x14ac:dyDescent="0.25">
      <c r="A1664">
        <f>'Active Log'!A1666</f>
        <v>0</v>
      </c>
      <c r="C1664">
        <f>'Active Log'!S1678</f>
        <v>0</v>
      </c>
      <c r="D1664">
        <f t="shared" si="78"/>
        <v>0</v>
      </c>
      <c r="E1664">
        <f t="shared" ca="1" si="79"/>
        <v>6450</v>
      </c>
      <c r="F1664" t="str">
        <f t="shared" ca="1" si="80"/>
        <v>80+</v>
      </c>
    </row>
    <row r="1665" spans="1:6" x14ac:dyDescent="0.25">
      <c r="A1665">
        <f>'Active Log'!A1667</f>
        <v>0</v>
      </c>
      <c r="C1665">
        <f>'Active Log'!S1679</f>
        <v>0</v>
      </c>
      <c r="D1665">
        <f t="shared" si="78"/>
        <v>0</v>
      </c>
      <c r="E1665">
        <f t="shared" ca="1" si="79"/>
        <v>6450</v>
      </c>
      <c r="F1665" t="str">
        <f t="shared" ca="1" si="80"/>
        <v>80+</v>
      </c>
    </row>
    <row r="1666" spans="1:6" x14ac:dyDescent="0.25">
      <c r="A1666">
        <f>'Active Log'!A1668</f>
        <v>0</v>
      </c>
      <c r="C1666">
        <f>'Active Log'!S1680</f>
        <v>0</v>
      </c>
      <c r="D1666">
        <f t="shared" ref="D1666:D1729" si="81">IF(COUNTIFS($A$2:$A$1048576, A1666, $C$2:$C$1048576, "complete")&gt;0, "", _xlfn.MAXIFS($B$2:$B$1048576, $A$2:$A$1048576, A1666, $C$2:$C$1048576, "&lt;&gt;complete"))</f>
        <v>0</v>
      </c>
      <c r="E1666">
        <f t="shared" ref="E1666:E1729" ca="1" si="82">IF(D1666&lt;&gt;"", FLOOR((TODAY()-D1666)/7,1), "")</f>
        <v>6450</v>
      </c>
      <c r="F1666" t="str">
        <f t="shared" ref="F1666:F1729" ca="1" si="83">IF(E1666&lt;&gt;"", VLOOKUP(E1666, $H$2:$I$32, 2, TRUE), "")</f>
        <v>80+</v>
      </c>
    </row>
    <row r="1667" spans="1:6" x14ac:dyDescent="0.25">
      <c r="A1667">
        <f>'Active Log'!A1669</f>
        <v>0</v>
      </c>
      <c r="C1667">
        <f>'Active Log'!S1681</f>
        <v>0</v>
      </c>
      <c r="D1667">
        <f t="shared" si="81"/>
        <v>0</v>
      </c>
      <c r="E1667">
        <f t="shared" ca="1" si="82"/>
        <v>6450</v>
      </c>
      <c r="F1667" t="str">
        <f t="shared" ca="1" si="83"/>
        <v>80+</v>
      </c>
    </row>
    <row r="1668" spans="1:6" x14ac:dyDescent="0.25">
      <c r="A1668">
        <f>'Active Log'!A1670</f>
        <v>0</v>
      </c>
      <c r="C1668">
        <f>'Active Log'!S1682</f>
        <v>0</v>
      </c>
      <c r="D1668">
        <f t="shared" si="81"/>
        <v>0</v>
      </c>
      <c r="E1668">
        <f t="shared" ca="1" si="82"/>
        <v>6450</v>
      </c>
      <c r="F1668" t="str">
        <f t="shared" ca="1" si="83"/>
        <v>80+</v>
      </c>
    </row>
    <row r="1669" spans="1:6" x14ac:dyDescent="0.25">
      <c r="A1669">
        <f>'Active Log'!A1671</f>
        <v>0</v>
      </c>
      <c r="C1669">
        <f>'Active Log'!S1683</f>
        <v>0</v>
      </c>
      <c r="D1669">
        <f t="shared" si="81"/>
        <v>0</v>
      </c>
      <c r="E1669">
        <f t="shared" ca="1" si="82"/>
        <v>6450</v>
      </c>
      <c r="F1669" t="str">
        <f t="shared" ca="1" si="83"/>
        <v>80+</v>
      </c>
    </row>
    <row r="1670" spans="1:6" x14ac:dyDescent="0.25">
      <c r="A1670">
        <f>'Active Log'!A1672</f>
        <v>0</v>
      </c>
      <c r="C1670">
        <f>'Active Log'!S1684</f>
        <v>0</v>
      </c>
      <c r="D1670">
        <f t="shared" si="81"/>
        <v>0</v>
      </c>
      <c r="E1670">
        <f t="shared" ca="1" si="82"/>
        <v>6450</v>
      </c>
      <c r="F1670" t="str">
        <f t="shared" ca="1" si="83"/>
        <v>80+</v>
      </c>
    </row>
    <row r="1671" spans="1:6" x14ac:dyDescent="0.25">
      <c r="A1671">
        <f>'Active Log'!A1673</f>
        <v>0</v>
      </c>
      <c r="C1671">
        <f>'Active Log'!S1685</f>
        <v>0</v>
      </c>
      <c r="D1671">
        <f t="shared" si="81"/>
        <v>0</v>
      </c>
      <c r="E1671">
        <f t="shared" ca="1" si="82"/>
        <v>6450</v>
      </c>
      <c r="F1671" t="str">
        <f t="shared" ca="1" si="83"/>
        <v>80+</v>
      </c>
    </row>
    <row r="1672" spans="1:6" x14ac:dyDescent="0.25">
      <c r="A1672">
        <f>'Active Log'!A1674</f>
        <v>0</v>
      </c>
      <c r="C1672">
        <f>'Active Log'!S1686</f>
        <v>0</v>
      </c>
      <c r="D1672">
        <f t="shared" si="81"/>
        <v>0</v>
      </c>
      <c r="E1672">
        <f t="shared" ca="1" si="82"/>
        <v>6450</v>
      </c>
      <c r="F1672" t="str">
        <f t="shared" ca="1" si="83"/>
        <v>80+</v>
      </c>
    </row>
    <row r="1673" spans="1:6" x14ac:dyDescent="0.25">
      <c r="A1673">
        <f>'Active Log'!A1675</f>
        <v>0</v>
      </c>
      <c r="C1673">
        <f>'Active Log'!S1687</f>
        <v>0</v>
      </c>
      <c r="D1673">
        <f t="shared" si="81"/>
        <v>0</v>
      </c>
      <c r="E1673">
        <f t="shared" ca="1" si="82"/>
        <v>6450</v>
      </c>
      <c r="F1673" t="str">
        <f t="shared" ca="1" si="83"/>
        <v>80+</v>
      </c>
    </row>
    <row r="1674" spans="1:6" x14ac:dyDescent="0.25">
      <c r="A1674">
        <f>'Active Log'!A1676</f>
        <v>0</v>
      </c>
      <c r="C1674">
        <f>'Active Log'!S1688</f>
        <v>0</v>
      </c>
      <c r="D1674">
        <f t="shared" si="81"/>
        <v>0</v>
      </c>
      <c r="E1674">
        <f t="shared" ca="1" si="82"/>
        <v>6450</v>
      </c>
      <c r="F1674" t="str">
        <f t="shared" ca="1" si="83"/>
        <v>80+</v>
      </c>
    </row>
    <row r="1675" spans="1:6" x14ac:dyDescent="0.25">
      <c r="A1675">
        <f>'Active Log'!A1677</f>
        <v>0</v>
      </c>
      <c r="C1675">
        <f>'Active Log'!S1689</f>
        <v>0</v>
      </c>
      <c r="D1675">
        <f t="shared" si="81"/>
        <v>0</v>
      </c>
      <c r="E1675">
        <f t="shared" ca="1" si="82"/>
        <v>6450</v>
      </c>
      <c r="F1675" t="str">
        <f t="shared" ca="1" si="83"/>
        <v>80+</v>
      </c>
    </row>
    <row r="1676" spans="1:6" x14ac:dyDescent="0.25">
      <c r="A1676">
        <f>'Active Log'!A1678</f>
        <v>0</v>
      </c>
      <c r="C1676">
        <f>'Active Log'!S1690</f>
        <v>0</v>
      </c>
      <c r="D1676">
        <f t="shared" si="81"/>
        <v>0</v>
      </c>
      <c r="E1676">
        <f t="shared" ca="1" si="82"/>
        <v>6450</v>
      </c>
      <c r="F1676" t="str">
        <f t="shared" ca="1" si="83"/>
        <v>80+</v>
      </c>
    </row>
    <row r="1677" spans="1:6" x14ac:dyDescent="0.25">
      <c r="A1677">
        <f>'Active Log'!A1679</f>
        <v>0</v>
      </c>
      <c r="C1677">
        <f>'Active Log'!S1691</f>
        <v>0</v>
      </c>
      <c r="D1677">
        <f t="shared" si="81"/>
        <v>0</v>
      </c>
      <c r="E1677">
        <f t="shared" ca="1" si="82"/>
        <v>6450</v>
      </c>
      <c r="F1677" t="str">
        <f t="shared" ca="1" si="83"/>
        <v>80+</v>
      </c>
    </row>
    <row r="1678" spans="1:6" x14ac:dyDescent="0.25">
      <c r="A1678">
        <f>'Active Log'!A1680</f>
        <v>0</v>
      </c>
      <c r="C1678">
        <f>'Active Log'!S1692</f>
        <v>0</v>
      </c>
      <c r="D1678">
        <f t="shared" si="81"/>
        <v>0</v>
      </c>
      <c r="E1678">
        <f t="shared" ca="1" si="82"/>
        <v>6450</v>
      </c>
      <c r="F1678" t="str">
        <f t="shared" ca="1" si="83"/>
        <v>80+</v>
      </c>
    </row>
    <row r="1679" spans="1:6" x14ac:dyDescent="0.25">
      <c r="A1679">
        <f>'Active Log'!A1681</f>
        <v>0</v>
      </c>
      <c r="C1679">
        <f>'Active Log'!S1693</f>
        <v>0</v>
      </c>
      <c r="D1679">
        <f t="shared" si="81"/>
        <v>0</v>
      </c>
      <c r="E1679">
        <f t="shared" ca="1" si="82"/>
        <v>6450</v>
      </c>
      <c r="F1679" t="str">
        <f t="shared" ca="1" si="83"/>
        <v>80+</v>
      </c>
    </row>
    <row r="1680" spans="1:6" x14ac:dyDescent="0.25">
      <c r="A1680">
        <f>'Active Log'!A1682</f>
        <v>0</v>
      </c>
      <c r="C1680">
        <f>'Active Log'!S1694</f>
        <v>0</v>
      </c>
      <c r="D1680">
        <f t="shared" si="81"/>
        <v>0</v>
      </c>
      <c r="E1680">
        <f t="shared" ca="1" si="82"/>
        <v>6450</v>
      </c>
      <c r="F1680" t="str">
        <f t="shared" ca="1" si="83"/>
        <v>80+</v>
      </c>
    </row>
    <row r="1681" spans="1:6" x14ac:dyDescent="0.25">
      <c r="A1681">
        <f>'Active Log'!A1683</f>
        <v>0</v>
      </c>
      <c r="C1681">
        <f>'Active Log'!S1695</f>
        <v>0</v>
      </c>
      <c r="D1681">
        <f t="shared" si="81"/>
        <v>0</v>
      </c>
      <c r="E1681">
        <f t="shared" ca="1" si="82"/>
        <v>6450</v>
      </c>
      <c r="F1681" t="str">
        <f t="shared" ca="1" si="83"/>
        <v>80+</v>
      </c>
    </row>
    <row r="1682" spans="1:6" x14ac:dyDescent="0.25">
      <c r="A1682">
        <f>'Active Log'!A1684</f>
        <v>0</v>
      </c>
      <c r="C1682">
        <f>'Active Log'!S1696</f>
        <v>0</v>
      </c>
      <c r="D1682">
        <f t="shared" si="81"/>
        <v>0</v>
      </c>
      <c r="E1682">
        <f t="shared" ca="1" si="82"/>
        <v>6450</v>
      </c>
      <c r="F1682" t="str">
        <f t="shared" ca="1" si="83"/>
        <v>80+</v>
      </c>
    </row>
    <row r="1683" spans="1:6" x14ac:dyDescent="0.25">
      <c r="A1683">
        <f>'Active Log'!A1685</f>
        <v>0</v>
      </c>
      <c r="C1683">
        <f>'Active Log'!S1697</f>
        <v>0</v>
      </c>
      <c r="D1683">
        <f t="shared" si="81"/>
        <v>0</v>
      </c>
      <c r="E1683">
        <f t="shared" ca="1" si="82"/>
        <v>6450</v>
      </c>
      <c r="F1683" t="str">
        <f t="shared" ca="1" si="83"/>
        <v>80+</v>
      </c>
    </row>
    <row r="1684" spans="1:6" x14ac:dyDescent="0.25">
      <c r="A1684">
        <f>'Active Log'!A1686</f>
        <v>0</v>
      </c>
      <c r="C1684">
        <f>'Active Log'!S1698</f>
        <v>0</v>
      </c>
      <c r="D1684">
        <f t="shared" si="81"/>
        <v>0</v>
      </c>
      <c r="E1684">
        <f t="shared" ca="1" si="82"/>
        <v>6450</v>
      </c>
      <c r="F1684" t="str">
        <f t="shared" ca="1" si="83"/>
        <v>80+</v>
      </c>
    </row>
    <row r="1685" spans="1:6" x14ac:dyDescent="0.25">
      <c r="A1685">
        <f>'Active Log'!A1687</f>
        <v>0</v>
      </c>
      <c r="C1685">
        <f>'Active Log'!S1699</f>
        <v>0</v>
      </c>
      <c r="D1685">
        <f t="shared" si="81"/>
        <v>0</v>
      </c>
      <c r="E1685">
        <f t="shared" ca="1" si="82"/>
        <v>6450</v>
      </c>
      <c r="F1685" t="str">
        <f t="shared" ca="1" si="83"/>
        <v>80+</v>
      </c>
    </row>
    <row r="1686" spans="1:6" x14ac:dyDescent="0.25">
      <c r="A1686">
        <f>'Active Log'!A1688</f>
        <v>0</v>
      </c>
      <c r="C1686">
        <f>'Active Log'!S1700</f>
        <v>0</v>
      </c>
      <c r="D1686">
        <f t="shared" si="81"/>
        <v>0</v>
      </c>
      <c r="E1686">
        <f t="shared" ca="1" si="82"/>
        <v>6450</v>
      </c>
      <c r="F1686" t="str">
        <f t="shared" ca="1" si="83"/>
        <v>80+</v>
      </c>
    </row>
    <row r="1687" spans="1:6" x14ac:dyDescent="0.25">
      <c r="A1687">
        <f>'Active Log'!A1689</f>
        <v>0</v>
      </c>
      <c r="C1687">
        <f>'Active Log'!S1701</f>
        <v>0</v>
      </c>
      <c r="D1687">
        <f t="shared" si="81"/>
        <v>0</v>
      </c>
      <c r="E1687">
        <f t="shared" ca="1" si="82"/>
        <v>6450</v>
      </c>
      <c r="F1687" t="str">
        <f t="shared" ca="1" si="83"/>
        <v>80+</v>
      </c>
    </row>
    <row r="1688" spans="1:6" x14ac:dyDescent="0.25">
      <c r="A1688">
        <f>'Active Log'!A1690</f>
        <v>0</v>
      </c>
      <c r="C1688">
        <f>'Active Log'!S1702</f>
        <v>0</v>
      </c>
      <c r="D1688">
        <f t="shared" si="81"/>
        <v>0</v>
      </c>
      <c r="E1688">
        <f t="shared" ca="1" si="82"/>
        <v>6450</v>
      </c>
      <c r="F1688" t="str">
        <f t="shared" ca="1" si="83"/>
        <v>80+</v>
      </c>
    </row>
    <row r="1689" spans="1:6" x14ac:dyDescent="0.25">
      <c r="A1689">
        <f>'Active Log'!A1691</f>
        <v>0</v>
      </c>
      <c r="C1689">
        <f>'Active Log'!S1703</f>
        <v>0</v>
      </c>
      <c r="D1689">
        <f t="shared" si="81"/>
        <v>0</v>
      </c>
      <c r="E1689">
        <f t="shared" ca="1" si="82"/>
        <v>6450</v>
      </c>
      <c r="F1689" t="str">
        <f t="shared" ca="1" si="83"/>
        <v>80+</v>
      </c>
    </row>
    <row r="1690" spans="1:6" x14ac:dyDescent="0.25">
      <c r="A1690">
        <f>'Active Log'!A1692</f>
        <v>0</v>
      </c>
      <c r="C1690">
        <f>'Active Log'!S1704</f>
        <v>0</v>
      </c>
      <c r="D1690">
        <f t="shared" si="81"/>
        <v>0</v>
      </c>
      <c r="E1690">
        <f t="shared" ca="1" si="82"/>
        <v>6450</v>
      </c>
      <c r="F1690" t="str">
        <f t="shared" ca="1" si="83"/>
        <v>80+</v>
      </c>
    </row>
    <row r="1691" spans="1:6" x14ac:dyDescent="0.25">
      <c r="A1691">
        <f>'Active Log'!A1693</f>
        <v>0</v>
      </c>
      <c r="C1691">
        <f>'Active Log'!S1705</f>
        <v>0</v>
      </c>
      <c r="D1691">
        <f t="shared" si="81"/>
        <v>0</v>
      </c>
      <c r="E1691">
        <f t="shared" ca="1" si="82"/>
        <v>6450</v>
      </c>
      <c r="F1691" t="str">
        <f t="shared" ca="1" si="83"/>
        <v>80+</v>
      </c>
    </row>
    <row r="1692" spans="1:6" x14ac:dyDescent="0.25">
      <c r="A1692">
        <f>'Active Log'!A1694</f>
        <v>0</v>
      </c>
      <c r="C1692">
        <f>'Active Log'!S1706</f>
        <v>0</v>
      </c>
      <c r="D1692">
        <f t="shared" si="81"/>
        <v>0</v>
      </c>
      <c r="E1692">
        <f t="shared" ca="1" si="82"/>
        <v>6450</v>
      </c>
      <c r="F1692" t="str">
        <f t="shared" ca="1" si="83"/>
        <v>80+</v>
      </c>
    </row>
    <row r="1693" spans="1:6" x14ac:dyDescent="0.25">
      <c r="A1693">
        <f>'Active Log'!A1695</f>
        <v>0</v>
      </c>
      <c r="C1693">
        <f>'Active Log'!S1707</f>
        <v>0</v>
      </c>
      <c r="D1693">
        <f t="shared" si="81"/>
        <v>0</v>
      </c>
      <c r="E1693">
        <f t="shared" ca="1" si="82"/>
        <v>6450</v>
      </c>
      <c r="F1693" t="str">
        <f t="shared" ca="1" si="83"/>
        <v>80+</v>
      </c>
    </row>
    <row r="1694" spans="1:6" x14ac:dyDescent="0.25">
      <c r="A1694">
        <f>'Active Log'!A1696</f>
        <v>0</v>
      </c>
      <c r="C1694">
        <f>'Active Log'!S1708</f>
        <v>0</v>
      </c>
      <c r="D1694">
        <f t="shared" si="81"/>
        <v>0</v>
      </c>
      <c r="E1694">
        <f t="shared" ca="1" si="82"/>
        <v>6450</v>
      </c>
      <c r="F1694" t="str">
        <f t="shared" ca="1" si="83"/>
        <v>80+</v>
      </c>
    </row>
    <row r="1695" spans="1:6" x14ac:dyDescent="0.25">
      <c r="A1695">
        <f>'Active Log'!A1697</f>
        <v>0</v>
      </c>
      <c r="C1695">
        <f>'Active Log'!S1709</f>
        <v>0</v>
      </c>
      <c r="D1695">
        <f t="shared" si="81"/>
        <v>0</v>
      </c>
      <c r="E1695">
        <f t="shared" ca="1" si="82"/>
        <v>6450</v>
      </c>
      <c r="F1695" t="str">
        <f t="shared" ca="1" si="83"/>
        <v>80+</v>
      </c>
    </row>
    <row r="1696" spans="1:6" x14ac:dyDescent="0.25">
      <c r="A1696">
        <f>'Active Log'!A1698</f>
        <v>0</v>
      </c>
      <c r="C1696">
        <f>'Active Log'!S1710</f>
        <v>0</v>
      </c>
      <c r="D1696">
        <f t="shared" si="81"/>
        <v>0</v>
      </c>
      <c r="E1696">
        <f t="shared" ca="1" si="82"/>
        <v>6450</v>
      </c>
      <c r="F1696" t="str">
        <f t="shared" ca="1" si="83"/>
        <v>80+</v>
      </c>
    </row>
    <row r="1697" spans="1:6" x14ac:dyDescent="0.25">
      <c r="A1697">
        <f>'Active Log'!A1699</f>
        <v>0</v>
      </c>
      <c r="C1697">
        <f>'Active Log'!S1711</f>
        <v>0</v>
      </c>
      <c r="D1697">
        <f t="shared" si="81"/>
        <v>0</v>
      </c>
      <c r="E1697">
        <f t="shared" ca="1" si="82"/>
        <v>6450</v>
      </c>
      <c r="F1697" t="str">
        <f t="shared" ca="1" si="83"/>
        <v>80+</v>
      </c>
    </row>
    <row r="1698" spans="1:6" x14ac:dyDescent="0.25">
      <c r="A1698">
        <f>'Active Log'!A1700</f>
        <v>0</v>
      </c>
      <c r="C1698">
        <f>'Active Log'!S1712</f>
        <v>0</v>
      </c>
      <c r="D1698">
        <f t="shared" si="81"/>
        <v>0</v>
      </c>
      <c r="E1698">
        <f t="shared" ca="1" si="82"/>
        <v>6450</v>
      </c>
      <c r="F1698" t="str">
        <f t="shared" ca="1" si="83"/>
        <v>80+</v>
      </c>
    </row>
    <row r="1699" spans="1:6" x14ac:dyDescent="0.25">
      <c r="A1699">
        <f>'Active Log'!A1701</f>
        <v>0</v>
      </c>
      <c r="C1699">
        <f>'Active Log'!S1713</f>
        <v>0</v>
      </c>
      <c r="D1699">
        <f t="shared" si="81"/>
        <v>0</v>
      </c>
      <c r="E1699">
        <f t="shared" ca="1" si="82"/>
        <v>6450</v>
      </c>
      <c r="F1699" t="str">
        <f t="shared" ca="1" si="83"/>
        <v>80+</v>
      </c>
    </row>
    <row r="1700" spans="1:6" x14ac:dyDescent="0.25">
      <c r="A1700">
        <f>'Active Log'!A1702</f>
        <v>0</v>
      </c>
      <c r="C1700">
        <f>'Active Log'!S1714</f>
        <v>0</v>
      </c>
      <c r="D1700">
        <f t="shared" si="81"/>
        <v>0</v>
      </c>
      <c r="E1700">
        <f t="shared" ca="1" si="82"/>
        <v>6450</v>
      </c>
      <c r="F1700" t="str">
        <f t="shared" ca="1" si="83"/>
        <v>80+</v>
      </c>
    </row>
    <row r="1701" spans="1:6" x14ac:dyDescent="0.25">
      <c r="A1701">
        <f>'Active Log'!A1703</f>
        <v>0</v>
      </c>
      <c r="C1701">
        <f>'Active Log'!S1715</f>
        <v>0</v>
      </c>
      <c r="D1701">
        <f t="shared" si="81"/>
        <v>0</v>
      </c>
      <c r="E1701">
        <f t="shared" ca="1" si="82"/>
        <v>6450</v>
      </c>
      <c r="F1701" t="str">
        <f t="shared" ca="1" si="83"/>
        <v>80+</v>
      </c>
    </row>
    <row r="1702" spans="1:6" x14ac:dyDescent="0.25">
      <c r="A1702">
        <f>'Active Log'!A1704</f>
        <v>0</v>
      </c>
      <c r="C1702">
        <f>'Active Log'!S1716</f>
        <v>0</v>
      </c>
      <c r="D1702">
        <f t="shared" si="81"/>
        <v>0</v>
      </c>
      <c r="E1702">
        <f t="shared" ca="1" si="82"/>
        <v>6450</v>
      </c>
      <c r="F1702" t="str">
        <f t="shared" ca="1" si="83"/>
        <v>80+</v>
      </c>
    </row>
    <row r="1703" spans="1:6" x14ac:dyDescent="0.25">
      <c r="A1703">
        <f>'Active Log'!A1705</f>
        <v>0</v>
      </c>
      <c r="C1703">
        <f>'Active Log'!S1717</f>
        <v>0</v>
      </c>
      <c r="D1703">
        <f t="shared" si="81"/>
        <v>0</v>
      </c>
      <c r="E1703">
        <f t="shared" ca="1" si="82"/>
        <v>6450</v>
      </c>
      <c r="F1703" t="str">
        <f t="shared" ca="1" si="83"/>
        <v>80+</v>
      </c>
    </row>
    <row r="1704" spans="1:6" x14ac:dyDescent="0.25">
      <c r="A1704">
        <f>'Active Log'!A1706</f>
        <v>0</v>
      </c>
      <c r="C1704">
        <f>'Active Log'!S1718</f>
        <v>0</v>
      </c>
      <c r="D1704">
        <f t="shared" si="81"/>
        <v>0</v>
      </c>
      <c r="E1704">
        <f t="shared" ca="1" si="82"/>
        <v>6450</v>
      </c>
      <c r="F1704" t="str">
        <f t="shared" ca="1" si="83"/>
        <v>80+</v>
      </c>
    </row>
    <row r="1705" spans="1:6" x14ac:dyDescent="0.25">
      <c r="A1705">
        <f>'Active Log'!A1707</f>
        <v>0</v>
      </c>
      <c r="C1705">
        <f>'Active Log'!S1719</f>
        <v>0</v>
      </c>
      <c r="D1705">
        <f t="shared" si="81"/>
        <v>0</v>
      </c>
      <c r="E1705">
        <f t="shared" ca="1" si="82"/>
        <v>6450</v>
      </c>
      <c r="F1705" t="str">
        <f t="shared" ca="1" si="83"/>
        <v>80+</v>
      </c>
    </row>
    <row r="1706" spans="1:6" x14ac:dyDescent="0.25">
      <c r="A1706">
        <f>'Active Log'!A1708</f>
        <v>0</v>
      </c>
      <c r="C1706">
        <f>'Active Log'!S1720</f>
        <v>0</v>
      </c>
      <c r="D1706">
        <f t="shared" si="81"/>
        <v>0</v>
      </c>
      <c r="E1706">
        <f t="shared" ca="1" si="82"/>
        <v>6450</v>
      </c>
      <c r="F1706" t="str">
        <f t="shared" ca="1" si="83"/>
        <v>80+</v>
      </c>
    </row>
    <row r="1707" spans="1:6" x14ac:dyDescent="0.25">
      <c r="A1707">
        <f>'Active Log'!A1709</f>
        <v>0</v>
      </c>
      <c r="C1707">
        <f>'Active Log'!S1721</f>
        <v>0</v>
      </c>
      <c r="D1707">
        <f t="shared" si="81"/>
        <v>0</v>
      </c>
      <c r="E1707">
        <f t="shared" ca="1" si="82"/>
        <v>6450</v>
      </c>
      <c r="F1707" t="str">
        <f t="shared" ca="1" si="83"/>
        <v>80+</v>
      </c>
    </row>
    <row r="1708" spans="1:6" x14ac:dyDescent="0.25">
      <c r="A1708">
        <f>'Active Log'!A1710</f>
        <v>0</v>
      </c>
      <c r="C1708">
        <f>'Active Log'!S1722</f>
        <v>0</v>
      </c>
      <c r="D1708">
        <f t="shared" si="81"/>
        <v>0</v>
      </c>
      <c r="E1708">
        <f t="shared" ca="1" si="82"/>
        <v>6450</v>
      </c>
      <c r="F1708" t="str">
        <f t="shared" ca="1" si="83"/>
        <v>80+</v>
      </c>
    </row>
    <row r="1709" spans="1:6" x14ac:dyDescent="0.25">
      <c r="A1709">
        <f>'Active Log'!A1711</f>
        <v>0</v>
      </c>
      <c r="C1709">
        <f>'Active Log'!S1723</f>
        <v>0</v>
      </c>
      <c r="D1709">
        <f t="shared" si="81"/>
        <v>0</v>
      </c>
      <c r="E1709">
        <f t="shared" ca="1" si="82"/>
        <v>6450</v>
      </c>
      <c r="F1709" t="str">
        <f t="shared" ca="1" si="83"/>
        <v>80+</v>
      </c>
    </row>
    <row r="1710" spans="1:6" x14ac:dyDescent="0.25">
      <c r="A1710">
        <f>'Active Log'!A1712</f>
        <v>0</v>
      </c>
      <c r="C1710">
        <f>'Active Log'!S1724</f>
        <v>0</v>
      </c>
      <c r="D1710">
        <f t="shared" si="81"/>
        <v>0</v>
      </c>
      <c r="E1710">
        <f t="shared" ca="1" si="82"/>
        <v>6450</v>
      </c>
      <c r="F1710" t="str">
        <f t="shared" ca="1" si="83"/>
        <v>80+</v>
      </c>
    </row>
    <row r="1711" spans="1:6" x14ac:dyDescent="0.25">
      <c r="A1711">
        <f>'Active Log'!A1713</f>
        <v>0</v>
      </c>
      <c r="C1711">
        <f>'Active Log'!S1725</f>
        <v>0</v>
      </c>
      <c r="D1711">
        <f t="shared" si="81"/>
        <v>0</v>
      </c>
      <c r="E1711">
        <f t="shared" ca="1" si="82"/>
        <v>6450</v>
      </c>
      <c r="F1711" t="str">
        <f t="shared" ca="1" si="83"/>
        <v>80+</v>
      </c>
    </row>
    <row r="1712" spans="1:6" x14ac:dyDescent="0.25">
      <c r="A1712">
        <f>'Active Log'!A1714</f>
        <v>0</v>
      </c>
      <c r="C1712">
        <f>'Active Log'!S1726</f>
        <v>0</v>
      </c>
      <c r="D1712">
        <f t="shared" si="81"/>
        <v>0</v>
      </c>
      <c r="E1712">
        <f t="shared" ca="1" si="82"/>
        <v>6450</v>
      </c>
      <c r="F1712" t="str">
        <f t="shared" ca="1" si="83"/>
        <v>80+</v>
      </c>
    </row>
    <row r="1713" spans="1:6" x14ac:dyDescent="0.25">
      <c r="A1713">
        <f>'Active Log'!A1715</f>
        <v>0</v>
      </c>
      <c r="C1713">
        <f>'Active Log'!S1727</f>
        <v>0</v>
      </c>
      <c r="D1713">
        <f t="shared" si="81"/>
        <v>0</v>
      </c>
      <c r="E1713">
        <f t="shared" ca="1" si="82"/>
        <v>6450</v>
      </c>
      <c r="F1713" t="str">
        <f t="shared" ca="1" si="83"/>
        <v>80+</v>
      </c>
    </row>
    <row r="1714" spans="1:6" x14ac:dyDescent="0.25">
      <c r="A1714">
        <f>'Active Log'!A1716</f>
        <v>0</v>
      </c>
      <c r="C1714">
        <f>'Active Log'!S1728</f>
        <v>0</v>
      </c>
      <c r="D1714">
        <f t="shared" si="81"/>
        <v>0</v>
      </c>
      <c r="E1714">
        <f t="shared" ca="1" si="82"/>
        <v>6450</v>
      </c>
      <c r="F1714" t="str">
        <f t="shared" ca="1" si="83"/>
        <v>80+</v>
      </c>
    </row>
    <row r="1715" spans="1:6" x14ac:dyDescent="0.25">
      <c r="A1715">
        <f>'Active Log'!A1717</f>
        <v>0</v>
      </c>
      <c r="C1715">
        <f>'Active Log'!S1729</f>
        <v>0</v>
      </c>
      <c r="D1715">
        <f t="shared" si="81"/>
        <v>0</v>
      </c>
      <c r="E1715">
        <f t="shared" ca="1" si="82"/>
        <v>6450</v>
      </c>
      <c r="F1715" t="str">
        <f t="shared" ca="1" si="83"/>
        <v>80+</v>
      </c>
    </row>
    <row r="1716" spans="1:6" x14ac:dyDescent="0.25">
      <c r="A1716">
        <f>'Active Log'!A1718</f>
        <v>0</v>
      </c>
      <c r="C1716">
        <f>'Active Log'!S1730</f>
        <v>0</v>
      </c>
      <c r="D1716">
        <f t="shared" si="81"/>
        <v>0</v>
      </c>
      <c r="E1716">
        <f t="shared" ca="1" si="82"/>
        <v>6450</v>
      </c>
      <c r="F1716" t="str">
        <f t="shared" ca="1" si="83"/>
        <v>80+</v>
      </c>
    </row>
    <row r="1717" spans="1:6" x14ac:dyDescent="0.25">
      <c r="A1717">
        <f>'Active Log'!A1719</f>
        <v>0</v>
      </c>
      <c r="C1717">
        <f>'Active Log'!S1731</f>
        <v>0</v>
      </c>
      <c r="D1717">
        <f t="shared" si="81"/>
        <v>0</v>
      </c>
      <c r="E1717">
        <f t="shared" ca="1" si="82"/>
        <v>6450</v>
      </c>
      <c r="F1717" t="str">
        <f t="shared" ca="1" si="83"/>
        <v>80+</v>
      </c>
    </row>
    <row r="1718" spans="1:6" x14ac:dyDescent="0.25">
      <c r="A1718">
        <f>'Active Log'!A1720</f>
        <v>0</v>
      </c>
      <c r="C1718">
        <f>'Active Log'!S1732</f>
        <v>0</v>
      </c>
      <c r="D1718">
        <f t="shared" si="81"/>
        <v>0</v>
      </c>
      <c r="E1718">
        <f t="shared" ca="1" si="82"/>
        <v>6450</v>
      </c>
      <c r="F1718" t="str">
        <f t="shared" ca="1" si="83"/>
        <v>80+</v>
      </c>
    </row>
    <row r="1719" spans="1:6" x14ac:dyDescent="0.25">
      <c r="A1719">
        <f>'Active Log'!A1721</f>
        <v>0</v>
      </c>
      <c r="C1719">
        <f>'Active Log'!S1733</f>
        <v>0</v>
      </c>
      <c r="D1719">
        <f t="shared" si="81"/>
        <v>0</v>
      </c>
      <c r="E1719">
        <f t="shared" ca="1" si="82"/>
        <v>6450</v>
      </c>
      <c r="F1719" t="str">
        <f t="shared" ca="1" si="83"/>
        <v>80+</v>
      </c>
    </row>
    <row r="1720" spans="1:6" x14ac:dyDescent="0.25">
      <c r="A1720">
        <f>'Active Log'!A1722</f>
        <v>0</v>
      </c>
      <c r="C1720">
        <f>'Active Log'!S1734</f>
        <v>0</v>
      </c>
      <c r="D1720">
        <f t="shared" si="81"/>
        <v>0</v>
      </c>
      <c r="E1720">
        <f t="shared" ca="1" si="82"/>
        <v>6450</v>
      </c>
      <c r="F1720" t="str">
        <f t="shared" ca="1" si="83"/>
        <v>80+</v>
      </c>
    </row>
    <row r="1721" spans="1:6" x14ac:dyDescent="0.25">
      <c r="A1721">
        <f>'Active Log'!A1723</f>
        <v>0</v>
      </c>
      <c r="C1721">
        <f>'Active Log'!S1735</f>
        <v>0</v>
      </c>
      <c r="D1721">
        <f t="shared" si="81"/>
        <v>0</v>
      </c>
      <c r="E1721">
        <f t="shared" ca="1" si="82"/>
        <v>6450</v>
      </c>
      <c r="F1721" t="str">
        <f t="shared" ca="1" si="83"/>
        <v>80+</v>
      </c>
    </row>
    <row r="1722" spans="1:6" x14ac:dyDescent="0.25">
      <c r="A1722">
        <f>'Active Log'!A1724</f>
        <v>0</v>
      </c>
      <c r="C1722">
        <f>'Active Log'!S1736</f>
        <v>0</v>
      </c>
      <c r="D1722">
        <f t="shared" si="81"/>
        <v>0</v>
      </c>
      <c r="E1722">
        <f t="shared" ca="1" si="82"/>
        <v>6450</v>
      </c>
      <c r="F1722" t="str">
        <f t="shared" ca="1" si="83"/>
        <v>80+</v>
      </c>
    </row>
    <row r="1723" spans="1:6" x14ac:dyDescent="0.25">
      <c r="A1723">
        <f>'Active Log'!A1725</f>
        <v>0</v>
      </c>
      <c r="C1723">
        <f>'Active Log'!S1737</f>
        <v>0</v>
      </c>
      <c r="D1723">
        <f t="shared" si="81"/>
        <v>0</v>
      </c>
      <c r="E1723">
        <f t="shared" ca="1" si="82"/>
        <v>6450</v>
      </c>
      <c r="F1723" t="str">
        <f t="shared" ca="1" si="83"/>
        <v>80+</v>
      </c>
    </row>
    <row r="1724" spans="1:6" x14ac:dyDescent="0.25">
      <c r="A1724">
        <f>'Active Log'!A1726</f>
        <v>0</v>
      </c>
      <c r="C1724">
        <f>'Active Log'!S1738</f>
        <v>0</v>
      </c>
      <c r="D1724">
        <f t="shared" si="81"/>
        <v>0</v>
      </c>
      <c r="E1724">
        <f t="shared" ca="1" si="82"/>
        <v>6450</v>
      </c>
      <c r="F1724" t="str">
        <f t="shared" ca="1" si="83"/>
        <v>80+</v>
      </c>
    </row>
    <row r="1725" spans="1:6" x14ac:dyDescent="0.25">
      <c r="A1725">
        <f>'Active Log'!A1727</f>
        <v>0</v>
      </c>
      <c r="C1725">
        <f>'Active Log'!S1739</f>
        <v>0</v>
      </c>
      <c r="D1725">
        <f t="shared" si="81"/>
        <v>0</v>
      </c>
      <c r="E1725">
        <f t="shared" ca="1" si="82"/>
        <v>6450</v>
      </c>
      <c r="F1725" t="str">
        <f t="shared" ca="1" si="83"/>
        <v>80+</v>
      </c>
    </row>
    <row r="1726" spans="1:6" x14ac:dyDescent="0.25">
      <c r="A1726">
        <f>'Active Log'!A1728</f>
        <v>0</v>
      </c>
      <c r="C1726">
        <f>'Active Log'!S1740</f>
        <v>0</v>
      </c>
      <c r="D1726">
        <f t="shared" si="81"/>
        <v>0</v>
      </c>
      <c r="E1726">
        <f t="shared" ca="1" si="82"/>
        <v>6450</v>
      </c>
      <c r="F1726" t="str">
        <f t="shared" ca="1" si="83"/>
        <v>80+</v>
      </c>
    </row>
    <row r="1727" spans="1:6" x14ac:dyDescent="0.25">
      <c r="A1727">
        <f>'Active Log'!A1729</f>
        <v>0</v>
      </c>
      <c r="C1727">
        <f>'Active Log'!S1741</f>
        <v>0</v>
      </c>
      <c r="D1727">
        <f t="shared" si="81"/>
        <v>0</v>
      </c>
      <c r="E1727">
        <f t="shared" ca="1" si="82"/>
        <v>6450</v>
      </c>
      <c r="F1727" t="str">
        <f t="shared" ca="1" si="83"/>
        <v>80+</v>
      </c>
    </row>
    <row r="1728" spans="1:6" x14ac:dyDescent="0.25">
      <c r="A1728">
        <f>'Active Log'!A1730</f>
        <v>0</v>
      </c>
      <c r="C1728">
        <f>'Active Log'!S1742</f>
        <v>0</v>
      </c>
      <c r="D1728">
        <f t="shared" si="81"/>
        <v>0</v>
      </c>
      <c r="E1728">
        <f t="shared" ca="1" si="82"/>
        <v>6450</v>
      </c>
      <c r="F1728" t="str">
        <f t="shared" ca="1" si="83"/>
        <v>80+</v>
      </c>
    </row>
    <row r="1729" spans="1:6" x14ac:dyDescent="0.25">
      <c r="A1729">
        <f>'Active Log'!A1731</f>
        <v>0</v>
      </c>
      <c r="C1729">
        <f>'Active Log'!S1743</f>
        <v>0</v>
      </c>
      <c r="D1729">
        <f t="shared" si="81"/>
        <v>0</v>
      </c>
      <c r="E1729">
        <f t="shared" ca="1" si="82"/>
        <v>6450</v>
      </c>
      <c r="F1729" t="str">
        <f t="shared" ca="1" si="83"/>
        <v>80+</v>
      </c>
    </row>
    <row r="1730" spans="1:6" x14ac:dyDescent="0.25">
      <c r="A1730">
        <f>'Active Log'!A1732</f>
        <v>0</v>
      </c>
      <c r="C1730">
        <f>'Active Log'!S1744</f>
        <v>0</v>
      </c>
      <c r="D1730">
        <f t="shared" ref="D1730:D1793" si="84">IF(COUNTIFS($A$2:$A$1048576, A1730, $C$2:$C$1048576, "complete")&gt;0, "", _xlfn.MAXIFS($B$2:$B$1048576, $A$2:$A$1048576, A1730, $C$2:$C$1048576, "&lt;&gt;complete"))</f>
        <v>0</v>
      </c>
      <c r="E1730">
        <f t="shared" ref="E1730:E1793" ca="1" si="85">IF(D1730&lt;&gt;"", FLOOR((TODAY()-D1730)/7,1), "")</f>
        <v>6450</v>
      </c>
      <c r="F1730" t="str">
        <f t="shared" ref="F1730:F1793" ca="1" si="86">IF(E1730&lt;&gt;"", VLOOKUP(E1730, $H$2:$I$32, 2, TRUE), "")</f>
        <v>80+</v>
      </c>
    </row>
    <row r="1731" spans="1:6" x14ac:dyDescent="0.25">
      <c r="A1731">
        <f>'Active Log'!A1733</f>
        <v>0</v>
      </c>
      <c r="C1731">
        <f>'Active Log'!S1745</f>
        <v>0</v>
      </c>
      <c r="D1731">
        <f t="shared" si="84"/>
        <v>0</v>
      </c>
      <c r="E1731">
        <f t="shared" ca="1" si="85"/>
        <v>6450</v>
      </c>
      <c r="F1731" t="str">
        <f t="shared" ca="1" si="86"/>
        <v>80+</v>
      </c>
    </row>
    <row r="1732" spans="1:6" x14ac:dyDescent="0.25">
      <c r="A1732">
        <f>'Active Log'!A1734</f>
        <v>0</v>
      </c>
      <c r="C1732">
        <f>'Active Log'!S1746</f>
        <v>0</v>
      </c>
      <c r="D1732">
        <f t="shared" si="84"/>
        <v>0</v>
      </c>
      <c r="E1732">
        <f t="shared" ca="1" si="85"/>
        <v>6450</v>
      </c>
      <c r="F1732" t="str">
        <f t="shared" ca="1" si="86"/>
        <v>80+</v>
      </c>
    </row>
    <row r="1733" spans="1:6" x14ac:dyDescent="0.25">
      <c r="A1733">
        <f>'Active Log'!A1735</f>
        <v>0</v>
      </c>
      <c r="C1733">
        <f>'Active Log'!S1747</f>
        <v>0</v>
      </c>
      <c r="D1733">
        <f t="shared" si="84"/>
        <v>0</v>
      </c>
      <c r="E1733">
        <f t="shared" ca="1" si="85"/>
        <v>6450</v>
      </c>
      <c r="F1733" t="str">
        <f t="shared" ca="1" si="86"/>
        <v>80+</v>
      </c>
    </row>
    <row r="1734" spans="1:6" x14ac:dyDescent="0.25">
      <c r="A1734">
        <f>'Active Log'!A1736</f>
        <v>0</v>
      </c>
      <c r="C1734">
        <f>'Active Log'!S1748</f>
        <v>0</v>
      </c>
      <c r="D1734">
        <f t="shared" si="84"/>
        <v>0</v>
      </c>
      <c r="E1734">
        <f t="shared" ca="1" si="85"/>
        <v>6450</v>
      </c>
      <c r="F1734" t="str">
        <f t="shared" ca="1" si="86"/>
        <v>80+</v>
      </c>
    </row>
    <row r="1735" spans="1:6" x14ac:dyDescent="0.25">
      <c r="A1735">
        <f>'Active Log'!A1737</f>
        <v>0</v>
      </c>
      <c r="C1735">
        <f>'Active Log'!S1749</f>
        <v>0</v>
      </c>
      <c r="D1735">
        <f t="shared" si="84"/>
        <v>0</v>
      </c>
      <c r="E1735">
        <f t="shared" ca="1" si="85"/>
        <v>6450</v>
      </c>
      <c r="F1735" t="str">
        <f t="shared" ca="1" si="86"/>
        <v>80+</v>
      </c>
    </row>
    <row r="1736" spans="1:6" x14ac:dyDescent="0.25">
      <c r="A1736">
        <f>'Active Log'!A1738</f>
        <v>0</v>
      </c>
      <c r="C1736">
        <f>'Active Log'!S1750</f>
        <v>0</v>
      </c>
      <c r="D1736">
        <f t="shared" si="84"/>
        <v>0</v>
      </c>
      <c r="E1736">
        <f t="shared" ca="1" si="85"/>
        <v>6450</v>
      </c>
      <c r="F1736" t="str">
        <f t="shared" ca="1" si="86"/>
        <v>80+</v>
      </c>
    </row>
    <row r="1737" spans="1:6" x14ac:dyDescent="0.25">
      <c r="A1737">
        <f>'Active Log'!A1739</f>
        <v>0</v>
      </c>
      <c r="C1737">
        <f>'Active Log'!S1751</f>
        <v>0</v>
      </c>
      <c r="D1737">
        <f t="shared" si="84"/>
        <v>0</v>
      </c>
      <c r="E1737">
        <f t="shared" ca="1" si="85"/>
        <v>6450</v>
      </c>
      <c r="F1737" t="str">
        <f t="shared" ca="1" si="86"/>
        <v>80+</v>
      </c>
    </row>
    <row r="1738" spans="1:6" x14ac:dyDescent="0.25">
      <c r="A1738">
        <f>'Active Log'!A1740</f>
        <v>0</v>
      </c>
      <c r="C1738">
        <f>'Active Log'!S1752</f>
        <v>0</v>
      </c>
      <c r="D1738">
        <f t="shared" si="84"/>
        <v>0</v>
      </c>
      <c r="E1738">
        <f t="shared" ca="1" si="85"/>
        <v>6450</v>
      </c>
      <c r="F1738" t="str">
        <f t="shared" ca="1" si="86"/>
        <v>80+</v>
      </c>
    </row>
    <row r="1739" spans="1:6" x14ac:dyDescent="0.25">
      <c r="A1739">
        <f>'Active Log'!A1741</f>
        <v>0</v>
      </c>
      <c r="C1739">
        <f>'Active Log'!S1753</f>
        <v>0</v>
      </c>
      <c r="D1739">
        <f t="shared" si="84"/>
        <v>0</v>
      </c>
      <c r="E1739">
        <f t="shared" ca="1" si="85"/>
        <v>6450</v>
      </c>
      <c r="F1739" t="str">
        <f t="shared" ca="1" si="86"/>
        <v>80+</v>
      </c>
    </row>
    <row r="1740" spans="1:6" x14ac:dyDescent="0.25">
      <c r="A1740">
        <f>'Active Log'!A1742</f>
        <v>0</v>
      </c>
      <c r="C1740">
        <f>'Active Log'!S1754</f>
        <v>0</v>
      </c>
      <c r="D1740">
        <f t="shared" si="84"/>
        <v>0</v>
      </c>
      <c r="E1740">
        <f t="shared" ca="1" si="85"/>
        <v>6450</v>
      </c>
      <c r="F1740" t="str">
        <f t="shared" ca="1" si="86"/>
        <v>80+</v>
      </c>
    </row>
    <row r="1741" spans="1:6" x14ac:dyDescent="0.25">
      <c r="A1741">
        <f>'Active Log'!A1743</f>
        <v>0</v>
      </c>
      <c r="C1741">
        <f>'Active Log'!S1755</f>
        <v>0</v>
      </c>
      <c r="D1741">
        <f t="shared" si="84"/>
        <v>0</v>
      </c>
      <c r="E1741">
        <f t="shared" ca="1" si="85"/>
        <v>6450</v>
      </c>
      <c r="F1741" t="str">
        <f t="shared" ca="1" si="86"/>
        <v>80+</v>
      </c>
    </row>
    <row r="1742" spans="1:6" x14ac:dyDescent="0.25">
      <c r="A1742">
        <f>'Active Log'!A1744</f>
        <v>0</v>
      </c>
      <c r="C1742">
        <f>'Active Log'!S1756</f>
        <v>0</v>
      </c>
      <c r="D1742">
        <f t="shared" si="84"/>
        <v>0</v>
      </c>
      <c r="E1742">
        <f t="shared" ca="1" si="85"/>
        <v>6450</v>
      </c>
      <c r="F1742" t="str">
        <f t="shared" ca="1" si="86"/>
        <v>80+</v>
      </c>
    </row>
    <row r="1743" spans="1:6" x14ac:dyDescent="0.25">
      <c r="A1743">
        <f>'Active Log'!A1745</f>
        <v>0</v>
      </c>
      <c r="C1743">
        <f>'Active Log'!S1757</f>
        <v>0</v>
      </c>
      <c r="D1743">
        <f t="shared" si="84"/>
        <v>0</v>
      </c>
      <c r="E1743">
        <f t="shared" ca="1" si="85"/>
        <v>6450</v>
      </c>
      <c r="F1743" t="str">
        <f t="shared" ca="1" si="86"/>
        <v>80+</v>
      </c>
    </row>
    <row r="1744" spans="1:6" x14ac:dyDescent="0.25">
      <c r="A1744">
        <f>'Active Log'!A1746</f>
        <v>0</v>
      </c>
      <c r="C1744">
        <f>'Active Log'!S1758</f>
        <v>0</v>
      </c>
      <c r="D1744">
        <f t="shared" si="84"/>
        <v>0</v>
      </c>
      <c r="E1744">
        <f t="shared" ca="1" si="85"/>
        <v>6450</v>
      </c>
      <c r="F1744" t="str">
        <f t="shared" ca="1" si="86"/>
        <v>80+</v>
      </c>
    </row>
    <row r="1745" spans="1:6" x14ac:dyDescent="0.25">
      <c r="A1745">
        <f>'Active Log'!A1747</f>
        <v>0</v>
      </c>
      <c r="C1745">
        <f>'Active Log'!S1759</f>
        <v>0</v>
      </c>
      <c r="D1745">
        <f t="shared" si="84"/>
        <v>0</v>
      </c>
      <c r="E1745">
        <f t="shared" ca="1" si="85"/>
        <v>6450</v>
      </c>
      <c r="F1745" t="str">
        <f t="shared" ca="1" si="86"/>
        <v>80+</v>
      </c>
    </row>
    <row r="1746" spans="1:6" x14ac:dyDescent="0.25">
      <c r="A1746">
        <f>'Active Log'!A1748</f>
        <v>0</v>
      </c>
      <c r="C1746">
        <f>'Active Log'!S1760</f>
        <v>0</v>
      </c>
      <c r="D1746">
        <f t="shared" si="84"/>
        <v>0</v>
      </c>
      <c r="E1746">
        <f t="shared" ca="1" si="85"/>
        <v>6450</v>
      </c>
      <c r="F1746" t="str">
        <f t="shared" ca="1" si="86"/>
        <v>80+</v>
      </c>
    </row>
    <row r="1747" spans="1:6" x14ac:dyDescent="0.25">
      <c r="A1747">
        <f>'Active Log'!A1749</f>
        <v>0</v>
      </c>
      <c r="C1747">
        <f>'Active Log'!S1761</f>
        <v>0</v>
      </c>
      <c r="D1747">
        <f t="shared" si="84"/>
        <v>0</v>
      </c>
      <c r="E1747">
        <f t="shared" ca="1" si="85"/>
        <v>6450</v>
      </c>
      <c r="F1747" t="str">
        <f t="shared" ca="1" si="86"/>
        <v>80+</v>
      </c>
    </row>
    <row r="1748" spans="1:6" x14ac:dyDescent="0.25">
      <c r="A1748">
        <f>'Active Log'!A1750</f>
        <v>0</v>
      </c>
      <c r="C1748">
        <f>'Active Log'!S1762</f>
        <v>0</v>
      </c>
      <c r="D1748">
        <f t="shared" si="84"/>
        <v>0</v>
      </c>
      <c r="E1748">
        <f t="shared" ca="1" si="85"/>
        <v>6450</v>
      </c>
      <c r="F1748" t="str">
        <f t="shared" ca="1" si="86"/>
        <v>80+</v>
      </c>
    </row>
    <row r="1749" spans="1:6" x14ac:dyDescent="0.25">
      <c r="A1749">
        <f>'Active Log'!A1751</f>
        <v>0</v>
      </c>
      <c r="C1749">
        <f>'Active Log'!S1763</f>
        <v>0</v>
      </c>
      <c r="D1749">
        <f t="shared" si="84"/>
        <v>0</v>
      </c>
      <c r="E1749">
        <f t="shared" ca="1" si="85"/>
        <v>6450</v>
      </c>
      <c r="F1749" t="str">
        <f t="shared" ca="1" si="86"/>
        <v>80+</v>
      </c>
    </row>
    <row r="1750" spans="1:6" x14ac:dyDescent="0.25">
      <c r="A1750">
        <f>'Active Log'!A1752</f>
        <v>0</v>
      </c>
      <c r="C1750">
        <f>'Active Log'!S1764</f>
        <v>0</v>
      </c>
      <c r="D1750">
        <f t="shared" si="84"/>
        <v>0</v>
      </c>
      <c r="E1750">
        <f t="shared" ca="1" si="85"/>
        <v>6450</v>
      </c>
      <c r="F1750" t="str">
        <f t="shared" ca="1" si="86"/>
        <v>80+</v>
      </c>
    </row>
    <row r="1751" spans="1:6" x14ac:dyDescent="0.25">
      <c r="A1751">
        <f>'Active Log'!A1753</f>
        <v>0</v>
      </c>
      <c r="C1751">
        <f>'Active Log'!S1765</f>
        <v>0</v>
      </c>
      <c r="D1751">
        <f t="shared" si="84"/>
        <v>0</v>
      </c>
      <c r="E1751">
        <f t="shared" ca="1" si="85"/>
        <v>6450</v>
      </c>
      <c r="F1751" t="str">
        <f t="shared" ca="1" si="86"/>
        <v>80+</v>
      </c>
    </row>
    <row r="1752" spans="1:6" x14ac:dyDescent="0.25">
      <c r="A1752">
        <f>'Active Log'!A1754</f>
        <v>0</v>
      </c>
      <c r="C1752">
        <f>'Active Log'!S1766</f>
        <v>0</v>
      </c>
      <c r="D1752">
        <f t="shared" si="84"/>
        <v>0</v>
      </c>
      <c r="E1752">
        <f t="shared" ca="1" si="85"/>
        <v>6450</v>
      </c>
      <c r="F1752" t="str">
        <f t="shared" ca="1" si="86"/>
        <v>80+</v>
      </c>
    </row>
    <row r="1753" spans="1:6" x14ac:dyDescent="0.25">
      <c r="A1753">
        <f>'Active Log'!A1755</f>
        <v>0</v>
      </c>
      <c r="C1753">
        <f>'Active Log'!S1767</f>
        <v>0</v>
      </c>
      <c r="D1753">
        <f t="shared" si="84"/>
        <v>0</v>
      </c>
      <c r="E1753">
        <f t="shared" ca="1" si="85"/>
        <v>6450</v>
      </c>
      <c r="F1753" t="str">
        <f t="shared" ca="1" si="86"/>
        <v>80+</v>
      </c>
    </row>
    <row r="1754" spans="1:6" x14ac:dyDescent="0.25">
      <c r="A1754">
        <f>'Active Log'!A1756</f>
        <v>0</v>
      </c>
      <c r="C1754">
        <f>'Active Log'!S1768</f>
        <v>0</v>
      </c>
      <c r="D1754">
        <f t="shared" si="84"/>
        <v>0</v>
      </c>
      <c r="E1754">
        <f t="shared" ca="1" si="85"/>
        <v>6450</v>
      </c>
      <c r="F1754" t="str">
        <f t="shared" ca="1" si="86"/>
        <v>80+</v>
      </c>
    </row>
    <row r="1755" spans="1:6" x14ac:dyDescent="0.25">
      <c r="A1755">
        <f>'Active Log'!A1757</f>
        <v>0</v>
      </c>
      <c r="C1755">
        <f>'Active Log'!S1769</f>
        <v>0</v>
      </c>
      <c r="D1755">
        <f t="shared" si="84"/>
        <v>0</v>
      </c>
      <c r="E1755">
        <f t="shared" ca="1" si="85"/>
        <v>6450</v>
      </c>
      <c r="F1755" t="str">
        <f t="shared" ca="1" si="86"/>
        <v>80+</v>
      </c>
    </row>
    <row r="1756" spans="1:6" x14ac:dyDescent="0.25">
      <c r="A1756">
        <f>'Active Log'!A1758</f>
        <v>0</v>
      </c>
      <c r="C1756">
        <f>'Active Log'!S1770</f>
        <v>0</v>
      </c>
      <c r="D1756">
        <f t="shared" si="84"/>
        <v>0</v>
      </c>
      <c r="E1756">
        <f t="shared" ca="1" si="85"/>
        <v>6450</v>
      </c>
      <c r="F1756" t="str">
        <f t="shared" ca="1" si="86"/>
        <v>80+</v>
      </c>
    </row>
    <row r="1757" spans="1:6" x14ac:dyDescent="0.25">
      <c r="A1757">
        <f>'Active Log'!A1759</f>
        <v>0</v>
      </c>
      <c r="C1757">
        <f>'Active Log'!S1771</f>
        <v>0</v>
      </c>
      <c r="D1757">
        <f t="shared" si="84"/>
        <v>0</v>
      </c>
      <c r="E1757">
        <f t="shared" ca="1" si="85"/>
        <v>6450</v>
      </c>
      <c r="F1757" t="str">
        <f t="shared" ca="1" si="86"/>
        <v>80+</v>
      </c>
    </row>
    <row r="1758" spans="1:6" x14ac:dyDescent="0.25">
      <c r="A1758">
        <f>'Active Log'!A1760</f>
        <v>0</v>
      </c>
      <c r="C1758">
        <f>'Active Log'!S1772</f>
        <v>0</v>
      </c>
      <c r="D1758">
        <f t="shared" si="84"/>
        <v>0</v>
      </c>
      <c r="E1758">
        <f t="shared" ca="1" si="85"/>
        <v>6450</v>
      </c>
      <c r="F1758" t="str">
        <f t="shared" ca="1" si="86"/>
        <v>80+</v>
      </c>
    </row>
    <row r="1759" spans="1:6" x14ac:dyDescent="0.25">
      <c r="A1759">
        <f>'Active Log'!A1761</f>
        <v>0</v>
      </c>
      <c r="C1759">
        <f>'Active Log'!S1773</f>
        <v>0</v>
      </c>
      <c r="D1759">
        <f t="shared" si="84"/>
        <v>0</v>
      </c>
      <c r="E1759">
        <f t="shared" ca="1" si="85"/>
        <v>6450</v>
      </c>
      <c r="F1759" t="str">
        <f t="shared" ca="1" si="86"/>
        <v>80+</v>
      </c>
    </row>
    <row r="1760" spans="1:6" x14ac:dyDescent="0.25">
      <c r="A1760">
        <f>'Active Log'!A1762</f>
        <v>0</v>
      </c>
      <c r="C1760">
        <f>'Active Log'!S1774</f>
        <v>0</v>
      </c>
      <c r="D1760">
        <f t="shared" si="84"/>
        <v>0</v>
      </c>
      <c r="E1760">
        <f t="shared" ca="1" si="85"/>
        <v>6450</v>
      </c>
      <c r="F1760" t="str">
        <f t="shared" ca="1" si="86"/>
        <v>80+</v>
      </c>
    </row>
    <row r="1761" spans="1:6" x14ac:dyDescent="0.25">
      <c r="A1761">
        <f>'Active Log'!A1763</f>
        <v>0</v>
      </c>
      <c r="C1761">
        <f>'Active Log'!S1775</f>
        <v>0</v>
      </c>
      <c r="D1761">
        <f t="shared" si="84"/>
        <v>0</v>
      </c>
      <c r="E1761">
        <f t="shared" ca="1" si="85"/>
        <v>6450</v>
      </c>
      <c r="F1761" t="str">
        <f t="shared" ca="1" si="86"/>
        <v>80+</v>
      </c>
    </row>
    <row r="1762" spans="1:6" x14ac:dyDescent="0.25">
      <c r="A1762">
        <f>'Active Log'!A1764</f>
        <v>0</v>
      </c>
      <c r="C1762">
        <f>'Active Log'!S1776</f>
        <v>0</v>
      </c>
      <c r="D1762">
        <f t="shared" si="84"/>
        <v>0</v>
      </c>
      <c r="E1762">
        <f t="shared" ca="1" si="85"/>
        <v>6450</v>
      </c>
      <c r="F1762" t="str">
        <f t="shared" ca="1" si="86"/>
        <v>80+</v>
      </c>
    </row>
    <row r="1763" spans="1:6" x14ac:dyDescent="0.25">
      <c r="A1763">
        <f>'Active Log'!A1765</f>
        <v>0</v>
      </c>
      <c r="C1763">
        <f>'Active Log'!S1777</f>
        <v>0</v>
      </c>
      <c r="D1763">
        <f t="shared" si="84"/>
        <v>0</v>
      </c>
      <c r="E1763">
        <f t="shared" ca="1" si="85"/>
        <v>6450</v>
      </c>
      <c r="F1763" t="str">
        <f t="shared" ca="1" si="86"/>
        <v>80+</v>
      </c>
    </row>
    <row r="1764" spans="1:6" x14ac:dyDescent="0.25">
      <c r="A1764">
        <f>'Active Log'!A1766</f>
        <v>0</v>
      </c>
      <c r="C1764">
        <f>'Active Log'!S1778</f>
        <v>0</v>
      </c>
      <c r="D1764">
        <f t="shared" si="84"/>
        <v>0</v>
      </c>
      <c r="E1764">
        <f t="shared" ca="1" si="85"/>
        <v>6450</v>
      </c>
      <c r="F1764" t="str">
        <f t="shared" ca="1" si="86"/>
        <v>80+</v>
      </c>
    </row>
    <row r="1765" spans="1:6" x14ac:dyDescent="0.25">
      <c r="A1765">
        <f>'Active Log'!A1767</f>
        <v>0</v>
      </c>
      <c r="C1765">
        <f>'Active Log'!S1779</f>
        <v>0</v>
      </c>
      <c r="D1765">
        <f t="shared" si="84"/>
        <v>0</v>
      </c>
      <c r="E1765">
        <f t="shared" ca="1" si="85"/>
        <v>6450</v>
      </c>
      <c r="F1765" t="str">
        <f t="shared" ca="1" si="86"/>
        <v>80+</v>
      </c>
    </row>
    <row r="1766" spans="1:6" x14ac:dyDescent="0.25">
      <c r="A1766">
        <f>'Active Log'!A1768</f>
        <v>0</v>
      </c>
      <c r="C1766">
        <f>'Active Log'!S1780</f>
        <v>0</v>
      </c>
      <c r="D1766">
        <f t="shared" si="84"/>
        <v>0</v>
      </c>
      <c r="E1766">
        <f t="shared" ca="1" si="85"/>
        <v>6450</v>
      </c>
      <c r="F1766" t="str">
        <f t="shared" ca="1" si="86"/>
        <v>80+</v>
      </c>
    </row>
    <row r="1767" spans="1:6" x14ac:dyDescent="0.25">
      <c r="A1767">
        <f>'Active Log'!A1769</f>
        <v>0</v>
      </c>
      <c r="C1767">
        <f>'Active Log'!S1781</f>
        <v>0</v>
      </c>
      <c r="D1767">
        <f t="shared" si="84"/>
        <v>0</v>
      </c>
      <c r="E1767">
        <f t="shared" ca="1" si="85"/>
        <v>6450</v>
      </c>
      <c r="F1767" t="str">
        <f t="shared" ca="1" si="86"/>
        <v>80+</v>
      </c>
    </row>
    <row r="1768" spans="1:6" x14ac:dyDescent="0.25">
      <c r="A1768">
        <f>'Active Log'!A1770</f>
        <v>0</v>
      </c>
      <c r="C1768">
        <f>'Active Log'!S1782</f>
        <v>0</v>
      </c>
      <c r="D1768">
        <f t="shared" si="84"/>
        <v>0</v>
      </c>
      <c r="E1768">
        <f t="shared" ca="1" si="85"/>
        <v>6450</v>
      </c>
      <c r="F1768" t="str">
        <f t="shared" ca="1" si="86"/>
        <v>80+</v>
      </c>
    </row>
    <row r="1769" spans="1:6" x14ac:dyDescent="0.25">
      <c r="A1769">
        <f>'Active Log'!A1771</f>
        <v>0</v>
      </c>
      <c r="C1769">
        <f>'Active Log'!S1783</f>
        <v>0</v>
      </c>
      <c r="D1769">
        <f t="shared" si="84"/>
        <v>0</v>
      </c>
      <c r="E1769">
        <f t="shared" ca="1" si="85"/>
        <v>6450</v>
      </c>
      <c r="F1769" t="str">
        <f t="shared" ca="1" si="86"/>
        <v>80+</v>
      </c>
    </row>
    <row r="1770" spans="1:6" x14ac:dyDescent="0.25">
      <c r="A1770">
        <f>'Active Log'!A1772</f>
        <v>0</v>
      </c>
      <c r="C1770">
        <f>'Active Log'!S1784</f>
        <v>0</v>
      </c>
      <c r="D1770">
        <f t="shared" si="84"/>
        <v>0</v>
      </c>
      <c r="E1770">
        <f t="shared" ca="1" si="85"/>
        <v>6450</v>
      </c>
      <c r="F1770" t="str">
        <f t="shared" ca="1" si="86"/>
        <v>80+</v>
      </c>
    </row>
    <row r="1771" spans="1:6" x14ac:dyDescent="0.25">
      <c r="A1771">
        <f>'Active Log'!A1773</f>
        <v>0</v>
      </c>
      <c r="C1771">
        <f>'Active Log'!S1785</f>
        <v>0</v>
      </c>
      <c r="D1771">
        <f t="shared" si="84"/>
        <v>0</v>
      </c>
      <c r="E1771">
        <f t="shared" ca="1" si="85"/>
        <v>6450</v>
      </c>
      <c r="F1771" t="str">
        <f t="shared" ca="1" si="86"/>
        <v>80+</v>
      </c>
    </row>
    <row r="1772" spans="1:6" x14ac:dyDescent="0.25">
      <c r="A1772">
        <f>'Active Log'!A1774</f>
        <v>0</v>
      </c>
      <c r="C1772">
        <f>'Active Log'!S1786</f>
        <v>0</v>
      </c>
      <c r="D1772">
        <f t="shared" si="84"/>
        <v>0</v>
      </c>
      <c r="E1772">
        <f t="shared" ca="1" si="85"/>
        <v>6450</v>
      </c>
      <c r="F1772" t="str">
        <f t="shared" ca="1" si="86"/>
        <v>80+</v>
      </c>
    </row>
    <row r="1773" spans="1:6" x14ac:dyDescent="0.25">
      <c r="A1773">
        <f>'Active Log'!A1775</f>
        <v>0</v>
      </c>
      <c r="C1773">
        <f>'Active Log'!S1787</f>
        <v>0</v>
      </c>
      <c r="D1773">
        <f t="shared" si="84"/>
        <v>0</v>
      </c>
      <c r="E1773">
        <f t="shared" ca="1" si="85"/>
        <v>6450</v>
      </c>
      <c r="F1773" t="str">
        <f t="shared" ca="1" si="86"/>
        <v>80+</v>
      </c>
    </row>
    <row r="1774" spans="1:6" x14ac:dyDescent="0.25">
      <c r="A1774">
        <f>'Active Log'!A1776</f>
        <v>0</v>
      </c>
      <c r="C1774">
        <f>'Active Log'!S1788</f>
        <v>0</v>
      </c>
      <c r="D1774">
        <f t="shared" si="84"/>
        <v>0</v>
      </c>
      <c r="E1774">
        <f t="shared" ca="1" si="85"/>
        <v>6450</v>
      </c>
      <c r="F1774" t="str">
        <f t="shared" ca="1" si="86"/>
        <v>80+</v>
      </c>
    </row>
    <row r="1775" spans="1:6" x14ac:dyDescent="0.25">
      <c r="A1775">
        <f>'Active Log'!A1777</f>
        <v>0</v>
      </c>
      <c r="C1775">
        <f>'Active Log'!S1789</f>
        <v>0</v>
      </c>
      <c r="D1775">
        <f t="shared" si="84"/>
        <v>0</v>
      </c>
      <c r="E1775">
        <f t="shared" ca="1" si="85"/>
        <v>6450</v>
      </c>
      <c r="F1775" t="str">
        <f t="shared" ca="1" si="86"/>
        <v>80+</v>
      </c>
    </row>
    <row r="1776" spans="1:6" x14ac:dyDescent="0.25">
      <c r="A1776">
        <f>'Active Log'!A1778</f>
        <v>0</v>
      </c>
      <c r="C1776">
        <f>'Active Log'!S1790</f>
        <v>0</v>
      </c>
      <c r="D1776">
        <f t="shared" si="84"/>
        <v>0</v>
      </c>
      <c r="E1776">
        <f t="shared" ca="1" si="85"/>
        <v>6450</v>
      </c>
      <c r="F1776" t="str">
        <f t="shared" ca="1" si="86"/>
        <v>80+</v>
      </c>
    </row>
    <row r="1777" spans="1:6" x14ac:dyDescent="0.25">
      <c r="A1777">
        <f>'Active Log'!A1779</f>
        <v>0</v>
      </c>
      <c r="C1777">
        <f>'Active Log'!S1791</f>
        <v>0</v>
      </c>
      <c r="D1777">
        <f t="shared" si="84"/>
        <v>0</v>
      </c>
      <c r="E1777">
        <f t="shared" ca="1" si="85"/>
        <v>6450</v>
      </c>
      <c r="F1777" t="str">
        <f t="shared" ca="1" si="86"/>
        <v>80+</v>
      </c>
    </row>
    <row r="1778" spans="1:6" x14ac:dyDescent="0.25">
      <c r="A1778">
        <f>'Active Log'!A1780</f>
        <v>0</v>
      </c>
      <c r="C1778">
        <f>'Active Log'!S1792</f>
        <v>0</v>
      </c>
      <c r="D1778">
        <f t="shared" si="84"/>
        <v>0</v>
      </c>
      <c r="E1778">
        <f t="shared" ca="1" si="85"/>
        <v>6450</v>
      </c>
      <c r="F1778" t="str">
        <f t="shared" ca="1" si="86"/>
        <v>80+</v>
      </c>
    </row>
    <row r="1779" spans="1:6" x14ac:dyDescent="0.25">
      <c r="A1779">
        <f>'Active Log'!A1781</f>
        <v>0</v>
      </c>
      <c r="C1779">
        <f>'Active Log'!S1793</f>
        <v>0</v>
      </c>
      <c r="D1779">
        <f t="shared" si="84"/>
        <v>0</v>
      </c>
      <c r="E1779">
        <f t="shared" ca="1" si="85"/>
        <v>6450</v>
      </c>
      <c r="F1779" t="str">
        <f t="shared" ca="1" si="86"/>
        <v>80+</v>
      </c>
    </row>
    <row r="1780" spans="1:6" x14ac:dyDescent="0.25">
      <c r="A1780">
        <f>'Active Log'!A1782</f>
        <v>0</v>
      </c>
      <c r="C1780">
        <f>'Active Log'!S1794</f>
        <v>0</v>
      </c>
      <c r="D1780">
        <f t="shared" si="84"/>
        <v>0</v>
      </c>
      <c r="E1780">
        <f t="shared" ca="1" si="85"/>
        <v>6450</v>
      </c>
      <c r="F1780" t="str">
        <f t="shared" ca="1" si="86"/>
        <v>80+</v>
      </c>
    </row>
    <row r="1781" spans="1:6" x14ac:dyDescent="0.25">
      <c r="A1781">
        <f>'Active Log'!A1783</f>
        <v>0</v>
      </c>
      <c r="C1781">
        <f>'Active Log'!S1795</f>
        <v>0</v>
      </c>
      <c r="D1781">
        <f t="shared" si="84"/>
        <v>0</v>
      </c>
      <c r="E1781">
        <f t="shared" ca="1" si="85"/>
        <v>6450</v>
      </c>
      <c r="F1781" t="str">
        <f t="shared" ca="1" si="86"/>
        <v>80+</v>
      </c>
    </row>
    <row r="1782" spans="1:6" x14ac:dyDescent="0.25">
      <c r="A1782">
        <f>'Active Log'!A1784</f>
        <v>0</v>
      </c>
      <c r="C1782">
        <f>'Active Log'!S1796</f>
        <v>0</v>
      </c>
      <c r="D1782">
        <f t="shared" si="84"/>
        <v>0</v>
      </c>
      <c r="E1782">
        <f t="shared" ca="1" si="85"/>
        <v>6450</v>
      </c>
      <c r="F1782" t="str">
        <f t="shared" ca="1" si="86"/>
        <v>80+</v>
      </c>
    </row>
    <row r="1783" spans="1:6" x14ac:dyDescent="0.25">
      <c r="A1783">
        <f>'Active Log'!A1785</f>
        <v>0</v>
      </c>
      <c r="C1783">
        <f>'Active Log'!S1797</f>
        <v>0</v>
      </c>
      <c r="D1783">
        <f t="shared" si="84"/>
        <v>0</v>
      </c>
      <c r="E1783">
        <f t="shared" ca="1" si="85"/>
        <v>6450</v>
      </c>
      <c r="F1783" t="str">
        <f t="shared" ca="1" si="86"/>
        <v>80+</v>
      </c>
    </row>
    <row r="1784" spans="1:6" x14ac:dyDescent="0.25">
      <c r="A1784">
        <f>'Active Log'!A1786</f>
        <v>0</v>
      </c>
      <c r="C1784">
        <f>'Active Log'!S1798</f>
        <v>0</v>
      </c>
      <c r="D1784">
        <f t="shared" si="84"/>
        <v>0</v>
      </c>
      <c r="E1784">
        <f t="shared" ca="1" si="85"/>
        <v>6450</v>
      </c>
      <c r="F1784" t="str">
        <f t="shared" ca="1" si="86"/>
        <v>80+</v>
      </c>
    </row>
    <row r="1785" spans="1:6" x14ac:dyDescent="0.25">
      <c r="A1785">
        <f>'Active Log'!A1787</f>
        <v>0</v>
      </c>
      <c r="C1785">
        <f>'Active Log'!S1799</f>
        <v>0</v>
      </c>
      <c r="D1785">
        <f t="shared" si="84"/>
        <v>0</v>
      </c>
      <c r="E1785">
        <f t="shared" ca="1" si="85"/>
        <v>6450</v>
      </c>
      <c r="F1785" t="str">
        <f t="shared" ca="1" si="86"/>
        <v>80+</v>
      </c>
    </row>
    <row r="1786" spans="1:6" x14ac:dyDescent="0.25">
      <c r="A1786">
        <f>'Active Log'!A1788</f>
        <v>0</v>
      </c>
      <c r="C1786">
        <f>'Active Log'!S1800</f>
        <v>0</v>
      </c>
      <c r="D1786">
        <f t="shared" si="84"/>
        <v>0</v>
      </c>
      <c r="E1786">
        <f t="shared" ca="1" si="85"/>
        <v>6450</v>
      </c>
      <c r="F1786" t="str">
        <f t="shared" ca="1" si="86"/>
        <v>80+</v>
      </c>
    </row>
    <row r="1787" spans="1:6" x14ac:dyDescent="0.25">
      <c r="A1787">
        <f>'Active Log'!A1789</f>
        <v>0</v>
      </c>
      <c r="C1787">
        <f>'Active Log'!S1801</f>
        <v>0</v>
      </c>
      <c r="D1787">
        <f t="shared" si="84"/>
        <v>0</v>
      </c>
      <c r="E1787">
        <f t="shared" ca="1" si="85"/>
        <v>6450</v>
      </c>
      <c r="F1787" t="str">
        <f t="shared" ca="1" si="86"/>
        <v>80+</v>
      </c>
    </row>
    <row r="1788" spans="1:6" x14ac:dyDescent="0.25">
      <c r="A1788">
        <f>'Active Log'!A1790</f>
        <v>0</v>
      </c>
      <c r="C1788">
        <f>'Active Log'!S1802</f>
        <v>0</v>
      </c>
      <c r="D1788">
        <f t="shared" si="84"/>
        <v>0</v>
      </c>
      <c r="E1788">
        <f t="shared" ca="1" si="85"/>
        <v>6450</v>
      </c>
      <c r="F1788" t="str">
        <f t="shared" ca="1" si="86"/>
        <v>80+</v>
      </c>
    </row>
    <row r="1789" spans="1:6" x14ac:dyDescent="0.25">
      <c r="A1789">
        <f>'Active Log'!A1791</f>
        <v>0</v>
      </c>
      <c r="C1789">
        <f>'Active Log'!S1803</f>
        <v>0</v>
      </c>
      <c r="D1789">
        <f t="shared" si="84"/>
        <v>0</v>
      </c>
      <c r="E1789">
        <f t="shared" ca="1" si="85"/>
        <v>6450</v>
      </c>
      <c r="F1789" t="str">
        <f t="shared" ca="1" si="86"/>
        <v>80+</v>
      </c>
    </row>
    <row r="1790" spans="1:6" x14ac:dyDescent="0.25">
      <c r="A1790">
        <f>'Active Log'!A1792</f>
        <v>0</v>
      </c>
      <c r="C1790">
        <f>'Active Log'!S1804</f>
        <v>0</v>
      </c>
      <c r="D1790">
        <f t="shared" si="84"/>
        <v>0</v>
      </c>
      <c r="E1790">
        <f t="shared" ca="1" si="85"/>
        <v>6450</v>
      </c>
      <c r="F1790" t="str">
        <f t="shared" ca="1" si="86"/>
        <v>80+</v>
      </c>
    </row>
    <row r="1791" spans="1:6" x14ac:dyDescent="0.25">
      <c r="A1791">
        <f>'Active Log'!A1793</f>
        <v>0</v>
      </c>
      <c r="C1791">
        <f>'Active Log'!S1805</f>
        <v>0</v>
      </c>
      <c r="D1791">
        <f t="shared" si="84"/>
        <v>0</v>
      </c>
      <c r="E1791">
        <f t="shared" ca="1" si="85"/>
        <v>6450</v>
      </c>
      <c r="F1791" t="str">
        <f t="shared" ca="1" si="86"/>
        <v>80+</v>
      </c>
    </row>
    <row r="1792" spans="1:6" x14ac:dyDescent="0.25">
      <c r="A1792">
        <f>'Active Log'!A1794</f>
        <v>0</v>
      </c>
      <c r="C1792">
        <f>'Active Log'!S1806</f>
        <v>0</v>
      </c>
      <c r="D1792">
        <f t="shared" si="84"/>
        <v>0</v>
      </c>
      <c r="E1792">
        <f t="shared" ca="1" si="85"/>
        <v>6450</v>
      </c>
      <c r="F1792" t="str">
        <f t="shared" ca="1" si="86"/>
        <v>80+</v>
      </c>
    </row>
    <row r="1793" spans="1:6" x14ac:dyDescent="0.25">
      <c r="A1793">
        <f>'Active Log'!A1795</f>
        <v>0</v>
      </c>
      <c r="C1793">
        <f>'Active Log'!S1807</f>
        <v>0</v>
      </c>
      <c r="D1793">
        <f t="shared" si="84"/>
        <v>0</v>
      </c>
      <c r="E1793">
        <f t="shared" ca="1" si="85"/>
        <v>6450</v>
      </c>
      <c r="F1793" t="str">
        <f t="shared" ca="1" si="86"/>
        <v>80+</v>
      </c>
    </row>
    <row r="1794" spans="1:6" x14ac:dyDescent="0.25">
      <c r="A1794">
        <f>'Active Log'!A1796</f>
        <v>0</v>
      </c>
      <c r="C1794">
        <f>'Active Log'!S1808</f>
        <v>0</v>
      </c>
      <c r="D1794">
        <f t="shared" ref="D1794:D1857" si="87">IF(COUNTIFS($A$2:$A$1048576, A1794, $C$2:$C$1048576, "complete")&gt;0, "", _xlfn.MAXIFS($B$2:$B$1048576, $A$2:$A$1048576, A1794, $C$2:$C$1048576, "&lt;&gt;complete"))</f>
        <v>0</v>
      </c>
      <c r="E1794">
        <f t="shared" ref="E1794:E1857" ca="1" si="88">IF(D1794&lt;&gt;"", FLOOR((TODAY()-D1794)/7,1), "")</f>
        <v>6450</v>
      </c>
      <c r="F1794" t="str">
        <f t="shared" ref="F1794:F1857" ca="1" si="89">IF(E1794&lt;&gt;"", VLOOKUP(E1794, $H$2:$I$32, 2, TRUE), "")</f>
        <v>80+</v>
      </c>
    </row>
    <row r="1795" spans="1:6" x14ac:dyDescent="0.25">
      <c r="A1795">
        <f>'Active Log'!A1797</f>
        <v>0</v>
      </c>
      <c r="C1795">
        <f>'Active Log'!S1809</f>
        <v>0</v>
      </c>
      <c r="D1795">
        <f t="shared" si="87"/>
        <v>0</v>
      </c>
      <c r="E1795">
        <f t="shared" ca="1" si="88"/>
        <v>6450</v>
      </c>
      <c r="F1795" t="str">
        <f t="shared" ca="1" si="89"/>
        <v>80+</v>
      </c>
    </row>
    <row r="1796" spans="1:6" x14ac:dyDescent="0.25">
      <c r="A1796">
        <f>'Active Log'!A1798</f>
        <v>0</v>
      </c>
      <c r="C1796">
        <f>'Active Log'!S1810</f>
        <v>0</v>
      </c>
      <c r="D1796">
        <f t="shared" si="87"/>
        <v>0</v>
      </c>
      <c r="E1796">
        <f t="shared" ca="1" si="88"/>
        <v>6450</v>
      </c>
      <c r="F1796" t="str">
        <f t="shared" ca="1" si="89"/>
        <v>80+</v>
      </c>
    </row>
    <row r="1797" spans="1:6" x14ac:dyDescent="0.25">
      <c r="A1797">
        <f>'Active Log'!A1799</f>
        <v>0</v>
      </c>
      <c r="C1797">
        <f>'Active Log'!S1811</f>
        <v>0</v>
      </c>
      <c r="D1797">
        <f t="shared" si="87"/>
        <v>0</v>
      </c>
      <c r="E1797">
        <f t="shared" ca="1" si="88"/>
        <v>6450</v>
      </c>
      <c r="F1797" t="str">
        <f t="shared" ca="1" si="89"/>
        <v>80+</v>
      </c>
    </row>
    <row r="1798" spans="1:6" x14ac:dyDescent="0.25">
      <c r="A1798">
        <f>'Active Log'!A1800</f>
        <v>0</v>
      </c>
      <c r="C1798">
        <f>'Active Log'!S1812</f>
        <v>0</v>
      </c>
      <c r="D1798">
        <f t="shared" si="87"/>
        <v>0</v>
      </c>
      <c r="E1798">
        <f t="shared" ca="1" si="88"/>
        <v>6450</v>
      </c>
      <c r="F1798" t="str">
        <f t="shared" ca="1" si="89"/>
        <v>80+</v>
      </c>
    </row>
    <row r="1799" spans="1:6" x14ac:dyDescent="0.25">
      <c r="A1799">
        <f>'Active Log'!A1801</f>
        <v>0</v>
      </c>
      <c r="C1799">
        <f>'Active Log'!S1813</f>
        <v>0</v>
      </c>
      <c r="D1799">
        <f t="shared" si="87"/>
        <v>0</v>
      </c>
      <c r="E1799">
        <f t="shared" ca="1" si="88"/>
        <v>6450</v>
      </c>
      <c r="F1799" t="str">
        <f t="shared" ca="1" si="89"/>
        <v>80+</v>
      </c>
    </row>
    <row r="1800" spans="1:6" x14ac:dyDescent="0.25">
      <c r="A1800">
        <f>'Active Log'!A1802</f>
        <v>0</v>
      </c>
      <c r="C1800">
        <f>'Active Log'!S1814</f>
        <v>0</v>
      </c>
      <c r="D1800">
        <f t="shared" si="87"/>
        <v>0</v>
      </c>
      <c r="E1800">
        <f t="shared" ca="1" si="88"/>
        <v>6450</v>
      </c>
      <c r="F1800" t="str">
        <f t="shared" ca="1" si="89"/>
        <v>80+</v>
      </c>
    </row>
    <row r="1801" spans="1:6" x14ac:dyDescent="0.25">
      <c r="A1801">
        <f>'Active Log'!A1803</f>
        <v>0</v>
      </c>
      <c r="C1801">
        <f>'Active Log'!S1815</f>
        <v>0</v>
      </c>
      <c r="D1801">
        <f t="shared" si="87"/>
        <v>0</v>
      </c>
      <c r="E1801">
        <f t="shared" ca="1" si="88"/>
        <v>6450</v>
      </c>
      <c r="F1801" t="str">
        <f t="shared" ca="1" si="89"/>
        <v>80+</v>
      </c>
    </row>
    <row r="1802" spans="1:6" x14ac:dyDescent="0.25">
      <c r="A1802">
        <f>'Active Log'!A1804</f>
        <v>0</v>
      </c>
      <c r="C1802">
        <f>'Active Log'!S1816</f>
        <v>0</v>
      </c>
      <c r="D1802">
        <f t="shared" si="87"/>
        <v>0</v>
      </c>
      <c r="E1802">
        <f t="shared" ca="1" si="88"/>
        <v>6450</v>
      </c>
      <c r="F1802" t="str">
        <f t="shared" ca="1" si="89"/>
        <v>80+</v>
      </c>
    </row>
    <row r="1803" spans="1:6" x14ac:dyDescent="0.25">
      <c r="A1803">
        <f>'Active Log'!A1805</f>
        <v>0</v>
      </c>
      <c r="C1803">
        <f>'Active Log'!S1817</f>
        <v>0</v>
      </c>
      <c r="D1803">
        <f t="shared" si="87"/>
        <v>0</v>
      </c>
      <c r="E1803">
        <f t="shared" ca="1" si="88"/>
        <v>6450</v>
      </c>
      <c r="F1803" t="str">
        <f t="shared" ca="1" si="89"/>
        <v>80+</v>
      </c>
    </row>
    <row r="1804" spans="1:6" x14ac:dyDescent="0.25">
      <c r="A1804">
        <f>'Active Log'!A1806</f>
        <v>0</v>
      </c>
      <c r="C1804">
        <f>'Active Log'!S1818</f>
        <v>0</v>
      </c>
      <c r="D1804">
        <f t="shared" si="87"/>
        <v>0</v>
      </c>
      <c r="E1804">
        <f t="shared" ca="1" si="88"/>
        <v>6450</v>
      </c>
      <c r="F1804" t="str">
        <f t="shared" ca="1" si="89"/>
        <v>80+</v>
      </c>
    </row>
    <row r="1805" spans="1:6" x14ac:dyDescent="0.25">
      <c r="A1805">
        <f>'Active Log'!A1807</f>
        <v>0</v>
      </c>
      <c r="C1805">
        <f>'Active Log'!S1819</f>
        <v>0</v>
      </c>
      <c r="D1805">
        <f t="shared" si="87"/>
        <v>0</v>
      </c>
      <c r="E1805">
        <f t="shared" ca="1" si="88"/>
        <v>6450</v>
      </c>
      <c r="F1805" t="str">
        <f t="shared" ca="1" si="89"/>
        <v>80+</v>
      </c>
    </row>
    <row r="1806" spans="1:6" x14ac:dyDescent="0.25">
      <c r="A1806">
        <f>'Active Log'!A1808</f>
        <v>0</v>
      </c>
      <c r="C1806">
        <f>'Active Log'!S1820</f>
        <v>0</v>
      </c>
      <c r="D1806">
        <f t="shared" si="87"/>
        <v>0</v>
      </c>
      <c r="E1806">
        <f t="shared" ca="1" si="88"/>
        <v>6450</v>
      </c>
      <c r="F1806" t="str">
        <f t="shared" ca="1" si="89"/>
        <v>80+</v>
      </c>
    </row>
    <row r="1807" spans="1:6" x14ac:dyDescent="0.25">
      <c r="A1807">
        <f>'Active Log'!A1809</f>
        <v>0</v>
      </c>
      <c r="C1807">
        <f>'Active Log'!S1821</f>
        <v>0</v>
      </c>
      <c r="D1807">
        <f t="shared" si="87"/>
        <v>0</v>
      </c>
      <c r="E1807">
        <f t="shared" ca="1" si="88"/>
        <v>6450</v>
      </c>
      <c r="F1807" t="str">
        <f t="shared" ca="1" si="89"/>
        <v>80+</v>
      </c>
    </row>
    <row r="1808" spans="1:6" x14ac:dyDescent="0.25">
      <c r="A1808">
        <f>'Active Log'!A1810</f>
        <v>0</v>
      </c>
      <c r="C1808">
        <f>'Active Log'!S1822</f>
        <v>0</v>
      </c>
      <c r="D1808">
        <f t="shared" si="87"/>
        <v>0</v>
      </c>
      <c r="E1808">
        <f t="shared" ca="1" si="88"/>
        <v>6450</v>
      </c>
      <c r="F1808" t="str">
        <f t="shared" ca="1" si="89"/>
        <v>80+</v>
      </c>
    </row>
    <row r="1809" spans="1:6" x14ac:dyDescent="0.25">
      <c r="A1809">
        <f>'Active Log'!A1811</f>
        <v>0</v>
      </c>
      <c r="C1809">
        <f>'Active Log'!S1823</f>
        <v>0</v>
      </c>
      <c r="D1809">
        <f t="shared" si="87"/>
        <v>0</v>
      </c>
      <c r="E1809">
        <f t="shared" ca="1" si="88"/>
        <v>6450</v>
      </c>
      <c r="F1809" t="str">
        <f t="shared" ca="1" si="89"/>
        <v>80+</v>
      </c>
    </row>
    <row r="1810" spans="1:6" x14ac:dyDescent="0.25">
      <c r="A1810">
        <f>'Active Log'!A1812</f>
        <v>0</v>
      </c>
      <c r="C1810">
        <f>'Active Log'!S1824</f>
        <v>0</v>
      </c>
      <c r="D1810">
        <f t="shared" si="87"/>
        <v>0</v>
      </c>
      <c r="E1810">
        <f t="shared" ca="1" si="88"/>
        <v>6450</v>
      </c>
      <c r="F1810" t="str">
        <f t="shared" ca="1" si="89"/>
        <v>80+</v>
      </c>
    </row>
    <row r="1811" spans="1:6" x14ac:dyDescent="0.25">
      <c r="A1811">
        <f>'Active Log'!A1813</f>
        <v>0</v>
      </c>
      <c r="C1811">
        <f>'Active Log'!S1825</f>
        <v>0</v>
      </c>
      <c r="D1811">
        <f t="shared" si="87"/>
        <v>0</v>
      </c>
      <c r="E1811">
        <f t="shared" ca="1" si="88"/>
        <v>6450</v>
      </c>
      <c r="F1811" t="str">
        <f t="shared" ca="1" si="89"/>
        <v>80+</v>
      </c>
    </row>
    <row r="1812" spans="1:6" x14ac:dyDescent="0.25">
      <c r="A1812">
        <f>'Active Log'!A1814</f>
        <v>0</v>
      </c>
      <c r="C1812">
        <f>'Active Log'!S1826</f>
        <v>0</v>
      </c>
      <c r="D1812">
        <f t="shared" si="87"/>
        <v>0</v>
      </c>
      <c r="E1812">
        <f t="shared" ca="1" si="88"/>
        <v>6450</v>
      </c>
      <c r="F1812" t="str">
        <f t="shared" ca="1" si="89"/>
        <v>80+</v>
      </c>
    </row>
    <row r="1813" spans="1:6" x14ac:dyDescent="0.25">
      <c r="A1813">
        <f>'Active Log'!A1815</f>
        <v>0</v>
      </c>
      <c r="C1813">
        <f>'Active Log'!S1827</f>
        <v>0</v>
      </c>
      <c r="D1813">
        <f t="shared" si="87"/>
        <v>0</v>
      </c>
      <c r="E1813">
        <f t="shared" ca="1" si="88"/>
        <v>6450</v>
      </c>
      <c r="F1813" t="str">
        <f t="shared" ca="1" si="89"/>
        <v>80+</v>
      </c>
    </row>
    <row r="1814" spans="1:6" x14ac:dyDescent="0.25">
      <c r="A1814">
        <f>'Active Log'!A1816</f>
        <v>0</v>
      </c>
      <c r="C1814">
        <f>'Active Log'!S1828</f>
        <v>0</v>
      </c>
      <c r="D1814">
        <f t="shared" si="87"/>
        <v>0</v>
      </c>
      <c r="E1814">
        <f t="shared" ca="1" si="88"/>
        <v>6450</v>
      </c>
      <c r="F1814" t="str">
        <f t="shared" ca="1" si="89"/>
        <v>80+</v>
      </c>
    </row>
    <row r="1815" spans="1:6" x14ac:dyDescent="0.25">
      <c r="A1815">
        <f>'Active Log'!A1817</f>
        <v>0</v>
      </c>
      <c r="C1815">
        <f>'Active Log'!S1829</f>
        <v>0</v>
      </c>
      <c r="D1815">
        <f t="shared" si="87"/>
        <v>0</v>
      </c>
      <c r="E1815">
        <f t="shared" ca="1" si="88"/>
        <v>6450</v>
      </c>
      <c r="F1815" t="str">
        <f t="shared" ca="1" si="89"/>
        <v>80+</v>
      </c>
    </row>
    <row r="1816" spans="1:6" x14ac:dyDescent="0.25">
      <c r="A1816">
        <f>'Active Log'!A1818</f>
        <v>0</v>
      </c>
      <c r="C1816">
        <f>'Active Log'!S1830</f>
        <v>0</v>
      </c>
      <c r="D1816">
        <f t="shared" si="87"/>
        <v>0</v>
      </c>
      <c r="E1816">
        <f t="shared" ca="1" si="88"/>
        <v>6450</v>
      </c>
      <c r="F1816" t="str">
        <f t="shared" ca="1" si="89"/>
        <v>80+</v>
      </c>
    </row>
    <row r="1817" spans="1:6" x14ac:dyDescent="0.25">
      <c r="A1817">
        <f>'Active Log'!A1819</f>
        <v>0</v>
      </c>
      <c r="C1817">
        <f>'Active Log'!S1831</f>
        <v>0</v>
      </c>
      <c r="D1817">
        <f t="shared" si="87"/>
        <v>0</v>
      </c>
      <c r="E1817">
        <f t="shared" ca="1" si="88"/>
        <v>6450</v>
      </c>
      <c r="F1817" t="str">
        <f t="shared" ca="1" si="89"/>
        <v>80+</v>
      </c>
    </row>
    <row r="1818" spans="1:6" x14ac:dyDescent="0.25">
      <c r="A1818">
        <f>'Active Log'!A1820</f>
        <v>0</v>
      </c>
      <c r="C1818">
        <f>'Active Log'!S1832</f>
        <v>0</v>
      </c>
      <c r="D1818">
        <f t="shared" si="87"/>
        <v>0</v>
      </c>
      <c r="E1818">
        <f t="shared" ca="1" si="88"/>
        <v>6450</v>
      </c>
      <c r="F1818" t="str">
        <f t="shared" ca="1" si="89"/>
        <v>80+</v>
      </c>
    </row>
    <row r="1819" spans="1:6" x14ac:dyDescent="0.25">
      <c r="A1819">
        <f>'Active Log'!A1821</f>
        <v>0</v>
      </c>
      <c r="C1819">
        <f>'Active Log'!S1833</f>
        <v>0</v>
      </c>
      <c r="D1819">
        <f t="shared" si="87"/>
        <v>0</v>
      </c>
      <c r="E1819">
        <f t="shared" ca="1" si="88"/>
        <v>6450</v>
      </c>
      <c r="F1819" t="str">
        <f t="shared" ca="1" si="89"/>
        <v>80+</v>
      </c>
    </row>
    <row r="1820" spans="1:6" x14ac:dyDescent="0.25">
      <c r="A1820">
        <f>'Active Log'!A1822</f>
        <v>0</v>
      </c>
      <c r="C1820">
        <f>'Active Log'!S1834</f>
        <v>0</v>
      </c>
      <c r="D1820">
        <f t="shared" si="87"/>
        <v>0</v>
      </c>
      <c r="E1820">
        <f t="shared" ca="1" si="88"/>
        <v>6450</v>
      </c>
      <c r="F1820" t="str">
        <f t="shared" ca="1" si="89"/>
        <v>80+</v>
      </c>
    </row>
    <row r="1821" spans="1:6" x14ac:dyDescent="0.25">
      <c r="A1821">
        <f>'Active Log'!A1823</f>
        <v>0</v>
      </c>
      <c r="C1821">
        <f>'Active Log'!S1835</f>
        <v>0</v>
      </c>
      <c r="D1821">
        <f t="shared" si="87"/>
        <v>0</v>
      </c>
      <c r="E1821">
        <f t="shared" ca="1" si="88"/>
        <v>6450</v>
      </c>
      <c r="F1821" t="str">
        <f t="shared" ca="1" si="89"/>
        <v>80+</v>
      </c>
    </row>
    <row r="1822" spans="1:6" x14ac:dyDescent="0.25">
      <c r="A1822">
        <f>'Active Log'!A1824</f>
        <v>0</v>
      </c>
      <c r="C1822">
        <f>'Active Log'!S1836</f>
        <v>0</v>
      </c>
      <c r="D1822">
        <f t="shared" si="87"/>
        <v>0</v>
      </c>
      <c r="E1822">
        <f t="shared" ca="1" si="88"/>
        <v>6450</v>
      </c>
      <c r="F1822" t="str">
        <f t="shared" ca="1" si="89"/>
        <v>80+</v>
      </c>
    </row>
    <row r="1823" spans="1:6" x14ac:dyDescent="0.25">
      <c r="A1823">
        <f>'Active Log'!A1825</f>
        <v>0</v>
      </c>
      <c r="C1823">
        <f>'Active Log'!S1837</f>
        <v>0</v>
      </c>
      <c r="D1823">
        <f t="shared" si="87"/>
        <v>0</v>
      </c>
      <c r="E1823">
        <f t="shared" ca="1" si="88"/>
        <v>6450</v>
      </c>
      <c r="F1823" t="str">
        <f t="shared" ca="1" si="89"/>
        <v>80+</v>
      </c>
    </row>
    <row r="1824" spans="1:6" x14ac:dyDescent="0.25">
      <c r="A1824">
        <f>'Active Log'!A1826</f>
        <v>0</v>
      </c>
      <c r="C1824">
        <f>'Active Log'!S1838</f>
        <v>0</v>
      </c>
      <c r="D1824">
        <f t="shared" si="87"/>
        <v>0</v>
      </c>
      <c r="E1824">
        <f t="shared" ca="1" si="88"/>
        <v>6450</v>
      </c>
      <c r="F1824" t="str">
        <f t="shared" ca="1" si="89"/>
        <v>80+</v>
      </c>
    </row>
    <row r="1825" spans="1:6" x14ac:dyDescent="0.25">
      <c r="A1825">
        <f>'Active Log'!A1827</f>
        <v>0</v>
      </c>
      <c r="C1825">
        <f>'Active Log'!S1839</f>
        <v>0</v>
      </c>
      <c r="D1825">
        <f t="shared" si="87"/>
        <v>0</v>
      </c>
      <c r="E1825">
        <f t="shared" ca="1" si="88"/>
        <v>6450</v>
      </c>
      <c r="F1825" t="str">
        <f t="shared" ca="1" si="89"/>
        <v>80+</v>
      </c>
    </row>
    <row r="1826" spans="1:6" x14ac:dyDescent="0.25">
      <c r="A1826">
        <f>'Active Log'!A1828</f>
        <v>0</v>
      </c>
      <c r="C1826">
        <f>'Active Log'!S1840</f>
        <v>0</v>
      </c>
      <c r="D1826">
        <f t="shared" si="87"/>
        <v>0</v>
      </c>
      <c r="E1826">
        <f t="shared" ca="1" si="88"/>
        <v>6450</v>
      </c>
      <c r="F1826" t="str">
        <f t="shared" ca="1" si="89"/>
        <v>80+</v>
      </c>
    </row>
    <row r="1827" spans="1:6" x14ac:dyDescent="0.25">
      <c r="A1827">
        <f>'Active Log'!A1829</f>
        <v>0</v>
      </c>
      <c r="C1827">
        <f>'Active Log'!S1841</f>
        <v>0</v>
      </c>
      <c r="D1827">
        <f t="shared" si="87"/>
        <v>0</v>
      </c>
      <c r="E1827">
        <f t="shared" ca="1" si="88"/>
        <v>6450</v>
      </c>
      <c r="F1827" t="str">
        <f t="shared" ca="1" si="89"/>
        <v>80+</v>
      </c>
    </row>
    <row r="1828" spans="1:6" x14ac:dyDescent="0.25">
      <c r="A1828">
        <f>'Active Log'!A1830</f>
        <v>0</v>
      </c>
      <c r="C1828">
        <f>'Active Log'!S1842</f>
        <v>0</v>
      </c>
      <c r="D1828">
        <f t="shared" si="87"/>
        <v>0</v>
      </c>
      <c r="E1828">
        <f t="shared" ca="1" si="88"/>
        <v>6450</v>
      </c>
      <c r="F1828" t="str">
        <f t="shared" ca="1" si="89"/>
        <v>80+</v>
      </c>
    </row>
    <row r="1829" spans="1:6" x14ac:dyDescent="0.25">
      <c r="A1829">
        <f>'Active Log'!A1831</f>
        <v>0</v>
      </c>
      <c r="C1829">
        <f>'Active Log'!S1843</f>
        <v>0</v>
      </c>
      <c r="D1829">
        <f t="shared" si="87"/>
        <v>0</v>
      </c>
      <c r="E1829">
        <f t="shared" ca="1" si="88"/>
        <v>6450</v>
      </c>
      <c r="F1829" t="str">
        <f t="shared" ca="1" si="89"/>
        <v>80+</v>
      </c>
    </row>
    <row r="1830" spans="1:6" x14ac:dyDescent="0.25">
      <c r="A1830">
        <f>'Active Log'!A1832</f>
        <v>0</v>
      </c>
      <c r="C1830">
        <f>'Active Log'!S1844</f>
        <v>0</v>
      </c>
      <c r="D1830">
        <f t="shared" si="87"/>
        <v>0</v>
      </c>
      <c r="E1830">
        <f t="shared" ca="1" si="88"/>
        <v>6450</v>
      </c>
      <c r="F1830" t="str">
        <f t="shared" ca="1" si="89"/>
        <v>80+</v>
      </c>
    </row>
    <row r="1831" spans="1:6" x14ac:dyDescent="0.25">
      <c r="A1831">
        <f>'Active Log'!A1833</f>
        <v>0</v>
      </c>
      <c r="C1831">
        <f>'Active Log'!S1845</f>
        <v>0</v>
      </c>
      <c r="D1831">
        <f t="shared" si="87"/>
        <v>0</v>
      </c>
      <c r="E1831">
        <f t="shared" ca="1" si="88"/>
        <v>6450</v>
      </c>
      <c r="F1831" t="str">
        <f t="shared" ca="1" si="89"/>
        <v>80+</v>
      </c>
    </row>
    <row r="1832" spans="1:6" x14ac:dyDescent="0.25">
      <c r="A1832">
        <f>'Active Log'!A1834</f>
        <v>0</v>
      </c>
      <c r="C1832">
        <f>'Active Log'!S1846</f>
        <v>0</v>
      </c>
      <c r="D1832">
        <f t="shared" si="87"/>
        <v>0</v>
      </c>
      <c r="E1832">
        <f t="shared" ca="1" si="88"/>
        <v>6450</v>
      </c>
      <c r="F1832" t="str">
        <f t="shared" ca="1" si="89"/>
        <v>80+</v>
      </c>
    </row>
    <row r="1833" spans="1:6" x14ac:dyDescent="0.25">
      <c r="A1833">
        <f>'Active Log'!A1835</f>
        <v>0</v>
      </c>
      <c r="C1833">
        <f>'Active Log'!S1847</f>
        <v>0</v>
      </c>
      <c r="D1833">
        <f t="shared" si="87"/>
        <v>0</v>
      </c>
      <c r="E1833">
        <f t="shared" ca="1" si="88"/>
        <v>6450</v>
      </c>
      <c r="F1833" t="str">
        <f t="shared" ca="1" si="89"/>
        <v>80+</v>
      </c>
    </row>
    <row r="1834" spans="1:6" x14ac:dyDescent="0.25">
      <c r="A1834">
        <f>'Active Log'!A1836</f>
        <v>0</v>
      </c>
      <c r="C1834">
        <f>'Active Log'!S1848</f>
        <v>0</v>
      </c>
      <c r="D1834">
        <f t="shared" si="87"/>
        <v>0</v>
      </c>
      <c r="E1834">
        <f t="shared" ca="1" si="88"/>
        <v>6450</v>
      </c>
      <c r="F1834" t="str">
        <f t="shared" ca="1" si="89"/>
        <v>80+</v>
      </c>
    </row>
    <row r="1835" spans="1:6" x14ac:dyDescent="0.25">
      <c r="A1835">
        <f>'Active Log'!A1837</f>
        <v>0</v>
      </c>
      <c r="C1835">
        <f>'Active Log'!S1849</f>
        <v>0</v>
      </c>
      <c r="D1835">
        <f t="shared" si="87"/>
        <v>0</v>
      </c>
      <c r="E1835">
        <f t="shared" ca="1" si="88"/>
        <v>6450</v>
      </c>
      <c r="F1835" t="str">
        <f t="shared" ca="1" si="89"/>
        <v>80+</v>
      </c>
    </row>
    <row r="1836" spans="1:6" x14ac:dyDescent="0.25">
      <c r="A1836">
        <f>'Active Log'!A1838</f>
        <v>0</v>
      </c>
      <c r="C1836">
        <f>'Active Log'!S1850</f>
        <v>0</v>
      </c>
      <c r="D1836">
        <f t="shared" si="87"/>
        <v>0</v>
      </c>
      <c r="E1836">
        <f t="shared" ca="1" si="88"/>
        <v>6450</v>
      </c>
      <c r="F1836" t="str">
        <f t="shared" ca="1" si="89"/>
        <v>80+</v>
      </c>
    </row>
    <row r="1837" spans="1:6" x14ac:dyDescent="0.25">
      <c r="A1837">
        <f>'Active Log'!A1839</f>
        <v>0</v>
      </c>
      <c r="C1837">
        <f>'Active Log'!S1851</f>
        <v>0</v>
      </c>
      <c r="D1837">
        <f t="shared" si="87"/>
        <v>0</v>
      </c>
      <c r="E1837">
        <f t="shared" ca="1" si="88"/>
        <v>6450</v>
      </c>
      <c r="F1837" t="str">
        <f t="shared" ca="1" si="89"/>
        <v>80+</v>
      </c>
    </row>
    <row r="1838" spans="1:6" x14ac:dyDescent="0.25">
      <c r="A1838">
        <f>'Active Log'!A1840</f>
        <v>0</v>
      </c>
      <c r="C1838">
        <f>'Active Log'!S1852</f>
        <v>0</v>
      </c>
      <c r="D1838">
        <f t="shared" si="87"/>
        <v>0</v>
      </c>
      <c r="E1838">
        <f t="shared" ca="1" si="88"/>
        <v>6450</v>
      </c>
      <c r="F1838" t="str">
        <f t="shared" ca="1" si="89"/>
        <v>80+</v>
      </c>
    </row>
    <row r="1839" spans="1:6" x14ac:dyDescent="0.25">
      <c r="A1839">
        <f>'Active Log'!A1841</f>
        <v>0</v>
      </c>
      <c r="C1839">
        <f>'Active Log'!S1853</f>
        <v>0</v>
      </c>
      <c r="D1839">
        <f t="shared" si="87"/>
        <v>0</v>
      </c>
      <c r="E1839">
        <f t="shared" ca="1" si="88"/>
        <v>6450</v>
      </c>
      <c r="F1839" t="str">
        <f t="shared" ca="1" si="89"/>
        <v>80+</v>
      </c>
    </row>
    <row r="1840" spans="1:6" x14ac:dyDescent="0.25">
      <c r="A1840">
        <f>'Active Log'!A1842</f>
        <v>0</v>
      </c>
      <c r="C1840">
        <f>'Active Log'!S1854</f>
        <v>0</v>
      </c>
      <c r="D1840">
        <f t="shared" si="87"/>
        <v>0</v>
      </c>
      <c r="E1840">
        <f t="shared" ca="1" si="88"/>
        <v>6450</v>
      </c>
      <c r="F1840" t="str">
        <f t="shared" ca="1" si="89"/>
        <v>80+</v>
      </c>
    </row>
    <row r="1841" spans="1:6" x14ac:dyDescent="0.25">
      <c r="A1841">
        <f>'Active Log'!A1843</f>
        <v>0</v>
      </c>
      <c r="C1841">
        <f>'Active Log'!S1855</f>
        <v>0</v>
      </c>
      <c r="D1841">
        <f t="shared" si="87"/>
        <v>0</v>
      </c>
      <c r="E1841">
        <f t="shared" ca="1" si="88"/>
        <v>6450</v>
      </c>
      <c r="F1841" t="str">
        <f t="shared" ca="1" si="89"/>
        <v>80+</v>
      </c>
    </row>
    <row r="1842" spans="1:6" x14ac:dyDescent="0.25">
      <c r="A1842">
        <f>'Active Log'!A1844</f>
        <v>0</v>
      </c>
      <c r="C1842">
        <f>'Active Log'!S1856</f>
        <v>0</v>
      </c>
      <c r="D1842">
        <f t="shared" si="87"/>
        <v>0</v>
      </c>
      <c r="E1842">
        <f t="shared" ca="1" si="88"/>
        <v>6450</v>
      </c>
      <c r="F1842" t="str">
        <f t="shared" ca="1" si="89"/>
        <v>80+</v>
      </c>
    </row>
    <row r="1843" spans="1:6" x14ac:dyDescent="0.25">
      <c r="A1843">
        <f>'Active Log'!A1845</f>
        <v>0</v>
      </c>
      <c r="C1843">
        <f>'Active Log'!S1857</f>
        <v>0</v>
      </c>
      <c r="D1843">
        <f t="shared" si="87"/>
        <v>0</v>
      </c>
      <c r="E1843">
        <f t="shared" ca="1" si="88"/>
        <v>6450</v>
      </c>
      <c r="F1843" t="str">
        <f t="shared" ca="1" si="89"/>
        <v>80+</v>
      </c>
    </row>
    <row r="1844" spans="1:6" x14ac:dyDescent="0.25">
      <c r="A1844">
        <f>'Active Log'!A1846</f>
        <v>0</v>
      </c>
      <c r="C1844">
        <f>'Active Log'!S1858</f>
        <v>0</v>
      </c>
      <c r="D1844">
        <f t="shared" si="87"/>
        <v>0</v>
      </c>
      <c r="E1844">
        <f t="shared" ca="1" si="88"/>
        <v>6450</v>
      </c>
      <c r="F1844" t="str">
        <f t="shared" ca="1" si="89"/>
        <v>80+</v>
      </c>
    </row>
    <row r="1845" spans="1:6" x14ac:dyDescent="0.25">
      <c r="A1845">
        <f>'Active Log'!A1847</f>
        <v>0</v>
      </c>
      <c r="C1845">
        <f>'Active Log'!S1859</f>
        <v>0</v>
      </c>
      <c r="D1845">
        <f t="shared" si="87"/>
        <v>0</v>
      </c>
      <c r="E1845">
        <f t="shared" ca="1" si="88"/>
        <v>6450</v>
      </c>
      <c r="F1845" t="str">
        <f t="shared" ca="1" si="89"/>
        <v>80+</v>
      </c>
    </row>
    <row r="1846" spans="1:6" x14ac:dyDescent="0.25">
      <c r="A1846">
        <f>'Active Log'!A1848</f>
        <v>0</v>
      </c>
      <c r="C1846">
        <f>'Active Log'!S1860</f>
        <v>0</v>
      </c>
      <c r="D1846">
        <f t="shared" si="87"/>
        <v>0</v>
      </c>
      <c r="E1846">
        <f t="shared" ca="1" si="88"/>
        <v>6450</v>
      </c>
      <c r="F1846" t="str">
        <f t="shared" ca="1" si="89"/>
        <v>80+</v>
      </c>
    </row>
    <row r="1847" spans="1:6" x14ac:dyDescent="0.25">
      <c r="A1847">
        <f>'Active Log'!A1849</f>
        <v>0</v>
      </c>
      <c r="C1847">
        <f>'Active Log'!S1861</f>
        <v>0</v>
      </c>
      <c r="D1847">
        <f t="shared" si="87"/>
        <v>0</v>
      </c>
      <c r="E1847">
        <f t="shared" ca="1" si="88"/>
        <v>6450</v>
      </c>
      <c r="F1847" t="str">
        <f t="shared" ca="1" si="89"/>
        <v>80+</v>
      </c>
    </row>
    <row r="1848" spans="1:6" x14ac:dyDescent="0.25">
      <c r="A1848">
        <f>'Active Log'!A1850</f>
        <v>0</v>
      </c>
      <c r="C1848">
        <f>'Active Log'!S1862</f>
        <v>0</v>
      </c>
      <c r="D1848">
        <f t="shared" si="87"/>
        <v>0</v>
      </c>
      <c r="E1848">
        <f t="shared" ca="1" si="88"/>
        <v>6450</v>
      </c>
      <c r="F1848" t="str">
        <f t="shared" ca="1" si="89"/>
        <v>80+</v>
      </c>
    </row>
    <row r="1849" spans="1:6" x14ac:dyDescent="0.25">
      <c r="A1849">
        <f>'Active Log'!A1851</f>
        <v>0</v>
      </c>
      <c r="C1849">
        <f>'Active Log'!S1863</f>
        <v>0</v>
      </c>
      <c r="D1849">
        <f t="shared" si="87"/>
        <v>0</v>
      </c>
      <c r="E1849">
        <f t="shared" ca="1" si="88"/>
        <v>6450</v>
      </c>
      <c r="F1849" t="str">
        <f t="shared" ca="1" si="89"/>
        <v>80+</v>
      </c>
    </row>
    <row r="1850" spans="1:6" x14ac:dyDescent="0.25">
      <c r="A1850">
        <f>'Active Log'!A1852</f>
        <v>0</v>
      </c>
      <c r="C1850">
        <f>'Active Log'!S1864</f>
        <v>0</v>
      </c>
      <c r="D1850">
        <f t="shared" si="87"/>
        <v>0</v>
      </c>
      <c r="E1850">
        <f t="shared" ca="1" si="88"/>
        <v>6450</v>
      </c>
      <c r="F1850" t="str">
        <f t="shared" ca="1" si="89"/>
        <v>80+</v>
      </c>
    </row>
    <row r="1851" spans="1:6" x14ac:dyDescent="0.25">
      <c r="A1851">
        <f>'Active Log'!A1853</f>
        <v>0</v>
      </c>
      <c r="C1851">
        <f>'Active Log'!S1865</f>
        <v>0</v>
      </c>
      <c r="D1851">
        <f t="shared" si="87"/>
        <v>0</v>
      </c>
      <c r="E1851">
        <f t="shared" ca="1" si="88"/>
        <v>6450</v>
      </c>
      <c r="F1851" t="str">
        <f t="shared" ca="1" si="89"/>
        <v>80+</v>
      </c>
    </row>
    <row r="1852" spans="1:6" x14ac:dyDescent="0.25">
      <c r="A1852">
        <f>'Active Log'!A1854</f>
        <v>0</v>
      </c>
      <c r="C1852">
        <f>'Active Log'!S1866</f>
        <v>0</v>
      </c>
      <c r="D1852">
        <f t="shared" si="87"/>
        <v>0</v>
      </c>
      <c r="E1852">
        <f t="shared" ca="1" si="88"/>
        <v>6450</v>
      </c>
      <c r="F1852" t="str">
        <f t="shared" ca="1" si="89"/>
        <v>80+</v>
      </c>
    </row>
    <row r="1853" spans="1:6" x14ac:dyDescent="0.25">
      <c r="A1853">
        <f>'Active Log'!A1855</f>
        <v>0</v>
      </c>
      <c r="C1853">
        <f>'Active Log'!S1867</f>
        <v>0</v>
      </c>
      <c r="D1853">
        <f t="shared" si="87"/>
        <v>0</v>
      </c>
      <c r="E1853">
        <f t="shared" ca="1" si="88"/>
        <v>6450</v>
      </c>
      <c r="F1853" t="str">
        <f t="shared" ca="1" si="89"/>
        <v>80+</v>
      </c>
    </row>
    <row r="1854" spans="1:6" x14ac:dyDescent="0.25">
      <c r="A1854">
        <f>'Active Log'!A1856</f>
        <v>0</v>
      </c>
      <c r="C1854">
        <f>'Active Log'!S1868</f>
        <v>0</v>
      </c>
      <c r="D1854">
        <f t="shared" si="87"/>
        <v>0</v>
      </c>
      <c r="E1854">
        <f t="shared" ca="1" si="88"/>
        <v>6450</v>
      </c>
      <c r="F1854" t="str">
        <f t="shared" ca="1" si="89"/>
        <v>80+</v>
      </c>
    </row>
    <row r="1855" spans="1:6" x14ac:dyDescent="0.25">
      <c r="A1855">
        <f>'Active Log'!A1857</f>
        <v>0</v>
      </c>
      <c r="C1855">
        <f>'Active Log'!S1869</f>
        <v>0</v>
      </c>
      <c r="D1855">
        <f t="shared" si="87"/>
        <v>0</v>
      </c>
      <c r="E1855">
        <f t="shared" ca="1" si="88"/>
        <v>6450</v>
      </c>
      <c r="F1855" t="str">
        <f t="shared" ca="1" si="89"/>
        <v>80+</v>
      </c>
    </row>
    <row r="1856" spans="1:6" x14ac:dyDescent="0.25">
      <c r="A1856">
        <f>'Active Log'!A1858</f>
        <v>0</v>
      </c>
      <c r="C1856">
        <f>'Active Log'!S1870</f>
        <v>0</v>
      </c>
      <c r="D1856">
        <f t="shared" si="87"/>
        <v>0</v>
      </c>
      <c r="E1856">
        <f t="shared" ca="1" si="88"/>
        <v>6450</v>
      </c>
      <c r="F1856" t="str">
        <f t="shared" ca="1" si="89"/>
        <v>80+</v>
      </c>
    </row>
    <row r="1857" spans="1:6" x14ac:dyDescent="0.25">
      <c r="A1857">
        <f>'Active Log'!A1859</f>
        <v>0</v>
      </c>
      <c r="C1857">
        <f>'Active Log'!S1871</f>
        <v>0</v>
      </c>
      <c r="D1857">
        <f t="shared" si="87"/>
        <v>0</v>
      </c>
      <c r="E1857">
        <f t="shared" ca="1" si="88"/>
        <v>6450</v>
      </c>
      <c r="F1857" t="str">
        <f t="shared" ca="1" si="89"/>
        <v>80+</v>
      </c>
    </row>
    <row r="1858" spans="1:6" x14ac:dyDescent="0.25">
      <c r="A1858">
        <f>'Active Log'!A1860</f>
        <v>0</v>
      </c>
      <c r="C1858">
        <f>'Active Log'!S1872</f>
        <v>0</v>
      </c>
      <c r="D1858">
        <f t="shared" ref="D1858:D1921" si="90">IF(COUNTIFS($A$2:$A$1048576, A1858, $C$2:$C$1048576, "complete")&gt;0, "", _xlfn.MAXIFS($B$2:$B$1048576, $A$2:$A$1048576, A1858, $C$2:$C$1048576, "&lt;&gt;complete"))</f>
        <v>0</v>
      </c>
      <c r="E1858">
        <f t="shared" ref="E1858:E1921" ca="1" si="91">IF(D1858&lt;&gt;"", FLOOR((TODAY()-D1858)/7,1), "")</f>
        <v>6450</v>
      </c>
      <c r="F1858" t="str">
        <f t="shared" ref="F1858:F1921" ca="1" si="92">IF(E1858&lt;&gt;"", VLOOKUP(E1858, $H$2:$I$32, 2, TRUE), "")</f>
        <v>80+</v>
      </c>
    </row>
    <row r="1859" spans="1:6" x14ac:dyDescent="0.25">
      <c r="A1859">
        <f>'Active Log'!A1861</f>
        <v>0</v>
      </c>
      <c r="C1859">
        <f>'Active Log'!S1873</f>
        <v>0</v>
      </c>
      <c r="D1859">
        <f t="shared" si="90"/>
        <v>0</v>
      </c>
      <c r="E1859">
        <f t="shared" ca="1" si="91"/>
        <v>6450</v>
      </c>
      <c r="F1859" t="str">
        <f t="shared" ca="1" si="92"/>
        <v>80+</v>
      </c>
    </row>
    <row r="1860" spans="1:6" x14ac:dyDescent="0.25">
      <c r="A1860">
        <f>'Active Log'!A1862</f>
        <v>0</v>
      </c>
      <c r="C1860">
        <f>'Active Log'!S1874</f>
        <v>0</v>
      </c>
      <c r="D1860">
        <f t="shared" si="90"/>
        <v>0</v>
      </c>
      <c r="E1860">
        <f t="shared" ca="1" si="91"/>
        <v>6450</v>
      </c>
      <c r="F1860" t="str">
        <f t="shared" ca="1" si="92"/>
        <v>80+</v>
      </c>
    </row>
    <row r="1861" spans="1:6" x14ac:dyDescent="0.25">
      <c r="A1861">
        <f>'Active Log'!A1863</f>
        <v>0</v>
      </c>
      <c r="C1861">
        <f>'Active Log'!S1875</f>
        <v>0</v>
      </c>
      <c r="D1861">
        <f t="shared" si="90"/>
        <v>0</v>
      </c>
      <c r="E1861">
        <f t="shared" ca="1" si="91"/>
        <v>6450</v>
      </c>
      <c r="F1861" t="str">
        <f t="shared" ca="1" si="92"/>
        <v>80+</v>
      </c>
    </row>
    <row r="1862" spans="1:6" x14ac:dyDescent="0.25">
      <c r="A1862">
        <f>'Active Log'!A1864</f>
        <v>0</v>
      </c>
      <c r="C1862">
        <f>'Active Log'!S1876</f>
        <v>0</v>
      </c>
      <c r="D1862">
        <f t="shared" si="90"/>
        <v>0</v>
      </c>
      <c r="E1862">
        <f t="shared" ca="1" si="91"/>
        <v>6450</v>
      </c>
      <c r="F1862" t="str">
        <f t="shared" ca="1" si="92"/>
        <v>80+</v>
      </c>
    </row>
    <row r="1863" spans="1:6" x14ac:dyDescent="0.25">
      <c r="A1863">
        <f>'Active Log'!A1865</f>
        <v>0</v>
      </c>
      <c r="C1863">
        <f>'Active Log'!S1877</f>
        <v>0</v>
      </c>
      <c r="D1863">
        <f t="shared" si="90"/>
        <v>0</v>
      </c>
      <c r="E1863">
        <f t="shared" ca="1" si="91"/>
        <v>6450</v>
      </c>
      <c r="F1863" t="str">
        <f t="shared" ca="1" si="92"/>
        <v>80+</v>
      </c>
    </row>
    <row r="1864" spans="1:6" x14ac:dyDescent="0.25">
      <c r="A1864">
        <f>'Active Log'!A1866</f>
        <v>0</v>
      </c>
      <c r="C1864">
        <f>'Active Log'!S1878</f>
        <v>0</v>
      </c>
      <c r="D1864">
        <f t="shared" si="90"/>
        <v>0</v>
      </c>
      <c r="E1864">
        <f t="shared" ca="1" si="91"/>
        <v>6450</v>
      </c>
      <c r="F1864" t="str">
        <f t="shared" ca="1" si="92"/>
        <v>80+</v>
      </c>
    </row>
    <row r="1865" spans="1:6" x14ac:dyDescent="0.25">
      <c r="A1865">
        <f>'Active Log'!A1867</f>
        <v>0</v>
      </c>
      <c r="C1865">
        <f>'Active Log'!S1879</f>
        <v>0</v>
      </c>
      <c r="D1865">
        <f t="shared" si="90"/>
        <v>0</v>
      </c>
      <c r="E1865">
        <f t="shared" ca="1" si="91"/>
        <v>6450</v>
      </c>
      <c r="F1865" t="str">
        <f t="shared" ca="1" si="92"/>
        <v>80+</v>
      </c>
    </row>
    <row r="1866" spans="1:6" x14ac:dyDescent="0.25">
      <c r="A1866">
        <f>'Active Log'!A1868</f>
        <v>0</v>
      </c>
      <c r="C1866">
        <f>'Active Log'!S1880</f>
        <v>0</v>
      </c>
      <c r="D1866">
        <f t="shared" si="90"/>
        <v>0</v>
      </c>
      <c r="E1866">
        <f t="shared" ca="1" si="91"/>
        <v>6450</v>
      </c>
      <c r="F1866" t="str">
        <f t="shared" ca="1" si="92"/>
        <v>80+</v>
      </c>
    </row>
    <row r="1867" spans="1:6" x14ac:dyDescent="0.25">
      <c r="A1867">
        <f>'Active Log'!A1869</f>
        <v>0</v>
      </c>
      <c r="C1867">
        <f>'Active Log'!S1881</f>
        <v>0</v>
      </c>
      <c r="D1867">
        <f t="shared" si="90"/>
        <v>0</v>
      </c>
      <c r="E1867">
        <f t="shared" ca="1" si="91"/>
        <v>6450</v>
      </c>
      <c r="F1867" t="str">
        <f t="shared" ca="1" si="92"/>
        <v>80+</v>
      </c>
    </row>
    <row r="1868" spans="1:6" x14ac:dyDescent="0.25">
      <c r="A1868">
        <f>'Active Log'!A1870</f>
        <v>0</v>
      </c>
      <c r="C1868">
        <f>'Active Log'!S1882</f>
        <v>0</v>
      </c>
      <c r="D1868">
        <f t="shared" si="90"/>
        <v>0</v>
      </c>
      <c r="E1868">
        <f t="shared" ca="1" si="91"/>
        <v>6450</v>
      </c>
      <c r="F1868" t="str">
        <f t="shared" ca="1" si="92"/>
        <v>80+</v>
      </c>
    </row>
    <row r="1869" spans="1:6" x14ac:dyDescent="0.25">
      <c r="A1869">
        <f>'Active Log'!A1871</f>
        <v>0</v>
      </c>
      <c r="C1869">
        <f>'Active Log'!S1883</f>
        <v>0</v>
      </c>
      <c r="D1869">
        <f t="shared" si="90"/>
        <v>0</v>
      </c>
      <c r="E1869">
        <f t="shared" ca="1" si="91"/>
        <v>6450</v>
      </c>
      <c r="F1869" t="str">
        <f t="shared" ca="1" si="92"/>
        <v>80+</v>
      </c>
    </row>
    <row r="1870" spans="1:6" x14ac:dyDescent="0.25">
      <c r="A1870">
        <f>'Active Log'!A1872</f>
        <v>0</v>
      </c>
      <c r="C1870">
        <f>'Active Log'!S1884</f>
        <v>0</v>
      </c>
      <c r="D1870">
        <f t="shared" si="90"/>
        <v>0</v>
      </c>
      <c r="E1870">
        <f t="shared" ca="1" si="91"/>
        <v>6450</v>
      </c>
      <c r="F1870" t="str">
        <f t="shared" ca="1" si="92"/>
        <v>80+</v>
      </c>
    </row>
    <row r="1871" spans="1:6" x14ac:dyDescent="0.25">
      <c r="A1871">
        <f>'Active Log'!A1873</f>
        <v>0</v>
      </c>
      <c r="C1871">
        <f>'Active Log'!S1885</f>
        <v>0</v>
      </c>
      <c r="D1871">
        <f t="shared" si="90"/>
        <v>0</v>
      </c>
      <c r="E1871">
        <f t="shared" ca="1" si="91"/>
        <v>6450</v>
      </c>
      <c r="F1871" t="str">
        <f t="shared" ca="1" si="92"/>
        <v>80+</v>
      </c>
    </row>
    <row r="1872" spans="1:6" x14ac:dyDescent="0.25">
      <c r="A1872">
        <f>'Active Log'!A1874</f>
        <v>0</v>
      </c>
      <c r="C1872">
        <f>'Active Log'!S1886</f>
        <v>0</v>
      </c>
      <c r="D1872">
        <f t="shared" si="90"/>
        <v>0</v>
      </c>
      <c r="E1872">
        <f t="shared" ca="1" si="91"/>
        <v>6450</v>
      </c>
      <c r="F1872" t="str">
        <f t="shared" ca="1" si="92"/>
        <v>80+</v>
      </c>
    </row>
    <row r="1873" spans="1:6" x14ac:dyDescent="0.25">
      <c r="A1873">
        <f>'Active Log'!A1875</f>
        <v>0</v>
      </c>
      <c r="C1873">
        <f>'Active Log'!S1887</f>
        <v>0</v>
      </c>
      <c r="D1873">
        <f t="shared" si="90"/>
        <v>0</v>
      </c>
      <c r="E1873">
        <f t="shared" ca="1" si="91"/>
        <v>6450</v>
      </c>
      <c r="F1873" t="str">
        <f t="shared" ca="1" si="92"/>
        <v>80+</v>
      </c>
    </row>
    <row r="1874" spans="1:6" x14ac:dyDescent="0.25">
      <c r="A1874">
        <f>'Active Log'!A1876</f>
        <v>0</v>
      </c>
      <c r="C1874">
        <f>'Active Log'!S1888</f>
        <v>0</v>
      </c>
      <c r="D1874">
        <f t="shared" si="90"/>
        <v>0</v>
      </c>
      <c r="E1874">
        <f t="shared" ca="1" si="91"/>
        <v>6450</v>
      </c>
      <c r="F1874" t="str">
        <f t="shared" ca="1" si="92"/>
        <v>80+</v>
      </c>
    </row>
    <row r="1875" spans="1:6" x14ac:dyDescent="0.25">
      <c r="A1875">
        <f>'Active Log'!A1877</f>
        <v>0</v>
      </c>
      <c r="C1875">
        <f>'Active Log'!S1889</f>
        <v>0</v>
      </c>
      <c r="D1875">
        <f t="shared" si="90"/>
        <v>0</v>
      </c>
      <c r="E1875">
        <f t="shared" ca="1" si="91"/>
        <v>6450</v>
      </c>
      <c r="F1875" t="str">
        <f t="shared" ca="1" si="92"/>
        <v>80+</v>
      </c>
    </row>
    <row r="1876" spans="1:6" x14ac:dyDescent="0.25">
      <c r="A1876">
        <f>'Active Log'!A1878</f>
        <v>0</v>
      </c>
      <c r="C1876">
        <f>'Active Log'!S1890</f>
        <v>0</v>
      </c>
      <c r="D1876">
        <f t="shared" si="90"/>
        <v>0</v>
      </c>
      <c r="E1876">
        <f t="shared" ca="1" si="91"/>
        <v>6450</v>
      </c>
      <c r="F1876" t="str">
        <f t="shared" ca="1" si="92"/>
        <v>80+</v>
      </c>
    </row>
    <row r="1877" spans="1:6" x14ac:dyDescent="0.25">
      <c r="A1877">
        <f>'Active Log'!A1879</f>
        <v>0</v>
      </c>
      <c r="C1877">
        <f>'Active Log'!S1891</f>
        <v>0</v>
      </c>
      <c r="D1877">
        <f t="shared" si="90"/>
        <v>0</v>
      </c>
      <c r="E1877">
        <f t="shared" ca="1" si="91"/>
        <v>6450</v>
      </c>
      <c r="F1877" t="str">
        <f t="shared" ca="1" si="92"/>
        <v>80+</v>
      </c>
    </row>
    <row r="1878" spans="1:6" x14ac:dyDescent="0.25">
      <c r="A1878">
        <f>'Active Log'!A1880</f>
        <v>0</v>
      </c>
      <c r="C1878">
        <f>'Active Log'!S1892</f>
        <v>0</v>
      </c>
      <c r="D1878">
        <f t="shared" si="90"/>
        <v>0</v>
      </c>
      <c r="E1878">
        <f t="shared" ca="1" si="91"/>
        <v>6450</v>
      </c>
      <c r="F1878" t="str">
        <f t="shared" ca="1" si="92"/>
        <v>80+</v>
      </c>
    </row>
    <row r="1879" spans="1:6" x14ac:dyDescent="0.25">
      <c r="A1879">
        <f>'Active Log'!A1881</f>
        <v>0</v>
      </c>
      <c r="C1879">
        <f>'Active Log'!S1893</f>
        <v>0</v>
      </c>
      <c r="D1879">
        <f t="shared" si="90"/>
        <v>0</v>
      </c>
      <c r="E1879">
        <f t="shared" ca="1" si="91"/>
        <v>6450</v>
      </c>
      <c r="F1879" t="str">
        <f t="shared" ca="1" si="92"/>
        <v>80+</v>
      </c>
    </row>
    <row r="1880" spans="1:6" x14ac:dyDescent="0.25">
      <c r="A1880">
        <f>'Active Log'!A1882</f>
        <v>0</v>
      </c>
      <c r="C1880">
        <f>'Active Log'!S1894</f>
        <v>0</v>
      </c>
      <c r="D1880">
        <f t="shared" si="90"/>
        <v>0</v>
      </c>
      <c r="E1880">
        <f t="shared" ca="1" si="91"/>
        <v>6450</v>
      </c>
      <c r="F1880" t="str">
        <f t="shared" ca="1" si="92"/>
        <v>80+</v>
      </c>
    </row>
    <row r="1881" spans="1:6" x14ac:dyDescent="0.25">
      <c r="A1881">
        <f>'Active Log'!A1883</f>
        <v>0</v>
      </c>
      <c r="C1881">
        <f>'Active Log'!S1895</f>
        <v>0</v>
      </c>
      <c r="D1881">
        <f t="shared" si="90"/>
        <v>0</v>
      </c>
      <c r="E1881">
        <f t="shared" ca="1" si="91"/>
        <v>6450</v>
      </c>
      <c r="F1881" t="str">
        <f t="shared" ca="1" si="92"/>
        <v>80+</v>
      </c>
    </row>
    <row r="1882" spans="1:6" x14ac:dyDescent="0.25">
      <c r="A1882">
        <f>'Active Log'!A1884</f>
        <v>0</v>
      </c>
      <c r="C1882">
        <f>'Active Log'!S1896</f>
        <v>0</v>
      </c>
      <c r="D1882">
        <f t="shared" si="90"/>
        <v>0</v>
      </c>
      <c r="E1882">
        <f t="shared" ca="1" si="91"/>
        <v>6450</v>
      </c>
      <c r="F1882" t="str">
        <f t="shared" ca="1" si="92"/>
        <v>80+</v>
      </c>
    </row>
    <row r="1883" spans="1:6" x14ac:dyDescent="0.25">
      <c r="A1883">
        <f>'Active Log'!A1885</f>
        <v>0</v>
      </c>
      <c r="C1883">
        <f>'Active Log'!S1897</f>
        <v>0</v>
      </c>
      <c r="D1883">
        <f t="shared" si="90"/>
        <v>0</v>
      </c>
      <c r="E1883">
        <f t="shared" ca="1" si="91"/>
        <v>6450</v>
      </c>
      <c r="F1883" t="str">
        <f t="shared" ca="1" si="92"/>
        <v>80+</v>
      </c>
    </row>
    <row r="1884" spans="1:6" x14ac:dyDescent="0.25">
      <c r="A1884">
        <f>'Active Log'!A1886</f>
        <v>0</v>
      </c>
      <c r="C1884">
        <f>'Active Log'!S1898</f>
        <v>0</v>
      </c>
      <c r="D1884">
        <f t="shared" si="90"/>
        <v>0</v>
      </c>
      <c r="E1884">
        <f t="shared" ca="1" si="91"/>
        <v>6450</v>
      </c>
      <c r="F1884" t="str">
        <f t="shared" ca="1" si="92"/>
        <v>80+</v>
      </c>
    </row>
    <row r="1885" spans="1:6" x14ac:dyDescent="0.25">
      <c r="A1885">
        <f>'Active Log'!A1887</f>
        <v>0</v>
      </c>
      <c r="C1885">
        <f>'Active Log'!S1899</f>
        <v>0</v>
      </c>
      <c r="D1885">
        <f t="shared" si="90"/>
        <v>0</v>
      </c>
      <c r="E1885">
        <f t="shared" ca="1" si="91"/>
        <v>6450</v>
      </c>
      <c r="F1885" t="str">
        <f t="shared" ca="1" si="92"/>
        <v>80+</v>
      </c>
    </row>
    <row r="1886" spans="1:6" x14ac:dyDescent="0.25">
      <c r="A1886">
        <f>'Active Log'!A1888</f>
        <v>0</v>
      </c>
      <c r="C1886">
        <f>'Active Log'!S1900</f>
        <v>0</v>
      </c>
      <c r="D1886">
        <f t="shared" si="90"/>
        <v>0</v>
      </c>
      <c r="E1886">
        <f t="shared" ca="1" si="91"/>
        <v>6450</v>
      </c>
      <c r="F1886" t="str">
        <f t="shared" ca="1" si="92"/>
        <v>80+</v>
      </c>
    </row>
    <row r="1887" spans="1:6" x14ac:dyDescent="0.25">
      <c r="A1887">
        <f>'Active Log'!A1889</f>
        <v>0</v>
      </c>
      <c r="C1887">
        <f>'Active Log'!S1901</f>
        <v>0</v>
      </c>
      <c r="D1887">
        <f t="shared" si="90"/>
        <v>0</v>
      </c>
      <c r="E1887">
        <f t="shared" ca="1" si="91"/>
        <v>6450</v>
      </c>
      <c r="F1887" t="str">
        <f t="shared" ca="1" si="92"/>
        <v>80+</v>
      </c>
    </row>
    <row r="1888" spans="1:6" x14ac:dyDescent="0.25">
      <c r="A1888">
        <f>'Active Log'!A1890</f>
        <v>0</v>
      </c>
      <c r="C1888">
        <f>'Active Log'!S1902</f>
        <v>0</v>
      </c>
      <c r="D1888">
        <f t="shared" si="90"/>
        <v>0</v>
      </c>
      <c r="E1888">
        <f t="shared" ca="1" si="91"/>
        <v>6450</v>
      </c>
      <c r="F1888" t="str">
        <f t="shared" ca="1" si="92"/>
        <v>80+</v>
      </c>
    </row>
    <row r="1889" spans="1:6" x14ac:dyDescent="0.25">
      <c r="A1889">
        <f>'Active Log'!A1891</f>
        <v>0</v>
      </c>
      <c r="C1889">
        <f>'Active Log'!S1903</f>
        <v>0</v>
      </c>
      <c r="D1889">
        <f t="shared" si="90"/>
        <v>0</v>
      </c>
      <c r="E1889">
        <f t="shared" ca="1" si="91"/>
        <v>6450</v>
      </c>
      <c r="F1889" t="str">
        <f t="shared" ca="1" si="92"/>
        <v>80+</v>
      </c>
    </row>
    <row r="1890" spans="1:6" x14ac:dyDescent="0.25">
      <c r="A1890">
        <f>'Active Log'!A1892</f>
        <v>0</v>
      </c>
      <c r="C1890">
        <f>'Active Log'!S1904</f>
        <v>0</v>
      </c>
      <c r="D1890">
        <f t="shared" si="90"/>
        <v>0</v>
      </c>
      <c r="E1890">
        <f t="shared" ca="1" si="91"/>
        <v>6450</v>
      </c>
      <c r="F1890" t="str">
        <f t="shared" ca="1" si="92"/>
        <v>80+</v>
      </c>
    </row>
    <row r="1891" spans="1:6" x14ac:dyDescent="0.25">
      <c r="A1891">
        <f>'Active Log'!A1893</f>
        <v>0</v>
      </c>
      <c r="C1891">
        <f>'Active Log'!S1905</f>
        <v>0</v>
      </c>
      <c r="D1891">
        <f t="shared" si="90"/>
        <v>0</v>
      </c>
      <c r="E1891">
        <f t="shared" ca="1" si="91"/>
        <v>6450</v>
      </c>
      <c r="F1891" t="str">
        <f t="shared" ca="1" si="92"/>
        <v>80+</v>
      </c>
    </row>
    <row r="1892" spans="1:6" x14ac:dyDescent="0.25">
      <c r="A1892">
        <f>'Active Log'!A1894</f>
        <v>0</v>
      </c>
      <c r="C1892">
        <f>'Active Log'!S1906</f>
        <v>0</v>
      </c>
      <c r="D1892">
        <f t="shared" si="90"/>
        <v>0</v>
      </c>
      <c r="E1892">
        <f t="shared" ca="1" si="91"/>
        <v>6450</v>
      </c>
      <c r="F1892" t="str">
        <f t="shared" ca="1" si="92"/>
        <v>80+</v>
      </c>
    </row>
    <row r="1893" spans="1:6" x14ac:dyDescent="0.25">
      <c r="A1893">
        <f>'Active Log'!A1895</f>
        <v>0</v>
      </c>
      <c r="C1893">
        <f>'Active Log'!S1907</f>
        <v>0</v>
      </c>
      <c r="D1893">
        <f t="shared" si="90"/>
        <v>0</v>
      </c>
      <c r="E1893">
        <f t="shared" ca="1" si="91"/>
        <v>6450</v>
      </c>
      <c r="F1893" t="str">
        <f t="shared" ca="1" si="92"/>
        <v>80+</v>
      </c>
    </row>
    <row r="1894" spans="1:6" x14ac:dyDescent="0.25">
      <c r="A1894">
        <f>'Active Log'!A1896</f>
        <v>0</v>
      </c>
      <c r="C1894">
        <f>'Active Log'!S1908</f>
        <v>0</v>
      </c>
      <c r="D1894">
        <f t="shared" si="90"/>
        <v>0</v>
      </c>
      <c r="E1894">
        <f t="shared" ca="1" si="91"/>
        <v>6450</v>
      </c>
      <c r="F1894" t="str">
        <f t="shared" ca="1" si="92"/>
        <v>80+</v>
      </c>
    </row>
    <row r="1895" spans="1:6" x14ac:dyDescent="0.25">
      <c r="A1895">
        <f>'Active Log'!A1897</f>
        <v>0</v>
      </c>
      <c r="C1895">
        <f>'Active Log'!S1909</f>
        <v>0</v>
      </c>
      <c r="D1895">
        <f t="shared" si="90"/>
        <v>0</v>
      </c>
      <c r="E1895">
        <f t="shared" ca="1" si="91"/>
        <v>6450</v>
      </c>
      <c r="F1895" t="str">
        <f t="shared" ca="1" si="92"/>
        <v>80+</v>
      </c>
    </row>
    <row r="1896" spans="1:6" x14ac:dyDescent="0.25">
      <c r="A1896">
        <f>'Active Log'!A1898</f>
        <v>0</v>
      </c>
      <c r="C1896">
        <f>'Active Log'!S1910</f>
        <v>0</v>
      </c>
      <c r="D1896">
        <f t="shared" si="90"/>
        <v>0</v>
      </c>
      <c r="E1896">
        <f t="shared" ca="1" si="91"/>
        <v>6450</v>
      </c>
      <c r="F1896" t="str">
        <f t="shared" ca="1" si="92"/>
        <v>80+</v>
      </c>
    </row>
    <row r="1897" spans="1:6" x14ac:dyDescent="0.25">
      <c r="A1897">
        <f>'Active Log'!A1899</f>
        <v>0</v>
      </c>
      <c r="C1897">
        <f>'Active Log'!S1911</f>
        <v>0</v>
      </c>
      <c r="D1897">
        <f t="shared" si="90"/>
        <v>0</v>
      </c>
      <c r="E1897">
        <f t="shared" ca="1" si="91"/>
        <v>6450</v>
      </c>
      <c r="F1897" t="str">
        <f t="shared" ca="1" si="92"/>
        <v>80+</v>
      </c>
    </row>
    <row r="1898" spans="1:6" x14ac:dyDescent="0.25">
      <c r="A1898">
        <f>'Active Log'!A1900</f>
        <v>0</v>
      </c>
      <c r="C1898">
        <f>'Active Log'!S1912</f>
        <v>0</v>
      </c>
      <c r="D1898">
        <f t="shared" si="90"/>
        <v>0</v>
      </c>
      <c r="E1898">
        <f t="shared" ca="1" si="91"/>
        <v>6450</v>
      </c>
      <c r="F1898" t="str">
        <f t="shared" ca="1" si="92"/>
        <v>80+</v>
      </c>
    </row>
    <row r="1899" spans="1:6" x14ac:dyDescent="0.25">
      <c r="A1899">
        <f>'Active Log'!A1901</f>
        <v>0</v>
      </c>
      <c r="C1899">
        <f>'Active Log'!S1913</f>
        <v>0</v>
      </c>
      <c r="D1899">
        <f t="shared" si="90"/>
        <v>0</v>
      </c>
      <c r="E1899">
        <f t="shared" ca="1" si="91"/>
        <v>6450</v>
      </c>
      <c r="F1899" t="str">
        <f t="shared" ca="1" si="92"/>
        <v>80+</v>
      </c>
    </row>
    <row r="1900" spans="1:6" x14ac:dyDescent="0.25">
      <c r="A1900">
        <f>'Active Log'!A1902</f>
        <v>0</v>
      </c>
      <c r="C1900">
        <f>'Active Log'!S1914</f>
        <v>0</v>
      </c>
      <c r="D1900">
        <f t="shared" si="90"/>
        <v>0</v>
      </c>
      <c r="E1900">
        <f t="shared" ca="1" si="91"/>
        <v>6450</v>
      </c>
      <c r="F1900" t="str">
        <f t="shared" ca="1" si="92"/>
        <v>80+</v>
      </c>
    </row>
    <row r="1901" spans="1:6" x14ac:dyDescent="0.25">
      <c r="A1901">
        <f>'Active Log'!A1903</f>
        <v>0</v>
      </c>
      <c r="C1901">
        <f>'Active Log'!S1915</f>
        <v>0</v>
      </c>
      <c r="D1901">
        <f t="shared" si="90"/>
        <v>0</v>
      </c>
      <c r="E1901">
        <f t="shared" ca="1" si="91"/>
        <v>6450</v>
      </c>
      <c r="F1901" t="str">
        <f t="shared" ca="1" si="92"/>
        <v>80+</v>
      </c>
    </row>
    <row r="1902" spans="1:6" x14ac:dyDescent="0.25">
      <c r="A1902">
        <f>'Active Log'!A1904</f>
        <v>0</v>
      </c>
      <c r="C1902">
        <f>'Active Log'!S1916</f>
        <v>0</v>
      </c>
      <c r="D1902">
        <f t="shared" si="90"/>
        <v>0</v>
      </c>
      <c r="E1902">
        <f t="shared" ca="1" si="91"/>
        <v>6450</v>
      </c>
      <c r="F1902" t="str">
        <f t="shared" ca="1" si="92"/>
        <v>80+</v>
      </c>
    </row>
    <row r="1903" spans="1:6" x14ac:dyDescent="0.25">
      <c r="A1903">
        <f>'Active Log'!A1905</f>
        <v>0</v>
      </c>
      <c r="C1903">
        <f>'Active Log'!S1917</f>
        <v>0</v>
      </c>
      <c r="D1903">
        <f t="shared" si="90"/>
        <v>0</v>
      </c>
      <c r="E1903">
        <f t="shared" ca="1" si="91"/>
        <v>6450</v>
      </c>
      <c r="F1903" t="str">
        <f t="shared" ca="1" si="92"/>
        <v>80+</v>
      </c>
    </row>
    <row r="1904" spans="1:6" x14ac:dyDescent="0.25">
      <c r="A1904">
        <f>'Active Log'!A1906</f>
        <v>0</v>
      </c>
      <c r="C1904">
        <f>'Active Log'!S1918</f>
        <v>0</v>
      </c>
      <c r="D1904">
        <f t="shared" si="90"/>
        <v>0</v>
      </c>
      <c r="E1904">
        <f t="shared" ca="1" si="91"/>
        <v>6450</v>
      </c>
      <c r="F1904" t="str">
        <f t="shared" ca="1" si="92"/>
        <v>80+</v>
      </c>
    </row>
    <row r="1905" spans="1:6" x14ac:dyDescent="0.25">
      <c r="A1905">
        <f>'Active Log'!A1907</f>
        <v>0</v>
      </c>
      <c r="C1905">
        <f>'Active Log'!S1919</f>
        <v>0</v>
      </c>
      <c r="D1905">
        <f t="shared" si="90"/>
        <v>0</v>
      </c>
      <c r="E1905">
        <f t="shared" ca="1" si="91"/>
        <v>6450</v>
      </c>
      <c r="F1905" t="str">
        <f t="shared" ca="1" si="92"/>
        <v>80+</v>
      </c>
    </row>
    <row r="1906" spans="1:6" x14ac:dyDescent="0.25">
      <c r="A1906">
        <f>'Active Log'!A1908</f>
        <v>0</v>
      </c>
      <c r="C1906">
        <f>'Active Log'!S1920</f>
        <v>0</v>
      </c>
      <c r="D1906">
        <f t="shared" si="90"/>
        <v>0</v>
      </c>
      <c r="E1906">
        <f t="shared" ca="1" si="91"/>
        <v>6450</v>
      </c>
      <c r="F1906" t="str">
        <f t="shared" ca="1" si="92"/>
        <v>80+</v>
      </c>
    </row>
    <row r="1907" spans="1:6" x14ac:dyDescent="0.25">
      <c r="A1907">
        <f>'Active Log'!A1909</f>
        <v>0</v>
      </c>
      <c r="C1907">
        <f>'Active Log'!S1921</f>
        <v>0</v>
      </c>
      <c r="D1907">
        <f t="shared" si="90"/>
        <v>0</v>
      </c>
      <c r="E1907">
        <f t="shared" ca="1" si="91"/>
        <v>6450</v>
      </c>
      <c r="F1907" t="str">
        <f t="shared" ca="1" si="92"/>
        <v>80+</v>
      </c>
    </row>
    <row r="1908" spans="1:6" x14ac:dyDescent="0.25">
      <c r="A1908">
        <f>'Active Log'!A1910</f>
        <v>0</v>
      </c>
      <c r="C1908">
        <f>'Active Log'!S1922</f>
        <v>0</v>
      </c>
      <c r="D1908">
        <f t="shared" si="90"/>
        <v>0</v>
      </c>
      <c r="E1908">
        <f t="shared" ca="1" si="91"/>
        <v>6450</v>
      </c>
      <c r="F1908" t="str">
        <f t="shared" ca="1" si="92"/>
        <v>80+</v>
      </c>
    </row>
    <row r="1909" spans="1:6" x14ac:dyDescent="0.25">
      <c r="A1909">
        <f>'Active Log'!A1911</f>
        <v>0</v>
      </c>
      <c r="C1909">
        <f>'Active Log'!S1923</f>
        <v>0</v>
      </c>
      <c r="D1909">
        <f t="shared" si="90"/>
        <v>0</v>
      </c>
      <c r="E1909">
        <f t="shared" ca="1" si="91"/>
        <v>6450</v>
      </c>
      <c r="F1909" t="str">
        <f t="shared" ca="1" si="92"/>
        <v>80+</v>
      </c>
    </row>
    <row r="1910" spans="1:6" x14ac:dyDescent="0.25">
      <c r="A1910">
        <f>'Active Log'!A1912</f>
        <v>0</v>
      </c>
      <c r="C1910">
        <f>'Active Log'!S1924</f>
        <v>0</v>
      </c>
      <c r="D1910">
        <f t="shared" si="90"/>
        <v>0</v>
      </c>
      <c r="E1910">
        <f t="shared" ca="1" si="91"/>
        <v>6450</v>
      </c>
      <c r="F1910" t="str">
        <f t="shared" ca="1" si="92"/>
        <v>80+</v>
      </c>
    </row>
    <row r="1911" spans="1:6" x14ac:dyDescent="0.25">
      <c r="A1911">
        <f>'Active Log'!A1913</f>
        <v>0</v>
      </c>
      <c r="C1911">
        <f>'Active Log'!S1925</f>
        <v>0</v>
      </c>
      <c r="D1911">
        <f t="shared" si="90"/>
        <v>0</v>
      </c>
      <c r="E1911">
        <f t="shared" ca="1" si="91"/>
        <v>6450</v>
      </c>
      <c r="F1911" t="str">
        <f t="shared" ca="1" si="92"/>
        <v>80+</v>
      </c>
    </row>
    <row r="1912" spans="1:6" x14ac:dyDescent="0.25">
      <c r="A1912">
        <f>'Active Log'!A1914</f>
        <v>0</v>
      </c>
      <c r="C1912">
        <f>'Active Log'!S1926</f>
        <v>0</v>
      </c>
      <c r="D1912">
        <f t="shared" si="90"/>
        <v>0</v>
      </c>
      <c r="E1912">
        <f t="shared" ca="1" si="91"/>
        <v>6450</v>
      </c>
      <c r="F1912" t="str">
        <f t="shared" ca="1" si="92"/>
        <v>80+</v>
      </c>
    </row>
    <row r="1913" spans="1:6" x14ac:dyDescent="0.25">
      <c r="A1913">
        <f>'Active Log'!A1915</f>
        <v>0</v>
      </c>
      <c r="C1913">
        <f>'Active Log'!S1927</f>
        <v>0</v>
      </c>
      <c r="D1913">
        <f t="shared" si="90"/>
        <v>0</v>
      </c>
      <c r="E1913">
        <f t="shared" ca="1" si="91"/>
        <v>6450</v>
      </c>
      <c r="F1913" t="str">
        <f t="shared" ca="1" si="92"/>
        <v>80+</v>
      </c>
    </row>
    <row r="1914" spans="1:6" x14ac:dyDescent="0.25">
      <c r="A1914">
        <f>'Active Log'!A1916</f>
        <v>0</v>
      </c>
      <c r="C1914">
        <f>'Active Log'!S1928</f>
        <v>0</v>
      </c>
      <c r="D1914">
        <f t="shared" si="90"/>
        <v>0</v>
      </c>
      <c r="E1914">
        <f t="shared" ca="1" si="91"/>
        <v>6450</v>
      </c>
      <c r="F1914" t="str">
        <f t="shared" ca="1" si="92"/>
        <v>80+</v>
      </c>
    </row>
    <row r="1915" spans="1:6" x14ac:dyDescent="0.25">
      <c r="A1915">
        <f>'Active Log'!A1917</f>
        <v>0</v>
      </c>
      <c r="C1915">
        <f>'Active Log'!S1929</f>
        <v>0</v>
      </c>
      <c r="D1915">
        <f t="shared" si="90"/>
        <v>0</v>
      </c>
      <c r="E1915">
        <f t="shared" ca="1" si="91"/>
        <v>6450</v>
      </c>
      <c r="F1915" t="str">
        <f t="shared" ca="1" si="92"/>
        <v>80+</v>
      </c>
    </row>
    <row r="1916" spans="1:6" x14ac:dyDescent="0.25">
      <c r="A1916">
        <f>'Active Log'!A1918</f>
        <v>0</v>
      </c>
      <c r="C1916">
        <f>'Active Log'!S1930</f>
        <v>0</v>
      </c>
      <c r="D1916">
        <f t="shared" si="90"/>
        <v>0</v>
      </c>
      <c r="E1916">
        <f t="shared" ca="1" si="91"/>
        <v>6450</v>
      </c>
      <c r="F1916" t="str">
        <f t="shared" ca="1" si="92"/>
        <v>80+</v>
      </c>
    </row>
    <row r="1917" spans="1:6" x14ac:dyDescent="0.25">
      <c r="A1917">
        <f>'Active Log'!A1919</f>
        <v>0</v>
      </c>
      <c r="C1917">
        <f>'Active Log'!S1931</f>
        <v>0</v>
      </c>
      <c r="D1917">
        <f t="shared" si="90"/>
        <v>0</v>
      </c>
      <c r="E1917">
        <f t="shared" ca="1" si="91"/>
        <v>6450</v>
      </c>
      <c r="F1917" t="str">
        <f t="shared" ca="1" si="92"/>
        <v>80+</v>
      </c>
    </row>
    <row r="1918" spans="1:6" x14ac:dyDescent="0.25">
      <c r="A1918">
        <f>'Active Log'!A1920</f>
        <v>0</v>
      </c>
      <c r="C1918">
        <f>'Active Log'!S1932</f>
        <v>0</v>
      </c>
      <c r="D1918">
        <f t="shared" si="90"/>
        <v>0</v>
      </c>
      <c r="E1918">
        <f t="shared" ca="1" si="91"/>
        <v>6450</v>
      </c>
      <c r="F1918" t="str">
        <f t="shared" ca="1" si="92"/>
        <v>80+</v>
      </c>
    </row>
    <row r="1919" spans="1:6" x14ac:dyDescent="0.25">
      <c r="A1919">
        <f>'Active Log'!A1921</f>
        <v>0</v>
      </c>
      <c r="C1919">
        <f>'Active Log'!S1933</f>
        <v>0</v>
      </c>
      <c r="D1919">
        <f t="shared" si="90"/>
        <v>0</v>
      </c>
      <c r="E1919">
        <f t="shared" ca="1" si="91"/>
        <v>6450</v>
      </c>
      <c r="F1919" t="str">
        <f t="shared" ca="1" si="92"/>
        <v>80+</v>
      </c>
    </row>
    <row r="1920" spans="1:6" x14ac:dyDescent="0.25">
      <c r="A1920">
        <f>'Active Log'!A1922</f>
        <v>0</v>
      </c>
      <c r="C1920">
        <f>'Active Log'!S1934</f>
        <v>0</v>
      </c>
      <c r="D1920">
        <f t="shared" si="90"/>
        <v>0</v>
      </c>
      <c r="E1920">
        <f t="shared" ca="1" si="91"/>
        <v>6450</v>
      </c>
      <c r="F1920" t="str">
        <f t="shared" ca="1" si="92"/>
        <v>80+</v>
      </c>
    </row>
    <row r="1921" spans="1:6" x14ac:dyDescent="0.25">
      <c r="A1921">
        <f>'Active Log'!A1923</f>
        <v>0</v>
      </c>
      <c r="C1921">
        <f>'Active Log'!S1935</f>
        <v>0</v>
      </c>
      <c r="D1921">
        <f t="shared" si="90"/>
        <v>0</v>
      </c>
      <c r="E1921">
        <f t="shared" ca="1" si="91"/>
        <v>6450</v>
      </c>
      <c r="F1921" t="str">
        <f t="shared" ca="1" si="92"/>
        <v>80+</v>
      </c>
    </row>
    <row r="1922" spans="1:6" x14ac:dyDescent="0.25">
      <c r="A1922">
        <f>'Active Log'!A1924</f>
        <v>0</v>
      </c>
      <c r="C1922">
        <f>'Active Log'!S1936</f>
        <v>0</v>
      </c>
      <c r="D1922">
        <f t="shared" ref="D1922:D1985" si="93">IF(COUNTIFS($A$2:$A$1048576, A1922, $C$2:$C$1048576, "complete")&gt;0, "", _xlfn.MAXIFS($B$2:$B$1048576, $A$2:$A$1048576, A1922, $C$2:$C$1048576, "&lt;&gt;complete"))</f>
        <v>0</v>
      </c>
      <c r="E1922">
        <f t="shared" ref="E1922:E1985" ca="1" si="94">IF(D1922&lt;&gt;"", FLOOR((TODAY()-D1922)/7,1), "")</f>
        <v>6450</v>
      </c>
      <c r="F1922" t="str">
        <f t="shared" ref="F1922:F1985" ca="1" si="95">IF(E1922&lt;&gt;"", VLOOKUP(E1922, $H$2:$I$32, 2, TRUE), "")</f>
        <v>80+</v>
      </c>
    </row>
    <row r="1923" spans="1:6" x14ac:dyDescent="0.25">
      <c r="A1923">
        <f>'Active Log'!A1925</f>
        <v>0</v>
      </c>
      <c r="C1923">
        <f>'Active Log'!S1937</f>
        <v>0</v>
      </c>
      <c r="D1923">
        <f t="shared" si="93"/>
        <v>0</v>
      </c>
      <c r="E1923">
        <f t="shared" ca="1" si="94"/>
        <v>6450</v>
      </c>
      <c r="F1923" t="str">
        <f t="shared" ca="1" si="95"/>
        <v>80+</v>
      </c>
    </row>
    <row r="1924" spans="1:6" x14ac:dyDescent="0.25">
      <c r="A1924">
        <f>'Active Log'!A1926</f>
        <v>0</v>
      </c>
      <c r="C1924">
        <f>'Active Log'!S1938</f>
        <v>0</v>
      </c>
      <c r="D1924">
        <f t="shared" si="93"/>
        <v>0</v>
      </c>
      <c r="E1924">
        <f t="shared" ca="1" si="94"/>
        <v>6450</v>
      </c>
      <c r="F1924" t="str">
        <f t="shared" ca="1" si="95"/>
        <v>80+</v>
      </c>
    </row>
    <row r="1925" spans="1:6" x14ac:dyDescent="0.25">
      <c r="A1925">
        <f>'Active Log'!A1927</f>
        <v>0</v>
      </c>
      <c r="C1925">
        <f>'Active Log'!S1939</f>
        <v>0</v>
      </c>
      <c r="D1925">
        <f t="shared" si="93"/>
        <v>0</v>
      </c>
      <c r="E1925">
        <f t="shared" ca="1" si="94"/>
        <v>6450</v>
      </c>
      <c r="F1925" t="str">
        <f t="shared" ca="1" si="95"/>
        <v>80+</v>
      </c>
    </row>
    <row r="1926" spans="1:6" x14ac:dyDescent="0.25">
      <c r="A1926">
        <f>'Active Log'!A1928</f>
        <v>0</v>
      </c>
      <c r="C1926">
        <f>'Active Log'!S1940</f>
        <v>0</v>
      </c>
      <c r="D1926">
        <f t="shared" si="93"/>
        <v>0</v>
      </c>
      <c r="E1926">
        <f t="shared" ca="1" si="94"/>
        <v>6450</v>
      </c>
      <c r="F1926" t="str">
        <f t="shared" ca="1" si="95"/>
        <v>80+</v>
      </c>
    </row>
    <row r="1927" spans="1:6" x14ac:dyDescent="0.25">
      <c r="A1927">
        <f>'Active Log'!A1929</f>
        <v>0</v>
      </c>
      <c r="C1927">
        <f>'Active Log'!S1941</f>
        <v>0</v>
      </c>
      <c r="D1927">
        <f t="shared" si="93"/>
        <v>0</v>
      </c>
      <c r="E1927">
        <f t="shared" ca="1" si="94"/>
        <v>6450</v>
      </c>
      <c r="F1927" t="str">
        <f t="shared" ca="1" si="95"/>
        <v>80+</v>
      </c>
    </row>
    <row r="1928" spans="1:6" x14ac:dyDescent="0.25">
      <c r="A1928">
        <f>'Active Log'!A1930</f>
        <v>0</v>
      </c>
      <c r="C1928">
        <f>'Active Log'!S1942</f>
        <v>0</v>
      </c>
      <c r="D1928">
        <f t="shared" si="93"/>
        <v>0</v>
      </c>
      <c r="E1928">
        <f t="shared" ca="1" si="94"/>
        <v>6450</v>
      </c>
      <c r="F1928" t="str">
        <f t="shared" ca="1" si="95"/>
        <v>80+</v>
      </c>
    </row>
    <row r="1929" spans="1:6" x14ac:dyDescent="0.25">
      <c r="A1929">
        <f>'Active Log'!A1931</f>
        <v>0</v>
      </c>
      <c r="C1929">
        <f>'Active Log'!S1943</f>
        <v>0</v>
      </c>
      <c r="D1929">
        <f t="shared" si="93"/>
        <v>0</v>
      </c>
      <c r="E1929">
        <f t="shared" ca="1" si="94"/>
        <v>6450</v>
      </c>
      <c r="F1929" t="str">
        <f t="shared" ca="1" si="95"/>
        <v>80+</v>
      </c>
    </row>
    <row r="1930" spans="1:6" x14ac:dyDescent="0.25">
      <c r="A1930">
        <f>'Active Log'!A1932</f>
        <v>0</v>
      </c>
      <c r="C1930">
        <f>'Active Log'!S1944</f>
        <v>0</v>
      </c>
      <c r="D1930">
        <f t="shared" si="93"/>
        <v>0</v>
      </c>
      <c r="E1930">
        <f t="shared" ca="1" si="94"/>
        <v>6450</v>
      </c>
      <c r="F1930" t="str">
        <f t="shared" ca="1" si="95"/>
        <v>80+</v>
      </c>
    </row>
    <row r="1931" spans="1:6" x14ac:dyDescent="0.25">
      <c r="A1931">
        <f>'Active Log'!A1933</f>
        <v>0</v>
      </c>
      <c r="C1931">
        <f>'Active Log'!S1945</f>
        <v>0</v>
      </c>
      <c r="D1931">
        <f t="shared" si="93"/>
        <v>0</v>
      </c>
      <c r="E1931">
        <f t="shared" ca="1" si="94"/>
        <v>6450</v>
      </c>
      <c r="F1931" t="str">
        <f t="shared" ca="1" si="95"/>
        <v>80+</v>
      </c>
    </row>
    <row r="1932" spans="1:6" x14ac:dyDescent="0.25">
      <c r="A1932">
        <f>'Active Log'!A1934</f>
        <v>0</v>
      </c>
      <c r="C1932">
        <f>'Active Log'!S1946</f>
        <v>0</v>
      </c>
      <c r="D1932">
        <f t="shared" si="93"/>
        <v>0</v>
      </c>
      <c r="E1932">
        <f t="shared" ca="1" si="94"/>
        <v>6450</v>
      </c>
      <c r="F1932" t="str">
        <f t="shared" ca="1" si="95"/>
        <v>80+</v>
      </c>
    </row>
    <row r="1933" spans="1:6" x14ac:dyDescent="0.25">
      <c r="A1933">
        <f>'Active Log'!A1935</f>
        <v>0</v>
      </c>
      <c r="C1933">
        <f>'Active Log'!S1947</f>
        <v>0</v>
      </c>
      <c r="D1933">
        <f t="shared" si="93"/>
        <v>0</v>
      </c>
      <c r="E1933">
        <f t="shared" ca="1" si="94"/>
        <v>6450</v>
      </c>
      <c r="F1933" t="str">
        <f t="shared" ca="1" si="95"/>
        <v>80+</v>
      </c>
    </row>
    <row r="1934" spans="1:6" x14ac:dyDescent="0.25">
      <c r="A1934">
        <f>'Active Log'!A1936</f>
        <v>0</v>
      </c>
      <c r="C1934">
        <f>'Active Log'!S1948</f>
        <v>0</v>
      </c>
      <c r="D1934">
        <f t="shared" si="93"/>
        <v>0</v>
      </c>
      <c r="E1934">
        <f t="shared" ca="1" si="94"/>
        <v>6450</v>
      </c>
      <c r="F1934" t="str">
        <f t="shared" ca="1" si="95"/>
        <v>80+</v>
      </c>
    </row>
    <row r="1935" spans="1:6" x14ac:dyDescent="0.25">
      <c r="A1935">
        <f>'Active Log'!A1937</f>
        <v>0</v>
      </c>
      <c r="C1935">
        <f>'Active Log'!S1949</f>
        <v>0</v>
      </c>
      <c r="D1935">
        <f t="shared" si="93"/>
        <v>0</v>
      </c>
      <c r="E1935">
        <f t="shared" ca="1" si="94"/>
        <v>6450</v>
      </c>
      <c r="F1935" t="str">
        <f t="shared" ca="1" si="95"/>
        <v>80+</v>
      </c>
    </row>
    <row r="1936" spans="1:6" x14ac:dyDescent="0.25">
      <c r="A1936">
        <f>'Active Log'!A1938</f>
        <v>0</v>
      </c>
      <c r="C1936">
        <f>'Active Log'!S1950</f>
        <v>0</v>
      </c>
      <c r="D1936">
        <f t="shared" si="93"/>
        <v>0</v>
      </c>
      <c r="E1936">
        <f t="shared" ca="1" si="94"/>
        <v>6450</v>
      </c>
      <c r="F1936" t="str">
        <f t="shared" ca="1" si="95"/>
        <v>80+</v>
      </c>
    </row>
    <row r="1937" spans="1:6" x14ac:dyDescent="0.25">
      <c r="A1937">
        <f>'Active Log'!A1939</f>
        <v>0</v>
      </c>
      <c r="C1937">
        <f>'Active Log'!S1951</f>
        <v>0</v>
      </c>
      <c r="D1937">
        <f t="shared" si="93"/>
        <v>0</v>
      </c>
      <c r="E1937">
        <f t="shared" ca="1" si="94"/>
        <v>6450</v>
      </c>
      <c r="F1937" t="str">
        <f t="shared" ca="1" si="95"/>
        <v>80+</v>
      </c>
    </row>
    <row r="1938" spans="1:6" x14ac:dyDescent="0.25">
      <c r="A1938">
        <f>'Active Log'!A1940</f>
        <v>0</v>
      </c>
      <c r="C1938">
        <f>'Active Log'!S1952</f>
        <v>0</v>
      </c>
      <c r="D1938">
        <f t="shared" si="93"/>
        <v>0</v>
      </c>
      <c r="E1938">
        <f t="shared" ca="1" si="94"/>
        <v>6450</v>
      </c>
      <c r="F1938" t="str">
        <f t="shared" ca="1" si="95"/>
        <v>80+</v>
      </c>
    </row>
    <row r="1939" spans="1:6" x14ac:dyDescent="0.25">
      <c r="A1939">
        <f>'Active Log'!A1941</f>
        <v>0</v>
      </c>
      <c r="C1939">
        <f>'Active Log'!S1953</f>
        <v>0</v>
      </c>
      <c r="D1939">
        <f t="shared" si="93"/>
        <v>0</v>
      </c>
      <c r="E1939">
        <f t="shared" ca="1" si="94"/>
        <v>6450</v>
      </c>
      <c r="F1939" t="str">
        <f t="shared" ca="1" si="95"/>
        <v>80+</v>
      </c>
    </row>
    <row r="1940" spans="1:6" x14ac:dyDescent="0.25">
      <c r="A1940">
        <f>'Active Log'!A1942</f>
        <v>0</v>
      </c>
      <c r="C1940">
        <f>'Active Log'!S1954</f>
        <v>0</v>
      </c>
      <c r="D1940">
        <f t="shared" si="93"/>
        <v>0</v>
      </c>
      <c r="E1940">
        <f t="shared" ca="1" si="94"/>
        <v>6450</v>
      </c>
      <c r="F1940" t="str">
        <f t="shared" ca="1" si="95"/>
        <v>80+</v>
      </c>
    </row>
    <row r="1941" spans="1:6" x14ac:dyDescent="0.25">
      <c r="A1941">
        <f>'Active Log'!A1943</f>
        <v>0</v>
      </c>
      <c r="C1941">
        <f>'Active Log'!S1955</f>
        <v>0</v>
      </c>
      <c r="D1941">
        <f t="shared" si="93"/>
        <v>0</v>
      </c>
      <c r="E1941">
        <f t="shared" ca="1" si="94"/>
        <v>6450</v>
      </c>
      <c r="F1941" t="str">
        <f t="shared" ca="1" si="95"/>
        <v>80+</v>
      </c>
    </row>
    <row r="1942" spans="1:6" x14ac:dyDescent="0.25">
      <c r="A1942">
        <f>'Active Log'!A1944</f>
        <v>0</v>
      </c>
      <c r="C1942">
        <f>'Active Log'!S1956</f>
        <v>0</v>
      </c>
      <c r="D1942">
        <f t="shared" si="93"/>
        <v>0</v>
      </c>
      <c r="E1942">
        <f t="shared" ca="1" si="94"/>
        <v>6450</v>
      </c>
      <c r="F1942" t="str">
        <f t="shared" ca="1" si="95"/>
        <v>80+</v>
      </c>
    </row>
    <row r="1943" spans="1:6" x14ac:dyDescent="0.25">
      <c r="A1943">
        <f>'Active Log'!A1945</f>
        <v>0</v>
      </c>
      <c r="C1943">
        <f>'Active Log'!S1957</f>
        <v>0</v>
      </c>
      <c r="D1943">
        <f t="shared" si="93"/>
        <v>0</v>
      </c>
      <c r="E1943">
        <f t="shared" ca="1" si="94"/>
        <v>6450</v>
      </c>
      <c r="F1943" t="str">
        <f t="shared" ca="1" si="95"/>
        <v>80+</v>
      </c>
    </row>
    <row r="1944" spans="1:6" x14ac:dyDescent="0.25">
      <c r="A1944">
        <f>'Active Log'!A1946</f>
        <v>0</v>
      </c>
      <c r="C1944">
        <f>'Active Log'!S1958</f>
        <v>0</v>
      </c>
      <c r="D1944">
        <f t="shared" si="93"/>
        <v>0</v>
      </c>
      <c r="E1944">
        <f t="shared" ca="1" si="94"/>
        <v>6450</v>
      </c>
      <c r="F1944" t="str">
        <f t="shared" ca="1" si="95"/>
        <v>80+</v>
      </c>
    </row>
    <row r="1945" spans="1:6" x14ac:dyDescent="0.25">
      <c r="A1945">
        <f>'Active Log'!A1947</f>
        <v>0</v>
      </c>
      <c r="C1945">
        <f>'Active Log'!S1959</f>
        <v>0</v>
      </c>
      <c r="D1945">
        <f t="shared" si="93"/>
        <v>0</v>
      </c>
      <c r="E1945">
        <f t="shared" ca="1" si="94"/>
        <v>6450</v>
      </c>
      <c r="F1945" t="str">
        <f t="shared" ca="1" si="95"/>
        <v>80+</v>
      </c>
    </row>
    <row r="1946" spans="1:6" x14ac:dyDescent="0.25">
      <c r="A1946">
        <f>'Active Log'!A1948</f>
        <v>0</v>
      </c>
      <c r="C1946">
        <f>'Active Log'!S1960</f>
        <v>0</v>
      </c>
      <c r="D1946">
        <f t="shared" si="93"/>
        <v>0</v>
      </c>
      <c r="E1946">
        <f t="shared" ca="1" si="94"/>
        <v>6450</v>
      </c>
      <c r="F1946" t="str">
        <f t="shared" ca="1" si="95"/>
        <v>80+</v>
      </c>
    </row>
    <row r="1947" spans="1:6" x14ac:dyDescent="0.25">
      <c r="A1947">
        <f>'Active Log'!A1949</f>
        <v>0</v>
      </c>
      <c r="C1947">
        <f>'Active Log'!S1961</f>
        <v>0</v>
      </c>
      <c r="D1947">
        <f t="shared" si="93"/>
        <v>0</v>
      </c>
      <c r="E1947">
        <f t="shared" ca="1" si="94"/>
        <v>6450</v>
      </c>
      <c r="F1947" t="str">
        <f t="shared" ca="1" si="95"/>
        <v>80+</v>
      </c>
    </row>
    <row r="1948" spans="1:6" x14ac:dyDescent="0.25">
      <c r="A1948">
        <f>'Active Log'!A1950</f>
        <v>0</v>
      </c>
      <c r="C1948">
        <f>'Active Log'!S1962</f>
        <v>0</v>
      </c>
      <c r="D1948">
        <f t="shared" si="93"/>
        <v>0</v>
      </c>
      <c r="E1948">
        <f t="shared" ca="1" si="94"/>
        <v>6450</v>
      </c>
      <c r="F1948" t="str">
        <f t="shared" ca="1" si="95"/>
        <v>80+</v>
      </c>
    </row>
    <row r="1949" spans="1:6" x14ac:dyDescent="0.25">
      <c r="A1949">
        <f>'Active Log'!A1951</f>
        <v>0</v>
      </c>
      <c r="C1949">
        <f>'Active Log'!S1963</f>
        <v>0</v>
      </c>
      <c r="D1949">
        <f t="shared" si="93"/>
        <v>0</v>
      </c>
      <c r="E1949">
        <f t="shared" ca="1" si="94"/>
        <v>6450</v>
      </c>
      <c r="F1949" t="str">
        <f t="shared" ca="1" si="95"/>
        <v>80+</v>
      </c>
    </row>
    <row r="1950" spans="1:6" x14ac:dyDescent="0.25">
      <c r="A1950">
        <f>'Active Log'!A1952</f>
        <v>0</v>
      </c>
      <c r="C1950">
        <f>'Active Log'!S1964</f>
        <v>0</v>
      </c>
      <c r="D1950">
        <f t="shared" si="93"/>
        <v>0</v>
      </c>
      <c r="E1950">
        <f t="shared" ca="1" si="94"/>
        <v>6450</v>
      </c>
      <c r="F1950" t="str">
        <f t="shared" ca="1" si="95"/>
        <v>80+</v>
      </c>
    </row>
    <row r="1951" spans="1:6" x14ac:dyDescent="0.25">
      <c r="A1951">
        <f>'Active Log'!A1953</f>
        <v>0</v>
      </c>
      <c r="C1951">
        <f>'Active Log'!S1965</f>
        <v>0</v>
      </c>
      <c r="D1951">
        <f t="shared" si="93"/>
        <v>0</v>
      </c>
      <c r="E1951">
        <f t="shared" ca="1" si="94"/>
        <v>6450</v>
      </c>
      <c r="F1951" t="str">
        <f t="shared" ca="1" si="95"/>
        <v>80+</v>
      </c>
    </row>
    <row r="1952" spans="1:6" x14ac:dyDescent="0.25">
      <c r="A1952">
        <f>'Active Log'!A1954</f>
        <v>0</v>
      </c>
      <c r="C1952">
        <f>'Active Log'!S1966</f>
        <v>0</v>
      </c>
      <c r="D1952">
        <f t="shared" si="93"/>
        <v>0</v>
      </c>
      <c r="E1952">
        <f t="shared" ca="1" si="94"/>
        <v>6450</v>
      </c>
      <c r="F1952" t="str">
        <f t="shared" ca="1" si="95"/>
        <v>80+</v>
      </c>
    </row>
    <row r="1953" spans="1:6" x14ac:dyDescent="0.25">
      <c r="A1953">
        <f>'Active Log'!A1955</f>
        <v>0</v>
      </c>
      <c r="C1953">
        <f>'Active Log'!S1967</f>
        <v>0</v>
      </c>
      <c r="D1953">
        <f t="shared" si="93"/>
        <v>0</v>
      </c>
      <c r="E1953">
        <f t="shared" ca="1" si="94"/>
        <v>6450</v>
      </c>
      <c r="F1953" t="str">
        <f t="shared" ca="1" si="95"/>
        <v>80+</v>
      </c>
    </row>
    <row r="1954" spans="1:6" x14ac:dyDescent="0.25">
      <c r="A1954">
        <f>'Active Log'!A1956</f>
        <v>0</v>
      </c>
      <c r="C1954">
        <f>'Active Log'!S1968</f>
        <v>0</v>
      </c>
      <c r="D1954">
        <f t="shared" si="93"/>
        <v>0</v>
      </c>
      <c r="E1954">
        <f t="shared" ca="1" si="94"/>
        <v>6450</v>
      </c>
      <c r="F1954" t="str">
        <f t="shared" ca="1" si="95"/>
        <v>80+</v>
      </c>
    </row>
    <row r="1955" spans="1:6" x14ac:dyDescent="0.25">
      <c r="A1955">
        <f>'Active Log'!A1957</f>
        <v>0</v>
      </c>
      <c r="C1955">
        <f>'Active Log'!S1969</f>
        <v>0</v>
      </c>
      <c r="D1955">
        <f t="shared" si="93"/>
        <v>0</v>
      </c>
      <c r="E1955">
        <f t="shared" ca="1" si="94"/>
        <v>6450</v>
      </c>
      <c r="F1955" t="str">
        <f t="shared" ca="1" si="95"/>
        <v>80+</v>
      </c>
    </row>
    <row r="1956" spans="1:6" x14ac:dyDescent="0.25">
      <c r="A1956">
        <f>'Active Log'!A1958</f>
        <v>0</v>
      </c>
      <c r="C1956">
        <f>'Active Log'!S1970</f>
        <v>0</v>
      </c>
      <c r="D1956">
        <f t="shared" si="93"/>
        <v>0</v>
      </c>
      <c r="E1956">
        <f t="shared" ca="1" si="94"/>
        <v>6450</v>
      </c>
      <c r="F1956" t="str">
        <f t="shared" ca="1" si="95"/>
        <v>80+</v>
      </c>
    </row>
    <row r="1957" spans="1:6" x14ac:dyDescent="0.25">
      <c r="A1957">
        <f>'Active Log'!A1959</f>
        <v>0</v>
      </c>
      <c r="C1957">
        <f>'Active Log'!S1971</f>
        <v>0</v>
      </c>
      <c r="D1957">
        <f t="shared" si="93"/>
        <v>0</v>
      </c>
      <c r="E1957">
        <f t="shared" ca="1" si="94"/>
        <v>6450</v>
      </c>
      <c r="F1957" t="str">
        <f t="shared" ca="1" si="95"/>
        <v>80+</v>
      </c>
    </row>
    <row r="1958" spans="1:6" x14ac:dyDescent="0.25">
      <c r="A1958">
        <f>'Active Log'!A1960</f>
        <v>0</v>
      </c>
      <c r="C1958">
        <f>'Active Log'!S1972</f>
        <v>0</v>
      </c>
      <c r="D1958">
        <f t="shared" si="93"/>
        <v>0</v>
      </c>
      <c r="E1958">
        <f t="shared" ca="1" si="94"/>
        <v>6450</v>
      </c>
      <c r="F1958" t="str">
        <f t="shared" ca="1" si="95"/>
        <v>80+</v>
      </c>
    </row>
    <row r="1959" spans="1:6" x14ac:dyDescent="0.25">
      <c r="A1959">
        <f>'Active Log'!A1961</f>
        <v>0</v>
      </c>
      <c r="C1959">
        <f>'Active Log'!S1973</f>
        <v>0</v>
      </c>
      <c r="D1959">
        <f t="shared" si="93"/>
        <v>0</v>
      </c>
      <c r="E1959">
        <f t="shared" ca="1" si="94"/>
        <v>6450</v>
      </c>
      <c r="F1959" t="str">
        <f t="shared" ca="1" si="95"/>
        <v>80+</v>
      </c>
    </row>
    <row r="1960" spans="1:6" x14ac:dyDescent="0.25">
      <c r="A1960">
        <f>'Active Log'!A1962</f>
        <v>0</v>
      </c>
      <c r="C1960">
        <f>'Active Log'!S1974</f>
        <v>0</v>
      </c>
      <c r="D1960">
        <f t="shared" si="93"/>
        <v>0</v>
      </c>
      <c r="E1960">
        <f t="shared" ca="1" si="94"/>
        <v>6450</v>
      </c>
      <c r="F1960" t="str">
        <f t="shared" ca="1" si="95"/>
        <v>80+</v>
      </c>
    </row>
    <row r="1961" spans="1:6" x14ac:dyDescent="0.25">
      <c r="A1961">
        <f>'Active Log'!A1963</f>
        <v>0</v>
      </c>
      <c r="C1961">
        <f>'Active Log'!S1975</f>
        <v>0</v>
      </c>
      <c r="D1961">
        <f t="shared" si="93"/>
        <v>0</v>
      </c>
      <c r="E1961">
        <f t="shared" ca="1" si="94"/>
        <v>6450</v>
      </c>
      <c r="F1961" t="str">
        <f t="shared" ca="1" si="95"/>
        <v>80+</v>
      </c>
    </row>
    <row r="1962" spans="1:6" x14ac:dyDescent="0.25">
      <c r="A1962">
        <f>'Active Log'!A1964</f>
        <v>0</v>
      </c>
      <c r="C1962">
        <f>'Active Log'!S1976</f>
        <v>0</v>
      </c>
      <c r="D1962">
        <f t="shared" si="93"/>
        <v>0</v>
      </c>
      <c r="E1962">
        <f t="shared" ca="1" si="94"/>
        <v>6450</v>
      </c>
      <c r="F1962" t="str">
        <f t="shared" ca="1" si="95"/>
        <v>80+</v>
      </c>
    </row>
    <row r="1963" spans="1:6" x14ac:dyDescent="0.25">
      <c r="A1963">
        <f>'Active Log'!A1965</f>
        <v>0</v>
      </c>
      <c r="C1963">
        <f>'Active Log'!S1977</f>
        <v>0</v>
      </c>
      <c r="D1963">
        <f t="shared" si="93"/>
        <v>0</v>
      </c>
      <c r="E1963">
        <f t="shared" ca="1" si="94"/>
        <v>6450</v>
      </c>
      <c r="F1963" t="str">
        <f t="shared" ca="1" si="95"/>
        <v>80+</v>
      </c>
    </row>
    <row r="1964" spans="1:6" x14ac:dyDescent="0.25">
      <c r="A1964">
        <f>'Active Log'!A1966</f>
        <v>0</v>
      </c>
      <c r="C1964">
        <f>'Active Log'!S1978</f>
        <v>0</v>
      </c>
      <c r="D1964">
        <f t="shared" si="93"/>
        <v>0</v>
      </c>
      <c r="E1964">
        <f t="shared" ca="1" si="94"/>
        <v>6450</v>
      </c>
      <c r="F1964" t="str">
        <f t="shared" ca="1" si="95"/>
        <v>80+</v>
      </c>
    </row>
    <row r="1965" spans="1:6" x14ac:dyDescent="0.25">
      <c r="A1965">
        <f>'Active Log'!A1967</f>
        <v>0</v>
      </c>
      <c r="C1965">
        <f>'Active Log'!S1979</f>
        <v>0</v>
      </c>
      <c r="D1965">
        <f t="shared" si="93"/>
        <v>0</v>
      </c>
      <c r="E1965">
        <f t="shared" ca="1" si="94"/>
        <v>6450</v>
      </c>
      <c r="F1965" t="str">
        <f t="shared" ca="1" si="95"/>
        <v>80+</v>
      </c>
    </row>
    <row r="1966" spans="1:6" x14ac:dyDescent="0.25">
      <c r="A1966">
        <f>'Active Log'!A1968</f>
        <v>0</v>
      </c>
      <c r="C1966">
        <f>'Active Log'!S1980</f>
        <v>0</v>
      </c>
      <c r="D1966">
        <f t="shared" si="93"/>
        <v>0</v>
      </c>
      <c r="E1966">
        <f t="shared" ca="1" si="94"/>
        <v>6450</v>
      </c>
      <c r="F1966" t="str">
        <f t="shared" ca="1" si="95"/>
        <v>80+</v>
      </c>
    </row>
    <row r="1967" spans="1:6" x14ac:dyDescent="0.25">
      <c r="A1967">
        <f>'Active Log'!A1969</f>
        <v>0</v>
      </c>
      <c r="C1967">
        <f>'Active Log'!S1981</f>
        <v>0</v>
      </c>
      <c r="D1967">
        <f t="shared" si="93"/>
        <v>0</v>
      </c>
      <c r="E1967">
        <f t="shared" ca="1" si="94"/>
        <v>6450</v>
      </c>
      <c r="F1967" t="str">
        <f t="shared" ca="1" si="95"/>
        <v>80+</v>
      </c>
    </row>
    <row r="1968" spans="1:6" x14ac:dyDescent="0.25">
      <c r="A1968">
        <f>'Active Log'!A1970</f>
        <v>0</v>
      </c>
      <c r="C1968">
        <f>'Active Log'!S1982</f>
        <v>0</v>
      </c>
      <c r="D1968">
        <f t="shared" si="93"/>
        <v>0</v>
      </c>
      <c r="E1968">
        <f t="shared" ca="1" si="94"/>
        <v>6450</v>
      </c>
      <c r="F1968" t="str">
        <f t="shared" ca="1" si="95"/>
        <v>80+</v>
      </c>
    </row>
    <row r="1969" spans="1:6" x14ac:dyDescent="0.25">
      <c r="A1969">
        <f>'Active Log'!A1971</f>
        <v>0</v>
      </c>
      <c r="C1969">
        <f>'Active Log'!S1983</f>
        <v>0</v>
      </c>
      <c r="D1969">
        <f t="shared" si="93"/>
        <v>0</v>
      </c>
      <c r="E1969">
        <f t="shared" ca="1" si="94"/>
        <v>6450</v>
      </c>
      <c r="F1969" t="str">
        <f t="shared" ca="1" si="95"/>
        <v>80+</v>
      </c>
    </row>
    <row r="1970" spans="1:6" x14ac:dyDescent="0.25">
      <c r="A1970">
        <f>'Active Log'!A1972</f>
        <v>0</v>
      </c>
      <c r="C1970">
        <f>'Active Log'!S1984</f>
        <v>0</v>
      </c>
      <c r="D1970">
        <f t="shared" si="93"/>
        <v>0</v>
      </c>
      <c r="E1970">
        <f t="shared" ca="1" si="94"/>
        <v>6450</v>
      </c>
      <c r="F1970" t="str">
        <f t="shared" ca="1" si="95"/>
        <v>80+</v>
      </c>
    </row>
    <row r="1971" spans="1:6" x14ac:dyDescent="0.25">
      <c r="A1971">
        <f>'Active Log'!A1973</f>
        <v>0</v>
      </c>
      <c r="C1971">
        <f>'Active Log'!S1985</f>
        <v>0</v>
      </c>
      <c r="D1971">
        <f t="shared" si="93"/>
        <v>0</v>
      </c>
      <c r="E1971">
        <f t="shared" ca="1" si="94"/>
        <v>6450</v>
      </c>
      <c r="F1971" t="str">
        <f t="shared" ca="1" si="95"/>
        <v>80+</v>
      </c>
    </row>
    <row r="1972" spans="1:6" x14ac:dyDescent="0.25">
      <c r="A1972">
        <f>'Active Log'!A1974</f>
        <v>0</v>
      </c>
      <c r="C1972">
        <f>'Active Log'!S1986</f>
        <v>0</v>
      </c>
      <c r="D1972">
        <f t="shared" si="93"/>
        <v>0</v>
      </c>
      <c r="E1972">
        <f t="shared" ca="1" si="94"/>
        <v>6450</v>
      </c>
      <c r="F1972" t="str">
        <f t="shared" ca="1" si="95"/>
        <v>80+</v>
      </c>
    </row>
    <row r="1973" spans="1:6" x14ac:dyDescent="0.25">
      <c r="A1973">
        <f>'Active Log'!A1975</f>
        <v>0</v>
      </c>
      <c r="C1973">
        <f>'Active Log'!S1987</f>
        <v>0</v>
      </c>
      <c r="D1973">
        <f t="shared" si="93"/>
        <v>0</v>
      </c>
      <c r="E1973">
        <f t="shared" ca="1" si="94"/>
        <v>6450</v>
      </c>
      <c r="F1973" t="str">
        <f t="shared" ca="1" si="95"/>
        <v>80+</v>
      </c>
    </row>
    <row r="1974" spans="1:6" x14ac:dyDescent="0.25">
      <c r="A1974">
        <f>'Active Log'!A1976</f>
        <v>0</v>
      </c>
      <c r="C1974">
        <f>'Active Log'!S1988</f>
        <v>0</v>
      </c>
      <c r="D1974">
        <f t="shared" si="93"/>
        <v>0</v>
      </c>
      <c r="E1974">
        <f t="shared" ca="1" si="94"/>
        <v>6450</v>
      </c>
      <c r="F1974" t="str">
        <f t="shared" ca="1" si="95"/>
        <v>80+</v>
      </c>
    </row>
    <row r="1975" spans="1:6" x14ac:dyDescent="0.25">
      <c r="A1975">
        <f>'Active Log'!A1977</f>
        <v>0</v>
      </c>
      <c r="C1975">
        <f>'Active Log'!S1989</f>
        <v>0</v>
      </c>
      <c r="D1975">
        <f t="shared" si="93"/>
        <v>0</v>
      </c>
      <c r="E1975">
        <f t="shared" ca="1" si="94"/>
        <v>6450</v>
      </c>
      <c r="F1975" t="str">
        <f t="shared" ca="1" si="95"/>
        <v>80+</v>
      </c>
    </row>
    <row r="1976" spans="1:6" x14ac:dyDescent="0.25">
      <c r="A1976">
        <f>'Active Log'!A1978</f>
        <v>0</v>
      </c>
      <c r="C1976">
        <f>'Active Log'!S1990</f>
        <v>0</v>
      </c>
      <c r="D1976">
        <f t="shared" si="93"/>
        <v>0</v>
      </c>
      <c r="E1976">
        <f t="shared" ca="1" si="94"/>
        <v>6450</v>
      </c>
      <c r="F1976" t="str">
        <f t="shared" ca="1" si="95"/>
        <v>80+</v>
      </c>
    </row>
    <row r="1977" spans="1:6" x14ac:dyDescent="0.25">
      <c r="A1977">
        <f>'Active Log'!A1979</f>
        <v>0</v>
      </c>
      <c r="C1977">
        <f>'Active Log'!S1991</f>
        <v>0</v>
      </c>
      <c r="D1977">
        <f t="shared" si="93"/>
        <v>0</v>
      </c>
      <c r="E1977">
        <f t="shared" ca="1" si="94"/>
        <v>6450</v>
      </c>
      <c r="F1977" t="str">
        <f t="shared" ca="1" si="95"/>
        <v>80+</v>
      </c>
    </row>
    <row r="1978" spans="1:6" x14ac:dyDescent="0.25">
      <c r="A1978">
        <f>'Active Log'!A1980</f>
        <v>0</v>
      </c>
      <c r="C1978">
        <f>'Active Log'!S1992</f>
        <v>0</v>
      </c>
      <c r="D1978">
        <f t="shared" si="93"/>
        <v>0</v>
      </c>
      <c r="E1978">
        <f t="shared" ca="1" si="94"/>
        <v>6450</v>
      </c>
      <c r="F1978" t="str">
        <f t="shared" ca="1" si="95"/>
        <v>80+</v>
      </c>
    </row>
    <row r="1979" spans="1:6" x14ac:dyDescent="0.25">
      <c r="A1979">
        <f>'Active Log'!A1981</f>
        <v>0</v>
      </c>
      <c r="C1979">
        <f>'Active Log'!S1993</f>
        <v>0</v>
      </c>
      <c r="D1979">
        <f t="shared" si="93"/>
        <v>0</v>
      </c>
      <c r="E1979">
        <f t="shared" ca="1" si="94"/>
        <v>6450</v>
      </c>
      <c r="F1979" t="str">
        <f t="shared" ca="1" si="95"/>
        <v>80+</v>
      </c>
    </row>
    <row r="1980" spans="1:6" x14ac:dyDescent="0.25">
      <c r="A1980">
        <f>'Active Log'!A1982</f>
        <v>0</v>
      </c>
      <c r="C1980">
        <f>'Active Log'!S1994</f>
        <v>0</v>
      </c>
      <c r="D1980">
        <f t="shared" si="93"/>
        <v>0</v>
      </c>
      <c r="E1980">
        <f t="shared" ca="1" si="94"/>
        <v>6450</v>
      </c>
      <c r="F1980" t="str">
        <f t="shared" ca="1" si="95"/>
        <v>80+</v>
      </c>
    </row>
    <row r="1981" spans="1:6" x14ac:dyDescent="0.25">
      <c r="A1981">
        <f>'Active Log'!A1983</f>
        <v>0</v>
      </c>
      <c r="C1981">
        <f>'Active Log'!S1995</f>
        <v>0</v>
      </c>
      <c r="D1981">
        <f t="shared" si="93"/>
        <v>0</v>
      </c>
      <c r="E1981">
        <f t="shared" ca="1" si="94"/>
        <v>6450</v>
      </c>
      <c r="F1981" t="str">
        <f t="shared" ca="1" si="95"/>
        <v>80+</v>
      </c>
    </row>
    <row r="1982" spans="1:6" x14ac:dyDescent="0.25">
      <c r="A1982">
        <f>'Active Log'!A1984</f>
        <v>0</v>
      </c>
      <c r="C1982">
        <f>'Active Log'!S1996</f>
        <v>0</v>
      </c>
      <c r="D1982">
        <f t="shared" si="93"/>
        <v>0</v>
      </c>
      <c r="E1982">
        <f t="shared" ca="1" si="94"/>
        <v>6450</v>
      </c>
      <c r="F1982" t="str">
        <f t="shared" ca="1" si="95"/>
        <v>80+</v>
      </c>
    </row>
    <row r="1983" spans="1:6" x14ac:dyDescent="0.25">
      <c r="A1983">
        <f>'Active Log'!A1985</f>
        <v>0</v>
      </c>
      <c r="C1983">
        <f>'Active Log'!S1997</f>
        <v>0</v>
      </c>
      <c r="D1983">
        <f t="shared" si="93"/>
        <v>0</v>
      </c>
      <c r="E1983">
        <f t="shared" ca="1" si="94"/>
        <v>6450</v>
      </c>
      <c r="F1983" t="str">
        <f t="shared" ca="1" si="95"/>
        <v>80+</v>
      </c>
    </row>
    <row r="1984" spans="1:6" x14ac:dyDescent="0.25">
      <c r="A1984">
        <f>'Active Log'!A1986</f>
        <v>0</v>
      </c>
      <c r="C1984">
        <f>'Active Log'!S1998</f>
        <v>0</v>
      </c>
      <c r="D1984">
        <f t="shared" si="93"/>
        <v>0</v>
      </c>
      <c r="E1984">
        <f t="shared" ca="1" si="94"/>
        <v>6450</v>
      </c>
      <c r="F1984" t="str">
        <f t="shared" ca="1" si="95"/>
        <v>80+</v>
      </c>
    </row>
    <row r="1985" spans="1:6" x14ac:dyDescent="0.25">
      <c r="A1985">
        <f>'Active Log'!A1987</f>
        <v>0</v>
      </c>
      <c r="C1985">
        <f>'Active Log'!S1999</f>
        <v>0</v>
      </c>
      <c r="D1985">
        <f t="shared" si="93"/>
        <v>0</v>
      </c>
      <c r="E1985">
        <f t="shared" ca="1" si="94"/>
        <v>6450</v>
      </c>
      <c r="F1985" t="str">
        <f t="shared" ca="1" si="95"/>
        <v>80+</v>
      </c>
    </row>
    <row r="1986" spans="1:6" x14ac:dyDescent="0.25">
      <c r="A1986">
        <f>'Active Log'!A1988</f>
        <v>0</v>
      </c>
      <c r="C1986">
        <f>'Active Log'!S2000</f>
        <v>0</v>
      </c>
      <c r="D1986">
        <f t="shared" ref="D1986:D2049" si="96">IF(COUNTIFS($A$2:$A$1048576, A1986, $C$2:$C$1048576, "complete")&gt;0, "", _xlfn.MAXIFS($B$2:$B$1048576, $A$2:$A$1048576, A1986, $C$2:$C$1048576, "&lt;&gt;complete"))</f>
        <v>0</v>
      </c>
      <c r="E1986">
        <f t="shared" ref="E1986:E2049" ca="1" si="97">IF(D1986&lt;&gt;"", FLOOR((TODAY()-D1986)/7,1), "")</f>
        <v>6450</v>
      </c>
      <c r="F1986" t="str">
        <f t="shared" ref="F1986:F2049" ca="1" si="98">IF(E1986&lt;&gt;"", VLOOKUP(E1986, $H$2:$I$32, 2, TRUE), "")</f>
        <v>80+</v>
      </c>
    </row>
    <row r="1987" spans="1:6" x14ac:dyDescent="0.25">
      <c r="A1987">
        <f>'Active Log'!A1989</f>
        <v>0</v>
      </c>
      <c r="C1987">
        <f>'Active Log'!S2001</f>
        <v>0</v>
      </c>
      <c r="D1987">
        <f t="shared" si="96"/>
        <v>0</v>
      </c>
      <c r="E1987">
        <f t="shared" ca="1" si="97"/>
        <v>6450</v>
      </c>
      <c r="F1987" t="str">
        <f t="shared" ca="1" si="98"/>
        <v>80+</v>
      </c>
    </row>
    <row r="1988" spans="1:6" x14ac:dyDescent="0.25">
      <c r="A1988">
        <f>'Active Log'!A1990</f>
        <v>0</v>
      </c>
      <c r="C1988">
        <f>'Active Log'!S2002</f>
        <v>0</v>
      </c>
      <c r="D1988">
        <f t="shared" si="96"/>
        <v>0</v>
      </c>
      <c r="E1988">
        <f t="shared" ca="1" si="97"/>
        <v>6450</v>
      </c>
      <c r="F1988" t="str">
        <f t="shared" ca="1" si="98"/>
        <v>80+</v>
      </c>
    </row>
    <row r="1989" spans="1:6" x14ac:dyDescent="0.25">
      <c r="A1989">
        <f>'Active Log'!A1991</f>
        <v>0</v>
      </c>
      <c r="C1989">
        <f>'Active Log'!S2003</f>
        <v>0</v>
      </c>
      <c r="D1989">
        <f t="shared" si="96"/>
        <v>0</v>
      </c>
      <c r="E1989">
        <f t="shared" ca="1" si="97"/>
        <v>6450</v>
      </c>
      <c r="F1989" t="str">
        <f t="shared" ca="1" si="98"/>
        <v>80+</v>
      </c>
    </row>
    <row r="1990" spans="1:6" x14ac:dyDescent="0.25">
      <c r="A1990">
        <f>'Active Log'!A1992</f>
        <v>0</v>
      </c>
      <c r="C1990">
        <f>'Active Log'!S2004</f>
        <v>0</v>
      </c>
      <c r="D1990">
        <f t="shared" si="96"/>
        <v>0</v>
      </c>
      <c r="E1990">
        <f t="shared" ca="1" si="97"/>
        <v>6450</v>
      </c>
      <c r="F1990" t="str">
        <f t="shared" ca="1" si="98"/>
        <v>80+</v>
      </c>
    </row>
    <row r="1991" spans="1:6" x14ac:dyDescent="0.25">
      <c r="A1991">
        <f>'Active Log'!A1993</f>
        <v>0</v>
      </c>
      <c r="C1991">
        <f>'Active Log'!S2005</f>
        <v>0</v>
      </c>
      <c r="D1991">
        <f t="shared" si="96"/>
        <v>0</v>
      </c>
      <c r="E1991">
        <f t="shared" ca="1" si="97"/>
        <v>6450</v>
      </c>
      <c r="F1991" t="str">
        <f t="shared" ca="1" si="98"/>
        <v>80+</v>
      </c>
    </row>
    <row r="1992" spans="1:6" x14ac:dyDescent="0.25">
      <c r="A1992">
        <f>'Active Log'!A1994</f>
        <v>0</v>
      </c>
      <c r="C1992">
        <f>'Active Log'!S2006</f>
        <v>0</v>
      </c>
      <c r="D1992">
        <f t="shared" si="96"/>
        <v>0</v>
      </c>
      <c r="E1992">
        <f t="shared" ca="1" si="97"/>
        <v>6450</v>
      </c>
      <c r="F1992" t="str">
        <f t="shared" ca="1" si="98"/>
        <v>80+</v>
      </c>
    </row>
    <row r="1993" spans="1:6" x14ac:dyDescent="0.25">
      <c r="A1993">
        <f>'Active Log'!A1995</f>
        <v>0</v>
      </c>
      <c r="C1993">
        <f>'Active Log'!S2007</f>
        <v>0</v>
      </c>
      <c r="D1993">
        <f t="shared" si="96"/>
        <v>0</v>
      </c>
      <c r="E1993">
        <f t="shared" ca="1" si="97"/>
        <v>6450</v>
      </c>
      <c r="F1993" t="str">
        <f t="shared" ca="1" si="98"/>
        <v>80+</v>
      </c>
    </row>
    <row r="1994" spans="1:6" x14ac:dyDescent="0.25">
      <c r="A1994">
        <f>'Active Log'!A1996</f>
        <v>0</v>
      </c>
      <c r="C1994">
        <f>'Active Log'!S2008</f>
        <v>0</v>
      </c>
      <c r="D1994">
        <f t="shared" si="96"/>
        <v>0</v>
      </c>
      <c r="E1994">
        <f t="shared" ca="1" si="97"/>
        <v>6450</v>
      </c>
      <c r="F1994" t="str">
        <f t="shared" ca="1" si="98"/>
        <v>80+</v>
      </c>
    </row>
    <row r="1995" spans="1:6" x14ac:dyDescent="0.25">
      <c r="A1995">
        <f>'Active Log'!A1997</f>
        <v>0</v>
      </c>
      <c r="C1995">
        <f>'Active Log'!S2009</f>
        <v>0</v>
      </c>
      <c r="D1995">
        <f t="shared" si="96"/>
        <v>0</v>
      </c>
      <c r="E1995">
        <f t="shared" ca="1" si="97"/>
        <v>6450</v>
      </c>
      <c r="F1995" t="str">
        <f t="shared" ca="1" si="98"/>
        <v>80+</v>
      </c>
    </row>
    <row r="1996" spans="1:6" x14ac:dyDescent="0.25">
      <c r="A1996">
        <f>'Active Log'!A1998</f>
        <v>0</v>
      </c>
      <c r="C1996">
        <f>'Active Log'!S2010</f>
        <v>0</v>
      </c>
      <c r="D1996">
        <f t="shared" si="96"/>
        <v>0</v>
      </c>
      <c r="E1996">
        <f t="shared" ca="1" si="97"/>
        <v>6450</v>
      </c>
      <c r="F1996" t="str">
        <f t="shared" ca="1" si="98"/>
        <v>80+</v>
      </c>
    </row>
    <row r="1997" spans="1:6" x14ac:dyDescent="0.25">
      <c r="A1997">
        <f>'Active Log'!A1999</f>
        <v>0</v>
      </c>
      <c r="C1997">
        <f>'Active Log'!S2011</f>
        <v>0</v>
      </c>
      <c r="D1997">
        <f t="shared" si="96"/>
        <v>0</v>
      </c>
      <c r="E1997">
        <f t="shared" ca="1" si="97"/>
        <v>6450</v>
      </c>
      <c r="F1997" t="str">
        <f t="shared" ca="1" si="98"/>
        <v>80+</v>
      </c>
    </row>
    <row r="1998" spans="1:6" x14ac:dyDescent="0.25">
      <c r="A1998">
        <f>'Active Log'!A2000</f>
        <v>0</v>
      </c>
      <c r="C1998">
        <f>'Active Log'!S2012</f>
        <v>0</v>
      </c>
      <c r="D1998">
        <f t="shared" si="96"/>
        <v>0</v>
      </c>
      <c r="E1998">
        <f t="shared" ca="1" si="97"/>
        <v>6450</v>
      </c>
      <c r="F1998" t="str">
        <f t="shared" ca="1" si="98"/>
        <v>80+</v>
      </c>
    </row>
    <row r="1999" spans="1:6" x14ac:dyDescent="0.25">
      <c r="A1999">
        <f>'Active Log'!A2001</f>
        <v>0</v>
      </c>
      <c r="C1999">
        <f>'Active Log'!S2013</f>
        <v>0</v>
      </c>
      <c r="D1999">
        <f t="shared" si="96"/>
        <v>0</v>
      </c>
      <c r="E1999">
        <f t="shared" ca="1" si="97"/>
        <v>6450</v>
      </c>
      <c r="F1999" t="str">
        <f t="shared" ca="1" si="98"/>
        <v>80+</v>
      </c>
    </row>
    <row r="2000" spans="1:6" x14ac:dyDescent="0.25">
      <c r="A2000">
        <f>'Active Log'!A2002</f>
        <v>0</v>
      </c>
      <c r="C2000">
        <f>'Active Log'!S2014</f>
        <v>0</v>
      </c>
      <c r="D2000">
        <f t="shared" si="96"/>
        <v>0</v>
      </c>
      <c r="E2000">
        <f t="shared" ca="1" si="97"/>
        <v>6450</v>
      </c>
      <c r="F2000" t="str">
        <f t="shared" ca="1" si="98"/>
        <v>80+</v>
      </c>
    </row>
    <row r="2001" spans="1:6" x14ac:dyDescent="0.25">
      <c r="A2001">
        <f>'Active Log'!A2003</f>
        <v>0</v>
      </c>
      <c r="C2001">
        <f>'Active Log'!S2015</f>
        <v>0</v>
      </c>
      <c r="D2001">
        <f t="shared" si="96"/>
        <v>0</v>
      </c>
      <c r="E2001">
        <f t="shared" ca="1" si="97"/>
        <v>6450</v>
      </c>
      <c r="F2001" t="str">
        <f t="shared" ca="1" si="98"/>
        <v>80+</v>
      </c>
    </row>
    <row r="2002" spans="1:6" x14ac:dyDescent="0.25">
      <c r="A2002">
        <f>'Active Log'!A2004</f>
        <v>0</v>
      </c>
      <c r="C2002">
        <f>'Active Log'!S2016</f>
        <v>0</v>
      </c>
      <c r="D2002">
        <f t="shared" si="96"/>
        <v>0</v>
      </c>
      <c r="E2002">
        <f t="shared" ca="1" si="97"/>
        <v>6450</v>
      </c>
      <c r="F2002" t="str">
        <f t="shared" ca="1" si="98"/>
        <v>80+</v>
      </c>
    </row>
    <row r="2003" spans="1:6" x14ac:dyDescent="0.25">
      <c r="A2003">
        <f>'Active Log'!A2005</f>
        <v>0</v>
      </c>
      <c r="C2003">
        <f>'Active Log'!S2017</f>
        <v>0</v>
      </c>
      <c r="D2003">
        <f t="shared" si="96"/>
        <v>0</v>
      </c>
      <c r="E2003">
        <f t="shared" ca="1" si="97"/>
        <v>6450</v>
      </c>
      <c r="F2003" t="str">
        <f t="shared" ca="1" si="98"/>
        <v>80+</v>
      </c>
    </row>
    <row r="2004" spans="1:6" x14ac:dyDescent="0.25">
      <c r="A2004">
        <f>'Active Log'!A2006</f>
        <v>0</v>
      </c>
      <c r="C2004">
        <f>'Active Log'!S2018</f>
        <v>0</v>
      </c>
      <c r="D2004">
        <f t="shared" si="96"/>
        <v>0</v>
      </c>
      <c r="E2004">
        <f t="shared" ca="1" si="97"/>
        <v>6450</v>
      </c>
      <c r="F2004" t="str">
        <f t="shared" ca="1" si="98"/>
        <v>80+</v>
      </c>
    </row>
    <row r="2005" spans="1:6" x14ac:dyDescent="0.25">
      <c r="A2005">
        <f>'Active Log'!A2007</f>
        <v>0</v>
      </c>
      <c r="C2005">
        <f>'Active Log'!S2019</f>
        <v>0</v>
      </c>
      <c r="D2005">
        <f t="shared" si="96"/>
        <v>0</v>
      </c>
      <c r="E2005">
        <f t="shared" ca="1" si="97"/>
        <v>6450</v>
      </c>
      <c r="F2005" t="str">
        <f t="shared" ca="1" si="98"/>
        <v>80+</v>
      </c>
    </row>
    <row r="2006" spans="1:6" x14ac:dyDescent="0.25">
      <c r="A2006">
        <f>'Active Log'!A2008</f>
        <v>0</v>
      </c>
      <c r="C2006">
        <f>'Active Log'!S2020</f>
        <v>0</v>
      </c>
      <c r="D2006">
        <f t="shared" si="96"/>
        <v>0</v>
      </c>
      <c r="E2006">
        <f t="shared" ca="1" si="97"/>
        <v>6450</v>
      </c>
      <c r="F2006" t="str">
        <f t="shared" ca="1" si="98"/>
        <v>80+</v>
      </c>
    </row>
    <row r="2007" spans="1:6" x14ac:dyDescent="0.25">
      <c r="A2007">
        <f>'Active Log'!A2009</f>
        <v>0</v>
      </c>
      <c r="C2007">
        <f>'Active Log'!S2021</f>
        <v>0</v>
      </c>
      <c r="D2007">
        <f t="shared" si="96"/>
        <v>0</v>
      </c>
      <c r="E2007">
        <f t="shared" ca="1" si="97"/>
        <v>6450</v>
      </c>
      <c r="F2007" t="str">
        <f t="shared" ca="1" si="98"/>
        <v>80+</v>
      </c>
    </row>
    <row r="2008" spans="1:6" x14ac:dyDescent="0.25">
      <c r="A2008">
        <f>'Active Log'!A2010</f>
        <v>0</v>
      </c>
      <c r="C2008">
        <f>'Active Log'!S2022</f>
        <v>0</v>
      </c>
      <c r="D2008">
        <f t="shared" si="96"/>
        <v>0</v>
      </c>
      <c r="E2008">
        <f t="shared" ca="1" si="97"/>
        <v>6450</v>
      </c>
      <c r="F2008" t="str">
        <f t="shared" ca="1" si="98"/>
        <v>80+</v>
      </c>
    </row>
    <row r="2009" spans="1:6" x14ac:dyDescent="0.25">
      <c r="A2009">
        <f>'Active Log'!A2011</f>
        <v>0</v>
      </c>
      <c r="C2009">
        <f>'Active Log'!S2023</f>
        <v>0</v>
      </c>
      <c r="D2009">
        <f t="shared" si="96"/>
        <v>0</v>
      </c>
      <c r="E2009">
        <f t="shared" ca="1" si="97"/>
        <v>6450</v>
      </c>
      <c r="F2009" t="str">
        <f t="shared" ca="1" si="98"/>
        <v>80+</v>
      </c>
    </row>
    <row r="2010" spans="1:6" x14ac:dyDescent="0.25">
      <c r="A2010">
        <f>'Active Log'!A2012</f>
        <v>0</v>
      </c>
      <c r="C2010">
        <f>'Active Log'!S2024</f>
        <v>0</v>
      </c>
      <c r="D2010">
        <f t="shared" si="96"/>
        <v>0</v>
      </c>
      <c r="E2010">
        <f t="shared" ca="1" si="97"/>
        <v>6450</v>
      </c>
      <c r="F2010" t="str">
        <f t="shared" ca="1" si="98"/>
        <v>80+</v>
      </c>
    </row>
    <row r="2011" spans="1:6" x14ac:dyDescent="0.25">
      <c r="A2011">
        <f>'Active Log'!A2013</f>
        <v>0</v>
      </c>
      <c r="C2011">
        <f>'Active Log'!S2025</f>
        <v>0</v>
      </c>
      <c r="D2011">
        <f t="shared" si="96"/>
        <v>0</v>
      </c>
      <c r="E2011">
        <f t="shared" ca="1" si="97"/>
        <v>6450</v>
      </c>
      <c r="F2011" t="str">
        <f t="shared" ca="1" si="98"/>
        <v>80+</v>
      </c>
    </row>
    <row r="2012" spans="1:6" x14ac:dyDescent="0.25">
      <c r="A2012">
        <f>'Active Log'!A2014</f>
        <v>0</v>
      </c>
      <c r="C2012">
        <f>'Active Log'!S2026</f>
        <v>0</v>
      </c>
      <c r="D2012">
        <f t="shared" si="96"/>
        <v>0</v>
      </c>
      <c r="E2012">
        <f t="shared" ca="1" si="97"/>
        <v>6450</v>
      </c>
      <c r="F2012" t="str">
        <f t="shared" ca="1" si="98"/>
        <v>80+</v>
      </c>
    </row>
    <row r="2013" spans="1:6" x14ac:dyDescent="0.25">
      <c r="A2013">
        <f>'Active Log'!A2015</f>
        <v>0</v>
      </c>
      <c r="C2013">
        <f>'Active Log'!S2027</f>
        <v>0</v>
      </c>
      <c r="D2013">
        <f t="shared" si="96"/>
        <v>0</v>
      </c>
      <c r="E2013">
        <f t="shared" ca="1" si="97"/>
        <v>6450</v>
      </c>
      <c r="F2013" t="str">
        <f t="shared" ca="1" si="98"/>
        <v>80+</v>
      </c>
    </row>
    <row r="2014" spans="1:6" x14ac:dyDescent="0.25">
      <c r="A2014">
        <f>'Active Log'!A2016</f>
        <v>0</v>
      </c>
      <c r="C2014">
        <f>'Active Log'!S2028</f>
        <v>0</v>
      </c>
      <c r="D2014">
        <f t="shared" si="96"/>
        <v>0</v>
      </c>
      <c r="E2014">
        <f t="shared" ca="1" si="97"/>
        <v>6450</v>
      </c>
      <c r="F2014" t="str">
        <f t="shared" ca="1" si="98"/>
        <v>80+</v>
      </c>
    </row>
    <row r="2015" spans="1:6" x14ac:dyDescent="0.25">
      <c r="A2015">
        <f>'Active Log'!A2017</f>
        <v>0</v>
      </c>
      <c r="C2015">
        <f>'Active Log'!S2029</f>
        <v>0</v>
      </c>
      <c r="D2015">
        <f t="shared" si="96"/>
        <v>0</v>
      </c>
      <c r="E2015">
        <f t="shared" ca="1" si="97"/>
        <v>6450</v>
      </c>
      <c r="F2015" t="str">
        <f t="shared" ca="1" si="98"/>
        <v>80+</v>
      </c>
    </row>
    <row r="2016" spans="1:6" x14ac:dyDescent="0.25">
      <c r="A2016">
        <f>'Active Log'!A2018</f>
        <v>0</v>
      </c>
      <c r="C2016">
        <f>'Active Log'!S2030</f>
        <v>0</v>
      </c>
      <c r="D2016">
        <f t="shared" si="96"/>
        <v>0</v>
      </c>
      <c r="E2016">
        <f t="shared" ca="1" si="97"/>
        <v>6450</v>
      </c>
      <c r="F2016" t="str">
        <f t="shared" ca="1" si="98"/>
        <v>80+</v>
      </c>
    </row>
    <row r="2017" spans="1:6" x14ac:dyDescent="0.25">
      <c r="A2017">
        <f>'Active Log'!A2019</f>
        <v>0</v>
      </c>
      <c r="C2017">
        <f>'Active Log'!S2031</f>
        <v>0</v>
      </c>
      <c r="D2017">
        <f t="shared" si="96"/>
        <v>0</v>
      </c>
      <c r="E2017">
        <f t="shared" ca="1" si="97"/>
        <v>6450</v>
      </c>
      <c r="F2017" t="str">
        <f t="shared" ca="1" si="98"/>
        <v>80+</v>
      </c>
    </row>
    <row r="2018" spans="1:6" x14ac:dyDescent="0.25">
      <c r="A2018">
        <f>'Active Log'!A2020</f>
        <v>0</v>
      </c>
      <c r="C2018">
        <f>'Active Log'!S2032</f>
        <v>0</v>
      </c>
      <c r="D2018">
        <f t="shared" si="96"/>
        <v>0</v>
      </c>
      <c r="E2018">
        <f t="shared" ca="1" si="97"/>
        <v>6450</v>
      </c>
      <c r="F2018" t="str">
        <f t="shared" ca="1" si="98"/>
        <v>80+</v>
      </c>
    </row>
    <row r="2019" spans="1:6" x14ac:dyDescent="0.25">
      <c r="A2019">
        <f>'Active Log'!A2021</f>
        <v>0</v>
      </c>
      <c r="C2019">
        <f>'Active Log'!S2033</f>
        <v>0</v>
      </c>
      <c r="D2019">
        <f t="shared" si="96"/>
        <v>0</v>
      </c>
      <c r="E2019">
        <f t="shared" ca="1" si="97"/>
        <v>6450</v>
      </c>
      <c r="F2019" t="str">
        <f t="shared" ca="1" si="98"/>
        <v>80+</v>
      </c>
    </row>
    <row r="2020" spans="1:6" x14ac:dyDescent="0.25">
      <c r="A2020">
        <f>'Active Log'!A2022</f>
        <v>0</v>
      </c>
      <c r="C2020">
        <f>'Active Log'!S2034</f>
        <v>0</v>
      </c>
      <c r="D2020">
        <f t="shared" si="96"/>
        <v>0</v>
      </c>
      <c r="E2020">
        <f t="shared" ca="1" si="97"/>
        <v>6450</v>
      </c>
      <c r="F2020" t="str">
        <f t="shared" ca="1" si="98"/>
        <v>80+</v>
      </c>
    </row>
    <row r="2021" spans="1:6" x14ac:dyDescent="0.25">
      <c r="A2021">
        <f>'Active Log'!A2023</f>
        <v>0</v>
      </c>
      <c r="C2021">
        <f>'Active Log'!S2035</f>
        <v>0</v>
      </c>
      <c r="D2021">
        <f t="shared" si="96"/>
        <v>0</v>
      </c>
      <c r="E2021">
        <f t="shared" ca="1" si="97"/>
        <v>6450</v>
      </c>
      <c r="F2021" t="str">
        <f t="shared" ca="1" si="98"/>
        <v>80+</v>
      </c>
    </row>
    <row r="2022" spans="1:6" x14ac:dyDescent="0.25">
      <c r="A2022">
        <f>'Active Log'!A2024</f>
        <v>0</v>
      </c>
      <c r="C2022">
        <f>'Active Log'!S2036</f>
        <v>0</v>
      </c>
      <c r="D2022">
        <f t="shared" si="96"/>
        <v>0</v>
      </c>
      <c r="E2022">
        <f t="shared" ca="1" si="97"/>
        <v>6450</v>
      </c>
      <c r="F2022" t="str">
        <f t="shared" ca="1" si="98"/>
        <v>80+</v>
      </c>
    </row>
    <row r="2023" spans="1:6" x14ac:dyDescent="0.25">
      <c r="A2023">
        <f>'Active Log'!A2025</f>
        <v>0</v>
      </c>
      <c r="C2023">
        <f>'Active Log'!S2037</f>
        <v>0</v>
      </c>
      <c r="D2023">
        <f t="shared" si="96"/>
        <v>0</v>
      </c>
      <c r="E2023">
        <f t="shared" ca="1" si="97"/>
        <v>6450</v>
      </c>
      <c r="F2023" t="str">
        <f t="shared" ca="1" si="98"/>
        <v>80+</v>
      </c>
    </row>
    <row r="2024" spans="1:6" x14ac:dyDescent="0.25">
      <c r="A2024">
        <f>'Active Log'!A2026</f>
        <v>0</v>
      </c>
      <c r="C2024">
        <f>'Active Log'!S2038</f>
        <v>0</v>
      </c>
      <c r="D2024">
        <f t="shared" si="96"/>
        <v>0</v>
      </c>
      <c r="E2024">
        <f t="shared" ca="1" si="97"/>
        <v>6450</v>
      </c>
      <c r="F2024" t="str">
        <f t="shared" ca="1" si="98"/>
        <v>80+</v>
      </c>
    </row>
    <row r="2025" spans="1:6" x14ac:dyDescent="0.25">
      <c r="A2025">
        <f>'Active Log'!A2027</f>
        <v>0</v>
      </c>
      <c r="C2025">
        <f>'Active Log'!S2039</f>
        <v>0</v>
      </c>
      <c r="D2025">
        <f t="shared" si="96"/>
        <v>0</v>
      </c>
      <c r="E2025">
        <f t="shared" ca="1" si="97"/>
        <v>6450</v>
      </c>
      <c r="F2025" t="str">
        <f t="shared" ca="1" si="98"/>
        <v>80+</v>
      </c>
    </row>
    <row r="2026" spans="1:6" x14ac:dyDescent="0.25">
      <c r="A2026">
        <f>'Active Log'!A2028</f>
        <v>0</v>
      </c>
      <c r="C2026">
        <f>'Active Log'!S2040</f>
        <v>0</v>
      </c>
      <c r="D2026">
        <f t="shared" si="96"/>
        <v>0</v>
      </c>
      <c r="E2026">
        <f t="shared" ca="1" si="97"/>
        <v>6450</v>
      </c>
      <c r="F2026" t="str">
        <f t="shared" ca="1" si="98"/>
        <v>80+</v>
      </c>
    </row>
    <row r="2027" spans="1:6" x14ac:dyDescent="0.25">
      <c r="A2027">
        <f>'Active Log'!A2029</f>
        <v>0</v>
      </c>
      <c r="C2027">
        <f>'Active Log'!S2041</f>
        <v>0</v>
      </c>
      <c r="D2027">
        <f t="shared" si="96"/>
        <v>0</v>
      </c>
      <c r="E2027">
        <f t="shared" ca="1" si="97"/>
        <v>6450</v>
      </c>
      <c r="F2027" t="str">
        <f t="shared" ca="1" si="98"/>
        <v>80+</v>
      </c>
    </row>
    <row r="2028" spans="1:6" x14ac:dyDescent="0.25">
      <c r="A2028">
        <f>'Active Log'!A2030</f>
        <v>0</v>
      </c>
      <c r="C2028">
        <f>'Active Log'!S2042</f>
        <v>0</v>
      </c>
      <c r="D2028">
        <f t="shared" si="96"/>
        <v>0</v>
      </c>
      <c r="E2028">
        <f t="shared" ca="1" si="97"/>
        <v>6450</v>
      </c>
      <c r="F2028" t="str">
        <f t="shared" ca="1" si="98"/>
        <v>80+</v>
      </c>
    </row>
    <row r="2029" spans="1:6" x14ac:dyDescent="0.25">
      <c r="A2029">
        <f>'Active Log'!A2031</f>
        <v>0</v>
      </c>
      <c r="C2029">
        <f>'Active Log'!S2043</f>
        <v>0</v>
      </c>
      <c r="D2029">
        <f t="shared" si="96"/>
        <v>0</v>
      </c>
      <c r="E2029">
        <f t="shared" ca="1" si="97"/>
        <v>6450</v>
      </c>
      <c r="F2029" t="str">
        <f t="shared" ca="1" si="98"/>
        <v>80+</v>
      </c>
    </row>
    <row r="2030" spans="1:6" x14ac:dyDescent="0.25">
      <c r="A2030">
        <f>'Active Log'!A2032</f>
        <v>0</v>
      </c>
      <c r="C2030">
        <f>'Active Log'!S2044</f>
        <v>0</v>
      </c>
      <c r="D2030">
        <f t="shared" si="96"/>
        <v>0</v>
      </c>
      <c r="E2030">
        <f t="shared" ca="1" si="97"/>
        <v>6450</v>
      </c>
      <c r="F2030" t="str">
        <f t="shared" ca="1" si="98"/>
        <v>80+</v>
      </c>
    </row>
    <row r="2031" spans="1:6" x14ac:dyDescent="0.25">
      <c r="A2031">
        <f>'Active Log'!A2033</f>
        <v>0</v>
      </c>
      <c r="C2031">
        <f>'Active Log'!S2045</f>
        <v>0</v>
      </c>
      <c r="D2031">
        <f t="shared" si="96"/>
        <v>0</v>
      </c>
      <c r="E2031">
        <f t="shared" ca="1" si="97"/>
        <v>6450</v>
      </c>
      <c r="F2031" t="str">
        <f t="shared" ca="1" si="98"/>
        <v>80+</v>
      </c>
    </row>
    <row r="2032" spans="1:6" x14ac:dyDescent="0.25">
      <c r="A2032">
        <f>'Active Log'!A2034</f>
        <v>0</v>
      </c>
      <c r="C2032">
        <f>'Active Log'!S2046</f>
        <v>0</v>
      </c>
      <c r="D2032">
        <f t="shared" si="96"/>
        <v>0</v>
      </c>
      <c r="E2032">
        <f t="shared" ca="1" si="97"/>
        <v>6450</v>
      </c>
      <c r="F2032" t="str">
        <f t="shared" ca="1" si="98"/>
        <v>80+</v>
      </c>
    </row>
    <row r="2033" spans="1:6" x14ac:dyDescent="0.25">
      <c r="A2033">
        <f>'Active Log'!A2035</f>
        <v>0</v>
      </c>
      <c r="C2033">
        <f>'Active Log'!S2047</f>
        <v>0</v>
      </c>
      <c r="D2033">
        <f t="shared" si="96"/>
        <v>0</v>
      </c>
      <c r="E2033">
        <f t="shared" ca="1" si="97"/>
        <v>6450</v>
      </c>
      <c r="F2033" t="str">
        <f t="shared" ca="1" si="98"/>
        <v>80+</v>
      </c>
    </row>
    <row r="2034" spans="1:6" x14ac:dyDescent="0.25">
      <c r="A2034">
        <f>'Active Log'!A2036</f>
        <v>0</v>
      </c>
      <c r="C2034">
        <f>'Active Log'!S2048</f>
        <v>0</v>
      </c>
      <c r="D2034">
        <f t="shared" si="96"/>
        <v>0</v>
      </c>
      <c r="E2034">
        <f t="shared" ca="1" si="97"/>
        <v>6450</v>
      </c>
      <c r="F2034" t="str">
        <f t="shared" ca="1" si="98"/>
        <v>80+</v>
      </c>
    </row>
    <row r="2035" spans="1:6" x14ac:dyDescent="0.25">
      <c r="A2035">
        <f>'Active Log'!A2037</f>
        <v>0</v>
      </c>
      <c r="C2035">
        <f>'Active Log'!S2049</f>
        <v>0</v>
      </c>
      <c r="D2035">
        <f t="shared" si="96"/>
        <v>0</v>
      </c>
      <c r="E2035">
        <f t="shared" ca="1" si="97"/>
        <v>6450</v>
      </c>
      <c r="F2035" t="str">
        <f t="shared" ca="1" si="98"/>
        <v>80+</v>
      </c>
    </row>
    <row r="2036" spans="1:6" x14ac:dyDescent="0.25">
      <c r="A2036">
        <f>'Active Log'!A2038</f>
        <v>0</v>
      </c>
      <c r="C2036">
        <f>'Active Log'!S2050</f>
        <v>0</v>
      </c>
      <c r="D2036">
        <f t="shared" si="96"/>
        <v>0</v>
      </c>
      <c r="E2036">
        <f t="shared" ca="1" si="97"/>
        <v>6450</v>
      </c>
      <c r="F2036" t="str">
        <f t="shared" ca="1" si="98"/>
        <v>80+</v>
      </c>
    </row>
    <row r="2037" spans="1:6" x14ac:dyDescent="0.25">
      <c r="A2037">
        <f>'Active Log'!A2039</f>
        <v>0</v>
      </c>
      <c r="C2037">
        <f>'Active Log'!S2051</f>
        <v>0</v>
      </c>
      <c r="D2037">
        <f t="shared" si="96"/>
        <v>0</v>
      </c>
      <c r="E2037">
        <f t="shared" ca="1" si="97"/>
        <v>6450</v>
      </c>
      <c r="F2037" t="str">
        <f t="shared" ca="1" si="98"/>
        <v>80+</v>
      </c>
    </row>
    <row r="2038" spans="1:6" x14ac:dyDescent="0.25">
      <c r="A2038">
        <f>'Active Log'!A2040</f>
        <v>0</v>
      </c>
      <c r="C2038">
        <f>'Active Log'!S2052</f>
        <v>0</v>
      </c>
      <c r="D2038">
        <f t="shared" si="96"/>
        <v>0</v>
      </c>
      <c r="E2038">
        <f t="shared" ca="1" si="97"/>
        <v>6450</v>
      </c>
      <c r="F2038" t="str">
        <f t="shared" ca="1" si="98"/>
        <v>80+</v>
      </c>
    </row>
    <row r="2039" spans="1:6" x14ac:dyDescent="0.25">
      <c r="A2039">
        <f>'Active Log'!A2041</f>
        <v>0</v>
      </c>
      <c r="C2039">
        <f>'Active Log'!S2053</f>
        <v>0</v>
      </c>
      <c r="D2039">
        <f t="shared" si="96"/>
        <v>0</v>
      </c>
      <c r="E2039">
        <f t="shared" ca="1" si="97"/>
        <v>6450</v>
      </c>
      <c r="F2039" t="str">
        <f t="shared" ca="1" si="98"/>
        <v>80+</v>
      </c>
    </row>
    <row r="2040" spans="1:6" x14ac:dyDescent="0.25">
      <c r="A2040">
        <f>'Active Log'!A2042</f>
        <v>0</v>
      </c>
      <c r="C2040">
        <f>'Active Log'!S2054</f>
        <v>0</v>
      </c>
      <c r="D2040">
        <f t="shared" si="96"/>
        <v>0</v>
      </c>
      <c r="E2040">
        <f t="shared" ca="1" si="97"/>
        <v>6450</v>
      </c>
      <c r="F2040" t="str">
        <f t="shared" ca="1" si="98"/>
        <v>80+</v>
      </c>
    </row>
    <row r="2041" spans="1:6" x14ac:dyDescent="0.25">
      <c r="A2041">
        <f>'Active Log'!A2043</f>
        <v>0</v>
      </c>
      <c r="C2041">
        <f>'Active Log'!S2055</f>
        <v>0</v>
      </c>
      <c r="D2041">
        <f t="shared" si="96"/>
        <v>0</v>
      </c>
      <c r="E2041">
        <f t="shared" ca="1" si="97"/>
        <v>6450</v>
      </c>
      <c r="F2041" t="str">
        <f t="shared" ca="1" si="98"/>
        <v>80+</v>
      </c>
    </row>
    <row r="2042" spans="1:6" x14ac:dyDescent="0.25">
      <c r="A2042">
        <f>'Active Log'!A2044</f>
        <v>0</v>
      </c>
      <c r="C2042">
        <f>'Active Log'!S2056</f>
        <v>0</v>
      </c>
      <c r="D2042">
        <f t="shared" si="96"/>
        <v>0</v>
      </c>
      <c r="E2042">
        <f t="shared" ca="1" si="97"/>
        <v>6450</v>
      </c>
      <c r="F2042" t="str">
        <f t="shared" ca="1" si="98"/>
        <v>80+</v>
      </c>
    </row>
    <row r="2043" spans="1:6" x14ac:dyDescent="0.25">
      <c r="A2043">
        <f>'Active Log'!A2045</f>
        <v>0</v>
      </c>
      <c r="C2043">
        <f>'Active Log'!S2057</f>
        <v>0</v>
      </c>
      <c r="D2043">
        <f t="shared" si="96"/>
        <v>0</v>
      </c>
      <c r="E2043">
        <f t="shared" ca="1" si="97"/>
        <v>6450</v>
      </c>
      <c r="F2043" t="str">
        <f t="shared" ca="1" si="98"/>
        <v>80+</v>
      </c>
    </row>
    <row r="2044" spans="1:6" x14ac:dyDescent="0.25">
      <c r="A2044">
        <f>'Active Log'!A2046</f>
        <v>0</v>
      </c>
      <c r="C2044">
        <f>'Active Log'!S2058</f>
        <v>0</v>
      </c>
      <c r="D2044">
        <f t="shared" si="96"/>
        <v>0</v>
      </c>
      <c r="E2044">
        <f t="shared" ca="1" si="97"/>
        <v>6450</v>
      </c>
      <c r="F2044" t="str">
        <f t="shared" ca="1" si="98"/>
        <v>80+</v>
      </c>
    </row>
    <row r="2045" spans="1:6" x14ac:dyDescent="0.25">
      <c r="A2045">
        <f>'Active Log'!A2047</f>
        <v>0</v>
      </c>
      <c r="D2045">
        <f t="shared" si="96"/>
        <v>0</v>
      </c>
      <c r="E2045">
        <f t="shared" ca="1" si="97"/>
        <v>6450</v>
      </c>
      <c r="F2045" t="str">
        <f t="shared" ca="1" si="98"/>
        <v>80+</v>
      </c>
    </row>
    <row r="2046" spans="1:6" x14ac:dyDescent="0.25">
      <c r="A2046">
        <f>'Active Log'!A2048</f>
        <v>0</v>
      </c>
      <c r="D2046">
        <f t="shared" si="96"/>
        <v>0</v>
      </c>
      <c r="E2046">
        <f t="shared" ca="1" si="97"/>
        <v>6450</v>
      </c>
      <c r="F2046" t="str">
        <f t="shared" ca="1" si="98"/>
        <v>80+</v>
      </c>
    </row>
    <row r="2047" spans="1:6" x14ac:dyDescent="0.25">
      <c r="A2047">
        <f>'Active Log'!A2049</f>
        <v>0</v>
      </c>
      <c r="D2047">
        <f t="shared" si="96"/>
        <v>0</v>
      </c>
      <c r="E2047">
        <f t="shared" ca="1" si="97"/>
        <v>6450</v>
      </c>
      <c r="F2047" t="str">
        <f t="shared" ca="1" si="98"/>
        <v>80+</v>
      </c>
    </row>
    <row r="2048" spans="1:6" x14ac:dyDescent="0.25">
      <c r="A2048">
        <f>'Active Log'!A2050</f>
        <v>0</v>
      </c>
      <c r="D2048">
        <f t="shared" si="96"/>
        <v>0</v>
      </c>
      <c r="E2048">
        <f t="shared" ca="1" si="97"/>
        <v>6450</v>
      </c>
      <c r="F2048" t="str">
        <f t="shared" ca="1" si="98"/>
        <v>80+</v>
      </c>
    </row>
    <row r="2049" spans="1:6" x14ac:dyDescent="0.25">
      <c r="A2049">
        <f>'Active Log'!A2051</f>
        <v>0</v>
      </c>
      <c r="D2049">
        <f t="shared" si="96"/>
        <v>0</v>
      </c>
      <c r="E2049">
        <f t="shared" ca="1" si="97"/>
        <v>6450</v>
      </c>
      <c r="F2049" t="str">
        <f t="shared" ca="1" si="98"/>
        <v>80+</v>
      </c>
    </row>
    <row r="2050" spans="1:6" x14ac:dyDescent="0.25">
      <c r="A2050">
        <f>'Active Log'!A2052</f>
        <v>0</v>
      </c>
      <c r="D2050">
        <f t="shared" ref="D2050:D2113" si="99">IF(COUNTIFS($A$2:$A$1048576, A2050, $C$2:$C$1048576, "complete")&gt;0, "", _xlfn.MAXIFS($B$2:$B$1048576, $A$2:$A$1048576, A2050, $C$2:$C$1048576, "&lt;&gt;complete"))</f>
        <v>0</v>
      </c>
      <c r="E2050">
        <f t="shared" ref="E2050:E2113" ca="1" si="100">IF(D2050&lt;&gt;"", FLOOR((TODAY()-D2050)/7,1), "")</f>
        <v>6450</v>
      </c>
      <c r="F2050" t="str">
        <f t="shared" ref="F2050:F2113" ca="1" si="101">IF(E2050&lt;&gt;"", VLOOKUP(E2050, $H$2:$I$32, 2, TRUE), "")</f>
        <v>80+</v>
      </c>
    </row>
    <row r="2051" spans="1:6" x14ac:dyDescent="0.25">
      <c r="A2051">
        <f>'Active Log'!A2053</f>
        <v>0</v>
      </c>
      <c r="D2051">
        <f t="shared" si="99"/>
        <v>0</v>
      </c>
      <c r="E2051">
        <f t="shared" ca="1" si="100"/>
        <v>6450</v>
      </c>
      <c r="F2051" t="str">
        <f t="shared" ca="1" si="101"/>
        <v>80+</v>
      </c>
    </row>
    <row r="2052" spans="1:6" x14ac:dyDescent="0.25">
      <c r="A2052">
        <f>'Active Log'!A2054</f>
        <v>0</v>
      </c>
      <c r="D2052">
        <f t="shared" si="99"/>
        <v>0</v>
      </c>
      <c r="E2052">
        <f t="shared" ca="1" si="100"/>
        <v>6450</v>
      </c>
      <c r="F2052" t="str">
        <f t="shared" ca="1" si="101"/>
        <v>80+</v>
      </c>
    </row>
    <row r="2053" spans="1:6" x14ac:dyDescent="0.25">
      <c r="A2053">
        <f>'Active Log'!A2055</f>
        <v>0</v>
      </c>
      <c r="D2053">
        <f t="shared" si="99"/>
        <v>0</v>
      </c>
      <c r="E2053">
        <f t="shared" ca="1" si="100"/>
        <v>6450</v>
      </c>
      <c r="F2053" t="str">
        <f t="shared" ca="1" si="101"/>
        <v>80+</v>
      </c>
    </row>
    <row r="2054" spans="1:6" x14ac:dyDescent="0.25">
      <c r="A2054">
        <f>'Active Log'!A2056</f>
        <v>0</v>
      </c>
      <c r="D2054">
        <f t="shared" si="99"/>
        <v>0</v>
      </c>
      <c r="E2054">
        <f t="shared" ca="1" si="100"/>
        <v>6450</v>
      </c>
      <c r="F2054" t="str">
        <f t="shared" ca="1" si="101"/>
        <v>80+</v>
      </c>
    </row>
    <row r="2055" spans="1:6" x14ac:dyDescent="0.25">
      <c r="A2055">
        <f>'Active Log'!A2057</f>
        <v>0</v>
      </c>
      <c r="D2055">
        <f t="shared" si="99"/>
        <v>0</v>
      </c>
      <c r="E2055">
        <f t="shared" ca="1" si="100"/>
        <v>6450</v>
      </c>
      <c r="F2055" t="str">
        <f t="shared" ca="1" si="101"/>
        <v>80+</v>
      </c>
    </row>
    <row r="2056" spans="1:6" x14ac:dyDescent="0.25">
      <c r="A2056">
        <f>'Active Log'!A2058</f>
        <v>0</v>
      </c>
      <c r="D2056">
        <f t="shared" si="99"/>
        <v>0</v>
      </c>
      <c r="E2056">
        <f t="shared" ca="1" si="100"/>
        <v>6450</v>
      </c>
      <c r="F2056" t="str">
        <f t="shared" ca="1" si="101"/>
        <v>80+</v>
      </c>
    </row>
    <row r="2057" spans="1:6" x14ac:dyDescent="0.25">
      <c r="A2057">
        <f>'Active Log'!A2059</f>
        <v>0</v>
      </c>
      <c r="D2057">
        <f t="shared" si="99"/>
        <v>0</v>
      </c>
      <c r="E2057">
        <f t="shared" ca="1" si="100"/>
        <v>6450</v>
      </c>
      <c r="F2057" t="str">
        <f t="shared" ca="1" si="101"/>
        <v>80+</v>
      </c>
    </row>
    <row r="2058" spans="1:6" x14ac:dyDescent="0.25">
      <c r="A2058">
        <f>'Active Log'!A2060</f>
        <v>0</v>
      </c>
      <c r="D2058">
        <f t="shared" si="99"/>
        <v>0</v>
      </c>
      <c r="E2058">
        <f t="shared" ca="1" si="100"/>
        <v>6450</v>
      </c>
      <c r="F2058" t="str">
        <f t="shared" ca="1" si="101"/>
        <v>80+</v>
      </c>
    </row>
    <row r="2059" spans="1:6" x14ac:dyDescent="0.25">
      <c r="A2059">
        <f>'Active Log'!A2061</f>
        <v>0</v>
      </c>
      <c r="D2059">
        <f t="shared" si="99"/>
        <v>0</v>
      </c>
      <c r="E2059">
        <f t="shared" ca="1" si="100"/>
        <v>6450</v>
      </c>
      <c r="F2059" t="str">
        <f t="shared" ca="1" si="101"/>
        <v>80+</v>
      </c>
    </row>
    <row r="2060" spans="1:6" x14ac:dyDescent="0.25">
      <c r="A2060">
        <f>'Active Log'!A2062</f>
        <v>0</v>
      </c>
      <c r="D2060">
        <f t="shared" si="99"/>
        <v>0</v>
      </c>
      <c r="E2060">
        <f t="shared" ca="1" si="100"/>
        <v>6450</v>
      </c>
      <c r="F2060" t="str">
        <f t="shared" ca="1" si="101"/>
        <v>80+</v>
      </c>
    </row>
    <row r="2061" spans="1:6" x14ac:dyDescent="0.25">
      <c r="A2061">
        <f>'Active Log'!A2063</f>
        <v>0</v>
      </c>
      <c r="D2061">
        <f t="shared" si="99"/>
        <v>0</v>
      </c>
      <c r="E2061">
        <f t="shared" ca="1" si="100"/>
        <v>6450</v>
      </c>
      <c r="F2061" t="str">
        <f t="shared" ca="1" si="101"/>
        <v>80+</v>
      </c>
    </row>
    <row r="2062" spans="1:6" x14ac:dyDescent="0.25">
      <c r="A2062">
        <f>'Active Log'!A2064</f>
        <v>0</v>
      </c>
      <c r="D2062">
        <f t="shared" si="99"/>
        <v>0</v>
      </c>
      <c r="E2062">
        <f t="shared" ca="1" si="100"/>
        <v>6450</v>
      </c>
      <c r="F2062" t="str">
        <f t="shared" ca="1" si="101"/>
        <v>80+</v>
      </c>
    </row>
    <row r="2063" spans="1:6" x14ac:dyDescent="0.25">
      <c r="A2063">
        <f>'Active Log'!A2065</f>
        <v>0</v>
      </c>
      <c r="D2063">
        <f t="shared" si="99"/>
        <v>0</v>
      </c>
      <c r="E2063">
        <f t="shared" ca="1" si="100"/>
        <v>6450</v>
      </c>
      <c r="F2063" t="str">
        <f t="shared" ca="1" si="101"/>
        <v>80+</v>
      </c>
    </row>
    <row r="2064" spans="1:6" x14ac:dyDescent="0.25">
      <c r="A2064">
        <f>'Active Log'!A2066</f>
        <v>0</v>
      </c>
      <c r="D2064">
        <f t="shared" si="99"/>
        <v>0</v>
      </c>
      <c r="E2064">
        <f t="shared" ca="1" si="100"/>
        <v>6450</v>
      </c>
      <c r="F2064" t="str">
        <f t="shared" ca="1" si="101"/>
        <v>80+</v>
      </c>
    </row>
    <row r="2065" spans="1:6" x14ac:dyDescent="0.25">
      <c r="A2065">
        <f>'Active Log'!A2067</f>
        <v>0</v>
      </c>
      <c r="D2065">
        <f t="shared" si="99"/>
        <v>0</v>
      </c>
      <c r="E2065">
        <f t="shared" ca="1" si="100"/>
        <v>6450</v>
      </c>
      <c r="F2065" t="str">
        <f t="shared" ca="1" si="101"/>
        <v>80+</v>
      </c>
    </row>
    <row r="2066" spans="1:6" x14ac:dyDescent="0.25">
      <c r="A2066">
        <f>'Active Log'!A2068</f>
        <v>0</v>
      </c>
      <c r="D2066">
        <f t="shared" si="99"/>
        <v>0</v>
      </c>
      <c r="E2066">
        <f t="shared" ca="1" si="100"/>
        <v>6450</v>
      </c>
      <c r="F2066" t="str">
        <f t="shared" ca="1" si="101"/>
        <v>80+</v>
      </c>
    </row>
    <row r="2067" spans="1:6" x14ac:dyDescent="0.25">
      <c r="A2067">
        <f>'Active Log'!A2069</f>
        <v>0</v>
      </c>
      <c r="D2067">
        <f t="shared" si="99"/>
        <v>0</v>
      </c>
      <c r="E2067">
        <f t="shared" ca="1" si="100"/>
        <v>6450</v>
      </c>
      <c r="F2067" t="str">
        <f t="shared" ca="1" si="101"/>
        <v>80+</v>
      </c>
    </row>
    <row r="2068" spans="1:6" x14ac:dyDescent="0.25">
      <c r="A2068">
        <f>'Active Log'!A2070</f>
        <v>0</v>
      </c>
      <c r="D2068">
        <f t="shared" si="99"/>
        <v>0</v>
      </c>
      <c r="E2068">
        <f t="shared" ca="1" si="100"/>
        <v>6450</v>
      </c>
      <c r="F2068" t="str">
        <f t="shared" ca="1" si="101"/>
        <v>80+</v>
      </c>
    </row>
    <row r="2069" spans="1:6" x14ac:dyDescent="0.25">
      <c r="A2069">
        <f>'Active Log'!A2071</f>
        <v>0</v>
      </c>
      <c r="D2069">
        <f t="shared" si="99"/>
        <v>0</v>
      </c>
      <c r="E2069">
        <f t="shared" ca="1" si="100"/>
        <v>6450</v>
      </c>
      <c r="F2069" t="str">
        <f t="shared" ca="1" si="101"/>
        <v>80+</v>
      </c>
    </row>
    <row r="2070" spans="1:6" x14ac:dyDescent="0.25">
      <c r="A2070">
        <f>'Active Log'!A2072</f>
        <v>0</v>
      </c>
      <c r="D2070">
        <f t="shared" si="99"/>
        <v>0</v>
      </c>
      <c r="E2070">
        <f t="shared" ca="1" si="100"/>
        <v>6450</v>
      </c>
      <c r="F2070" t="str">
        <f t="shared" ca="1" si="101"/>
        <v>80+</v>
      </c>
    </row>
    <row r="2071" spans="1:6" x14ac:dyDescent="0.25">
      <c r="A2071">
        <f>'Active Log'!A2073</f>
        <v>0</v>
      </c>
      <c r="D2071">
        <f t="shared" si="99"/>
        <v>0</v>
      </c>
      <c r="E2071">
        <f t="shared" ca="1" si="100"/>
        <v>6450</v>
      </c>
      <c r="F2071" t="str">
        <f t="shared" ca="1" si="101"/>
        <v>80+</v>
      </c>
    </row>
    <row r="2072" spans="1:6" x14ac:dyDescent="0.25">
      <c r="A2072">
        <f>'Active Log'!A2074</f>
        <v>0</v>
      </c>
      <c r="D2072">
        <f t="shared" si="99"/>
        <v>0</v>
      </c>
      <c r="E2072">
        <f t="shared" ca="1" si="100"/>
        <v>6450</v>
      </c>
      <c r="F2072" t="str">
        <f t="shared" ca="1" si="101"/>
        <v>80+</v>
      </c>
    </row>
    <row r="2073" spans="1:6" x14ac:dyDescent="0.25">
      <c r="A2073">
        <f>'Active Log'!A2075</f>
        <v>0</v>
      </c>
      <c r="D2073">
        <f t="shared" si="99"/>
        <v>0</v>
      </c>
      <c r="E2073">
        <f t="shared" ca="1" si="100"/>
        <v>6450</v>
      </c>
      <c r="F2073" t="str">
        <f t="shared" ca="1" si="101"/>
        <v>80+</v>
      </c>
    </row>
    <row r="2074" spans="1:6" x14ac:dyDescent="0.25">
      <c r="A2074">
        <f>'Active Log'!A2076</f>
        <v>0</v>
      </c>
      <c r="D2074">
        <f t="shared" si="99"/>
        <v>0</v>
      </c>
      <c r="E2074">
        <f t="shared" ca="1" si="100"/>
        <v>6450</v>
      </c>
      <c r="F2074" t="str">
        <f t="shared" ca="1" si="101"/>
        <v>80+</v>
      </c>
    </row>
    <row r="2075" spans="1:6" x14ac:dyDescent="0.25">
      <c r="A2075">
        <f>'Active Log'!A2077</f>
        <v>0</v>
      </c>
      <c r="D2075">
        <f t="shared" si="99"/>
        <v>0</v>
      </c>
      <c r="E2075">
        <f t="shared" ca="1" si="100"/>
        <v>6450</v>
      </c>
      <c r="F2075" t="str">
        <f t="shared" ca="1" si="101"/>
        <v>80+</v>
      </c>
    </row>
    <row r="2076" spans="1:6" x14ac:dyDescent="0.25">
      <c r="A2076">
        <f>'Active Log'!A2078</f>
        <v>0</v>
      </c>
      <c r="D2076">
        <f t="shared" si="99"/>
        <v>0</v>
      </c>
      <c r="E2076">
        <f t="shared" ca="1" si="100"/>
        <v>6450</v>
      </c>
      <c r="F2076" t="str">
        <f t="shared" ca="1" si="101"/>
        <v>80+</v>
      </c>
    </row>
    <row r="2077" spans="1:6" x14ac:dyDescent="0.25">
      <c r="A2077">
        <f>'Active Log'!A2079</f>
        <v>0</v>
      </c>
      <c r="D2077">
        <f t="shared" si="99"/>
        <v>0</v>
      </c>
      <c r="E2077">
        <f t="shared" ca="1" si="100"/>
        <v>6450</v>
      </c>
      <c r="F2077" t="str">
        <f t="shared" ca="1" si="101"/>
        <v>80+</v>
      </c>
    </row>
    <row r="2078" spans="1:6" x14ac:dyDescent="0.25">
      <c r="A2078">
        <f>'Active Log'!A2080</f>
        <v>0</v>
      </c>
      <c r="D2078">
        <f t="shared" si="99"/>
        <v>0</v>
      </c>
      <c r="E2078">
        <f t="shared" ca="1" si="100"/>
        <v>6450</v>
      </c>
      <c r="F2078" t="str">
        <f t="shared" ca="1" si="101"/>
        <v>80+</v>
      </c>
    </row>
    <row r="2079" spans="1:6" x14ac:dyDescent="0.25">
      <c r="A2079">
        <f>'Active Log'!A2081</f>
        <v>0</v>
      </c>
      <c r="D2079">
        <f t="shared" si="99"/>
        <v>0</v>
      </c>
      <c r="E2079">
        <f t="shared" ca="1" si="100"/>
        <v>6450</v>
      </c>
      <c r="F2079" t="str">
        <f t="shared" ca="1" si="101"/>
        <v>80+</v>
      </c>
    </row>
    <row r="2080" spans="1:6" x14ac:dyDescent="0.25">
      <c r="A2080">
        <f>'Active Log'!A2082</f>
        <v>0</v>
      </c>
      <c r="D2080">
        <f t="shared" si="99"/>
        <v>0</v>
      </c>
      <c r="E2080">
        <f t="shared" ca="1" si="100"/>
        <v>6450</v>
      </c>
      <c r="F2080" t="str">
        <f t="shared" ca="1" si="101"/>
        <v>80+</v>
      </c>
    </row>
    <row r="2081" spans="1:6" x14ac:dyDescent="0.25">
      <c r="A2081">
        <f>'Active Log'!A2083</f>
        <v>0</v>
      </c>
      <c r="D2081">
        <f t="shared" si="99"/>
        <v>0</v>
      </c>
      <c r="E2081">
        <f t="shared" ca="1" si="100"/>
        <v>6450</v>
      </c>
      <c r="F2081" t="str">
        <f t="shared" ca="1" si="101"/>
        <v>80+</v>
      </c>
    </row>
    <row r="2082" spans="1:6" x14ac:dyDescent="0.25">
      <c r="A2082">
        <f>'Active Log'!A2084</f>
        <v>0</v>
      </c>
      <c r="D2082">
        <f t="shared" si="99"/>
        <v>0</v>
      </c>
      <c r="E2082">
        <f t="shared" ca="1" si="100"/>
        <v>6450</v>
      </c>
      <c r="F2082" t="str">
        <f t="shared" ca="1" si="101"/>
        <v>80+</v>
      </c>
    </row>
    <row r="2083" spans="1:6" x14ac:dyDescent="0.25">
      <c r="A2083">
        <f>'Active Log'!A2085</f>
        <v>0</v>
      </c>
      <c r="D2083">
        <f t="shared" si="99"/>
        <v>0</v>
      </c>
      <c r="E2083">
        <f t="shared" ca="1" si="100"/>
        <v>6450</v>
      </c>
      <c r="F2083" t="str">
        <f t="shared" ca="1" si="101"/>
        <v>80+</v>
      </c>
    </row>
    <row r="2084" spans="1:6" x14ac:dyDescent="0.25">
      <c r="A2084">
        <f>'Active Log'!A2086</f>
        <v>0</v>
      </c>
      <c r="D2084">
        <f t="shared" si="99"/>
        <v>0</v>
      </c>
      <c r="E2084">
        <f t="shared" ca="1" si="100"/>
        <v>6450</v>
      </c>
      <c r="F2084" t="str">
        <f t="shared" ca="1" si="101"/>
        <v>80+</v>
      </c>
    </row>
    <row r="2085" spans="1:6" x14ac:dyDescent="0.25">
      <c r="A2085">
        <f>'Active Log'!A2087</f>
        <v>0</v>
      </c>
      <c r="D2085">
        <f t="shared" si="99"/>
        <v>0</v>
      </c>
      <c r="E2085">
        <f t="shared" ca="1" si="100"/>
        <v>6450</v>
      </c>
      <c r="F2085" t="str">
        <f t="shared" ca="1" si="101"/>
        <v>80+</v>
      </c>
    </row>
    <row r="2086" spans="1:6" x14ac:dyDescent="0.25">
      <c r="A2086">
        <f>'Active Log'!A2088</f>
        <v>0</v>
      </c>
      <c r="D2086">
        <f t="shared" si="99"/>
        <v>0</v>
      </c>
      <c r="E2086">
        <f t="shared" ca="1" si="100"/>
        <v>6450</v>
      </c>
      <c r="F2086" t="str">
        <f t="shared" ca="1" si="101"/>
        <v>80+</v>
      </c>
    </row>
    <row r="2087" spans="1:6" x14ac:dyDescent="0.25">
      <c r="A2087">
        <f>'Active Log'!A2089</f>
        <v>0</v>
      </c>
      <c r="D2087">
        <f t="shared" si="99"/>
        <v>0</v>
      </c>
      <c r="E2087">
        <f t="shared" ca="1" si="100"/>
        <v>6450</v>
      </c>
      <c r="F2087" t="str">
        <f t="shared" ca="1" si="101"/>
        <v>80+</v>
      </c>
    </row>
    <row r="2088" spans="1:6" x14ac:dyDescent="0.25">
      <c r="A2088">
        <f>'Active Log'!A2090</f>
        <v>0</v>
      </c>
      <c r="D2088">
        <f t="shared" si="99"/>
        <v>0</v>
      </c>
      <c r="E2088">
        <f t="shared" ca="1" si="100"/>
        <v>6450</v>
      </c>
      <c r="F2088" t="str">
        <f t="shared" ca="1" si="101"/>
        <v>80+</v>
      </c>
    </row>
    <row r="2089" spans="1:6" x14ac:dyDescent="0.25">
      <c r="A2089">
        <f>'Active Log'!A2091</f>
        <v>0</v>
      </c>
      <c r="D2089">
        <f t="shared" si="99"/>
        <v>0</v>
      </c>
      <c r="E2089">
        <f t="shared" ca="1" si="100"/>
        <v>6450</v>
      </c>
      <c r="F2089" t="str">
        <f t="shared" ca="1" si="101"/>
        <v>80+</v>
      </c>
    </row>
    <row r="2090" spans="1:6" x14ac:dyDescent="0.25">
      <c r="A2090">
        <f>'Active Log'!A2092</f>
        <v>0</v>
      </c>
      <c r="D2090">
        <f t="shared" si="99"/>
        <v>0</v>
      </c>
      <c r="E2090">
        <f t="shared" ca="1" si="100"/>
        <v>6450</v>
      </c>
      <c r="F2090" t="str">
        <f t="shared" ca="1" si="101"/>
        <v>80+</v>
      </c>
    </row>
    <row r="2091" spans="1:6" x14ac:dyDescent="0.25">
      <c r="A2091">
        <f>'Active Log'!A2093</f>
        <v>0</v>
      </c>
      <c r="D2091">
        <f t="shared" si="99"/>
        <v>0</v>
      </c>
      <c r="E2091">
        <f t="shared" ca="1" si="100"/>
        <v>6450</v>
      </c>
      <c r="F2091" t="str">
        <f t="shared" ca="1" si="101"/>
        <v>80+</v>
      </c>
    </row>
    <row r="2092" spans="1:6" x14ac:dyDescent="0.25">
      <c r="A2092">
        <f>'Active Log'!A2094</f>
        <v>0</v>
      </c>
      <c r="D2092">
        <f t="shared" si="99"/>
        <v>0</v>
      </c>
      <c r="E2092">
        <f t="shared" ca="1" si="100"/>
        <v>6450</v>
      </c>
      <c r="F2092" t="str">
        <f t="shared" ca="1" si="101"/>
        <v>80+</v>
      </c>
    </row>
    <row r="2093" spans="1:6" x14ac:dyDescent="0.25">
      <c r="A2093">
        <f>'Active Log'!A2095</f>
        <v>0</v>
      </c>
      <c r="D2093">
        <f t="shared" si="99"/>
        <v>0</v>
      </c>
      <c r="E2093">
        <f t="shared" ca="1" si="100"/>
        <v>6450</v>
      </c>
      <c r="F2093" t="str">
        <f t="shared" ca="1" si="101"/>
        <v>80+</v>
      </c>
    </row>
    <row r="2094" spans="1:6" x14ac:dyDescent="0.25">
      <c r="A2094">
        <f>'Active Log'!A2096</f>
        <v>0</v>
      </c>
      <c r="D2094">
        <f t="shared" si="99"/>
        <v>0</v>
      </c>
      <c r="E2094">
        <f t="shared" ca="1" si="100"/>
        <v>6450</v>
      </c>
      <c r="F2094" t="str">
        <f t="shared" ca="1" si="101"/>
        <v>80+</v>
      </c>
    </row>
    <row r="2095" spans="1:6" x14ac:dyDescent="0.25">
      <c r="A2095">
        <f>'Active Log'!A2097</f>
        <v>0</v>
      </c>
      <c r="D2095">
        <f t="shared" si="99"/>
        <v>0</v>
      </c>
      <c r="E2095">
        <f t="shared" ca="1" si="100"/>
        <v>6450</v>
      </c>
      <c r="F2095" t="str">
        <f t="shared" ca="1" si="101"/>
        <v>80+</v>
      </c>
    </row>
    <row r="2096" spans="1:6" x14ac:dyDescent="0.25">
      <c r="A2096">
        <f>'Active Log'!A2098</f>
        <v>0</v>
      </c>
      <c r="D2096">
        <f t="shared" si="99"/>
        <v>0</v>
      </c>
      <c r="E2096">
        <f t="shared" ca="1" si="100"/>
        <v>6450</v>
      </c>
      <c r="F2096" t="str">
        <f t="shared" ca="1" si="101"/>
        <v>80+</v>
      </c>
    </row>
    <row r="2097" spans="1:6" x14ac:dyDescent="0.25">
      <c r="A2097">
        <f>'Active Log'!A2099</f>
        <v>0</v>
      </c>
      <c r="D2097">
        <f t="shared" si="99"/>
        <v>0</v>
      </c>
      <c r="E2097">
        <f t="shared" ca="1" si="100"/>
        <v>6450</v>
      </c>
      <c r="F2097" t="str">
        <f t="shared" ca="1" si="101"/>
        <v>80+</v>
      </c>
    </row>
    <row r="2098" spans="1:6" x14ac:dyDescent="0.25">
      <c r="A2098">
        <f>'Active Log'!A2100</f>
        <v>0</v>
      </c>
      <c r="D2098">
        <f t="shared" si="99"/>
        <v>0</v>
      </c>
      <c r="E2098">
        <f t="shared" ca="1" si="100"/>
        <v>6450</v>
      </c>
      <c r="F2098" t="str">
        <f t="shared" ca="1" si="101"/>
        <v>80+</v>
      </c>
    </row>
    <row r="2099" spans="1:6" x14ac:dyDescent="0.25">
      <c r="A2099">
        <f>'Active Log'!A2101</f>
        <v>0</v>
      </c>
      <c r="D2099">
        <f t="shared" si="99"/>
        <v>0</v>
      </c>
      <c r="E2099">
        <f t="shared" ca="1" si="100"/>
        <v>6450</v>
      </c>
      <c r="F2099" t="str">
        <f t="shared" ca="1" si="101"/>
        <v>80+</v>
      </c>
    </row>
    <row r="2100" spans="1:6" x14ac:dyDescent="0.25">
      <c r="A2100">
        <f>'Active Log'!A2102</f>
        <v>0</v>
      </c>
      <c r="D2100">
        <f t="shared" si="99"/>
        <v>0</v>
      </c>
      <c r="E2100">
        <f t="shared" ca="1" si="100"/>
        <v>6450</v>
      </c>
      <c r="F2100" t="str">
        <f t="shared" ca="1" si="101"/>
        <v>80+</v>
      </c>
    </row>
    <row r="2101" spans="1:6" x14ac:dyDescent="0.25">
      <c r="A2101">
        <f>'Active Log'!A2103</f>
        <v>0</v>
      </c>
      <c r="D2101">
        <f t="shared" si="99"/>
        <v>0</v>
      </c>
      <c r="E2101">
        <f t="shared" ca="1" si="100"/>
        <v>6450</v>
      </c>
      <c r="F2101" t="str">
        <f t="shared" ca="1" si="101"/>
        <v>80+</v>
      </c>
    </row>
    <row r="2102" spans="1:6" x14ac:dyDescent="0.25">
      <c r="A2102">
        <f>'Active Log'!A2104</f>
        <v>0</v>
      </c>
      <c r="D2102">
        <f t="shared" si="99"/>
        <v>0</v>
      </c>
      <c r="E2102">
        <f t="shared" ca="1" si="100"/>
        <v>6450</v>
      </c>
      <c r="F2102" t="str">
        <f t="shared" ca="1" si="101"/>
        <v>80+</v>
      </c>
    </row>
    <row r="2103" spans="1:6" x14ac:dyDescent="0.25">
      <c r="A2103">
        <f>'Active Log'!A2105</f>
        <v>0</v>
      </c>
      <c r="D2103">
        <f t="shared" si="99"/>
        <v>0</v>
      </c>
      <c r="E2103">
        <f t="shared" ca="1" si="100"/>
        <v>6450</v>
      </c>
      <c r="F2103" t="str">
        <f t="shared" ca="1" si="101"/>
        <v>80+</v>
      </c>
    </row>
    <row r="2104" spans="1:6" x14ac:dyDescent="0.25">
      <c r="A2104">
        <f>'Active Log'!A2106</f>
        <v>0</v>
      </c>
      <c r="D2104">
        <f t="shared" si="99"/>
        <v>0</v>
      </c>
      <c r="E2104">
        <f t="shared" ca="1" si="100"/>
        <v>6450</v>
      </c>
      <c r="F2104" t="str">
        <f t="shared" ca="1" si="101"/>
        <v>80+</v>
      </c>
    </row>
    <row r="2105" spans="1:6" x14ac:dyDescent="0.25">
      <c r="A2105">
        <f>'Active Log'!A2107</f>
        <v>0</v>
      </c>
      <c r="D2105">
        <f t="shared" si="99"/>
        <v>0</v>
      </c>
      <c r="E2105">
        <f t="shared" ca="1" si="100"/>
        <v>6450</v>
      </c>
      <c r="F2105" t="str">
        <f t="shared" ca="1" si="101"/>
        <v>80+</v>
      </c>
    </row>
    <row r="2106" spans="1:6" x14ac:dyDescent="0.25">
      <c r="A2106">
        <f>'Active Log'!A2108</f>
        <v>0</v>
      </c>
      <c r="D2106">
        <f t="shared" si="99"/>
        <v>0</v>
      </c>
      <c r="E2106">
        <f t="shared" ca="1" si="100"/>
        <v>6450</v>
      </c>
      <c r="F2106" t="str">
        <f t="shared" ca="1" si="101"/>
        <v>80+</v>
      </c>
    </row>
    <row r="2107" spans="1:6" x14ac:dyDescent="0.25">
      <c r="A2107">
        <f>'Active Log'!A2109</f>
        <v>0</v>
      </c>
      <c r="D2107">
        <f t="shared" si="99"/>
        <v>0</v>
      </c>
      <c r="E2107">
        <f t="shared" ca="1" si="100"/>
        <v>6450</v>
      </c>
      <c r="F2107" t="str">
        <f t="shared" ca="1" si="101"/>
        <v>80+</v>
      </c>
    </row>
    <row r="2108" spans="1:6" x14ac:dyDescent="0.25">
      <c r="A2108">
        <f>'Active Log'!A2110</f>
        <v>0</v>
      </c>
      <c r="D2108">
        <f t="shared" si="99"/>
        <v>0</v>
      </c>
      <c r="E2108">
        <f t="shared" ca="1" si="100"/>
        <v>6450</v>
      </c>
      <c r="F2108" t="str">
        <f t="shared" ca="1" si="101"/>
        <v>80+</v>
      </c>
    </row>
    <row r="2109" spans="1:6" x14ac:dyDescent="0.25">
      <c r="A2109">
        <f>'Active Log'!A2111</f>
        <v>0</v>
      </c>
      <c r="D2109">
        <f t="shared" si="99"/>
        <v>0</v>
      </c>
      <c r="E2109">
        <f t="shared" ca="1" si="100"/>
        <v>6450</v>
      </c>
      <c r="F2109" t="str">
        <f t="shared" ca="1" si="101"/>
        <v>80+</v>
      </c>
    </row>
    <row r="2110" spans="1:6" x14ac:dyDescent="0.25">
      <c r="A2110">
        <f>'Active Log'!A2112</f>
        <v>0</v>
      </c>
      <c r="D2110">
        <f t="shared" si="99"/>
        <v>0</v>
      </c>
      <c r="E2110">
        <f t="shared" ca="1" si="100"/>
        <v>6450</v>
      </c>
      <c r="F2110" t="str">
        <f t="shared" ca="1" si="101"/>
        <v>80+</v>
      </c>
    </row>
    <row r="2111" spans="1:6" x14ac:dyDescent="0.25">
      <c r="A2111">
        <f>'Active Log'!A2113</f>
        <v>0</v>
      </c>
      <c r="D2111">
        <f t="shared" si="99"/>
        <v>0</v>
      </c>
      <c r="E2111">
        <f t="shared" ca="1" si="100"/>
        <v>6450</v>
      </c>
      <c r="F2111" t="str">
        <f t="shared" ca="1" si="101"/>
        <v>80+</v>
      </c>
    </row>
    <row r="2112" spans="1:6" x14ac:dyDescent="0.25">
      <c r="A2112">
        <f>'Active Log'!A2114</f>
        <v>0</v>
      </c>
      <c r="D2112">
        <f t="shared" si="99"/>
        <v>0</v>
      </c>
      <c r="E2112">
        <f t="shared" ca="1" si="100"/>
        <v>6450</v>
      </c>
      <c r="F2112" t="str">
        <f t="shared" ca="1" si="101"/>
        <v>80+</v>
      </c>
    </row>
    <row r="2113" spans="1:6" x14ac:dyDescent="0.25">
      <c r="A2113">
        <f>'Active Log'!A2115</f>
        <v>0</v>
      </c>
      <c r="D2113">
        <f t="shared" si="99"/>
        <v>0</v>
      </c>
      <c r="E2113">
        <f t="shared" ca="1" si="100"/>
        <v>6450</v>
      </c>
      <c r="F2113" t="str">
        <f t="shared" ca="1" si="101"/>
        <v>80+</v>
      </c>
    </row>
    <row r="2114" spans="1:6" x14ac:dyDescent="0.25">
      <c r="A2114">
        <f>'Active Log'!A2116</f>
        <v>0</v>
      </c>
      <c r="D2114">
        <f t="shared" ref="D2114:D2177" si="102">IF(COUNTIFS($A$2:$A$1048576, A2114, $C$2:$C$1048576, "complete")&gt;0, "", _xlfn.MAXIFS($B$2:$B$1048576, $A$2:$A$1048576, A2114, $C$2:$C$1048576, "&lt;&gt;complete"))</f>
        <v>0</v>
      </c>
      <c r="E2114">
        <f t="shared" ref="E2114:E2177" ca="1" si="103">IF(D2114&lt;&gt;"", FLOOR((TODAY()-D2114)/7,1), "")</f>
        <v>6450</v>
      </c>
      <c r="F2114" t="str">
        <f t="shared" ref="F2114:F2177" ca="1" si="104">IF(E2114&lt;&gt;"", VLOOKUP(E2114, $H$2:$I$32, 2, TRUE), "")</f>
        <v>80+</v>
      </c>
    </row>
    <row r="2115" spans="1:6" x14ac:dyDescent="0.25">
      <c r="A2115">
        <f>'Active Log'!A2117</f>
        <v>0</v>
      </c>
      <c r="D2115">
        <f t="shared" si="102"/>
        <v>0</v>
      </c>
      <c r="E2115">
        <f t="shared" ca="1" si="103"/>
        <v>6450</v>
      </c>
      <c r="F2115" t="str">
        <f t="shared" ca="1" si="104"/>
        <v>80+</v>
      </c>
    </row>
    <row r="2116" spans="1:6" x14ac:dyDescent="0.25">
      <c r="A2116">
        <f>'Active Log'!A2118</f>
        <v>0</v>
      </c>
      <c r="D2116">
        <f t="shared" si="102"/>
        <v>0</v>
      </c>
      <c r="E2116">
        <f t="shared" ca="1" si="103"/>
        <v>6450</v>
      </c>
      <c r="F2116" t="str">
        <f t="shared" ca="1" si="104"/>
        <v>80+</v>
      </c>
    </row>
    <row r="2117" spans="1:6" x14ac:dyDescent="0.25">
      <c r="A2117">
        <f>'Active Log'!A2119</f>
        <v>0</v>
      </c>
      <c r="D2117">
        <f t="shared" si="102"/>
        <v>0</v>
      </c>
      <c r="E2117">
        <f t="shared" ca="1" si="103"/>
        <v>6450</v>
      </c>
      <c r="F2117" t="str">
        <f t="shared" ca="1" si="104"/>
        <v>80+</v>
      </c>
    </row>
    <row r="2118" spans="1:6" x14ac:dyDescent="0.25">
      <c r="A2118">
        <f>'Active Log'!A2120</f>
        <v>0</v>
      </c>
      <c r="D2118">
        <f t="shared" si="102"/>
        <v>0</v>
      </c>
      <c r="E2118">
        <f t="shared" ca="1" si="103"/>
        <v>6450</v>
      </c>
      <c r="F2118" t="str">
        <f t="shared" ca="1" si="104"/>
        <v>80+</v>
      </c>
    </row>
    <row r="2119" spans="1:6" x14ac:dyDescent="0.25">
      <c r="A2119">
        <f>'Active Log'!A2121</f>
        <v>0</v>
      </c>
      <c r="D2119">
        <f t="shared" si="102"/>
        <v>0</v>
      </c>
      <c r="E2119">
        <f t="shared" ca="1" si="103"/>
        <v>6450</v>
      </c>
      <c r="F2119" t="str">
        <f t="shared" ca="1" si="104"/>
        <v>80+</v>
      </c>
    </row>
    <row r="2120" spans="1:6" x14ac:dyDescent="0.25">
      <c r="A2120">
        <f>'Active Log'!A2122</f>
        <v>0</v>
      </c>
      <c r="D2120">
        <f t="shared" si="102"/>
        <v>0</v>
      </c>
      <c r="E2120">
        <f t="shared" ca="1" si="103"/>
        <v>6450</v>
      </c>
      <c r="F2120" t="str">
        <f t="shared" ca="1" si="104"/>
        <v>80+</v>
      </c>
    </row>
    <row r="2121" spans="1:6" x14ac:dyDescent="0.25">
      <c r="A2121">
        <f>'Active Log'!A2123</f>
        <v>0</v>
      </c>
      <c r="D2121">
        <f t="shared" si="102"/>
        <v>0</v>
      </c>
      <c r="E2121">
        <f t="shared" ca="1" si="103"/>
        <v>6450</v>
      </c>
      <c r="F2121" t="str">
        <f t="shared" ca="1" si="104"/>
        <v>80+</v>
      </c>
    </row>
    <row r="2122" spans="1:6" x14ac:dyDescent="0.25">
      <c r="A2122">
        <f>'Active Log'!A2124</f>
        <v>0</v>
      </c>
      <c r="D2122">
        <f t="shared" si="102"/>
        <v>0</v>
      </c>
      <c r="E2122">
        <f t="shared" ca="1" si="103"/>
        <v>6450</v>
      </c>
      <c r="F2122" t="str">
        <f t="shared" ca="1" si="104"/>
        <v>80+</v>
      </c>
    </row>
    <row r="2123" spans="1:6" x14ac:dyDescent="0.25">
      <c r="A2123">
        <f>'Active Log'!A2125</f>
        <v>0</v>
      </c>
      <c r="D2123">
        <f t="shared" si="102"/>
        <v>0</v>
      </c>
      <c r="E2123">
        <f t="shared" ca="1" si="103"/>
        <v>6450</v>
      </c>
      <c r="F2123" t="str">
        <f t="shared" ca="1" si="104"/>
        <v>80+</v>
      </c>
    </row>
    <row r="2124" spans="1:6" x14ac:dyDescent="0.25">
      <c r="A2124">
        <f>'Active Log'!A2126</f>
        <v>0</v>
      </c>
      <c r="D2124">
        <f t="shared" si="102"/>
        <v>0</v>
      </c>
      <c r="E2124">
        <f t="shared" ca="1" si="103"/>
        <v>6450</v>
      </c>
      <c r="F2124" t="str">
        <f t="shared" ca="1" si="104"/>
        <v>80+</v>
      </c>
    </row>
    <row r="2125" spans="1:6" x14ac:dyDescent="0.25">
      <c r="A2125">
        <f>'Active Log'!A2127</f>
        <v>0</v>
      </c>
      <c r="D2125">
        <f t="shared" si="102"/>
        <v>0</v>
      </c>
      <c r="E2125">
        <f t="shared" ca="1" si="103"/>
        <v>6450</v>
      </c>
      <c r="F2125" t="str">
        <f t="shared" ca="1" si="104"/>
        <v>80+</v>
      </c>
    </row>
    <row r="2126" spans="1:6" x14ac:dyDescent="0.25">
      <c r="A2126">
        <f>'Active Log'!A2128</f>
        <v>0</v>
      </c>
      <c r="D2126">
        <f t="shared" si="102"/>
        <v>0</v>
      </c>
      <c r="E2126">
        <f t="shared" ca="1" si="103"/>
        <v>6450</v>
      </c>
      <c r="F2126" t="str">
        <f t="shared" ca="1" si="104"/>
        <v>80+</v>
      </c>
    </row>
    <row r="2127" spans="1:6" x14ac:dyDescent="0.25">
      <c r="A2127">
        <f>'Active Log'!A2129</f>
        <v>0</v>
      </c>
      <c r="D2127">
        <f t="shared" si="102"/>
        <v>0</v>
      </c>
      <c r="E2127">
        <f t="shared" ca="1" si="103"/>
        <v>6450</v>
      </c>
      <c r="F2127" t="str">
        <f t="shared" ca="1" si="104"/>
        <v>80+</v>
      </c>
    </row>
    <row r="2128" spans="1:6" x14ac:dyDescent="0.25">
      <c r="A2128">
        <f>'Active Log'!A2130</f>
        <v>0</v>
      </c>
      <c r="D2128">
        <f t="shared" si="102"/>
        <v>0</v>
      </c>
      <c r="E2128">
        <f t="shared" ca="1" si="103"/>
        <v>6450</v>
      </c>
      <c r="F2128" t="str">
        <f t="shared" ca="1" si="104"/>
        <v>80+</v>
      </c>
    </row>
    <row r="2129" spans="1:6" x14ac:dyDescent="0.25">
      <c r="A2129">
        <f>'Active Log'!A2131</f>
        <v>0</v>
      </c>
      <c r="D2129">
        <f t="shared" si="102"/>
        <v>0</v>
      </c>
      <c r="E2129">
        <f t="shared" ca="1" si="103"/>
        <v>6450</v>
      </c>
      <c r="F2129" t="str">
        <f t="shared" ca="1" si="104"/>
        <v>80+</v>
      </c>
    </row>
    <row r="2130" spans="1:6" x14ac:dyDescent="0.25">
      <c r="A2130">
        <f>'Active Log'!A2132</f>
        <v>0</v>
      </c>
      <c r="D2130">
        <f t="shared" si="102"/>
        <v>0</v>
      </c>
      <c r="E2130">
        <f t="shared" ca="1" si="103"/>
        <v>6450</v>
      </c>
      <c r="F2130" t="str">
        <f t="shared" ca="1" si="104"/>
        <v>80+</v>
      </c>
    </row>
    <row r="2131" spans="1:6" x14ac:dyDescent="0.25">
      <c r="A2131">
        <f>'Active Log'!A2133</f>
        <v>0</v>
      </c>
      <c r="D2131">
        <f t="shared" si="102"/>
        <v>0</v>
      </c>
      <c r="E2131">
        <f t="shared" ca="1" si="103"/>
        <v>6450</v>
      </c>
      <c r="F2131" t="str">
        <f t="shared" ca="1" si="104"/>
        <v>80+</v>
      </c>
    </row>
    <row r="2132" spans="1:6" x14ac:dyDescent="0.25">
      <c r="A2132">
        <f>'Active Log'!A2134</f>
        <v>0</v>
      </c>
      <c r="D2132">
        <f t="shared" si="102"/>
        <v>0</v>
      </c>
      <c r="E2132">
        <f t="shared" ca="1" si="103"/>
        <v>6450</v>
      </c>
      <c r="F2132" t="str">
        <f t="shared" ca="1" si="104"/>
        <v>80+</v>
      </c>
    </row>
    <row r="2133" spans="1:6" x14ac:dyDescent="0.25">
      <c r="A2133">
        <f>'Active Log'!A2135</f>
        <v>0</v>
      </c>
      <c r="D2133">
        <f t="shared" si="102"/>
        <v>0</v>
      </c>
      <c r="E2133">
        <f t="shared" ca="1" si="103"/>
        <v>6450</v>
      </c>
      <c r="F2133" t="str">
        <f t="shared" ca="1" si="104"/>
        <v>80+</v>
      </c>
    </row>
    <row r="2134" spans="1:6" x14ac:dyDescent="0.25">
      <c r="A2134">
        <f>'Active Log'!A2136</f>
        <v>0</v>
      </c>
      <c r="D2134">
        <f t="shared" si="102"/>
        <v>0</v>
      </c>
      <c r="E2134">
        <f t="shared" ca="1" si="103"/>
        <v>6450</v>
      </c>
      <c r="F2134" t="str">
        <f t="shared" ca="1" si="104"/>
        <v>80+</v>
      </c>
    </row>
    <row r="2135" spans="1:6" x14ac:dyDescent="0.25">
      <c r="A2135">
        <f>'Active Log'!A2137</f>
        <v>0</v>
      </c>
      <c r="D2135">
        <f t="shared" si="102"/>
        <v>0</v>
      </c>
      <c r="E2135">
        <f t="shared" ca="1" si="103"/>
        <v>6450</v>
      </c>
      <c r="F2135" t="str">
        <f t="shared" ca="1" si="104"/>
        <v>80+</v>
      </c>
    </row>
    <row r="2136" spans="1:6" x14ac:dyDescent="0.25">
      <c r="A2136">
        <f>'Active Log'!A2138</f>
        <v>0</v>
      </c>
      <c r="D2136">
        <f t="shared" si="102"/>
        <v>0</v>
      </c>
      <c r="E2136">
        <f t="shared" ca="1" si="103"/>
        <v>6450</v>
      </c>
      <c r="F2136" t="str">
        <f t="shared" ca="1" si="104"/>
        <v>80+</v>
      </c>
    </row>
    <row r="2137" spans="1:6" x14ac:dyDescent="0.25">
      <c r="A2137">
        <f>'Active Log'!A2139</f>
        <v>0</v>
      </c>
      <c r="D2137">
        <f t="shared" si="102"/>
        <v>0</v>
      </c>
      <c r="E2137">
        <f t="shared" ca="1" si="103"/>
        <v>6450</v>
      </c>
      <c r="F2137" t="str">
        <f t="shared" ca="1" si="104"/>
        <v>80+</v>
      </c>
    </row>
    <row r="2138" spans="1:6" x14ac:dyDescent="0.25">
      <c r="A2138">
        <f>'Active Log'!A2140</f>
        <v>0</v>
      </c>
      <c r="D2138">
        <f t="shared" si="102"/>
        <v>0</v>
      </c>
      <c r="E2138">
        <f t="shared" ca="1" si="103"/>
        <v>6450</v>
      </c>
      <c r="F2138" t="str">
        <f t="shared" ca="1" si="104"/>
        <v>80+</v>
      </c>
    </row>
    <row r="2139" spans="1:6" x14ac:dyDescent="0.25">
      <c r="A2139">
        <f>'Active Log'!A2141</f>
        <v>0</v>
      </c>
      <c r="D2139">
        <f t="shared" si="102"/>
        <v>0</v>
      </c>
      <c r="E2139">
        <f t="shared" ca="1" si="103"/>
        <v>6450</v>
      </c>
      <c r="F2139" t="str">
        <f t="shared" ca="1" si="104"/>
        <v>80+</v>
      </c>
    </row>
    <row r="2140" spans="1:6" x14ac:dyDescent="0.25">
      <c r="A2140">
        <f>'Active Log'!A2142</f>
        <v>0</v>
      </c>
      <c r="D2140">
        <f t="shared" si="102"/>
        <v>0</v>
      </c>
      <c r="E2140">
        <f t="shared" ca="1" si="103"/>
        <v>6450</v>
      </c>
      <c r="F2140" t="str">
        <f t="shared" ca="1" si="104"/>
        <v>80+</v>
      </c>
    </row>
    <row r="2141" spans="1:6" x14ac:dyDescent="0.25">
      <c r="A2141">
        <f>'Active Log'!A2143</f>
        <v>0</v>
      </c>
      <c r="D2141">
        <f t="shared" si="102"/>
        <v>0</v>
      </c>
      <c r="E2141">
        <f t="shared" ca="1" si="103"/>
        <v>6450</v>
      </c>
      <c r="F2141" t="str">
        <f t="shared" ca="1" si="104"/>
        <v>80+</v>
      </c>
    </row>
    <row r="2142" spans="1:6" x14ac:dyDescent="0.25">
      <c r="A2142">
        <f>'Active Log'!A2144</f>
        <v>0</v>
      </c>
      <c r="D2142">
        <f t="shared" si="102"/>
        <v>0</v>
      </c>
      <c r="E2142">
        <f t="shared" ca="1" si="103"/>
        <v>6450</v>
      </c>
      <c r="F2142" t="str">
        <f t="shared" ca="1" si="104"/>
        <v>80+</v>
      </c>
    </row>
    <row r="2143" spans="1:6" x14ac:dyDescent="0.25">
      <c r="A2143">
        <f>'Active Log'!A2145</f>
        <v>0</v>
      </c>
      <c r="D2143">
        <f t="shared" si="102"/>
        <v>0</v>
      </c>
      <c r="E2143">
        <f t="shared" ca="1" si="103"/>
        <v>6450</v>
      </c>
      <c r="F2143" t="str">
        <f t="shared" ca="1" si="104"/>
        <v>80+</v>
      </c>
    </row>
    <row r="2144" spans="1:6" x14ac:dyDescent="0.25">
      <c r="A2144">
        <f>'Active Log'!A2146</f>
        <v>0</v>
      </c>
      <c r="D2144">
        <f t="shared" si="102"/>
        <v>0</v>
      </c>
      <c r="E2144">
        <f t="shared" ca="1" si="103"/>
        <v>6450</v>
      </c>
      <c r="F2144" t="str">
        <f t="shared" ca="1" si="104"/>
        <v>80+</v>
      </c>
    </row>
    <row r="2145" spans="1:6" x14ac:dyDescent="0.25">
      <c r="A2145">
        <f>'Active Log'!A2147</f>
        <v>0</v>
      </c>
      <c r="D2145">
        <f t="shared" si="102"/>
        <v>0</v>
      </c>
      <c r="E2145">
        <f t="shared" ca="1" si="103"/>
        <v>6450</v>
      </c>
      <c r="F2145" t="str">
        <f t="shared" ca="1" si="104"/>
        <v>80+</v>
      </c>
    </row>
    <row r="2146" spans="1:6" x14ac:dyDescent="0.25">
      <c r="A2146">
        <f>'Active Log'!A2148</f>
        <v>0</v>
      </c>
      <c r="D2146">
        <f t="shared" si="102"/>
        <v>0</v>
      </c>
      <c r="E2146">
        <f t="shared" ca="1" si="103"/>
        <v>6450</v>
      </c>
      <c r="F2146" t="str">
        <f t="shared" ca="1" si="104"/>
        <v>80+</v>
      </c>
    </row>
    <row r="2147" spans="1:6" x14ac:dyDescent="0.25">
      <c r="A2147">
        <f>'Active Log'!A2149</f>
        <v>0</v>
      </c>
      <c r="D2147">
        <f t="shared" si="102"/>
        <v>0</v>
      </c>
      <c r="E2147">
        <f t="shared" ca="1" si="103"/>
        <v>6450</v>
      </c>
      <c r="F2147" t="str">
        <f t="shared" ca="1" si="104"/>
        <v>80+</v>
      </c>
    </row>
    <row r="2148" spans="1:6" x14ac:dyDescent="0.25">
      <c r="A2148">
        <f>'Active Log'!A2150</f>
        <v>0</v>
      </c>
      <c r="D2148">
        <f t="shared" si="102"/>
        <v>0</v>
      </c>
      <c r="E2148">
        <f t="shared" ca="1" si="103"/>
        <v>6450</v>
      </c>
      <c r="F2148" t="str">
        <f t="shared" ca="1" si="104"/>
        <v>80+</v>
      </c>
    </row>
    <row r="2149" spans="1:6" x14ac:dyDescent="0.25">
      <c r="A2149">
        <f>'Active Log'!A2151</f>
        <v>0</v>
      </c>
      <c r="D2149">
        <f t="shared" si="102"/>
        <v>0</v>
      </c>
      <c r="E2149">
        <f t="shared" ca="1" si="103"/>
        <v>6450</v>
      </c>
      <c r="F2149" t="str">
        <f t="shared" ca="1" si="104"/>
        <v>80+</v>
      </c>
    </row>
    <row r="2150" spans="1:6" x14ac:dyDescent="0.25">
      <c r="A2150">
        <f>'Active Log'!A2152</f>
        <v>0</v>
      </c>
      <c r="D2150">
        <f t="shared" si="102"/>
        <v>0</v>
      </c>
      <c r="E2150">
        <f t="shared" ca="1" si="103"/>
        <v>6450</v>
      </c>
      <c r="F2150" t="str">
        <f t="shared" ca="1" si="104"/>
        <v>80+</v>
      </c>
    </row>
    <row r="2151" spans="1:6" x14ac:dyDescent="0.25">
      <c r="A2151">
        <f>'Active Log'!A2153</f>
        <v>0</v>
      </c>
      <c r="D2151">
        <f t="shared" si="102"/>
        <v>0</v>
      </c>
      <c r="E2151">
        <f t="shared" ca="1" si="103"/>
        <v>6450</v>
      </c>
      <c r="F2151" t="str">
        <f t="shared" ca="1" si="104"/>
        <v>80+</v>
      </c>
    </row>
    <row r="2152" spans="1:6" x14ac:dyDescent="0.25">
      <c r="A2152">
        <f>'Active Log'!A2154</f>
        <v>0</v>
      </c>
      <c r="D2152">
        <f t="shared" si="102"/>
        <v>0</v>
      </c>
      <c r="E2152">
        <f t="shared" ca="1" si="103"/>
        <v>6450</v>
      </c>
      <c r="F2152" t="str">
        <f t="shared" ca="1" si="104"/>
        <v>80+</v>
      </c>
    </row>
    <row r="2153" spans="1:6" x14ac:dyDescent="0.25">
      <c r="A2153">
        <f>'Active Log'!A2155</f>
        <v>0</v>
      </c>
      <c r="D2153">
        <f t="shared" si="102"/>
        <v>0</v>
      </c>
      <c r="E2153">
        <f t="shared" ca="1" si="103"/>
        <v>6450</v>
      </c>
      <c r="F2153" t="str">
        <f t="shared" ca="1" si="104"/>
        <v>80+</v>
      </c>
    </row>
    <row r="2154" spans="1:6" x14ac:dyDescent="0.25">
      <c r="A2154">
        <f>'Active Log'!A2156</f>
        <v>0</v>
      </c>
      <c r="D2154">
        <f t="shared" si="102"/>
        <v>0</v>
      </c>
      <c r="E2154">
        <f t="shared" ca="1" si="103"/>
        <v>6450</v>
      </c>
      <c r="F2154" t="str">
        <f t="shared" ca="1" si="104"/>
        <v>80+</v>
      </c>
    </row>
    <row r="2155" spans="1:6" x14ac:dyDescent="0.25">
      <c r="A2155">
        <f>'Active Log'!A2157</f>
        <v>0</v>
      </c>
      <c r="D2155">
        <f t="shared" si="102"/>
        <v>0</v>
      </c>
      <c r="E2155">
        <f t="shared" ca="1" si="103"/>
        <v>6450</v>
      </c>
      <c r="F2155" t="str">
        <f t="shared" ca="1" si="104"/>
        <v>80+</v>
      </c>
    </row>
    <row r="2156" spans="1:6" x14ac:dyDescent="0.25">
      <c r="A2156">
        <f>'Active Log'!A2158</f>
        <v>0</v>
      </c>
      <c r="D2156">
        <f t="shared" si="102"/>
        <v>0</v>
      </c>
      <c r="E2156">
        <f t="shared" ca="1" si="103"/>
        <v>6450</v>
      </c>
      <c r="F2156" t="str">
        <f t="shared" ca="1" si="104"/>
        <v>80+</v>
      </c>
    </row>
    <row r="2157" spans="1:6" x14ac:dyDescent="0.25">
      <c r="A2157">
        <f>'Active Log'!A2159</f>
        <v>0</v>
      </c>
      <c r="D2157">
        <f t="shared" si="102"/>
        <v>0</v>
      </c>
      <c r="E2157">
        <f t="shared" ca="1" si="103"/>
        <v>6450</v>
      </c>
      <c r="F2157" t="str">
        <f t="shared" ca="1" si="104"/>
        <v>80+</v>
      </c>
    </row>
    <row r="2158" spans="1:6" x14ac:dyDescent="0.25">
      <c r="A2158">
        <f>'Active Log'!A2160</f>
        <v>0</v>
      </c>
      <c r="D2158">
        <f t="shared" si="102"/>
        <v>0</v>
      </c>
      <c r="E2158">
        <f t="shared" ca="1" si="103"/>
        <v>6450</v>
      </c>
      <c r="F2158" t="str">
        <f t="shared" ca="1" si="104"/>
        <v>80+</v>
      </c>
    </row>
    <row r="2159" spans="1:6" x14ac:dyDescent="0.25">
      <c r="A2159">
        <f>'Active Log'!A2161</f>
        <v>0</v>
      </c>
      <c r="D2159">
        <f t="shared" si="102"/>
        <v>0</v>
      </c>
      <c r="E2159">
        <f t="shared" ca="1" si="103"/>
        <v>6450</v>
      </c>
      <c r="F2159" t="str">
        <f t="shared" ca="1" si="104"/>
        <v>80+</v>
      </c>
    </row>
    <row r="2160" spans="1:6" x14ac:dyDescent="0.25">
      <c r="A2160">
        <f>'Active Log'!A2162</f>
        <v>0</v>
      </c>
      <c r="D2160">
        <f t="shared" si="102"/>
        <v>0</v>
      </c>
      <c r="E2160">
        <f t="shared" ca="1" si="103"/>
        <v>6450</v>
      </c>
      <c r="F2160" t="str">
        <f t="shared" ca="1" si="104"/>
        <v>80+</v>
      </c>
    </row>
    <row r="2161" spans="1:6" x14ac:dyDescent="0.25">
      <c r="A2161">
        <f>'Active Log'!A2163</f>
        <v>0</v>
      </c>
      <c r="D2161">
        <f t="shared" si="102"/>
        <v>0</v>
      </c>
      <c r="E2161">
        <f t="shared" ca="1" si="103"/>
        <v>6450</v>
      </c>
      <c r="F2161" t="str">
        <f t="shared" ca="1" si="104"/>
        <v>80+</v>
      </c>
    </row>
    <row r="2162" spans="1:6" x14ac:dyDescent="0.25">
      <c r="A2162">
        <f>'Active Log'!A2164</f>
        <v>0</v>
      </c>
      <c r="D2162">
        <f t="shared" si="102"/>
        <v>0</v>
      </c>
      <c r="E2162">
        <f t="shared" ca="1" si="103"/>
        <v>6450</v>
      </c>
      <c r="F2162" t="str">
        <f t="shared" ca="1" si="104"/>
        <v>80+</v>
      </c>
    </row>
    <row r="2163" spans="1:6" x14ac:dyDescent="0.25">
      <c r="A2163">
        <f>'Active Log'!A2165</f>
        <v>0</v>
      </c>
      <c r="D2163">
        <f t="shared" si="102"/>
        <v>0</v>
      </c>
      <c r="E2163">
        <f t="shared" ca="1" si="103"/>
        <v>6450</v>
      </c>
      <c r="F2163" t="str">
        <f t="shared" ca="1" si="104"/>
        <v>80+</v>
      </c>
    </row>
    <row r="2164" spans="1:6" x14ac:dyDescent="0.25">
      <c r="A2164">
        <f>'Active Log'!A2166</f>
        <v>0</v>
      </c>
      <c r="D2164">
        <f t="shared" si="102"/>
        <v>0</v>
      </c>
      <c r="E2164">
        <f t="shared" ca="1" si="103"/>
        <v>6450</v>
      </c>
      <c r="F2164" t="str">
        <f t="shared" ca="1" si="104"/>
        <v>80+</v>
      </c>
    </row>
    <row r="2165" spans="1:6" x14ac:dyDescent="0.25">
      <c r="A2165">
        <f>'Active Log'!A2167</f>
        <v>0</v>
      </c>
      <c r="D2165">
        <f t="shared" si="102"/>
        <v>0</v>
      </c>
      <c r="E2165">
        <f t="shared" ca="1" si="103"/>
        <v>6450</v>
      </c>
      <c r="F2165" t="str">
        <f t="shared" ca="1" si="104"/>
        <v>80+</v>
      </c>
    </row>
    <row r="2166" spans="1:6" x14ac:dyDescent="0.25">
      <c r="A2166">
        <f>'Active Log'!A2168</f>
        <v>0</v>
      </c>
      <c r="D2166">
        <f t="shared" si="102"/>
        <v>0</v>
      </c>
      <c r="E2166">
        <f t="shared" ca="1" si="103"/>
        <v>6450</v>
      </c>
      <c r="F2166" t="str">
        <f t="shared" ca="1" si="104"/>
        <v>80+</v>
      </c>
    </row>
    <row r="2167" spans="1:6" x14ac:dyDescent="0.25">
      <c r="A2167">
        <f>'Active Log'!A2169</f>
        <v>0</v>
      </c>
      <c r="D2167">
        <f t="shared" si="102"/>
        <v>0</v>
      </c>
      <c r="E2167">
        <f t="shared" ca="1" si="103"/>
        <v>6450</v>
      </c>
      <c r="F2167" t="str">
        <f t="shared" ca="1" si="104"/>
        <v>80+</v>
      </c>
    </row>
    <row r="2168" spans="1:6" x14ac:dyDescent="0.25">
      <c r="A2168">
        <f>'Active Log'!A2170</f>
        <v>0</v>
      </c>
      <c r="D2168">
        <f t="shared" si="102"/>
        <v>0</v>
      </c>
      <c r="E2168">
        <f t="shared" ca="1" si="103"/>
        <v>6450</v>
      </c>
      <c r="F2168" t="str">
        <f t="shared" ca="1" si="104"/>
        <v>80+</v>
      </c>
    </row>
    <row r="2169" spans="1:6" x14ac:dyDescent="0.25">
      <c r="A2169">
        <f>'Active Log'!A2171</f>
        <v>0</v>
      </c>
      <c r="D2169">
        <f t="shared" si="102"/>
        <v>0</v>
      </c>
      <c r="E2169">
        <f t="shared" ca="1" si="103"/>
        <v>6450</v>
      </c>
      <c r="F2169" t="str">
        <f t="shared" ca="1" si="104"/>
        <v>80+</v>
      </c>
    </row>
    <row r="2170" spans="1:6" x14ac:dyDescent="0.25">
      <c r="A2170">
        <f>'Active Log'!A2172</f>
        <v>0</v>
      </c>
      <c r="D2170">
        <f t="shared" si="102"/>
        <v>0</v>
      </c>
      <c r="E2170">
        <f t="shared" ca="1" si="103"/>
        <v>6450</v>
      </c>
      <c r="F2170" t="str">
        <f t="shared" ca="1" si="104"/>
        <v>80+</v>
      </c>
    </row>
    <row r="2171" spans="1:6" x14ac:dyDescent="0.25">
      <c r="A2171">
        <f>'Active Log'!A2173</f>
        <v>0</v>
      </c>
      <c r="D2171">
        <f t="shared" si="102"/>
        <v>0</v>
      </c>
      <c r="E2171">
        <f t="shared" ca="1" si="103"/>
        <v>6450</v>
      </c>
      <c r="F2171" t="str">
        <f t="shared" ca="1" si="104"/>
        <v>80+</v>
      </c>
    </row>
    <row r="2172" spans="1:6" x14ac:dyDescent="0.25">
      <c r="A2172">
        <f>'Active Log'!A2174</f>
        <v>0</v>
      </c>
      <c r="D2172">
        <f t="shared" si="102"/>
        <v>0</v>
      </c>
      <c r="E2172">
        <f t="shared" ca="1" si="103"/>
        <v>6450</v>
      </c>
      <c r="F2172" t="str">
        <f t="shared" ca="1" si="104"/>
        <v>80+</v>
      </c>
    </row>
    <row r="2173" spans="1:6" x14ac:dyDescent="0.25">
      <c r="A2173">
        <f>'Active Log'!A2175</f>
        <v>0</v>
      </c>
      <c r="D2173">
        <f t="shared" si="102"/>
        <v>0</v>
      </c>
      <c r="E2173">
        <f t="shared" ca="1" si="103"/>
        <v>6450</v>
      </c>
      <c r="F2173" t="str">
        <f t="shared" ca="1" si="104"/>
        <v>80+</v>
      </c>
    </row>
    <row r="2174" spans="1:6" x14ac:dyDescent="0.25">
      <c r="A2174">
        <f>'Active Log'!A2176</f>
        <v>0</v>
      </c>
      <c r="D2174">
        <f t="shared" si="102"/>
        <v>0</v>
      </c>
      <c r="E2174">
        <f t="shared" ca="1" si="103"/>
        <v>6450</v>
      </c>
      <c r="F2174" t="str">
        <f t="shared" ca="1" si="104"/>
        <v>80+</v>
      </c>
    </row>
    <row r="2175" spans="1:6" x14ac:dyDescent="0.25">
      <c r="A2175">
        <f>'Active Log'!A2177</f>
        <v>0</v>
      </c>
      <c r="D2175">
        <f t="shared" si="102"/>
        <v>0</v>
      </c>
      <c r="E2175">
        <f t="shared" ca="1" si="103"/>
        <v>6450</v>
      </c>
      <c r="F2175" t="str">
        <f t="shared" ca="1" si="104"/>
        <v>80+</v>
      </c>
    </row>
    <row r="2176" spans="1:6" x14ac:dyDescent="0.25">
      <c r="A2176">
        <f>'Active Log'!A2178</f>
        <v>0</v>
      </c>
      <c r="D2176">
        <f t="shared" si="102"/>
        <v>0</v>
      </c>
      <c r="E2176">
        <f t="shared" ca="1" si="103"/>
        <v>6450</v>
      </c>
      <c r="F2176" t="str">
        <f t="shared" ca="1" si="104"/>
        <v>80+</v>
      </c>
    </row>
    <row r="2177" spans="1:6" x14ac:dyDescent="0.25">
      <c r="A2177">
        <f>'Active Log'!A2179</f>
        <v>0</v>
      </c>
      <c r="D2177">
        <f t="shared" si="102"/>
        <v>0</v>
      </c>
      <c r="E2177">
        <f t="shared" ca="1" si="103"/>
        <v>6450</v>
      </c>
      <c r="F2177" t="str">
        <f t="shared" ca="1" si="104"/>
        <v>80+</v>
      </c>
    </row>
    <row r="2178" spans="1:6" x14ac:dyDescent="0.25">
      <c r="A2178">
        <f>'Active Log'!A2180</f>
        <v>0</v>
      </c>
      <c r="D2178">
        <f t="shared" ref="D2178:D2241" si="105">IF(COUNTIFS($A$2:$A$1048576, A2178, $C$2:$C$1048576, "complete")&gt;0, "", _xlfn.MAXIFS($B$2:$B$1048576, $A$2:$A$1048576, A2178, $C$2:$C$1048576, "&lt;&gt;complete"))</f>
        <v>0</v>
      </c>
      <c r="E2178">
        <f t="shared" ref="E2178:E2241" ca="1" si="106">IF(D2178&lt;&gt;"", FLOOR((TODAY()-D2178)/7,1), "")</f>
        <v>6450</v>
      </c>
      <c r="F2178" t="str">
        <f t="shared" ref="F2178:F2241" ca="1" si="107">IF(E2178&lt;&gt;"", VLOOKUP(E2178, $H$2:$I$32, 2, TRUE), "")</f>
        <v>80+</v>
      </c>
    </row>
    <row r="2179" spans="1:6" x14ac:dyDescent="0.25">
      <c r="A2179">
        <f>'Active Log'!A2181</f>
        <v>0</v>
      </c>
      <c r="D2179">
        <f t="shared" si="105"/>
        <v>0</v>
      </c>
      <c r="E2179">
        <f t="shared" ca="1" si="106"/>
        <v>6450</v>
      </c>
      <c r="F2179" t="str">
        <f t="shared" ca="1" si="107"/>
        <v>80+</v>
      </c>
    </row>
    <row r="2180" spans="1:6" x14ac:dyDescent="0.25">
      <c r="A2180">
        <f>'Active Log'!A2182</f>
        <v>0</v>
      </c>
      <c r="D2180">
        <f t="shared" si="105"/>
        <v>0</v>
      </c>
      <c r="E2180">
        <f t="shared" ca="1" si="106"/>
        <v>6450</v>
      </c>
      <c r="F2180" t="str">
        <f t="shared" ca="1" si="107"/>
        <v>80+</v>
      </c>
    </row>
    <row r="2181" spans="1:6" x14ac:dyDescent="0.25">
      <c r="A2181">
        <f>'Active Log'!A2183</f>
        <v>0</v>
      </c>
      <c r="D2181">
        <f t="shared" si="105"/>
        <v>0</v>
      </c>
      <c r="E2181">
        <f t="shared" ca="1" si="106"/>
        <v>6450</v>
      </c>
      <c r="F2181" t="str">
        <f t="shared" ca="1" si="107"/>
        <v>80+</v>
      </c>
    </row>
    <row r="2182" spans="1:6" x14ac:dyDescent="0.25">
      <c r="A2182">
        <f>'Active Log'!A2184</f>
        <v>0</v>
      </c>
      <c r="D2182">
        <f t="shared" si="105"/>
        <v>0</v>
      </c>
      <c r="E2182">
        <f t="shared" ca="1" si="106"/>
        <v>6450</v>
      </c>
      <c r="F2182" t="str">
        <f t="shared" ca="1" si="107"/>
        <v>80+</v>
      </c>
    </row>
    <row r="2183" spans="1:6" x14ac:dyDescent="0.25">
      <c r="A2183">
        <f>'Active Log'!A2185</f>
        <v>0</v>
      </c>
      <c r="D2183">
        <f t="shared" si="105"/>
        <v>0</v>
      </c>
      <c r="E2183">
        <f t="shared" ca="1" si="106"/>
        <v>6450</v>
      </c>
      <c r="F2183" t="str">
        <f t="shared" ca="1" si="107"/>
        <v>80+</v>
      </c>
    </row>
    <row r="2184" spans="1:6" x14ac:dyDescent="0.25">
      <c r="A2184">
        <f>'Active Log'!A2186</f>
        <v>0</v>
      </c>
      <c r="D2184">
        <f t="shared" si="105"/>
        <v>0</v>
      </c>
      <c r="E2184">
        <f t="shared" ca="1" si="106"/>
        <v>6450</v>
      </c>
      <c r="F2184" t="str">
        <f t="shared" ca="1" si="107"/>
        <v>80+</v>
      </c>
    </row>
    <row r="2185" spans="1:6" x14ac:dyDescent="0.25">
      <c r="A2185">
        <f>'Active Log'!A2187</f>
        <v>0</v>
      </c>
      <c r="D2185">
        <f t="shared" si="105"/>
        <v>0</v>
      </c>
      <c r="E2185">
        <f t="shared" ca="1" si="106"/>
        <v>6450</v>
      </c>
      <c r="F2185" t="str">
        <f t="shared" ca="1" si="107"/>
        <v>80+</v>
      </c>
    </row>
    <row r="2186" spans="1:6" x14ac:dyDescent="0.25">
      <c r="A2186">
        <f>'Active Log'!A2188</f>
        <v>0</v>
      </c>
      <c r="D2186">
        <f t="shared" si="105"/>
        <v>0</v>
      </c>
      <c r="E2186">
        <f t="shared" ca="1" si="106"/>
        <v>6450</v>
      </c>
      <c r="F2186" t="str">
        <f t="shared" ca="1" si="107"/>
        <v>80+</v>
      </c>
    </row>
    <row r="2187" spans="1:6" x14ac:dyDescent="0.25">
      <c r="A2187">
        <f>'Active Log'!A2189</f>
        <v>0</v>
      </c>
      <c r="D2187">
        <f t="shared" si="105"/>
        <v>0</v>
      </c>
      <c r="E2187">
        <f t="shared" ca="1" si="106"/>
        <v>6450</v>
      </c>
      <c r="F2187" t="str">
        <f t="shared" ca="1" si="107"/>
        <v>80+</v>
      </c>
    </row>
    <row r="2188" spans="1:6" x14ac:dyDescent="0.25">
      <c r="A2188">
        <f>'Active Log'!A2190</f>
        <v>0</v>
      </c>
      <c r="D2188">
        <f t="shared" si="105"/>
        <v>0</v>
      </c>
      <c r="E2188">
        <f t="shared" ca="1" si="106"/>
        <v>6450</v>
      </c>
      <c r="F2188" t="str">
        <f t="shared" ca="1" si="107"/>
        <v>80+</v>
      </c>
    </row>
    <row r="2189" spans="1:6" x14ac:dyDescent="0.25">
      <c r="A2189">
        <f>'Active Log'!A2191</f>
        <v>0</v>
      </c>
      <c r="D2189">
        <f t="shared" si="105"/>
        <v>0</v>
      </c>
      <c r="E2189">
        <f t="shared" ca="1" si="106"/>
        <v>6450</v>
      </c>
      <c r="F2189" t="str">
        <f t="shared" ca="1" si="107"/>
        <v>80+</v>
      </c>
    </row>
    <row r="2190" spans="1:6" x14ac:dyDescent="0.25">
      <c r="A2190">
        <f>'Active Log'!A2192</f>
        <v>0</v>
      </c>
      <c r="D2190">
        <f t="shared" si="105"/>
        <v>0</v>
      </c>
      <c r="E2190">
        <f t="shared" ca="1" si="106"/>
        <v>6450</v>
      </c>
      <c r="F2190" t="str">
        <f t="shared" ca="1" si="107"/>
        <v>80+</v>
      </c>
    </row>
    <row r="2191" spans="1:6" x14ac:dyDescent="0.25">
      <c r="A2191">
        <f>'Active Log'!A2193</f>
        <v>0</v>
      </c>
      <c r="D2191">
        <f t="shared" si="105"/>
        <v>0</v>
      </c>
      <c r="E2191">
        <f t="shared" ca="1" si="106"/>
        <v>6450</v>
      </c>
      <c r="F2191" t="str">
        <f t="shared" ca="1" si="107"/>
        <v>80+</v>
      </c>
    </row>
    <row r="2192" spans="1:6" x14ac:dyDescent="0.25">
      <c r="A2192">
        <f>'Active Log'!A2194</f>
        <v>0</v>
      </c>
      <c r="D2192">
        <f t="shared" si="105"/>
        <v>0</v>
      </c>
      <c r="E2192">
        <f t="shared" ca="1" si="106"/>
        <v>6450</v>
      </c>
      <c r="F2192" t="str">
        <f t="shared" ca="1" si="107"/>
        <v>80+</v>
      </c>
    </row>
    <row r="2193" spans="1:6" x14ac:dyDescent="0.25">
      <c r="A2193">
        <f>'Active Log'!A2195</f>
        <v>0</v>
      </c>
      <c r="D2193">
        <f t="shared" si="105"/>
        <v>0</v>
      </c>
      <c r="E2193">
        <f t="shared" ca="1" si="106"/>
        <v>6450</v>
      </c>
      <c r="F2193" t="str">
        <f t="shared" ca="1" si="107"/>
        <v>80+</v>
      </c>
    </row>
    <row r="2194" spans="1:6" x14ac:dyDescent="0.25">
      <c r="A2194">
        <f>'Active Log'!A2196</f>
        <v>0</v>
      </c>
      <c r="D2194">
        <f t="shared" si="105"/>
        <v>0</v>
      </c>
      <c r="E2194">
        <f t="shared" ca="1" si="106"/>
        <v>6450</v>
      </c>
      <c r="F2194" t="str">
        <f t="shared" ca="1" si="107"/>
        <v>80+</v>
      </c>
    </row>
    <row r="2195" spans="1:6" x14ac:dyDescent="0.25">
      <c r="A2195">
        <f>'Active Log'!A2197</f>
        <v>0</v>
      </c>
      <c r="D2195">
        <f t="shared" si="105"/>
        <v>0</v>
      </c>
      <c r="E2195">
        <f t="shared" ca="1" si="106"/>
        <v>6450</v>
      </c>
      <c r="F2195" t="str">
        <f t="shared" ca="1" si="107"/>
        <v>80+</v>
      </c>
    </row>
    <row r="2196" spans="1:6" x14ac:dyDescent="0.25">
      <c r="A2196">
        <f>'Active Log'!A2198</f>
        <v>0</v>
      </c>
      <c r="D2196">
        <f t="shared" si="105"/>
        <v>0</v>
      </c>
      <c r="E2196">
        <f t="shared" ca="1" si="106"/>
        <v>6450</v>
      </c>
      <c r="F2196" t="str">
        <f t="shared" ca="1" si="107"/>
        <v>80+</v>
      </c>
    </row>
    <row r="2197" spans="1:6" x14ac:dyDescent="0.25">
      <c r="A2197">
        <f>'Active Log'!A2199</f>
        <v>0</v>
      </c>
      <c r="D2197">
        <f t="shared" si="105"/>
        <v>0</v>
      </c>
      <c r="E2197">
        <f t="shared" ca="1" si="106"/>
        <v>6450</v>
      </c>
      <c r="F2197" t="str">
        <f t="shared" ca="1" si="107"/>
        <v>80+</v>
      </c>
    </row>
    <row r="2198" spans="1:6" x14ac:dyDescent="0.25">
      <c r="A2198">
        <f>'Active Log'!A2200</f>
        <v>0</v>
      </c>
      <c r="D2198">
        <f t="shared" si="105"/>
        <v>0</v>
      </c>
      <c r="E2198">
        <f t="shared" ca="1" si="106"/>
        <v>6450</v>
      </c>
      <c r="F2198" t="str">
        <f t="shared" ca="1" si="107"/>
        <v>80+</v>
      </c>
    </row>
    <row r="2199" spans="1:6" x14ac:dyDescent="0.25">
      <c r="A2199">
        <f>'Active Log'!A2201</f>
        <v>0</v>
      </c>
      <c r="D2199">
        <f t="shared" si="105"/>
        <v>0</v>
      </c>
      <c r="E2199">
        <f t="shared" ca="1" si="106"/>
        <v>6450</v>
      </c>
      <c r="F2199" t="str">
        <f t="shared" ca="1" si="107"/>
        <v>80+</v>
      </c>
    </row>
    <row r="2200" spans="1:6" x14ac:dyDescent="0.25">
      <c r="A2200">
        <f>'Active Log'!A2202</f>
        <v>0</v>
      </c>
      <c r="D2200">
        <f t="shared" si="105"/>
        <v>0</v>
      </c>
      <c r="E2200">
        <f t="shared" ca="1" si="106"/>
        <v>6450</v>
      </c>
      <c r="F2200" t="str">
        <f t="shared" ca="1" si="107"/>
        <v>80+</v>
      </c>
    </row>
    <row r="2201" spans="1:6" x14ac:dyDescent="0.25">
      <c r="A2201">
        <f>'Active Log'!A2203</f>
        <v>0</v>
      </c>
      <c r="D2201">
        <f t="shared" si="105"/>
        <v>0</v>
      </c>
      <c r="E2201">
        <f t="shared" ca="1" si="106"/>
        <v>6450</v>
      </c>
      <c r="F2201" t="str">
        <f t="shared" ca="1" si="107"/>
        <v>80+</v>
      </c>
    </row>
    <row r="2202" spans="1:6" x14ac:dyDescent="0.25">
      <c r="A2202">
        <f>'Active Log'!A2204</f>
        <v>0</v>
      </c>
      <c r="D2202">
        <f t="shared" si="105"/>
        <v>0</v>
      </c>
      <c r="E2202">
        <f t="shared" ca="1" si="106"/>
        <v>6450</v>
      </c>
      <c r="F2202" t="str">
        <f t="shared" ca="1" si="107"/>
        <v>80+</v>
      </c>
    </row>
    <row r="2203" spans="1:6" x14ac:dyDescent="0.25">
      <c r="A2203">
        <f>'Active Log'!A2205</f>
        <v>0</v>
      </c>
      <c r="D2203">
        <f t="shared" si="105"/>
        <v>0</v>
      </c>
      <c r="E2203">
        <f t="shared" ca="1" si="106"/>
        <v>6450</v>
      </c>
      <c r="F2203" t="str">
        <f t="shared" ca="1" si="107"/>
        <v>80+</v>
      </c>
    </row>
    <row r="2204" spans="1:6" x14ac:dyDescent="0.25">
      <c r="A2204">
        <f>'Active Log'!A2206</f>
        <v>0</v>
      </c>
      <c r="D2204">
        <f t="shared" si="105"/>
        <v>0</v>
      </c>
      <c r="E2204">
        <f t="shared" ca="1" si="106"/>
        <v>6450</v>
      </c>
      <c r="F2204" t="str">
        <f t="shared" ca="1" si="107"/>
        <v>80+</v>
      </c>
    </row>
    <row r="2205" spans="1:6" x14ac:dyDescent="0.25">
      <c r="A2205">
        <f>'Active Log'!A2207</f>
        <v>0</v>
      </c>
      <c r="D2205">
        <f t="shared" si="105"/>
        <v>0</v>
      </c>
      <c r="E2205">
        <f t="shared" ca="1" si="106"/>
        <v>6450</v>
      </c>
      <c r="F2205" t="str">
        <f t="shared" ca="1" si="107"/>
        <v>80+</v>
      </c>
    </row>
    <row r="2206" spans="1:6" x14ac:dyDescent="0.25">
      <c r="A2206">
        <f>'Active Log'!A2208</f>
        <v>0</v>
      </c>
      <c r="D2206">
        <f t="shared" si="105"/>
        <v>0</v>
      </c>
      <c r="E2206">
        <f t="shared" ca="1" si="106"/>
        <v>6450</v>
      </c>
      <c r="F2206" t="str">
        <f t="shared" ca="1" si="107"/>
        <v>80+</v>
      </c>
    </row>
    <row r="2207" spans="1:6" x14ac:dyDescent="0.25">
      <c r="A2207">
        <f>'Active Log'!A2209</f>
        <v>0</v>
      </c>
      <c r="D2207">
        <f t="shared" si="105"/>
        <v>0</v>
      </c>
      <c r="E2207">
        <f t="shared" ca="1" si="106"/>
        <v>6450</v>
      </c>
      <c r="F2207" t="str">
        <f t="shared" ca="1" si="107"/>
        <v>80+</v>
      </c>
    </row>
    <row r="2208" spans="1:6" x14ac:dyDescent="0.25">
      <c r="A2208">
        <f>'Active Log'!A2210</f>
        <v>0</v>
      </c>
      <c r="D2208">
        <f t="shared" si="105"/>
        <v>0</v>
      </c>
      <c r="E2208">
        <f t="shared" ca="1" si="106"/>
        <v>6450</v>
      </c>
      <c r="F2208" t="str">
        <f t="shared" ca="1" si="107"/>
        <v>80+</v>
      </c>
    </row>
    <row r="2209" spans="1:6" x14ac:dyDescent="0.25">
      <c r="A2209">
        <f>'Active Log'!A2211</f>
        <v>0</v>
      </c>
      <c r="D2209">
        <f t="shared" si="105"/>
        <v>0</v>
      </c>
      <c r="E2209">
        <f t="shared" ca="1" si="106"/>
        <v>6450</v>
      </c>
      <c r="F2209" t="str">
        <f t="shared" ca="1" si="107"/>
        <v>80+</v>
      </c>
    </row>
    <row r="2210" spans="1:6" x14ac:dyDescent="0.25">
      <c r="A2210">
        <f>'Active Log'!A2212</f>
        <v>0</v>
      </c>
      <c r="D2210">
        <f t="shared" si="105"/>
        <v>0</v>
      </c>
      <c r="E2210">
        <f t="shared" ca="1" si="106"/>
        <v>6450</v>
      </c>
      <c r="F2210" t="str">
        <f t="shared" ca="1" si="107"/>
        <v>80+</v>
      </c>
    </row>
    <row r="2211" spans="1:6" x14ac:dyDescent="0.25">
      <c r="A2211">
        <f>'Active Log'!A2213</f>
        <v>0</v>
      </c>
      <c r="D2211">
        <f t="shared" si="105"/>
        <v>0</v>
      </c>
      <c r="E2211">
        <f t="shared" ca="1" si="106"/>
        <v>6450</v>
      </c>
      <c r="F2211" t="str">
        <f t="shared" ca="1" si="107"/>
        <v>80+</v>
      </c>
    </row>
    <row r="2212" spans="1:6" x14ac:dyDescent="0.25">
      <c r="A2212">
        <f>'Active Log'!A2214</f>
        <v>0</v>
      </c>
      <c r="D2212">
        <f t="shared" si="105"/>
        <v>0</v>
      </c>
      <c r="E2212">
        <f t="shared" ca="1" si="106"/>
        <v>6450</v>
      </c>
      <c r="F2212" t="str">
        <f t="shared" ca="1" si="107"/>
        <v>80+</v>
      </c>
    </row>
    <row r="2213" spans="1:6" x14ac:dyDescent="0.25">
      <c r="A2213">
        <f>'Active Log'!A2215</f>
        <v>0</v>
      </c>
      <c r="D2213">
        <f t="shared" si="105"/>
        <v>0</v>
      </c>
      <c r="E2213">
        <f t="shared" ca="1" si="106"/>
        <v>6450</v>
      </c>
      <c r="F2213" t="str">
        <f t="shared" ca="1" si="107"/>
        <v>80+</v>
      </c>
    </row>
    <row r="2214" spans="1:6" x14ac:dyDescent="0.25">
      <c r="A2214">
        <f>'Active Log'!A2216</f>
        <v>0</v>
      </c>
      <c r="D2214">
        <f t="shared" si="105"/>
        <v>0</v>
      </c>
      <c r="E2214">
        <f t="shared" ca="1" si="106"/>
        <v>6450</v>
      </c>
      <c r="F2214" t="str">
        <f t="shared" ca="1" si="107"/>
        <v>80+</v>
      </c>
    </row>
    <row r="2215" spans="1:6" x14ac:dyDescent="0.25">
      <c r="A2215">
        <f>'Active Log'!A2217</f>
        <v>0</v>
      </c>
      <c r="D2215">
        <f t="shared" si="105"/>
        <v>0</v>
      </c>
      <c r="E2215">
        <f t="shared" ca="1" si="106"/>
        <v>6450</v>
      </c>
      <c r="F2215" t="str">
        <f t="shared" ca="1" si="107"/>
        <v>80+</v>
      </c>
    </row>
    <row r="2216" spans="1:6" x14ac:dyDescent="0.25">
      <c r="A2216">
        <f>'Active Log'!A2218</f>
        <v>0</v>
      </c>
      <c r="D2216">
        <f t="shared" si="105"/>
        <v>0</v>
      </c>
      <c r="E2216">
        <f t="shared" ca="1" si="106"/>
        <v>6450</v>
      </c>
      <c r="F2216" t="str">
        <f t="shared" ca="1" si="107"/>
        <v>80+</v>
      </c>
    </row>
    <row r="2217" spans="1:6" x14ac:dyDescent="0.25">
      <c r="A2217">
        <f>'Active Log'!A2219</f>
        <v>0</v>
      </c>
      <c r="D2217">
        <f t="shared" si="105"/>
        <v>0</v>
      </c>
      <c r="E2217">
        <f t="shared" ca="1" si="106"/>
        <v>6450</v>
      </c>
      <c r="F2217" t="str">
        <f t="shared" ca="1" si="107"/>
        <v>80+</v>
      </c>
    </row>
    <row r="2218" spans="1:6" x14ac:dyDescent="0.25">
      <c r="A2218">
        <f>'Active Log'!A2220</f>
        <v>0</v>
      </c>
      <c r="D2218">
        <f t="shared" si="105"/>
        <v>0</v>
      </c>
      <c r="E2218">
        <f t="shared" ca="1" si="106"/>
        <v>6450</v>
      </c>
      <c r="F2218" t="str">
        <f t="shared" ca="1" si="107"/>
        <v>80+</v>
      </c>
    </row>
    <row r="2219" spans="1:6" x14ac:dyDescent="0.25">
      <c r="A2219">
        <f>'Active Log'!A2221</f>
        <v>0</v>
      </c>
      <c r="D2219">
        <f t="shared" si="105"/>
        <v>0</v>
      </c>
      <c r="E2219">
        <f t="shared" ca="1" si="106"/>
        <v>6450</v>
      </c>
      <c r="F2219" t="str">
        <f t="shared" ca="1" si="107"/>
        <v>80+</v>
      </c>
    </row>
    <row r="2220" spans="1:6" x14ac:dyDescent="0.25">
      <c r="A2220">
        <f>'Active Log'!A2222</f>
        <v>0</v>
      </c>
      <c r="D2220">
        <f t="shared" si="105"/>
        <v>0</v>
      </c>
      <c r="E2220">
        <f t="shared" ca="1" si="106"/>
        <v>6450</v>
      </c>
      <c r="F2220" t="str">
        <f t="shared" ca="1" si="107"/>
        <v>80+</v>
      </c>
    </row>
    <row r="2221" spans="1:6" x14ac:dyDescent="0.25">
      <c r="A2221">
        <f>'Active Log'!A2223</f>
        <v>0</v>
      </c>
      <c r="D2221">
        <f t="shared" si="105"/>
        <v>0</v>
      </c>
      <c r="E2221">
        <f t="shared" ca="1" si="106"/>
        <v>6450</v>
      </c>
      <c r="F2221" t="str">
        <f t="shared" ca="1" si="107"/>
        <v>80+</v>
      </c>
    </row>
    <row r="2222" spans="1:6" x14ac:dyDescent="0.25">
      <c r="A2222">
        <f>'Active Log'!A2224</f>
        <v>0</v>
      </c>
      <c r="D2222">
        <f t="shared" si="105"/>
        <v>0</v>
      </c>
      <c r="E2222">
        <f t="shared" ca="1" si="106"/>
        <v>6450</v>
      </c>
      <c r="F2222" t="str">
        <f t="shared" ca="1" si="107"/>
        <v>80+</v>
      </c>
    </row>
    <row r="2223" spans="1:6" x14ac:dyDescent="0.25">
      <c r="A2223">
        <f>'Active Log'!A2225</f>
        <v>0</v>
      </c>
      <c r="D2223">
        <f t="shared" si="105"/>
        <v>0</v>
      </c>
      <c r="E2223">
        <f t="shared" ca="1" si="106"/>
        <v>6450</v>
      </c>
      <c r="F2223" t="str">
        <f t="shared" ca="1" si="107"/>
        <v>80+</v>
      </c>
    </row>
    <row r="2224" spans="1:6" x14ac:dyDescent="0.25">
      <c r="A2224">
        <f>'Active Log'!A2226</f>
        <v>0</v>
      </c>
      <c r="D2224">
        <f t="shared" si="105"/>
        <v>0</v>
      </c>
      <c r="E2224">
        <f t="shared" ca="1" si="106"/>
        <v>6450</v>
      </c>
      <c r="F2224" t="str">
        <f t="shared" ca="1" si="107"/>
        <v>80+</v>
      </c>
    </row>
    <row r="2225" spans="1:6" x14ac:dyDescent="0.25">
      <c r="A2225">
        <f>'Active Log'!A2227</f>
        <v>0</v>
      </c>
      <c r="D2225">
        <f t="shared" si="105"/>
        <v>0</v>
      </c>
      <c r="E2225">
        <f t="shared" ca="1" si="106"/>
        <v>6450</v>
      </c>
      <c r="F2225" t="str">
        <f t="shared" ca="1" si="107"/>
        <v>80+</v>
      </c>
    </row>
    <row r="2226" spans="1:6" x14ac:dyDescent="0.25">
      <c r="A2226">
        <f>'Active Log'!A2228</f>
        <v>0</v>
      </c>
      <c r="D2226">
        <f t="shared" si="105"/>
        <v>0</v>
      </c>
      <c r="E2226">
        <f t="shared" ca="1" si="106"/>
        <v>6450</v>
      </c>
      <c r="F2226" t="str">
        <f t="shared" ca="1" si="107"/>
        <v>80+</v>
      </c>
    </row>
    <row r="2227" spans="1:6" x14ac:dyDescent="0.25">
      <c r="A2227">
        <f>'Active Log'!A2229</f>
        <v>0</v>
      </c>
      <c r="D2227">
        <f t="shared" si="105"/>
        <v>0</v>
      </c>
      <c r="E2227">
        <f t="shared" ca="1" si="106"/>
        <v>6450</v>
      </c>
      <c r="F2227" t="str">
        <f t="shared" ca="1" si="107"/>
        <v>80+</v>
      </c>
    </row>
    <row r="2228" spans="1:6" x14ac:dyDescent="0.25">
      <c r="A2228">
        <f>'Active Log'!A2230</f>
        <v>0</v>
      </c>
      <c r="D2228">
        <f t="shared" si="105"/>
        <v>0</v>
      </c>
      <c r="E2228">
        <f t="shared" ca="1" si="106"/>
        <v>6450</v>
      </c>
      <c r="F2228" t="str">
        <f t="shared" ca="1" si="107"/>
        <v>80+</v>
      </c>
    </row>
    <row r="2229" spans="1:6" x14ac:dyDescent="0.25">
      <c r="A2229">
        <f>'Active Log'!A2231</f>
        <v>0</v>
      </c>
      <c r="D2229">
        <f t="shared" si="105"/>
        <v>0</v>
      </c>
      <c r="E2229">
        <f t="shared" ca="1" si="106"/>
        <v>6450</v>
      </c>
      <c r="F2229" t="str">
        <f t="shared" ca="1" si="107"/>
        <v>80+</v>
      </c>
    </row>
    <row r="2230" spans="1:6" x14ac:dyDescent="0.25">
      <c r="A2230">
        <f>'Active Log'!A2232</f>
        <v>0</v>
      </c>
      <c r="D2230">
        <f t="shared" si="105"/>
        <v>0</v>
      </c>
      <c r="E2230">
        <f t="shared" ca="1" si="106"/>
        <v>6450</v>
      </c>
      <c r="F2230" t="str">
        <f t="shared" ca="1" si="107"/>
        <v>80+</v>
      </c>
    </row>
    <row r="2231" spans="1:6" x14ac:dyDescent="0.25">
      <c r="A2231">
        <f>'Active Log'!A2233</f>
        <v>0</v>
      </c>
      <c r="D2231">
        <f t="shared" si="105"/>
        <v>0</v>
      </c>
      <c r="E2231">
        <f t="shared" ca="1" si="106"/>
        <v>6450</v>
      </c>
      <c r="F2231" t="str">
        <f t="shared" ca="1" si="107"/>
        <v>80+</v>
      </c>
    </row>
    <row r="2232" spans="1:6" x14ac:dyDescent="0.25">
      <c r="A2232">
        <f>'Active Log'!A2234</f>
        <v>0</v>
      </c>
      <c r="D2232">
        <f t="shared" si="105"/>
        <v>0</v>
      </c>
      <c r="E2232">
        <f t="shared" ca="1" si="106"/>
        <v>6450</v>
      </c>
      <c r="F2232" t="str">
        <f t="shared" ca="1" si="107"/>
        <v>80+</v>
      </c>
    </row>
    <row r="2233" spans="1:6" x14ac:dyDescent="0.25">
      <c r="A2233">
        <f>'Active Log'!A2235</f>
        <v>0</v>
      </c>
      <c r="D2233">
        <f t="shared" si="105"/>
        <v>0</v>
      </c>
      <c r="E2233">
        <f t="shared" ca="1" si="106"/>
        <v>6450</v>
      </c>
      <c r="F2233" t="str">
        <f t="shared" ca="1" si="107"/>
        <v>80+</v>
      </c>
    </row>
    <row r="2234" spans="1:6" x14ac:dyDescent="0.25">
      <c r="A2234">
        <f>'Active Log'!A2236</f>
        <v>0</v>
      </c>
      <c r="D2234">
        <f t="shared" si="105"/>
        <v>0</v>
      </c>
      <c r="E2234">
        <f t="shared" ca="1" si="106"/>
        <v>6450</v>
      </c>
      <c r="F2234" t="str">
        <f t="shared" ca="1" si="107"/>
        <v>80+</v>
      </c>
    </row>
    <row r="2235" spans="1:6" x14ac:dyDescent="0.25">
      <c r="A2235">
        <f>'Active Log'!A2237</f>
        <v>0</v>
      </c>
      <c r="D2235">
        <f t="shared" si="105"/>
        <v>0</v>
      </c>
      <c r="E2235">
        <f t="shared" ca="1" si="106"/>
        <v>6450</v>
      </c>
      <c r="F2235" t="str">
        <f t="shared" ca="1" si="107"/>
        <v>80+</v>
      </c>
    </row>
    <row r="2236" spans="1:6" x14ac:dyDescent="0.25">
      <c r="A2236">
        <f>'Active Log'!A2238</f>
        <v>0</v>
      </c>
      <c r="D2236">
        <f t="shared" si="105"/>
        <v>0</v>
      </c>
      <c r="E2236">
        <f t="shared" ca="1" si="106"/>
        <v>6450</v>
      </c>
      <c r="F2236" t="str">
        <f t="shared" ca="1" si="107"/>
        <v>80+</v>
      </c>
    </row>
    <row r="2237" spans="1:6" x14ac:dyDescent="0.25">
      <c r="A2237">
        <f>'Active Log'!A2239</f>
        <v>0</v>
      </c>
      <c r="D2237">
        <f t="shared" si="105"/>
        <v>0</v>
      </c>
      <c r="E2237">
        <f t="shared" ca="1" si="106"/>
        <v>6450</v>
      </c>
      <c r="F2237" t="str">
        <f t="shared" ca="1" si="107"/>
        <v>80+</v>
      </c>
    </row>
    <row r="2238" spans="1:6" x14ac:dyDescent="0.25">
      <c r="A2238">
        <f>'Active Log'!A2240</f>
        <v>0</v>
      </c>
      <c r="D2238">
        <f t="shared" si="105"/>
        <v>0</v>
      </c>
      <c r="E2238">
        <f t="shared" ca="1" si="106"/>
        <v>6450</v>
      </c>
      <c r="F2238" t="str">
        <f t="shared" ca="1" si="107"/>
        <v>80+</v>
      </c>
    </row>
    <row r="2239" spans="1:6" x14ac:dyDescent="0.25">
      <c r="A2239">
        <f>'Active Log'!A2241</f>
        <v>0</v>
      </c>
      <c r="D2239">
        <f t="shared" si="105"/>
        <v>0</v>
      </c>
      <c r="E2239">
        <f t="shared" ca="1" si="106"/>
        <v>6450</v>
      </c>
      <c r="F2239" t="str">
        <f t="shared" ca="1" si="107"/>
        <v>80+</v>
      </c>
    </row>
    <row r="2240" spans="1:6" x14ac:dyDescent="0.25">
      <c r="A2240">
        <f>'Active Log'!A2242</f>
        <v>0</v>
      </c>
      <c r="D2240">
        <f t="shared" si="105"/>
        <v>0</v>
      </c>
      <c r="E2240">
        <f t="shared" ca="1" si="106"/>
        <v>6450</v>
      </c>
      <c r="F2240" t="str">
        <f t="shared" ca="1" si="107"/>
        <v>80+</v>
      </c>
    </row>
    <row r="2241" spans="1:6" x14ac:dyDescent="0.25">
      <c r="A2241">
        <f>'Active Log'!A2243</f>
        <v>0</v>
      </c>
      <c r="D2241">
        <f t="shared" si="105"/>
        <v>0</v>
      </c>
      <c r="E2241">
        <f t="shared" ca="1" si="106"/>
        <v>6450</v>
      </c>
      <c r="F2241" t="str">
        <f t="shared" ca="1" si="107"/>
        <v>80+</v>
      </c>
    </row>
    <row r="2242" spans="1:6" x14ac:dyDescent="0.25">
      <c r="A2242">
        <f>'Active Log'!A2244</f>
        <v>0</v>
      </c>
      <c r="D2242">
        <f t="shared" ref="D2242:D2305" si="108">IF(COUNTIFS($A$2:$A$1048576, A2242, $C$2:$C$1048576, "complete")&gt;0, "", _xlfn.MAXIFS($B$2:$B$1048576, $A$2:$A$1048576, A2242, $C$2:$C$1048576, "&lt;&gt;complete"))</f>
        <v>0</v>
      </c>
      <c r="E2242">
        <f t="shared" ref="E2242:E2305" ca="1" si="109">IF(D2242&lt;&gt;"", FLOOR((TODAY()-D2242)/7,1), "")</f>
        <v>6450</v>
      </c>
      <c r="F2242" t="str">
        <f t="shared" ref="F2242:F2305" ca="1" si="110">IF(E2242&lt;&gt;"", VLOOKUP(E2242, $H$2:$I$32, 2, TRUE), "")</f>
        <v>80+</v>
      </c>
    </row>
    <row r="2243" spans="1:6" x14ac:dyDescent="0.25">
      <c r="A2243">
        <f>'Active Log'!A2245</f>
        <v>0</v>
      </c>
      <c r="D2243">
        <f t="shared" si="108"/>
        <v>0</v>
      </c>
      <c r="E2243">
        <f t="shared" ca="1" si="109"/>
        <v>6450</v>
      </c>
      <c r="F2243" t="str">
        <f t="shared" ca="1" si="110"/>
        <v>80+</v>
      </c>
    </row>
    <row r="2244" spans="1:6" x14ac:dyDescent="0.25">
      <c r="A2244">
        <f>'Active Log'!A2246</f>
        <v>0</v>
      </c>
      <c r="D2244">
        <f t="shared" si="108"/>
        <v>0</v>
      </c>
      <c r="E2244">
        <f t="shared" ca="1" si="109"/>
        <v>6450</v>
      </c>
      <c r="F2244" t="str">
        <f t="shared" ca="1" si="110"/>
        <v>80+</v>
      </c>
    </row>
    <row r="2245" spans="1:6" x14ac:dyDescent="0.25">
      <c r="A2245">
        <f>'Active Log'!A2247</f>
        <v>0</v>
      </c>
      <c r="D2245">
        <f t="shared" si="108"/>
        <v>0</v>
      </c>
      <c r="E2245">
        <f t="shared" ca="1" si="109"/>
        <v>6450</v>
      </c>
      <c r="F2245" t="str">
        <f t="shared" ca="1" si="110"/>
        <v>80+</v>
      </c>
    </row>
    <row r="2246" spans="1:6" x14ac:dyDescent="0.25">
      <c r="A2246">
        <f>'Active Log'!A2248</f>
        <v>0</v>
      </c>
      <c r="D2246">
        <f t="shared" si="108"/>
        <v>0</v>
      </c>
      <c r="E2246">
        <f t="shared" ca="1" si="109"/>
        <v>6450</v>
      </c>
      <c r="F2246" t="str">
        <f t="shared" ca="1" si="110"/>
        <v>80+</v>
      </c>
    </row>
    <row r="2247" spans="1:6" x14ac:dyDescent="0.25">
      <c r="A2247">
        <f>'Active Log'!A2249</f>
        <v>0</v>
      </c>
      <c r="D2247">
        <f t="shared" si="108"/>
        <v>0</v>
      </c>
      <c r="E2247">
        <f t="shared" ca="1" si="109"/>
        <v>6450</v>
      </c>
      <c r="F2247" t="str">
        <f t="shared" ca="1" si="110"/>
        <v>80+</v>
      </c>
    </row>
    <row r="2248" spans="1:6" x14ac:dyDescent="0.25">
      <c r="A2248">
        <f>'Active Log'!A2250</f>
        <v>0</v>
      </c>
      <c r="D2248">
        <f t="shared" si="108"/>
        <v>0</v>
      </c>
      <c r="E2248">
        <f t="shared" ca="1" si="109"/>
        <v>6450</v>
      </c>
      <c r="F2248" t="str">
        <f t="shared" ca="1" si="110"/>
        <v>80+</v>
      </c>
    </row>
    <row r="2249" spans="1:6" x14ac:dyDescent="0.25">
      <c r="A2249">
        <f>'Active Log'!A2251</f>
        <v>0</v>
      </c>
      <c r="D2249">
        <f t="shared" si="108"/>
        <v>0</v>
      </c>
      <c r="E2249">
        <f t="shared" ca="1" si="109"/>
        <v>6450</v>
      </c>
      <c r="F2249" t="str">
        <f t="shared" ca="1" si="110"/>
        <v>80+</v>
      </c>
    </row>
    <row r="2250" spans="1:6" x14ac:dyDescent="0.25">
      <c r="A2250">
        <f>'Active Log'!A2252</f>
        <v>0</v>
      </c>
      <c r="D2250">
        <f t="shared" si="108"/>
        <v>0</v>
      </c>
      <c r="E2250">
        <f t="shared" ca="1" si="109"/>
        <v>6450</v>
      </c>
      <c r="F2250" t="str">
        <f t="shared" ca="1" si="110"/>
        <v>80+</v>
      </c>
    </row>
    <row r="2251" spans="1:6" x14ac:dyDescent="0.25">
      <c r="A2251">
        <f>'Active Log'!A2253</f>
        <v>0</v>
      </c>
      <c r="D2251">
        <f t="shared" si="108"/>
        <v>0</v>
      </c>
      <c r="E2251">
        <f t="shared" ca="1" si="109"/>
        <v>6450</v>
      </c>
      <c r="F2251" t="str">
        <f t="shared" ca="1" si="110"/>
        <v>80+</v>
      </c>
    </row>
    <row r="2252" spans="1:6" x14ac:dyDescent="0.25">
      <c r="A2252">
        <f>'Active Log'!A2254</f>
        <v>0</v>
      </c>
      <c r="D2252">
        <f t="shared" si="108"/>
        <v>0</v>
      </c>
      <c r="E2252">
        <f t="shared" ca="1" si="109"/>
        <v>6450</v>
      </c>
      <c r="F2252" t="str">
        <f t="shared" ca="1" si="110"/>
        <v>80+</v>
      </c>
    </row>
    <row r="2253" spans="1:6" x14ac:dyDescent="0.25">
      <c r="A2253">
        <f>'Active Log'!A2255</f>
        <v>0</v>
      </c>
      <c r="D2253">
        <f t="shared" si="108"/>
        <v>0</v>
      </c>
      <c r="E2253">
        <f t="shared" ca="1" si="109"/>
        <v>6450</v>
      </c>
      <c r="F2253" t="str">
        <f t="shared" ca="1" si="110"/>
        <v>80+</v>
      </c>
    </row>
    <row r="2254" spans="1:6" x14ac:dyDescent="0.25">
      <c r="A2254">
        <f>'Active Log'!A2256</f>
        <v>0</v>
      </c>
      <c r="D2254">
        <f t="shared" si="108"/>
        <v>0</v>
      </c>
      <c r="E2254">
        <f t="shared" ca="1" si="109"/>
        <v>6450</v>
      </c>
      <c r="F2254" t="str">
        <f t="shared" ca="1" si="110"/>
        <v>80+</v>
      </c>
    </row>
    <row r="2255" spans="1:6" x14ac:dyDescent="0.25">
      <c r="A2255">
        <f>'Active Log'!A2257</f>
        <v>0</v>
      </c>
      <c r="D2255">
        <f t="shared" si="108"/>
        <v>0</v>
      </c>
      <c r="E2255">
        <f t="shared" ca="1" si="109"/>
        <v>6450</v>
      </c>
      <c r="F2255" t="str">
        <f t="shared" ca="1" si="110"/>
        <v>80+</v>
      </c>
    </row>
    <row r="2256" spans="1:6" x14ac:dyDescent="0.25">
      <c r="A2256">
        <f>'Active Log'!A2258</f>
        <v>0</v>
      </c>
      <c r="D2256">
        <f t="shared" si="108"/>
        <v>0</v>
      </c>
      <c r="E2256">
        <f t="shared" ca="1" si="109"/>
        <v>6450</v>
      </c>
      <c r="F2256" t="str">
        <f t="shared" ca="1" si="110"/>
        <v>80+</v>
      </c>
    </row>
    <row r="2257" spans="1:6" x14ac:dyDescent="0.25">
      <c r="A2257">
        <f>'Active Log'!A2259</f>
        <v>0</v>
      </c>
      <c r="D2257">
        <f t="shared" si="108"/>
        <v>0</v>
      </c>
      <c r="E2257">
        <f t="shared" ca="1" si="109"/>
        <v>6450</v>
      </c>
      <c r="F2257" t="str">
        <f t="shared" ca="1" si="110"/>
        <v>80+</v>
      </c>
    </row>
    <row r="2258" spans="1:6" x14ac:dyDescent="0.25">
      <c r="A2258">
        <f>'Active Log'!A2260</f>
        <v>0</v>
      </c>
      <c r="D2258">
        <f t="shared" si="108"/>
        <v>0</v>
      </c>
      <c r="E2258">
        <f t="shared" ca="1" si="109"/>
        <v>6450</v>
      </c>
      <c r="F2258" t="str">
        <f t="shared" ca="1" si="110"/>
        <v>80+</v>
      </c>
    </row>
    <row r="2259" spans="1:6" x14ac:dyDescent="0.25">
      <c r="A2259">
        <f>'Active Log'!A2261</f>
        <v>0</v>
      </c>
      <c r="D2259">
        <f t="shared" si="108"/>
        <v>0</v>
      </c>
      <c r="E2259">
        <f t="shared" ca="1" si="109"/>
        <v>6450</v>
      </c>
      <c r="F2259" t="str">
        <f t="shared" ca="1" si="110"/>
        <v>80+</v>
      </c>
    </row>
    <row r="2260" spans="1:6" x14ac:dyDescent="0.25">
      <c r="A2260">
        <f>'Active Log'!A2262</f>
        <v>0</v>
      </c>
      <c r="D2260">
        <f t="shared" si="108"/>
        <v>0</v>
      </c>
      <c r="E2260">
        <f t="shared" ca="1" si="109"/>
        <v>6450</v>
      </c>
      <c r="F2260" t="str">
        <f t="shared" ca="1" si="110"/>
        <v>80+</v>
      </c>
    </row>
    <row r="2261" spans="1:6" x14ac:dyDescent="0.25">
      <c r="A2261">
        <f>'Active Log'!A2263</f>
        <v>0</v>
      </c>
      <c r="D2261">
        <f t="shared" si="108"/>
        <v>0</v>
      </c>
      <c r="E2261">
        <f t="shared" ca="1" si="109"/>
        <v>6450</v>
      </c>
      <c r="F2261" t="str">
        <f t="shared" ca="1" si="110"/>
        <v>80+</v>
      </c>
    </row>
    <row r="2262" spans="1:6" x14ac:dyDescent="0.25">
      <c r="A2262">
        <f>'Active Log'!A2264</f>
        <v>0</v>
      </c>
      <c r="D2262">
        <f t="shared" si="108"/>
        <v>0</v>
      </c>
      <c r="E2262">
        <f t="shared" ca="1" si="109"/>
        <v>6450</v>
      </c>
      <c r="F2262" t="str">
        <f t="shared" ca="1" si="110"/>
        <v>80+</v>
      </c>
    </row>
    <row r="2263" spans="1:6" x14ac:dyDescent="0.25">
      <c r="A2263">
        <f>'Active Log'!A2265</f>
        <v>0</v>
      </c>
      <c r="D2263">
        <f t="shared" si="108"/>
        <v>0</v>
      </c>
      <c r="E2263">
        <f t="shared" ca="1" si="109"/>
        <v>6450</v>
      </c>
      <c r="F2263" t="str">
        <f t="shared" ca="1" si="110"/>
        <v>80+</v>
      </c>
    </row>
    <row r="2264" spans="1:6" x14ac:dyDescent="0.25">
      <c r="A2264">
        <f>'Active Log'!A2266</f>
        <v>0</v>
      </c>
      <c r="D2264">
        <f t="shared" si="108"/>
        <v>0</v>
      </c>
      <c r="E2264">
        <f t="shared" ca="1" si="109"/>
        <v>6450</v>
      </c>
      <c r="F2264" t="str">
        <f t="shared" ca="1" si="110"/>
        <v>80+</v>
      </c>
    </row>
    <row r="2265" spans="1:6" x14ac:dyDescent="0.25">
      <c r="A2265">
        <f>'Active Log'!A2267</f>
        <v>0</v>
      </c>
      <c r="D2265">
        <f t="shared" si="108"/>
        <v>0</v>
      </c>
      <c r="E2265">
        <f t="shared" ca="1" si="109"/>
        <v>6450</v>
      </c>
      <c r="F2265" t="str">
        <f t="shared" ca="1" si="110"/>
        <v>80+</v>
      </c>
    </row>
    <row r="2266" spans="1:6" x14ac:dyDescent="0.25">
      <c r="A2266">
        <f>'Active Log'!A2268</f>
        <v>0</v>
      </c>
      <c r="D2266">
        <f t="shared" si="108"/>
        <v>0</v>
      </c>
      <c r="E2266">
        <f t="shared" ca="1" si="109"/>
        <v>6450</v>
      </c>
      <c r="F2266" t="str">
        <f t="shared" ca="1" si="110"/>
        <v>80+</v>
      </c>
    </row>
    <row r="2267" spans="1:6" x14ac:dyDescent="0.25">
      <c r="A2267">
        <f>'Active Log'!A2269</f>
        <v>0</v>
      </c>
      <c r="D2267">
        <f t="shared" si="108"/>
        <v>0</v>
      </c>
      <c r="E2267">
        <f t="shared" ca="1" si="109"/>
        <v>6450</v>
      </c>
      <c r="F2267" t="str">
        <f t="shared" ca="1" si="110"/>
        <v>80+</v>
      </c>
    </row>
    <row r="2268" spans="1:6" x14ac:dyDescent="0.25">
      <c r="A2268">
        <f>'Active Log'!A2270</f>
        <v>0</v>
      </c>
      <c r="D2268">
        <f t="shared" si="108"/>
        <v>0</v>
      </c>
      <c r="E2268">
        <f t="shared" ca="1" si="109"/>
        <v>6450</v>
      </c>
      <c r="F2268" t="str">
        <f t="shared" ca="1" si="110"/>
        <v>80+</v>
      </c>
    </row>
    <row r="2269" spans="1:6" x14ac:dyDescent="0.25">
      <c r="A2269">
        <f>'Active Log'!A2271</f>
        <v>0</v>
      </c>
      <c r="D2269">
        <f t="shared" si="108"/>
        <v>0</v>
      </c>
      <c r="E2269">
        <f t="shared" ca="1" si="109"/>
        <v>6450</v>
      </c>
      <c r="F2269" t="str">
        <f t="shared" ca="1" si="110"/>
        <v>80+</v>
      </c>
    </row>
    <row r="2270" spans="1:6" x14ac:dyDescent="0.25">
      <c r="A2270">
        <f>'Active Log'!A2272</f>
        <v>0</v>
      </c>
      <c r="D2270">
        <f t="shared" si="108"/>
        <v>0</v>
      </c>
      <c r="E2270">
        <f t="shared" ca="1" si="109"/>
        <v>6450</v>
      </c>
      <c r="F2270" t="str">
        <f t="shared" ca="1" si="110"/>
        <v>80+</v>
      </c>
    </row>
    <row r="2271" spans="1:6" x14ac:dyDescent="0.25">
      <c r="A2271">
        <f>'Active Log'!A2273</f>
        <v>0</v>
      </c>
      <c r="D2271">
        <f t="shared" si="108"/>
        <v>0</v>
      </c>
      <c r="E2271">
        <f t="shared" ca="1" si="109"/>
        <v>6450</v>
      </c>
      <c r="F2271" t="str">
        <f t="shared" ca="1" si="110"/>
        <v>80+</v>
      </c>
    </row>
    <row r="2272" spans="1:6" x14ac:dyDescent="0.25">
      <c r="A2272">
        <f>'Active Log'!A2274</f>
        <v>0</v>
      </c>
      <c r="D2272">
        <f t="shared" si="108"/>
        <v>0</v>
      </c>
      <c r="E2272">
        <f t="shared" ca="1" si="109"/>
        <v>6450</v>
      </c>
      <c r="F2272" t="str">
        <f t="shared" ca="1" si="110"/>
        <v>80+</v>
      </c>
    </row>
    <row r="2273" spans="1:6" x14ac:dyDescent="0.25">
      <c r="A2273">
        <f>'Active Log'!A2275</f>
        <v>0</v>
      </c>
      <c r="D2273">
        <f t="shared" si="108"/>
        <v>0</v>
      </c>
      <c r="E2273">
        <f t="shared" ca="1" si="109"/>
        <v>6450</v>
      </c>
      <c r="F2273" t="str">
        <f t="shared" ca="1" si="110"/>
        <v>80+</v>
      </c>
    </row>
    <row r="2274" spans="1:6" x14ac:dyDescent="0.25">
      <c r="A2274">
        <f>'Active Log'!A2276</f>
        <v>0</v>
      </c>
      <c r="D2274">
        <f t="shared" si="108"/>
        <v>0</v>
      </c>
      <c r="E2274">
        <f t="shared" ca="1" si="109"/>
        <v>6450</v>
      </c>
      <c r="F2274" t="str">
        <f t="shared" ca="1" si="110"/>
        <v>80+</v>
      </c>
    </row>
    <row r="2275" spans="1:6" x14ac:dyDescent="0.25">
      <c r="A2275">
        <f>'Active Log'!A2277</f>
        <v>0</v>
      </c>
      <c r="D2275">
        <f t="shared" si="108"/>
        <v>0</v>
      </c>
      <c r="E2275">
        <f t="shared" ca="1" si="109"/>
        <v>6450</v>
      </c>
      <c r="F2275" t="str">
        <f t="shared" ca="1" si="110"/>
        <v>80+</v>
      </c>
    </row>
    <row r="2276" spans="1:6" x14ac:dyDescent="0.25">
      <c r="A2276">
        <f>'Active Log'!A2278</f>
        <v>0</v>
      </c>
      <c r="D2276">
        <f t="shared" si="108"/>
        <v>0</v>
      </c>
      <c r="E2276">
        <f t="shared" ca="1" si="109"/>
        <v>6450</v>
      </c>
      <c r="F2276" t="str">
        <f t="shared" ca="1" si="110"/>
        <v>80+</v>
      </c>
    </row>
    <row r="2277" spans="1:6" x14ac:dyDescent="0.25">
      <c r="A2277">
        <f>'Active Log'!A2279</f>
        <v>0</v>
      </c>
      <c r="D2277">
        <f t="shared" si="108"/>
        <v>0</v>
      </c>
      <c r="E2277">
        <f t="shared" ca="1" si="109"/>
        <v>6450</v>
      </c>
      <c r="F2277" t="str">
        <f t="shared" ca="1" si="110"/>
        <v>80+</v>
      </c>
    </row>
    <row r="2278" spans="1:6" x14ac:dyDescent="0.25">
      <c r="A2278">
        <f>'Active Log'!A2280</f>
        <v>0</v>
      </c>
      <c r="D2278">
        <f t="shared" si="108"/>
        <v>0</v>
      </c>
      <c r="E2278">
        <f t="shared" ca="1" si="109"/>
        <v>6450</v>
      </c>
      <c r="F2278" t="str">
        <f t="shared" ca="1" si="110"/>
        <v>80+</v>
      </c>
    </row>
    <row r="2279" spans="1:6" x14ac:dyDescent="0.25">
      <c r="A2279">
        <f>'Active Log'!A2281</f>
        <v>0</v>
      </c>
      <c r="D2279">
        <f t="shared" si="108"/>
        <v>0</v>
      </c>
      <c r="E2279">
        <f t="shared" ca="1" si="109"/>
        <v>6450</v>
      </c>
      <c r="F2279" t="str">
        <f t="shared" ca="1" si="110"/>
        <v>80+</v>
      </c>
    </row>
    <row r="2280" spans="1:6" x14ac:dyDescent="0.25">
      <c r="A2280">
        <f>'Active Log'!A2282</f>
        <v>0</v>
      </c>
      <c r="D2280">
        <f t="shared" si="108"/>
        <v>0</v>
      </c>
      <c r="E2280">
        <f t="shared" ca="1" si="109"/>
        <v>6450</v>
      </c>
      <c r="F2280" t="str">
        <f t="shared" ca="1" si="110"/>
        <v>80+</v>
      </c>
    </row>
    <row r="2281" spans="1:6" x14ac:dyDescent="0.25">
      <c r="A2281">
        <f>'Active Log'!A2283</f>
        <v>0</v>
      </c>
      <c r="D2281">
        <f t="shared" si="108"/>
        <v>0</v>
      </c>
      <c r="E2281">
        <f t="shared" ca="1" si="109"/>
        <v>6450</v>
      </c>
      <c r="F2281" t="str">
        <f t="shared" ca="1" si="110"/>
        <v>80+</v>
      </c>
    </row>
    <row r="2282" spans="1:6" x14ac:dyDescent="0.25">
      <c r="A2282">
        <f>'Active Log'!A2284</f>
        <v>0</v>
      </c>
      <c r="D2282">
        <f t="shared" si="108"/>
        <v>0</v>
      </c>
      <c r="E2282">
        <f t="shared" ca="1" si="109"/>
        <v>6450</v>
      </c>
      <c r="F2282" t="str">
        <f t="shared" ca="1" si="110"/>
        <v>80+</v>
      </c>
    </row>
    <row r="2283" spans="1:6" x14ac:dyDescent="0.25">
      <c r="A2283">
        <f>'Active Log'!A2285</f>
        <v>0</v>
      </c>
      <c r="D2283">
        <f t="shared" si="108"/>
        <v>0</v>
      </c>
      <c r="E2283">
        <f t="shared" ca="1" si="109"/>
        <v>6450</v>
      </c>
      <c r="F2283" t="str">
        <f t="shared" ca="1" si="110"/>
        <v>80+</v>
      </c>
    </row>
    <row r="2284" spans="1:6" x14ac:dyDescent="0.25">
      <c r="A2284">
        <f>'Active Log'!A2286</f>
        <v>0</v>
      </c>
      <c r="D2284">
        <f t="shared" si="108"/>
        <v>0</v>
      </c>
      <c r="E2284">
        <f t="shared" ca="1" si="109"/>
        <v>6450</v>
      </c>
      <c r="F2284" t="str">
        <f t="shared" ca="1" si="110"/>
        <v>80+</v>
      </c>
    </row>
    <row r="2285" spans="1:6" x14ac:dyDescent="0.25">
      <c r="A2285">
        <f>'Active Log'!A2287</f>
        <v>0</v>
      </c>
      <c r="D2285">
        <f t="shared" si="108"/>
        <v>0</v>
      </c>
      <c r="E2285">
        <f t="shared" ca="1" si="109"/>
        <v>6450</v>
      </c>
      <c r="F2285" t="str">
        <f t="shared" ca="1" si="110"/>
        <v>80+</v>
      </c>
    </row>
    <row r="2286" spans="1:6" x14ac:dyDescent="0.25">
      <c r="A2286">
        <f>'Active Log'!A2288</f>
        <v>0</v>
      </c>
      <c r="D2286">
        <f t="shared" si="108"/>
        <v>0</v>
      </c>
      <c r="E2286">
        <f t="shared" ca="1" si="109"/>
        <v>6450</v>
      </c>
      <c r="F2286" t="str">
        <f t="shared" ca="1" si="110"/>
        <v>80+</v>
      </c>
    </row>
    <row r="2287" spans="1:6" x14ac:dyDescent="0.25">
      <c r="A2287">
        <f>'Active Log'!A2289</f>
        <v>0</v>
      </c>
      <c r="D2287">
        <f t="shared" si="108"/>
        <v>0</v>
      </c>
      <c r="E2287">
        <f t="shared" ca="1" si="109"/>
        <v>6450</v>
      </c>
      <c r="F2287" t="str">
        <f t="shared" ca="1" si="110"/>
        <v>80+</v>
      </c>
    </row>
    <row r="2288" spans="1:6" x14ac:dyDescent="0.25">
      <c r="A2288">
        <f>'Active Log'!A2290</f>
        <v>0</v>
      </c>
      <c r="D2288">
        <f t="shared" si="108"/>
        <v>0</v>
      </c>
      <c r="E2288">
        <f t="shared" ca="1" si="109"/>
        <v>6450</v>
      </c>
      <c r="F2288" t="str">
        <f t="shared" ca="1" si="110"/>
        <v>80+</v>
      </c>
    </row>
    <row r="2289" spans="1:6" x14ac:dyDescent="0.25">
      <c r="A2289">
        <f>'Active Log'!A2291</f>
        <v>0</v>
      </c>
      <c r="D2289">
        <f t="shared" si="108"/>
        <v>0</v>
      </c>
      <c r="E2289">
        <f t="shared" ca="1" si="109"/>
        <v>6450</v>
      </c>
      <c r="F2289" t="str">
        <f t="shared" ca="1" si="110"/>
        <v>80+</v>
      </c>
    </row>
    <row r="2290" spans="1:6" x14ac:dyDescent="0.25">
      <c r="A2290">
        <f>'Active Log'!A2292</f>
        <v>0</v>
      </c>
      <c r="D2290">
        <f t="shared" si="108"/>
        <v>0</v>
      </c>
      <c r="E2290">
        <f t="shared" ca="1" si="109"/>
        <v>6450</v>
      </c>
      <c r="F2290" t="str">
        <f t="shared" ca="1" si="110"/>
        <v>80+</v>
      </c>
    </row>
    <row r="2291" spans="1:6" x14ac:dyDescent="0.25">
      <c r="A2291">
        <f>'Active Log'!A2293</f>
        <v>0</v>
      </c>
      <c r="D2291">
        <f t="shared" si="108"/>
        <v>0</v>
      </c>
      <c r="E2291">
        <f t="shared" ca="1" si="109"/>
        <v>6450</v>
      </c>
      <c r="F2291" t="str">
        <f t="shared" ca="1" si="110"/>
        <v>80+</v>
      </c>
    </row>
    <row r="2292" spans="1:6" x14ac:dyDescent="0.25">
      <c r="A2292">
        <f>'Active Log'!A2294</f>
        <v>0</v>
      </c>
      <c r="D2292">
        <f t="shared" si="108"/>
        <v>0</v>
      </c>
      <c r="E2292">
        <f t="shared" ca="1" si="109"/>
        <v>6450</v>
      </c>
      <c r="F2292" t="str">
        <f t="shared" ca="1" si="110"/>
        <v>80+</v>
      </c>
    </row>
    <row r="2293" spans="1:6" x14ac:dyDescent="0.25">
      <c r="A2293">
        <f>'Active Log'!A2295</f>
        <v>0</v>
      </c>
      <c r="D2293">
        <f t="shared" si="108"/>
        <v>0</v>
      </c>
      <c r="E2293">
        <f t="shared" ca="1" si="109"/>
        <v>6450</v>
      </c>
      <c r="F2293" t="str">
        <f t="shared" ca="1" si="110"/>
        <v>80+</v>
      </c>
    </row>
    <row r="2294" spans="1:6" x14ac:dyDescent="0.25">
      <c r="A2294">
        <f>'Active Log'!A2296</f>
        <v>0</v>
      </c>
      <c r="D2294">
        <f t="shared" si="108"/>
        <v>0</v>
      </c>
      <c r="E2294">
        <f t="shared" ca="1" si="109"/>
        <v>6450</v>
      </c>
      <c r="F2294" t="str">
        <f t="shared" ca="1" si="110"/>
        <v>80+</v>
      </c>
    </row>
    <row r="2295" spans="1:6" x14ac:dyDescent="0.25">
      <c r="A2295">
        <f>'Active Log'!A2297</f>
        <v>0</v>
      </c>
      <c r="D2295">
        <f t="shared" si="108"/>
        <v>0</v>
      </c>
      <c r="E2295">
        <f t="shared" ca="1" si="109"/>
        <v>6450</v>
      </c>
      <c r="F2295" t="str">
        <f t="shared" ca="1" si="110"/>
        <v>80+</v>
      </c>
    </row>
    <row r="2296" spans="1:6" x14ac:dyDescent="0.25">
      <c r="A2296">
        <f>'Active Log'!A2298</f>
        <v>0</v>
      </c>
      <c r="D2296">
        <f t="shared" si="108"/>
        <v>0</v>
      </c>
      <c r="E2296">
        <f t="shared" ca="1" si="109"/>
        <v>6450</v>
      </c>
      <c r="F2296" t="str">
        <f t="shared" ca="1" si="110"/>
        <v>80+</v>
      </c>
    </row>
    <row r="2297" spans="1:6" x14ac:dyDescent="0.25">
      <c r="A2297">
        <f>'Active Log'!A2299</f>
        <v>0</v>
      </c>
      <c r="D2297">
        <f t="shared" si="108"/>
        <v>0</v>
      </c>
      <c r="E2297">
        <f t="shared" ca="1" si="109"/>
        <v>6450</v>
      </c>
      <c r="F2297" t="str">
        <f t="shared" ca="1" si="110"/>
        <v>80+</v>
      </c>
    </row>
    <row r="2298" spans="1:6" x14ac:dyDescent="0.25">
      <c r="A2298">
        <f>'Active Log'!A2300</f>
        <v>0</v>
      </c>
      <c r="D2298">
        <f t="shared" si="108"/>
        <v>0</v>
      </c>
      <c r="E2298">
        <f t="shared" ca="1" si="109"/>
        <v>6450</v>
      </c>
      <c r="F2298" t="str">
        <f t="shared" ca="1" si="110"/>
        <v>80+</v>
      </c>
    </row>
    <row r="2299" spans="1:6" x14ac:dyDescent="0.25">
      <c r="A2299">
        <f>'Active Log'!A2301</f>
        <v>0</v>
      </c>
      <c r="D2299">
        <f t="shared" si="108"/>
        <v>0</v>
      </c>
      <c r="E2299">
        <f t="shared" ca="1" si="109"/>
        <v>6450</v>
      </c>
      <c r="F2299" t="str">
        <f t="shared" ca="1" si="110"/>
        <v>80+</v>
      </c>
    </row>
    <row r="2300" spans="1:6" x14ac:dyDescent="0.25">
      <c r="A2300">
        <f>'Active Log'!A2302</f>
        <v>0</v>
      </c>
      <c r="D2300">
        <f t="shared" si="108"/>
        <v>0</v>
      </c>
      <c r="E2300">
        <f t="shared" ca="1" si="109"/>
        <v>6450</v>
      </c>
      <c r="F2300" t="str">
        <f t="shared" ca="1" si="110"/>
        <v>80+</v>
      </c>
    </row>
    <row r="2301" spans="1:6" x14ac:dyDescent="0.25">
      <c r="A2301">
        <f>'Active Log'!A2303</f>
        <v>0</v>
      </c>
      <c r="D2301">
        <f t="shared" si="108"/>
        <v>0</v>
      </c>
      <c r="E2301">
        <f t="shared" ca="1" si="109"/>
        <v>6450</v>
      </c>
      <c r="F2301" t="str">
        <f t="shared" ca="1" si="110"/>
        <v>80+</v>
      </c>
    </row>
    <row r="2302" spans="1:6" x14ac:dyDescent="0.25">
      <c r="A2302">
        <f>'Active Log'!A2304</f>
        <v>0</v>
      </c>
      <c r="D2302">
        <f t="shared" si="108"/>
        <v>0</v>
      </c>
      <c r="E2302">
        <f t="shared" ca="1" si="109"/>
        <v>6450</v>
      </c>
      <c r="F2302" t="str">
        <f t="shared" ca="1" si="110"/>
        <v>80+</v>
      </c>
    </row>
    <row r="2303" spans="1:6" x14ac:dyDescent="0.25">
      <c r="A2303">
        <f>'Active Log'!A2305</f>
        <v>0</v>
      </c>
      <c r="D2303">
        <f t="shared" si="108"/>
        <v>0</v>
      </c>
      <c r="E2303">
        <f t="shared" ca="1" si="109"/>
        <v>6450</v>
      </c>
      <c r="F2303" t="str">
        <f t="shared" ca="1" si="110"/>
        <v>80+</v>
      </c>
    </row>
    <row r="2304" spans="1:6" x14ac:dyDescent="0.25">
      <c r="A2304">
        <f>'Active Log'!A2306</f>
        <v>0</v>
      </c>
      <c r="D2304">
        <f t="shared" si="108"/>
        <v>0</v>
      </c>
      <c r="E2304">
        <f t="shared" ca="1" si="109"/>
        <v>6450</v>
      </c>
      <c r="F2304" t="str">
        <f t="shared" ca="1" si="110"/>
        <v>80+</v>
      </c>
    </row>
    <row r="2305" spans="1:6" x14ac:dyDescent="0.25">
      <c r="A2305">
        <f>'Active Log'!A2307</f>
        <v>0</v>
      </c>
      <c r="D2305">
        <f t="shared" si="108"/>
        <v>0</v>
      </c>
      <c r="E2305">
        <f t="shared" ca="1" si="109"/>
        <v>6450</v>
      </c>
      <c r="F2305" t="str">
        <f t="shared" ca="1" si="110"/>
        <v>80+</v>
      </c>
    </row>
    <row r="2306" spans="1:6" x14ac:dyDescent="0.25">
      <c r="A2306">
        <f>'Active Log'!A2308</f>
        <v>0</v>
      </c>
      <c r="D2306">
        <f t="shared" ref="D2306:D2369" si="111">IF(COUNTIFS($A$2:$A$1048576, A2306, $C$2:$C$1048576, "complete")&gt;0, "", _xlfn.MAXIFS($B$2:$B$1048576, $A$2:$A$1048576, A2306, $C$2:$C$1048576, "&lt;&gt;complete"))</f>
        <v>0</v>
      </c>
      <c r="E2306">
        <f t="shared" ref="E2306:E2369" ca="1" si="112">IF(D2306&lt;&gt;"", FLOOR((TODAY()-D2306)/7,1), "")</f>
        <v>6450</v>
      </c>
      <c r="F2306" t="str">
        <f t="shared" ref="F2306:F2369" ca="1" si="113">IF(E2306&lt;&gt;"", VLOOKUP(E2306, $H$2:$I$32, 2, TRUE), "")</f>
        <v>80+</v>
      </c>
    </row>
    <row r="2307" spans="1:6" x14ac:dyDescent="0.25">
      <c r="A2307">
        <f>'Active Log'!A2309</f>
        <v>0</v>
      </c>
      <c r="D2307">
        <f t="shared" si="111"/>
        <v>0</v>
      </c>
      <c r="E2307">
        <f t="shared" ca="1" si="112"/>
        <v>6450</v>
      </c>
      <c r="F2307" t="str">
        <f t="shared" ca="1" si="113"/>
        <v>80+</v>
      </c>
    </row>
    <row r="2308" spans="1:6" x14ac:dyDescent="0.25">
      <c r="A2308">
        <f>'Active Log'!A2310</f>
        <v>0</v>
      </c>
      <c r="D2308">
        <f t="shared" si="111"/>
        <v>0</v>
      </c>
      <c r="E2308">
        <f t="shared" ca="1" si="112"/>
        <v>6450</v>
      </c>
      <c r="F2308" t="str">
        <f t="shared" ca="1" si="113"/>
        <v>80+</v>
      </c>
    </row>
    <row r="2309" spans="1:6" x14ac:dyDescent="0.25">
      <c r="A2309">
        <f>'Active Log'!A2311</f>
        <v>0</v>
      </c>
      <c r="D2309">
        <f t="shared" si="111"/>
        <v>0</v>
      </c>
      <c r="E2309">
        <f t="shared" ca="1" si="112"/>
        <v>6450</v>
      </c>
      <c r="F2309" t="str">
        <f t="shared" ca="1" si="113"/>
        <v>80+</v>
      </c>
    </row>
    <row r="2310" spans="1:6" x14ac:dyDescent="0.25">
      <c r="A2310">
        <f>'Active Log'!A2312</f>
        <v>0</v>
      </c>
      <c r="D2310">
        <f t="shared" si="111"/>
        <v>0</v>
      </c>
      <c r="E2310">
        <f t="shared" ca="1" si="112"/>
        <v>6450</v>
      </c>
      <c r="F2310" t="str">
        <f t="shared" ca="1" si="113"/>
        <v>80+</v>
      </c>
    </row>
    <row r="2311" spans="1:6" x14ac:dyDescent="0.25">
      <c r="A2311">
        <f>'Active Log'!A2313</f>
        <v>0</v>
      </c>
      <c r="D2311">
        <f t="shared" si="111"/>
        <v>0</v>
      </c>
      <c r="E2311">
        <f t="shared" ca="1" si="112"/>
        <v>6450</v>
      </c>
      <c r="F2311" t="str">
        <f t="shared" ca="1" si="113"/>
        <v>80+</v>
      </c>
    </row>
    <row r="2312" spans="1:6" x14ac:dyDescent="0.25">
      <c r="A2312">
        <f>'Active Log'!A2314</f>
        <v>0</v>
      </c>
      <c r="D2312">
        <f t="shared" si="111"/>
        <v>0</v>
      </c>
      <c r="E2312">
        <f t="shared" ca="1" si="112"/>
        <v>6450</v>
      </c>
      <c r="F2312" t="str">
        <f t="shared" ca="1" si="113"/>
        <v>80+</v>
      </c>
    </row>
    <row r="2313" spans="1:6" x14ac:dyDescent="0.25">
      <c r="A2313">
        <f>'Active Log'!A2315</f>
        <v>0</v>
      </c>
      <c r="D2313">
        <f t="shared" si="111"/>
        <v>0</v>
      </c>
      <c r="E2313">
        <f t="shared" ca="1" si="112"/>
        <v>6450</v>
      </c>
      <c r="F2313" t="str">
        <f t="shared" ca="1" si="113"/>
        <v>80+</v>
      </c>
    </row>
    <row r="2314" spans="1:6" x14ac:dyDescent="0.25">
      <c r="A2314">
        <f>'Active Log'!A2316</f>
        <v>0</v>
      </c>
      <c r="D2314">
        <f t="shared" si="111"/>
        <v>0</v>
      </c>
      <c r="E2314">
        <f t="shared" ca="1" si="112"/>
        <v>6450</v>
      </c>
      <c r="F2314" t="str">
        <f t="shared" ca="1" si="113"/>
        <v>80+</v>
      </c>
    </row>
    <row r="2315" spans="1:6" x14ac:dyDescent="0.25">
      <c r="A2315">
        <f>'Active Log'!A2317</f>
        <v>0</v>
      </c>
      <c r="D2315">
        <f t="shared" si="111"/>
        <v>0</v>
      </c>
      <c r="E2315">
        <f t="shared" ca="1" si="112"/>
        <v>6450</v>
      </c>
      <c r="F2315" t="str">
        <f t="shared" ca="1" si="113"/>
        <v>80+</v>
      </c>
    </row>
    <row r="2316" spans="1:6" x14ac:dyDescent="0.25">
      <c r="A2316">
        <f>'Active Log'!A2318</f>
        <v>0</v>
      </c>
      <c r="D2316">
        <f t="shared" si="111"/>
        <v>0</v>
      </c>
      <c r="E2316">
        <f t="shared" ca="1" si="112"/>
        <v>6450</v>
      </c>
      <c r="F2316" t="str">
        <f t="shared" ca="1" si="113"/>
        <v>80+</v>
      </c>
    </row>
    <row r="2317" spans="1:6" x14ac:dyDescent="0.25">
      <c r="A2317">
        <f>'Active Log'!A2319</f>
        <v>0</v>
      </c>
      <c r="D2317">
        <f t="shared" si="111"/>
        <v>0</v>
      </c>
      <c r="E2317">
        <f t="shared" ca="1" si="112"/>
        <v>6450</v>
      </c>
      <c r="F2317" t="str">
        <f t="shared" ca="1" si="113"/>
        <v>80+</v>
      </c>
    </row>
    <row r="2318" spans="1:6" x14ac:dyDescent="0.25">
      <c r="A2318">
        <f>'Active Log'!A2320</f>
        <v>0</v>
      </c>
      <c r="D2318">
        <f t="shared" si="111"/>
        <v>0</v>
      </c>
      <c r="E2318">
        <f t="shared" ca="1" si="112"/>
        <v>6450</v>
      </c>
      <c r="F2318" t="str">
        <f t="shared" ca="1" si="113"/>
        <v>80+</v>
      </c>
    </row>
    <row r="2319" spans="1:6" x14ac:dyDescent="0.25">
      <c r="A2319">
        <f>'Active Log'!A2321</f>
        <v>0</v>
      </c>
      <c r="D2319">
        <f t="shared" si="111"/>
        <v>0</v>
      </c>
      <c r="E2319">
        <f t="shared" ca="1" si="112"/>
        <v>6450</v>
      </c>
      <c r="F2319" t="str">
        <f t="shared" ca="1" si="113"/>
        <v>80+</v>
      </c>
    </row>
    <row r="2320" spans="1:6" x14ac:dyDescent="0.25">
      <c r="A2320">
        <f>'Active Log'!A2322</f>
        <v>0</v>
      </c>
      <c r="D2320">
        <f t="shared" si="111"/>
        <v>0</v>
      </c>
      <c r="E2320">
        <f t="shared" ca="1" si="112"/>
        <v>6450</v>
      </c>
      <c r="F2320" t="str">
        <f t="shared" ca="1" si="113"/>
        <v>80+</v>
      </c>
    </row>
    <row r="2321" spans="1:6" x14ac:dyDescent="0.25">
      <c r="A2321">
        <f>'Active Log'!A2323</f>
        <v>0</v>
      </c>
      <c r="D2321">
        <f t="shared" si="111"/>
        <v>0</v>
      </c>
      <c r="E2321">
        <f t="shared" ca="1" si="112"/>
        <v>6450</v>
      </c>
      <c r="F2321" t="str">
        <f t="shared" ca="1" si="113"/>
        <v>80+</v>
      </c>
    </row>
    <row r="2322" spans="1:6" x14ac:dyDescent="0.25">
      <c r="A2322">
        <f>'Active Log'!A2324</f>
        <v>0</v>
      </c>
      <c r="D2322">
        <f t="shared" si="111"/>
        <v>0</v>
      </c>
      <c r="E2322">
        <f t="shared" ca="1" si="112"/>
        <v>6450</v>
      </c>
      <c r="F2322" t="str">
        <f t="shared" ca="1" si="113"/>
        <v>80+</v>
      </c>
    </row>
    <row r="2323" spans="1:6" x14ac:dyDescent="0.25">
      <c r="A2323">
        <f>'Active Log'!A2325</f>
        <v>0</v>
      </c>
      <c r="D2323">
        <f t="shared" si="111"/>
        <v>0</v>
      </c>
      <c r="E2323">
        <f t="shared" ca="1" si="112"/>
        <v>6450</v>
      </c>
      <c r="F2323" t="str">
        <f t="shared" ca="1" si="113"/>
        <v>80+</v>
      </c>
    </row>
    <row r="2324" spans="1:6" x14ac:dyDescent="0.25">
      <c r="A2324">
        <f>'Active Log'!A2326</f>
        <v>0</v>
      </c>
      <c r="D2324">
        <f t="shared" si="111"/>
        <v>0</v>
      </c>
      <c r="E2324">
        <f t="shared" ca="1" si="112"/>
        <v>6450</v>
      </c>
      <c r="F2324" t="str">
        <f t="shared" ca="1" si="113"/>
        <v>80+</v>
      </c>
    </row>
    <row r="2325" spans="1:6" x14ac:dyDescent="0.25">
      <c r="A2325">
        <f>'Active Log'!A2327</f>
        <v>0</v>
      </c>
      <c r="D2325">
        <f t="shared" si="111"/>
        <v>0</v>
      </c>
      <c r="E2325">
        <f t="shared" ca="1" si="112"/>
        <v>6450</v>
      </c>
      <c r="F2325" t="str">
        <f t="shared" ca="1" si="113"/>
        <v>80+</v>
      </c>
    </row>
    <row r="2326" spans="1:6" x14ac:dyDescent="0.25">
      <c r="A2326">
        <f>'Active Log'!A2328</f>
        <v>0</v>
      </c>
      <c r="D2326">
        <f t="shared" si="111"/>
        <v>0</v>
      </c>
      <c r="E2326">
        <f t="shared" ca="1" si="112"/>
        <v>6450</v>
      </c>
      <c r="F2326" t="str">
        <f t="shared" ca="1" si="113"/>
        <v>80+</v>
      </c>
    </row>
    <row r="2327" spans="1:6" x14ac:dyDescent="0.25">
      <c r="A2327">
        <f>'Active Log'!A2329</f>
        <v>0</v>
      </c>
      <c r="D2327">
        <f t="shared" si="111"/>
        <v>0</v>
      </c>
      <c r="E2327">
        <f t="shared" ca="1" si="112"/>
        <v>6450</v>
      </c>
      <c r="F2327" t="str">
        <f t="shared" ca="1" si="113"/>
        <v>80+</v>
      </c>
    </row>
    <row r="2328" spans="1:6" x14ac:dyDescent="0.25">
      <c r="A2328">
        <f>'Active Log'!A2330</f>
        <v>0</v>
      </c>
      <c r="D2328">
        <f t="shared" si="111"/>
        <v>0</v>
      </c>
      <c r="E2328">
        <f t="shared" ca="1" si="112"/>
        <v>6450</v>
      </c>
      <c r="F2328" t="str">
        <f t="shared" ca="1" si="113"/>
        <v>80+</v>
      </c>
    </row>
    <row r="2329" spans="1:6" x14ac:dyDescent="0.25">
      <c r="A2329">
        <f>'Active Log'!A2331</f>
        <v>0</v>
      </c>
      <c r="D2329">
        <f t="shared" si="111"/>
        <v>0</v>
      </c>
      <c r="E2329">
        <f t="shared" ca="1" si="112"/>
        <v>6450</v>
      </c>
      <c r="F2329" t="str">
        <f t="shared" ca="1" si="113"/>
        <v>80+</v>
      </c>
    </row>
    <row r="2330" spans="1:6" x14ac:dyDescent="0.25">
      <c r="A2330">
        <f>'Active Log'!A2332</f>
        <v>0</v>
      </c>
      <c r="D2330">
        <f t="shared" si="111"/>
        <v>0</v>
      </c>
      <c r="E2330">
        <f t="shared" ca="1" si="112"/>
        <v>6450</v>
      </c>
      <c r="F2330" t="str">
        <f t="shared" ca="1" si="113"/>
        <v>80+</v>
      </c>
    </row>
    <row r="2331" spans="1:6" x14ac:dyDescent="0.25">
      <c r="A2331">
        <f>'Active Log'!A2333</f>
        <v>0</v>
      </c>
      <c r="D2331">
        <f t="shared" si="111"/>
        <v>0</v>
      </c>
      <c r="E2331">
        <f t="shared" ca="1" si="112"/>
        <v>6450</v>
      </c>
      <c r="F2331" t="str">
        <f t="shared" ca="1" si="113"/>
        <v>80+</v>
      </c>
    </row>
    <row r="2332" spans="1:6" x14ac:dyDescent="0.25">
      <c r="A2332">
        <f>'Active Log'!A2334</f>
        <v>0</v>
      </c>
      <c r="D2332">
        <f t="shared" si="111"/>
        <v>0</v>
      </c>
      <c r="E2332">
        <f t="shared" ca="1" si="112"/>
        <v>6450</v>
      </c>
      <c r="F2332" t="str">
        <f t="shared" ca="1" si="113"/>
        <v>80+</v>
      </c>
    </row>
    <row r="2333" spans="1:6" x14ac:dyDescent="0.25">
      <c r="A2333">
        <f>'Active Log'!A2335</f>
        <v>0</v>
      </c>
      <c r="D2333">
        <f t="shared" si="111"/>
        <v>0</v>
      </c>
      <c r="E2333">
        <f t="shared" ca="1" si="112"/>
        <v>6450</v>
      </c>
      <c r="F2333" t="str">
        <f t="shared" ca="1" si="113"/>
        <v>80+</v>
      </c>
    </row>
    <row r="2334" spans="1:6" x14ac:dyDescent="0.25">
      <c r="A2334">
        <f>'Active Log'!A2336</f>
        <v>0</v>
      </c>
      <c r="D2334">
        <f t="shared" si="111"/>
        <v>0</v>
      </c>
      <c r="E2334">
        <f t="shared" ca="1" si="112"/>
        <v>6450</v>
      </c>
      <c r="F2334" t="str">
        <f t="shared" ca="1" si="113"/>
        <v>80+</v>
      </c>
    </row>
    <row r="2335" spans="1:6" x14ac:dyDescent="0.25">
      <c r="A2335">
        <f>'Active Log'!A2337</f>
        <v>0</v>
      </c>
      <c r="D2335">
        <f t="shared" si="111"/>
        <v>0</v>
      </c>
      <c r="E2335">
        <f t="shared" ca="1" si="112"/>
        <v>6450</v>
      </c>
      <c r="F2335" t="str">
        <f t="shared" ca="1" si="113"/>
        <v>80+</v>
      </c>
    </row>
    <row r="2336" spans="1:6" x14ac:dyDescent="0.25">
      <c r="A2336">
        <f>'Active Log'!A2338</f>
        <v>0</v>
      </c>
      <c r="D2336">
        <f t="shared" si="111"/>
        <v>0</v>
      </c>
      <c r="E2336">
        <f t="shared" ca="1" si="112"/>
        <v>6450</v>
      </c>
      <c r="F2336" t="str">
        <f t="shared" ca="1" si="113"/>
        <v>80+</v>
      </c>
    </row>
    <row r="2337" spans="1:6" x14ac:dyDescent="0.25">
      <c r="A2337">
        <f>'Active Log'!A2339</f>
        <v>0</v>
      </c>
      <c r="D2337">
        <f t="shared" si="111"/>
        <v>0</v>
      </c>
      <c r="E2337">
        <f t="shared" ca="1" si="112"/>
        <v>6450</v>
      </c>
      <c r="F2337" t="str">
        <f t="shared" ca="1" si="113"/>
        <v>80+</v>
      </c>
    </row>
    <row r="2338" spans="1:6" x14ac:dyDescent="0.25">
      <c r="A2338">
        <f>'Active Log'!A2340</f>
        <v>0</v>
      </c>
      <c r="D2338">
        <f t="shared" si="111"/>
        <v>0</v>
      </c>
      <c r="E2338">
        <f t="shared" ca="1" si="112"/>
        <v>6450</v>
      </c>
      <c r="F2338" t="str">
        <f t="shared" ca="1" si="113"/>
        <v>80+</v>
      </c>
    </row>
    <row r="2339" spans="1:6" x14ac:dyDescent="0.25">
      <c r="A2339">
        <f>'Active Log'!A2341</f>
        <v>0</v>
      </c>
      <c r="D2339">
        <f t="shared" si="111"/>
        <v>0</v>
      </c>
      <c r="E2339">
        <f t="shared" ca="1" si="112"/>
        <v>6450</v>
      </c>
      <c r="F2339" t="str">
        <f t="shared" ca="1" si="113"/>
        <v>80+</v>
      </c>
    </row>
    <row r="2340" spans="1:6" x14ac:dyDescent="0.25">
      <c r="A2340">
        <f>'Active Log'!A2342</f>
        <v>0</v>
      </c>
      <c r="D2340">
        <f t="shared" si="111"/>
        <v>0</v>
      </c>
      <c r="E2340">
        <f t="shared" ca="1" si="112"/>
        <v>6450</v>
      </c>
      <c r="F2340" t="str">
        <f t="shared" ca="1" si="113"/>
        <v>80+</v>
      </c>
    </row>
    <row r="2341" spans="1:6" x14ac:dyDescent="0.25">
      <c r="A2341">
        <f>'Active Log'!A2343</f>
        <v>0</v>
      </c>
      <c r="D2341">
        <f t="shared" si="111"/>
        <v>0</v>
      </c>
      <c r="E2341">
        <f t="shared" ca="1" si="112"/>
        <v>6450</v>
      </c>
      <c r="F2341" t="str">
        <f t="shared" ca="1" si="113"/>
        <v>80+</v>
      </c>
    </row>
    <row r="2342" spans="1:6" x14ac:dyDescent="0.25">
      <c r="A2342">
        <f>'Active Log'!A2344</f>
        <v>0</v>
      </c>
      <c r="D2342">
        <f t="shared" si="111"/>
        <v>0</v>
      </c>
      <c r="E2342">
        <f t="shared" ca="1" si="112"/>
        <v>6450</v>
      </c>
      <c r="F2342" t="str">
        <f t="shared" ca="1" si="113"/>
        <v>80+</v>
      </c>
    </row>
    <row r="2343" spans="1:6" x14ac:dyDescent="0.25">
      <c r="A2343">
        <f>'Active Log'!A2345</f>
        <v>0</v>
      </c>
      <c r="D2343">
        <f t="shared" si="111"/>
        <v>0</v>
      </c>
      <c r="E2343">
        <f t="shared" ca="1" si="112"/>
        <v>6450</v>
      </c>
      <c r="F2343" t="str">
        <f t="shared" ca="1" si="113"/>
        <v>80+</v>
      </c>
    </row>
    <row r="2344" spans="1:6" x14ac:dyDescent="0.25">
      <c r="A2344">
        <f>'Active Log'!A2346</f>
        <v>0</v>
      </c>
      <c r="D2344">
        <f t="shared" si="111"/>
        <v>0</v>
      </c>
      <c r="E2344">
        <f t="shared" ca="1" si="112"/>
        <v>6450</v>
      </c>
      <c r="F2344" t="str">
        <f t="shared" ca="1" si="113"/>
        <v>80+</v>
      </c>
    </row>
    <row r="2345" spans="1:6" x14ac:dyDescent="0.25">
      <c r="A2345">
        <f>'Active Log'!A2347</f>
        <v>0</v>
      </c>
      <c r="D2345">
        <f t="shared" si="111"/>
        <v>0</v>
      </c>
      <c r="E2345">
        <f t="shared" ca="1" si="112"/>
        <v>6450</v>
      </c>
      <c r="F2345" t="str">
        <f t="shared" ca="1" si="113"/>
        <v>80+</v>
      </c>
    </row>
    <row r="2346" spans="1:6" x14ac:dyDescent="0.25">
      <c r="A2346">
        <f>'Active Log'!A2348</f>
        <v>0</v>
      </c>
      <c r="D2346">
        <f t="shared" si="111"/>
        <v>0</v>
      </c>
      <c r="E2346">
        <f t="shared" ca="1" si="112"/>
        <v>6450</v>
      </c>
      <c r="F2346" t="str">
        <f t="shared" ca="1" si="113"/>
        <v>80+</v>
      </c>
    </row>
    <row r="2347" spans="1:6" x14ac:dyDescent="0.25">
      <c r="A2347">
        <f>'Active Log'!A2349</f>
        <v>0</v>
      </c>
      <c r="D2347">
        <f t="shared" si="111"/>
        <v>0</v>
      </c>
      <c r="E2347">
        <f t="shared" ca="1" si="112"/>
        <v>6450</v>
      </c>
      <c r="F2347" t="str">
        <f t="shared" ca="1" si="113"/>
        <v>80+</v>
      </c>
    </row>
    <row r="2348" spans="1:6" x14ac:dyDescent="0.25">
      <c r="A2348">
        <f>'Active Log'!A2350</f>
        <v>0</v>
      </c>
      <c r="D2348">
        <f t="shared" si="111"/>
        <v>0</v>
      </c>
      <c r="E2348">
        <f t="shared" ca="1" si="112"/>
        <v>6450</v>
      </c>
      <c r="F2348" t="str">
        <f t="shared" ca="1" si="113"/>
        <v>80+</v>
      </c>
    </row>
    <row r="2349" spans="1:6" x14ac:dyDescent="0.25">
      <c r="A2349">
        <f>'Active Log'!A2351</f>
        <v>0</v>
      </c>
      <c r="D2349">
        <f t="shared" si="111"/>
        <v>0</v>
      </c>
      <c r="E2349">
        <f t="shared" ca="1" si="112"/>
        <v>6450</v>
      </c>
      <c r="F2349" t="str">
        <f t="shared" ca="1" si="113"/>
        <v>80+</v>
      </c>
    </row>
    <row r="2350" spans="1:6" x14ac:dyDescent="0.25">
      <c r="A2350">
        <f>'Active Log'!A2352</f>
        <v>0</v>
      </c>
      <c r="D2350">
        <f t="shared" si="111"/>
        <v>0</v>
      </c>
      <c r="E2350">
        <f t="shared" ca="1" si="112"/>
        <v>6450</v>
      </c>
      <c r="F2350" t="str">
        <f t="shared" ca="1" si="113"/>
        <v>80+</v>
      </c>
    </row>
    <row r="2351" spans="1:6" x14ac:dyDescent="0.25">
      <c r="A2351">
        <f>'Active Log'!A2353</f>
        <v>0</v>
      </c>
      <c r="D2351">
        <f t="shared" si="111"/>
        <v>0</v>
      </c>
      <c r="E2351">
        <f t="shared" ca="1" si="112"/>
        <v>6450</v>
      </c>
      <c r="F2351" t="str">
        <f t="shared" ca="1" si="113"/>
        <v>80+</v>
      </c>
    </row>
    <row r="2352" spans="1:6" x14ac:dyDescent="0.25">
      <c r="A2352">
        <f>'Active Log'!A2354</f>
        <v>0</v>
      </c>
      <c r="D2352">
        <f t="shared" si="111"/>
        <v>0</v>
      </c>
      <c r="E2352">
        <f t="shared" ca="1" si="112"/>
        <v>6450</v>
      </c>
      <c r="F2352" t="str">
        <f t="shared" ca="1" si="113"/>
        <v>80+</v>
      </c>
    </row>
    <row r="2353" spans="1:6" x14ac:dyDescent="0.25">
      <c r="A2353">
        <f>'Active Log'!A2355</f>
        <v>0</v>
      </c>
      <c r="D2353">
        <f t="shared" si="111"/>
        <v>0</v>
      </c>
      <c r="E2353">
        <f t="shared" ca="1" si="112"/>
        <v>6450</v>
      </c>
      <c r="F2353" t="str">
        <f t="shared" ca="1" si="113"/>
        <v>80+</v>
      </c>
    </row>
    <row r="2354" spans="1:6" x14ac:dyDescent="0.25">
      <c r="A2354">
        <f>'Active Log'!A2356</f>
        <v>0</v>
      </c>
      <c r="D2354">
        <f t="shared" si="111"/>
        <v>0</v>
      </c>
      <c r="E2354">
        <f t="shared" ca="1" si="112"/>
        <v>6450</v>
      </c>
      <c r="F2354" t="str">
        <f t="shared" ca="1" si="113"/>
        <v>80+</v>
      </c>
    </row>
    <row r="2355" spans="1:6" x14ac:dyDescent="0.25">
      <c r="A2355">
        <f>'Active Log'!A2357</f>
        <v>0</v>
      </c>
      <c r="D2355">
        <f t="shared" si="111"/>
        <v>0</v>
      </c>
      <c r="E2355">
        <f t="shared" ca="1" si="112"/>
        <v>6450</v>
      </c>
      <c r="F2355" t="str">
        <f t="shared" ca="1" si="113"/>
        <v>80+</v>
      </c>
    </row>
    <row r="2356" spans="1:6" x14ac:dyDescent="0.25">
      <c r="A2356">
        <f>'Active Log'!A2358</f>
        <v>0</v>
      </c>
      <c r="D2356">
        <f t="shared" si="111"/>
        <v>0</v>
      </c>
      <c r="E2356">
        <f t="shared" ca="1" si="112"/>
        <v>6450</v>
      </c>
      <c r="F2356" t="str">
        <f t="shared" ca="1" si="113"/>
        <v>80+</v>
      </c>
    </row>
    <row r="2357" spans="1:6" x14ac:dyDescent="0.25">
      <c r="A2357">
        <f>'Active Log'!A2359</f>
        <v>0</v>
      </c>
      <c r="D2357">
        <f t="shared" si="111"/>
        <v>0</v>
      </c>
      <c r="E2357">
        <f t="shared" ca="1" si="112"/>
        <v>6450</v>
      </c>
      <c r="F2357" t="str">
        <f t="shared" ca="1" si="113"/>
        <v>80+</v>
      </c>
    </row>
    <row r="2358" spans="1:6" x14ac:dyDescent="0.25">
      <c r="A2358">
        <f>'Active Log'!A2360</f>
        <v>0</v>
      </c>
      <c r="D2358">
        <f t="shared" si="111"/>
        <v>0</v>
      </c>
      <c r="E2358">
        <f t="shared" ca="1" si="112"/>
        <v>6450</v>
      </c>
      <c r="F2358" t="str">
        <f t="shared" ca="1" si="113"/>
        <v>80+</v>
      </c>
    </row>
    <row r="2359" spans="1:6" x14ac:dyDescent="0.25">
      <c r="A2359">
        <f>'Active Log'!A2361</f>
        <v>0</v>
      </c>
      <c r="D2359">
        <f t="shared" si="111"/>
        <v>0</v>
      </c>
      <c r="E2359">
        <f t="shared" ca="1" si="112"/>
        <v>6450</v>
      </c>
      <c r="F2359" t="str">
        <f t="shared" ca="1" si="113"/>
        <v>80+</v>
      </c>
    </row>
    <row r="2360" spans="1:6" x14ac:dyDescent="0.25">
      <c r="A2360">
        <f>'Active Log'!A2362</f>
        <v>0</v>
      </c>
      <c r="D2360">
        <f t="shared" si="111"/>
        <v>0</v>
      </c>
      <c r="E2360">
        <f t="shared" ca="1" si="112"/>
        <v>6450</v>
      </c>
      <c r="F2360" t="str">
        <f t="shared" ca="1" si="113"/>
        <v>80+</v>
      </c>
    </row>
    <row r="2361" spans="1:6" x14ac:dyDescent="0.25">
      <c r="A2361">
        <f>'Active Log'!A2363</f>
        <v>0</v>
      </c>
      <c r="D2361">
        <f t="shared" si="111"/>
        <v>0</v>
      </c>
      <c r="E2361">
        <f t="shared" ca="1" si="112"/>
        <v>6450</v>
      </c>
      <c r="F2361" t="str">
        <f t="shared" ca="1" si="113"/>
        <v>80+</v>
      </c>
    </row>
    <row r="2362" spans="1:6" x14ac:dyDescent="0.25">
      <c r="A2362">
        <f>'Active Log'!A2364</f>
        <v>0</v>
      </c>
      <c r="D2362">
        <f t="shared" si="111"/>
        <v>0</v>
      </c>
      <c r="E2362">
        <f t="shared" ca="1" si="112"/>
        <v>6450</v>
      </c>
      <c r="F2362" t="str">
        <f t="shared" ca="1" si="113"/>
        <v>80+</v>
      </c>
    </row>
    <row r="2363" spans="1:6" x14ac:dyDescent="0.25">
      <c r="A2363">
        <f>'Active Log'!A2365</f>
        <v>0</v>
      </c>
      <c r="D2363">
        <f t="shared" si="111"/>
        <v>0</v>
      </c>
      <c r="E2363">
        <f t="shared" ca="1" si="112"/>
        <v>6450</v>
      </c>
      <c r="F2363" t="str">
        <f t="shared" ca="1" si="113"/>
        <v>80+</v>
      </c>
    </row>
    <row r="2364" spans="1:6" x14ac:dyDescent="0.25">
      <c r="A2364">
        <f>'Active Log'!A2366</f>
        <v>0</v>
      </c>
      <c r="D2364">
        <f t="shared" si="111"/>
        <v>0</v>
      </c>
      <c r="E2364">
        <f t="shared" ca="1" si="112"/>
        <v>6450</v>
      </c>
      <c r="F2364" t="str">
        <f t="shared" ca="1" si="113"/>
        <v>80+</v>
      </c>
    </row>
    <row r="2365" spans="1:6" x14ac:dyDescent="0.25">
      <c r="A2365">
        <f>'Active Log'!A2367</f>
        <v>0</v>
      </c>
      <c r="D2365">
        <f t="shared" si="111"/>
        <v>0</v>
      </c>
      <c r="E2365">
        <f t="shared" ca="1" si="112"/>
        <v>6450</v>
      </c>
      <c r="F2365" t="str">
        <f t="shared" ca="1" si="113"/>
        <v>80+</v>
      </c>
    </row>
    <row r="2366" spans="1:6" x14ac:dyDescent="0.25">
      <c r="A2366">
        <f>'Active Log'!A2368</f>
        <v>0</v>
      </c>
      <c r="D2366">
        <f t="shared" si="111"/>
        <v>0</v>
      </c>
      <c r="E2366">
        <f t="shared" ca="1" si="112"/>
        <v>6450</v>
      </c>
      <c r="F2366" t="str">
        <f t="shared" ca="1" si="113"/>
        <v>80+</v>
      </c>
    </row>
    <row r="2367" spans="1:6" x14ac:dyDescent="0.25">
      <c r="A2367">
        <f>'Active Log'!A2369</f>
        <v>0</v>
      </c>
      <c r="D2367">
        <f t="shared" si="111"/>
        <v>0</v>
      </c>
      <c r="E2367">
        <f t="shared" ca="1" si="112"/>
        <v>6450</v>
      </c>
      <c r="F2367" t="str">
        <f t="shared" ca="1" si="113"/>
        <v>80+</v>
      </c>
    </row>
    <row r="2368" spans="1:6" x14ac:dyDescent="0.25">
      <c r="A2368">
        <f>'Active Log'!A2370</f>
        <v>0</v>
      </c>
      <c r="D2368">
        <f t="shared" si="111"/>
        <v>0</v>
      </c>
      <c r="E2368">
        <f t="shared" ca="1" si="112"/>
        <v>6450</v>
      </c>
      <c r="F2368" t="str">
        <f t="shared" ca="1" si="113"/>
        <v>80+</v>
      </c>
    </row>
    <row r="2369" spans="1:6" x14ac:dyDescent="0.25">
      <c r="A2369">
        <f>'Active Log'!A2371</f>
        <v>0</v>
      </c>
      <c r="D2369">
        <f t="shared" si="111"/>
        <v>0</v>
      </c>
      <c r="E2369">
        <f t="shared" ca="1" si="112"/>
        <v>6450</v>
      </c>
      <c r="F2369" t="str">
        <f t="shared" ca="1" si="113"/>
        <v>80+</v>
      </c>
    </row>
    <row r="2370" spans="1:6" x14ac:dyDescent="0.25">
      <c r="A2370">
        <f>'Active Log'!A2372</f>
        <v>0</v>
      </c>
      <c r="D2370">
        <f t="shared" ref="D2370:D2433" si="114">IF(COUNTIFS($A$2:$A$1048576, A2370, $C$2:$C$1048576, "complete")&gt;0, "", _xlfn.MAXIFS($B$2:$B$1048576, $A$2:$A$1048576, A2370, $C$2:$C$1048576, "&lt;&gt;complete"))</f>
        <v>0</v>
      </c>
      <c r="E2370">
        <f t="shared" ref="E2370:E2433" ca="1" si="115">IF(D2370&lt;&gt;"", FLOOR((TODAY()-D2370)/7,1), "")</f>
        <v>6450</v>
      </c>
      <c r="F2370" t="str">
        <f t="shared" ref="F2370:F2433" ca="1" si="116">IF(E2370&lt;&gt;"", VLOOKUP(E2370, $H$2:$I$32, 2, TRUE), "")</f>
        <v>80+</v>
      </c>
    </row>
    <row r="2371" spans="1:6" x14ac:dyDescent="0.25">
      <c r="A2371">
        <f>'Active Log'!A2373</f>
        <v>0</v>
      </c>
      <c r="D2371">
        <f t="shared" si="114"/>
        <v>0</v>
      </c>
      <c r="E2371">
        <f t="shared" ca="1" si="115"/>
        <v>6450</v>
      </c>
      <c r="F2371" t="str">
        <f t="shared" ca="1" si="116"/>
        <v>80+</v>
      </c>
    </row>
    <row r="2372" spans="1:6" x14ac:dyDescent="0.25">
      <c r="A2372">
        <f>'Active Log'!A2374</f>
        <v>0</v>
      </c>
      <c r="D2372">
        <f t="shared" si="114"/>
        <v>0</v>
      </c>
      <c r="E2372">
        <f t="shared" ca="1" si="115"/>
        <v>6450</v>
      </c>
      <c r="F2372" t="str">
        <f t="shared" ca="1" si="116"/>
        <v>80+</v>
      </c>
    </row>
    <row r="2373" spans="1:6" x14ac:dyDescent="0.25">
      <c r="A2373">
        <f>'Active Log'!A2375</f>
        <v>0</v>
      </c>
      <c r="D2373">
        <f t="shared" si="114"/>
        <v>0</v>
      </c>
      <c r="E2373">
        <f t="shared" ca="1" si="115"/>
        <v>6450</v>
      </c>
      <c r="F2373" t="str">
        <f t="shared" ca="1" si="116"/>
        <v>80+</v>
      </c>
    </row>
    <row r="2374" spans="1:6" x14ac:dyDescent="0.25">
      <c r="A2374">
        <f>'Active Log'!A2376</f>
        <v>0</v>
      </c>
      <c r="D2374">
        <f t="shared" si="114"/>
        <v>0</v>
      </c>
      <c r="E2374">
        <f t="shared" ca="1" si="115"/>
        <v>6450</v>
      </c>
      <c r="F2374" t="str">
        <f t="shared" ca="1" si="116"/>
        <v>80+</v>
      </c>
    </row>
    <row r="2375" spans="1:6" x14ac:dyDescent="0.25">
      <c r="A2375">
        <f>'Active Log'!A2377</f>
        <v>0</v>
      </c>
      <c r="D2375">
        <f t="shared" si="114"/>
        <v>0</v>
      </c>
      <c r="E2375">
        <f t="shared" ca="1" si="115"/>
        <v>6450</v>
      </c>
      <c r="F2375" t="str">
        <f t="shared" ca="1" si="116"/>
        <v>80+</v>
      </c>
    </row>
    <row r="2376" spans="1:6" x14ac:dyDescent="0.25">
      <c r="A2376">
        <f>'Active Log'!A2378</f>
        <v>0</v>
      </c>
      <c r="D2376">
        <f t="shared" si="114"/>
        <v>0</v>
      </c>
      <c r="E2376">
        <f t="shared" ca="1" si="115"/>
        <v>6450</v>
      </c>
      <c r="F2376" t="str">
        <f t="shared" ca="1" si="116"/>
        <v>80+</v>
      </c>
    </row>
    <row r="2377" spans="1:6" x14ac:dyDescent="0.25">
      <c r="A2377">
        <f>'Active Log'!A2379</f>
        <v>0</v>
      </c>
      <c r="D2377">
        <f t="shared" si="114"/>
        <v>0</v>
      </c>
      <c r="E2377">
        <f t="shared" ca="1" si="115"/>
        <v>6450</v>
      </c>
      <c r="F2377" t="str">
        <f t="shared" ca="1" si="116"/>
        <v>80+</v>
      </c>
    </row>
    <row r="2378" spans="1:6" x14ac:dyDescent="0.25">
      <c r="A2378">
        <f>'Active Log'!A2380</f>
        <v>0</v>
      </c>
      <c r="D2378">
        <f t="shared" si="114"/>
        <v>0</v>
      </c>
      <c r="E2378">
        <f t="shared" ca="1" si="115"/>
        <v>6450</v>
      </c>
      <c r="F2378" t="str">
        <f t="shared" ca="1" si="116"/>
        <v>80+</v>
      </c>
    </row>
    <row r="2379" spans="1:6" x14ac:dyDescent="0.25">
      <c r="A2379">
        <f>'Active Log'!A2381</f>
        <v>0</v>
      </c>
      <c r="D2379">
        <f t="shared" si="114"/>
        <v>0</v>
      </c>
      <c r="E2379">
        <f t="shared" ca="1" si="115"/>
        <v>6450</v>
      </c>
      <c r="F2379" t="str">
        <f t="shared" ca="1" si="116"/>
        <v>80+</v>
      </c>
    </row>
    <row r="2380" spans="1:6" x14ac:dyDescent="0.25">
      <c r="A2380">
        <f>'Active Log'!A2382</f>
        <v>0</v>
      </c>
      <c r="D2380">
        <f t="shared" si="114"/>
        <v>0</v>
      </c>
      <c r="E2380">
        <f t="shared" ca="1" si="115"/>
        <v>6450</v>
      </c>
      <c r="F2380" t="str">
        <f t="shared" ca="1" si="116"/>
        <v>80+</v>
      </c>
    </row>
    <row r="2381" spans="1:6" x14ac:dyDescent="0.25">
      <c r="A2381">
        <f>'Active Log'!A2383</f>
        <v>0</v>
      </c>
      <c r="D2381">
        <f t="shared" si="114"/>
        <v>0</v>
      </c>
      <c r="E2381">
        <f t="shared" ca="1" si="115"/>
        <v>6450</v>
      </c>
      <c r="F2381" t="str">
        <f t="shared" ca="1" si="116"/>
        <v>80+</v>
      </c>
    </row>
    <row r="2382" spans="1:6" x14ac:dyDescent="0.25">
      <c r="A2382">
        <f>'Active Log'!A2384</f>
        <v>0</v>
      </c>
      <c r="D2382">
        <f t="shared" si="114"/>
        <v>0</v>
      </c>
      <c r="E2382">
        <f t="shared" ca="1" si="115"/>
        <v>6450</v>
      </c>
      <c r="F2382" t="str">
        <f t="shared" ca="1" si="116"/>
        <v>80+</v>
      </c>
    </row>
    <row r="2383" spans="1:6" x14ac:dyDescent="0.25">
      <c r="A2383">
        <f>'Active Log'!A2385</f>
        <v>0</v>
      </c>
      <c r="D2383">
        <f t="shared" si="114"/>
        <v>0</v>
      </c>
      <c r="E2383">
        <f t="shared" ca="1" si="115"/>
        <v>6450</v>
      </c>
      <c r="F2383" t="str">
        <f t="shared" ca="1" si="116"/>
        <v>80+</v>
      </c>
    </row>
    <row r="2384" spans="1:6" x14ac:dyDescent="0.25">
      <c r="A2384">
        <f>'Active Log'!A2386</f>
        <v>0</v>
      </c>
      <c r="D2384">
        <f t="shared" si="114"/>
        <v>0</v>
      </c>
      <c r="E2384">
        <f t="shared" ca="1" si="115"/>
        <v>6450</v>
      </c>
      <c r="F2384" t="str">
        <f t="shared" ca="1" si="116"/>
        <v>80+</v>
      </c>
    </row>
    <row r="2385" spans="1:6" x14ac:dyDescent="0.25">
      <c r="A2385">
        <f>'Active Log'!A2387</f>
        <v>0</v>
      </c>
      <c r="D2385">
        <f t="shared" si="114"/>
        <v>0</v>
      </c>
      <c r="E2385">
        <f t="shared" ca="1" si="115"/>
        <v>6450</v>
      </c>
      <c r="F2385" t="str">
        <f t="shared" ca="1" si="116"/>
        <v>80+</v>
      </c>
    </row>
    <row r="2386" spans="1:6" x14ac:dyDescent="0.25">
      <c r="A2386">
        <f>'Active Log'!A2388</f>
        <v>0</v>
      </c>
      <c r="D2386">
        <f t="shared" si="114"/>
        <v>0</v>
      </c>
      <c r="E2386">
        <f t="shared" ca="1" si="115"/>
        <v>6450</v>
      </c>
      <c r="F2386" t="str">
        <f t="shared" ca="1" si="116"/>
        <v>80+</v>
      </c>
    </row>
    <row r="2387" spans="1:6" x14ac:dyDescent="0.25">
      <c r="A2387">
        <f>'Active Log'!A2389</f>
        <v>0</v>
      </c>
      <c r="D2387">
        <f t="shared" si="114"/>
        <v>0</v>
      </c>
      <c r="E2387">
        <f t="shared" ca="1" si="115"/>
        <v>6450</v>
      </c>
      <c r="F2387" t="str">
        <f t="shared" ca="1" si="116"/>
        <v>80+</v>
      </c>
    </row>
    <row r="2388" spans="1:6" x14ac:dyDescent="0.25">
      <c r="A2388">
        <f>'Active Log'!A2390</f>
        <v>0</v>
      </c>
      <c r="D2388">
        <f t="shared" si="114"/>
        <v>0</v>
      </c>
      <c r="E2388">
        <f t="shared" ca="1" si="115"/>
        <v>6450</v>
      </c>
      <c r="F2388" t="str">
        <f t="shared" ca="1" si="116"/>
        <v>80+</v>
      </c>
    </row>
    <row r="2389" spans="1:6" x14ac:dyDescent="0.25">
      <c r="A2389">
        <f>'Active Log'!A2391</f>
        <v>0</v>
      </c>
      <c r="D2389">
        <f t="shared" si="114"/>
        <v>0</v>
      </c>
      <c r="E2389">
        <f t="shared" ca="1" si="115"/>
        <v>6450</v>
      </c>
      <c r="F2389" t="str">
        <f t="shared" ca="1" si="116"/>
        <v>80+</v>
      </c>
    </row>
    <row r="2390" spans="1:6" x14ac:dyDescent="0.25">
      <c r="A2390">
        <f>'Active Log'!A2392</f>
        <v>0</v>
      </c>
      <c r="D2390">
        <f t="shared" si="114"/>
        <v>0</v>
      </c>
      <c r="E2390">
        <f t="shared" ca="1" si="115"/>
        <v>6450</v>
      </c>
      <c r="F2390" t="str">
        <f t="shared" ca="1" si="116"/>
        <v>80+</v>
      </c>
    </row>
    <row r="2391" spans="1:6" x14ac:dyDescent="0.25">
      <c r="A2391">
        <f>'Active Log'!A2393</f>
        <v>0</v>
      </c>
      <c r="D2391">
        <f t="shared" si="114"/>
        <v>0</v>
      </c>
      <c r="E2391">
        <f t="shared" ca="1" si="115"/>
        <v>6450</v>
      </c>
      <c r="F2391" t="str">
        <f t="shared" ca="1" si="116"/>
        <v>80+</v>
      </c>
    </row>
    <row r="2392" spans="1:6" x14ac:dyDescent="0.25">
      <c r="A2392">
        <f>'Active Log'!A2394</f>
        <v>0</v>
      </c>
      <c r="D2392">
        <f t="shared" si="114"/>
        <v>0</v>
      </c>
      <c r="E2392">
        <f t="shared" ca="1" si="115"/>
        <v>6450</v>
      </c>
      <c r="F2392" t="str">
        <f t="shared" ca="1" si="116"/>
        <v>80+</v>
      </c>
    </row>
    <row r="2393" spans="1:6" x14ac:dyDescent="0.25">
      <c r="A2393">
        <f>'Active Log'!A2395</f>
        <v>0</v>
      </c>
      <c r="D2393">
        <f t="shared" si="114"/>
        <v>0</v>
      </c>
      <c r="E2393">
        <f t="shared" ca="1" si="115"/>
        <v>6450</v>
      </c>
      <c r="F2393" t="str">
        <f t="shared" ca="1" si="116"/>
        <v>80+</v>
      </c>
    </row>
    <row r="2394" spans="1:6" x14ac:dyDescent="0.25">
      <c r="A2394">
        <f>'Active Log'!A2396</f>
        <v>0</v>
      </c>
      <c r="D2394">
        <f t="shared" si="114"/>
        <v>0</v>
      </c>
      <c r="E2394">
        <f t="shared" ca="1" si="115"/>
        <v>6450</v>
      </c>
      <c r="F2394" t="str">
        <f t="shared" ca="1" si="116"/>
        <v>80+</v>
      </c>
    </row>
    <row r="2395" spans="1:6" x14ac:dyDescent="0.25">
      <c r="A2395">
        <f>'Active Log'!A2397</f>
        <v>0</v>
      </c>
      <c r="D2395">
        <f t="shared" si="114"/>
        <v>0</v>
      </c>
      <c r="E2395">
        <f t="shared" ca="1" si="115"/>
        <v>6450</v>
      </c>
      <c r="F2395" t="str">
        <f t="shared" ca="1" si="116"/>
        <v>80+</v>
      </c>
    </row>
    <row r="2396" spans="1:6" x14ac:dyDescent="0.25">
      <c r="A2396">
        <f>'Active Log'!A2398</f>
        <v>0</v>
      </c>
      <c r="D2396">
        <f t="shared" si="114"/>
        <v>0</v>
      </c>
      <c r="E2396">
        <f t="shared" ca="1" si="115"/>
        <v>6450</v>
      </c>
      <c r="F2396" t="str">
        <f t="shared" ca="1" si="116"/>
        <v>80+</v>
      </c>
    </row>
    <row r="2397" spans="1:6" x14ac:dyDescent="0.25">
      <c r="A2397">
        <f>'Active Log'!A2399</f>
        <v>0</v>
      </c>
      <c r="D2397">
        <f t="shared" si="114"/>
        <v>0</v>
      </c>
      <c r="E2397">
        <f t="shared" ca="1" si="115"/>
        <v>6450</v>
      </c>
      <c r="F2397" t="str">
        <f t="shared" ca="1" si="116"/>
        <v>80+</v>
      </c>
    </row>
    <row r="2398" spans="1:6" x14ac:dyDescent="0.25">
      <c r="A2398">
        <f>'Active Log'!A2400</f>
        <v>0</v>
      </c>
      <c r="D2398">
        <f t="shared" si="114"/>
        <v>0</v>
      </c>
      <c r="E2398">
        <f t="shared" ca="1" si="115"/>
        <v>6450</v>
      </c>
      <c r="F2398" t="str">
        <f t="shared" ca="1" si="116"/>
        <v>80+</v>
      </c>
    </row>
    <row r="2399" spans="1:6" x14ac:dyDescent="0.25">
      <c r="A2399">
        <f>'Active Log'!A2401</f>
        <v>0</v>
      </c>
      <c r="D2399">
        <f t="shared" si="114"/>
        <v>0</v>
      </c>
      <c r="E2399">
        <f t="shared" ca="1" si="115"/>
        <v>6450</v>
      </c>
      <c r="F2399" t="str">
        <f t="shared" ca="1" si="116"/>
        <v>80+</v>
      </c>
    </row>
    <row r="2400" spans="1:6" x14ac:dyDescent="0.25">
      <c r="A2400">
        <f>'Active Log'!A2402</f>
        <v>0</v>
      </c>
      <c r="D2400">
        <f t="shared" si="114"/>
        <v>0</v>
      </c>
      <c r="E2400">
        <f t="shared" ca="1" si="115"/>
        <v>6450</v>
      </c>
      <c r="F2400" t="str">
        <f t="shared" ca="1" si="116"/>
        <v>80+</v>
      </c>
    </row>
    <row r="2401" spans="1:6" x14ac:dyDescent="0.25">
      <c r="A2401">
        <f>'Active Log'!A2403</f>
        <v>0</v>
      </c>
      <c r="D2401">
        <f t="shared" si="114"/>
        <v>0</v>
      </c>
      <c r="E2401">
        <f t="shared" ca="1" si="115"/>
        <v>6450</v>
      </c>
      <c r="F2401" t="str">
        <f t="shared" ca="1" si="116"/>
        <v>80+</v>
      </c>
    </row>
    <row r="2402" spans="1:6" x14ac:dyDescent="0.25">
      <c r="A2402">
        <f>'Active Log'!A2404</f>
        <v>0</v>
      </c>
      <c r="D2402">
        <f t="shared" si="114"/>
        <v>0</v>
      </c>
      <c r="E2402">
        <f t="shared" ca="1" si="115"/>
        <v>6450</v>
      </c>
      <c r="F2402" t="str">
        <f t="shared" ca="1" si="116"/>
        <v>80+</v>
      </c>
    </row>
    <row r="2403" spans="1:6" x14ac:dyDescent="0.25">
      <c r="A2403">
        <f>'Active Log'!A2405</f>
        <v>0</v>
      </c>
      <c r="D2403">
        <f t="shared" si="114"/>
        <v>0</v>
      </c>
      <c r="E2403">
        <f t="shared" ca="1" si="115"/>
        <v>6450</v>
      </c>
      <c r="F2403" t="str">
        <f t="shared" ca="1" si="116"/>
        <v>80+</v>
      </c>
    </row>
    <row r="2404" spans="1:6" x14ac:dyDescent="0.25">
      <c r="A2404">
        <f>'Active Log'!A2406</f>
        <v>0</v>
      </c>
      <c r="D2404">
        <f t="shared" si="114"/>
        <v>0</v>
      </c>
      <c r="E2404">
        <f t="shared" ca="1" si="115"/>
        <v>6450</v>
      </c>
      <c r="F2404" t="str">
        <f t="shared" ca="1" si="116"/>
        <v>80+</v>
      </c>
    </row>
    <row r="2405" spans="1:6" x14ac:dyDescent="0.25">
      <c r="A2405">
        <f>'Active Log'!A2407</f>
        <v>0</v>
      </c>
      <c r="D2405">
        <f t="shared" si="114"/>
        <v>0</v>
      </c>
      <c r="E2405">
        <f t="shared" ca="1" si="115"/>
        <v>6450</v>
      </c>
      <c r="F2405" t="str">
        <f t="shared" ca="1" si="116"/>
        <v>80+</v>
      </c>
    </row>
    <row r="2406" spans="1:6" x14ac:dyDescent="0.25">
      <c r="A2406">
        <f>'Active Log'!A2408</f>
        <v>0</v>
      </c>
      <c r="D2406">
        <f t="shared" si="114"/>
        <v>0</v>
      </c>
      <c r="E2406">
        <f t="shared" ca="1" si="115"/>
        <v>6450</v>
      </c>
      <c r="F2406" t="str">
        <f t="shared" ca="1" si="116"/>
        <v>80+</v>
      </c>
    </row>
    <row r="2407" spans="1:6" x14ac:dyDescent="0.25">
      <c r="A2407">
        <f>'Active Log'!A2409</f>
        <v>0</v>
      </c>
      <c r="D2407">
        <f t="shared" si="114"/>
        <v>0</v>
      </c>
      <c r="E2407">
        <f t="shared" ca="1" si="115"/>
        <v>6450</v>
      </c>
      <c r="F2407" t="str">
        <f t="shared" ca="1" si="116"/>
        <v>80+</v>
      </c>
    </row>
    <row r="2408" spans="1:6" x14ac:dyDescent="0.25">
      <c r="A2408">
        <f>'Active Log'!A2410</f>
        <v>0</v>
      </c>
      <c r="D2408">
        <f t="shared" si="114"/>
        <v>0</v>
      </c>
      <c r="E2408">
        <f t="shared" ca="1" si="115"/>
        <v>6450</v>
      </c>
      <c r="F2408" t="str">
        <f t="shared" ca="1" si="116"/>
        <v>80+</v>
      </c>
    </row>
    <row r="2409" spans="1:6" x14ac:dyDescent="0.25">
      <c r="A2409">
        <f>'Active Log'!A2411</f>
        <v>0</v>
      </c>
      <c r="D2409">
        <f t="shared" si="114"/>
        <v>0</v>
      </c>
      <c r="E2409">
        <f t="shared" ca="1" si="115"/>
        <v>6450</v>
      </c>
      <c r="F2409" t="str">
        <f t="shared" ca="1" si="116"/>
        <v>80+</v>
      </c>
    </row>
    <row r="2410" spans="1:6" x14ac:dyDescent="0.25">
      <c r="A2410">
        <f>'Active Log'!A2412</f>
        <v>0</v>
      </c>
      <c r="D2410">
        <f t="shared" si="114"/>
        <v>0</v>
      </c>
      <c r="E2410">
        <f t="shared" ca="1" si="115"/>
        <v>6450</v>
      </c>
      <c r="F2410" t="str">
        <f t="shared" ca="1" si="116"/>
        <v>80+</v>
      </c>
    </row>
    <row r="2411" spans="1:6" x14ac:dyDescent="0.25">
      <c r="A2411">
        <f>'Active Log'!A2413</f>
        <v>0</v>
      </c>
      <c r="D2411">
        <f t="shared" si="114"/>
        <v>0</v>
      </c>
      <c r="E2411">
        <f t="shared" ca="1" si="115"/>
        <v>6450</v>
      </c>
      <c r="F2411" t="str">
        <f t="shared" ca="1" si="116"/>
        <v>80+</v>
      </c>
    </row>
    <row r="2412" spans="1:6" x14ac:dyDescent="0.25">
      <c r="A2412">
        <f>'Active Log'!A2414</f>
        <v>0</v>
      </c>
      <c r="D2412">
        <f t="shared" si="114"/>
        <v>0</v>
      </c>
      <c r="E2412">
        <f t="shared" ca="1" si="115"/>
        <v>6450</v>
      </c>
      <c r="F2412" t="str">
        <f t="shared" ca="1" si="116"/>
        <v>80+</v>
      </c>
    </row>
    <row r="2413" spans="1:6" x14ac:dyDescent="0.25">
      <c r="A2413">
        <f>'Active Log'!A2415</f>
        <v>0</v>
      </c>
      <c r="D2413">
        <f t="shared" si="114"/>
        <v>0</v>
      </c>
      <c r="E2413">
        <f t="shared" ca="1" si="115"/>
        <v>6450</v>
      </c>
      <c r="F2413" t="str">
        <f t="shared" ca="1" si="116"/>
        <v>80+</v>
      </c>
    </row>
    <row r="2414" spans="1:6" x14ac:dyDescent="0.25">
      <c r="A2414">
        <f>'Active Log'!A2416</f>
        <v>0</v>
      </c>
      <c r="D2414">
        <f t="shared" si="114"/>
        <v>0</v>
      </c>
      <c r="E2414">
        <f t="shared" ca="1" si="115"/>
        <v>6450</v>
      </c>
      <c r="F2414" t="str">
        <f t="shared" ca="1" si="116"/>
        <v>80+</v>
      </c>
    </row>
    <row r="2415" spans="1:6" x14ac:dyDescent="0.25">
      <c r="A2415">
        <f>'Active Log'!A2417</f>
        <v>0</v>
      </c>
      <c r="D2415">
        <f t="shared" si="114"/>
        <v>0</v>
      </c>
      <c r="E2415">
        <f t="shared" ca="1" si="115"/>
        <v>6450</v>
      </c>
      <c r="F2415" t="str">
        <f t="shared" ca="1" si="116"/>
        <v>80+</v>
      </c>
    </row>
    <row r="2416" spans="1:6" x14ac:dyDescent="0.25">
      <c r="A2416">
        <f>'Active Log'!A2418</f>
        <v>0</v>
      </c>
      <c r="D2416">
        <f t="shared" si="114"/>
        <v>0</v>
      </c>
      <c r="E2416">
        <f t="shared" ca="1" si="115"/>
        <v>6450</v>
      </c>
      <c r="F2416" t="str">
        <f t="shared" ca="1" si="116"/>
        <v>80+</v>
      </c>
    </row>
    <row r="2417" spans="1:6" x14ac:dyDescent="0.25">
      <c r="A2417">
        <f>'Active Log'!A2419</f>
        <v>0</v>
      </c>
      <c r="D2417">
        <f t="shared" si="114"/>
        <v>0</v>
      </c>
      <c r="E2417">
        <f t="shared" ca="1" si="115"/>
        <v>6450</v>
      </c>
      <c r="F2417" t="str">
        <f t="shared" ca="1" si="116"/>
        <v>80+</v>
      </c>
    </row>
    <row r="2418" spans="1:6" x14ac:dyDescent="0.25">
      <c r="A2418">
        <f>'Active Log'!A2420</f>
        <v>0</v>
      </c>
      <c r="D2418">
        <f t="shared" si="114"/>
        <v>0</v>
      </c>
      <c r="E2418">
        <f t="shared" ca="1" si="115"/>
        <v>6450</v>
      </c>
      <c r="F2418" t="str">
        <f t="shared" ca="1" si="116"/>
        <v>80+</v>
      </c>
    </row>
    <row r="2419" spans="1:6" x14ac:dyDescent="0.25">
      <c r="A2419">
        <f>'Active Log'!A2421</f>
        <v>0</v>
      </c>
      <c r="D2419">
        <f t="shared" si="114"/>
        <v>0</v>
      </c>
      <c r="E2419">
        <f t="shared" ca="1" si="115"/>
        <v>6450</v>
      </c>
      <c r="F2419" t="str">
        <f t="shared" ca="1" si="116"/>
        <v>80+</v>
      </c>
    </row>
    <row r="2420" spans="1:6" x14ac:dyDescent="0.25">
      <c r="A2420">
        <f>'Active Log'!A2422</f>
        <v>0</v>
      </c>
      <c r="D2420">
        <f t="shared" si="114"/>
        <v>0</v>
      </c>
      <c r="E2420">
        <f t="shared" ca="1" si="115"/>
        <v>6450</v>
      </c>
      <c r="F2420" t="str">
        <f t="shared" ca="1" si="116"/>
        <v>80+</v>
      </c>
    </row>
    <row r="2421" spans="1:6" x14ac:dyDescent="0.25">
      <c r="A2421">
        <f>'Active Log'!A2423</f>
        <v>0</v>
      </c>
      <c r="D2421">
        <f t="shared" si="114"/>
        <v>0</v>
      </c>
      <c r="E2421">
        <f t="shared" ca="1" si="115"/>
        <v>6450</v>
      </c>
      <c r="F2421" t="str">
        <f t="shared" ca="1" si="116"/>
        <v>80+</v>
      </c>
    </row>
    <row r="2422" spans="1:6" x14ac:dyDescent="0.25">
      <c r="A2422">
        <f>'Active Log'!A2424</f>
        <v>0</v>
      </c>
      <c r="D2422">
        <f t="shared" si="114"/>
        <v>0</v>
      </c>
      <c r="E2422">
        <f t="shared" ca="1" si="115"/>
        <v>6450</v>
      </c>
      <c r="F2422" t="str">
        <f t="shared" ca="1" si="116"/>
        <v>80+</v>
      </c>
    </row>
    <row r="2423" spans="1:6" x14ac:dyDescent="0.25">
      <c r="A2423">
        <f>'Active Log'!A2425</f>
        <v>0</v>
      </c>
      <c r="D2423">
        <f t="shared" si="114"/>
        <v>0</v>
      </c>
      <c r="E2423">
        <f t="shared" ca="1" si="115"/>
        <v>6450</v>
      </c>
      <c r="F2423" t="str">
        <f t="shared" ca="1" si="116"/>
        <v>80+</v>
      </c>
    </row>
    <row r="2424" spans="1:6" x14ac:dyDescent="0.25">
      <c r="A2424">
        <f>'Active Log'!A2426</f>
        <v>0</v>
      </c>
      <c r="D2424">
        <f t="shared" si="114"/>
        <v>0</v>
      </c>
      <c r="E2424">
        <f t="shared" ca="1" si="115"/>
        <v>6450</v>
      </c>
      <c r="F2424" t="str">
        <f t="shared" ca="1" si="116"/>
        <v>80+</v>
      </c>
    </row>
    <row r="2425" spans="1:6" x14ac:dyDescent="0.25">
      <c r="A2425">
        <f>'Active Log'!A2427</f>
        <v>0</v>
      </c>
      <c r="D2425">
        <f t="shared" si="114"/>
        <v>0</v>
      </c>
      <c r="E2425">
        <f t="shared" ca="1" si="115"/>
        <v>6450</v>
      </c>
      <c r="F2425" t="str">
        <f t="shared" ca="1" si="116"/>
        <v>80+</v>
      </c>
    </row>
    <row r="2426" spans="1:6" x14ac:dyDescent="0.25">
      <c r="A2426">
        <f>'Active Log'!A2428</f>
        <v>0</v>
      </c>
      <c r="D2426">
        <f t="shared" si="114"/>
        <v>0</v>
      </c>
      <c r="E2426">
        <f t="shared" ca="1" si="115"/>
        <v>6450</v>
      </c>
      <c r="F2426" t="str">
        <f t="shared" ca="1" si="116"/>
        <v>80+</v>
      </c>
    </row>
    <row r="2427" spans="1:6" x14ac:dyDescent="0.25">
      <c r="A2427">
        <f>'Active Log'!A2429</f>
        <v>0</v>
      </c>
      <c r="D2427">
        <f t="shared" si="114"/>
        <v>0</v>
      </c>
      <c r="E2427">
        <f t="shared" ca="1" si="115"/>
        <v>6450</v>
      </c>
      <c r="F2427" t="str">
        <f t="shared" ca="1" si="116"/>
        <v>80+</v>
      </c>
    </row>
    <row r="2428" spans="1:6" x14ac:dyDescent="0.25">
      <c r="A2428">
        <f>'Active Log'!A2430</f>
        <v>0</v>
      </c>
      <c r="D2428">
        <f t="shared" si="114"/>
        <v>0</v>
      </c>
      <c r="E2428">
        <f t="shared" ca="1" si="115"/>
        <v>6450</v>
      </c>
      <c r="F2428" t="str">
        <f t="shared" ca="1" si="116"/>
        <v>80+</v>
      </c>
    </row>
    <row r="2429" spans="1:6" x14ac:dyDescent="0.25">
      <c r="A2429">
        <f>'Active Log'!A2431</f>
        <v>0</v>
      </c>
      <c r="D2429">
        <f t="shared" si="114"/>
        <v>0</v>
      </c>
      <c r="E2429">
        <f t="shared" ca="1" si="115"/>
        <v>6450</v>
      </c>
      <c r="F2429" t="str">
        <f t="shared" ca="1" si="116"/>
        <v>80+</v>
      </c>
    </row>
    <row r="2430" spans="1:6" x14ac:dyDescent="0.25">
      <c r="A2430">
        <f>'Active Log'!A2432</f>
        <v>0</v>
      </c>
      <c r="D2430">
        <f t="shared" si="114"/>
        <v>0</v>
      </c>
      <c r="E2430">
        <f t="shared" ca="1" si="115"/>
        <v>6450</v>
      </c>
      <c r="F2430" t="str">
        <f t="shared" ca="1" si="116"/>
        <v>80+</v>
      </c>
    </row>
    <row r="2431" spans="1:6" x14ac:dyDescent="0.25">
      <c r="A2431">
        <f>'Active Log'!A2433</f>
        <v>0</v>
      </c>
      <c r="D2431">
        <f t="shared" si="114"/>
        <v>0</v>
      </c>
      <c r="E2431">
        <f t="shared" ca="1" si="115"/>
        <v>6450</v>
      </c>
      <c r="F2431" t="str">
        <f t="shared" ca="1" si="116"/>
        <v>80+</v>
      </c>
    </row>
    <row r="2432" spans="1:6" x14ac:dyDescent="0.25">
      <c r="A2432">
        <f>'Active Log'!A2434</f>
        <v>0</v>
      </c>
      <c r="D2432">
        <f t="shared" si="114"/>
        <v>0</v>
      </c>
      <c r="E2432">
        <f t="shared" ca="1" si="115"/>
        <v>6450</v>
      </c>
      <c r="F2432" t="str">
        <f t="shared" ca="1" si="116"/>
        <v>80+</v>
      </c>
    </row>
    <row r="2433" spans="1:6" x14ac:dyDescent="0.25">
      <c r="A2433">
        <f>'Active Log'!A2435</f>
        <v>0</v>
      </c>
      <c r="D2433">
        <f t="shared" si="114"/>
        <v>0</v>
      </c>
      <c r="E2433">
        <f t="shared" ca="1" si="115"/>
        <v>6450</v>
      </c>
      <c r="F2433" t="str">
        <f t="shared" ca="1" si="116"/>
        <v>80+</v>
      </c>
    </row>
    <row r="2434" spans="1:6" x14ac:dyDescent="0.25">
      <c r="A2434">
        <f>'Active Log'!A2436</f>
        <v>0</v>
      </c>
      <c r="D2434">
        <f t="shared" ref="D2434:D2497" si="117">IF(COUNTIFS($A$2:$A$1048576, A2434, $C$2:$C$1048576, "complete")&gt;0, "", _xlfn.MAXIFS($B$2:$B$1048576, $A$2:$A$1048576, A2434, $C$2:$C$1048576, "&lt;&gt;complete"))</f>
        <v>0</v>
      </c>
      <c r="E2434">
        <f t="shared" ref="E2434:E2497" ca="1" si="118">IF(D2434&lt;&gt;"", FLOOR((TODAY()-D2434)/7,1), "")</f>
        <v>6450</v>
      </c>
      <c r="F2434" t="str">
        <f t="shared" ref="F2434:F2497" ca="1" si="119">IF(E2434&lt;&gt;"", VLOOKUP(E2434, $H$2:$I$32, 2, TRUE), "")</f>
        <v>80+</v>
      </c>
    </row>
    <row r="2435" spans="1:6" x14ac:dyDescent="0.25">
      <c r="A2435">
        <f>'Active Log'!A2437</f>
        <v>0</v>
      </c>
      <c r="D2435">
        <f t="shared" si="117"/>
        <v>0</v>
      </c>
      <c r="E2435">
        <f t="shared" ca="1" si="118"/>
        <v>6450</v>
      </c>
      <c r="F2435" t="str">
        <f t="shared" ca="1" si="119"/>
        <v>80+</v>
      </c>
    </row>
    <row r="2436" spans="1:6" x14ac:dyDescent="0.25">
      <c r="A2436">
        <f>'Active Log'!A2438</f>
        <v>0</v>
      </c>
      <c r="D2436">
        <f t="shared" si="117"/>
        <v>0</v>
      </c>
      <c r="E2436">
        <f t="shared" ca="1" si="118"/>
        <v>6450</v>
      </c>
      <c r="F2436" t="str">
        <f t="shared" ca="1" si="119"/>
        <v>80+</v>
      </c>
    </row>
    <row r="2437" spans="1:6" x14ac:dyDescent="0.25">
      <c r="A2437">
        <f>'Active Log'!A2439</f>
        <v>0</v>
      </c>
      <c r="D2437">
        <f t="shared" si="117"/>
        <v>0</v>
      </c>
      <c r="E2437">
        <f t="shared" ca="1" si="118"/>
        <v>6450</v>
      </c>
      <c r="F2437" t="str">
        <f t="shared" ca="1" si="119"/>
        <v>80+</v>
      </c>
    </row>
    <row r="2438" spans="1:6" x14ac:dyDescent="0.25">
      <c r="A2438">
        <f>'Active Log'!A2440</f>
        <v>0</v>
      </c>
      <c r="D2438">
        <f t="shared" si="117"/>
        <v>0</v>
      </c>
      <c r="E2438">
        <f t="shared" ca="1" si="118"/>
        <v>6450</v>
      </c>
      <c r="F2438" t="str">
        <f t="shared" ca="1" si="119"/>
        <v>80+</v>
      </c>
    </row>
    <row r="2439" spans="1:6" x14ac:dyDescent="0.25">
      <c r="A2439">
        <f>'Active Log'!A2441</f>
        <v>0</v>
      </c>
      <c r="D2439">
        <f t="shared" si="117"/>
        <v>0</v>
      </c>
      <c r="E2439">
        <f t="shared" ca="1" si="118"/>
        <v>6450</v>
      </c>
      <c r="F2439" t="str">
        <f t="shared" ca="1" si="119"/>
        <v>80+</v>
      </c>
    </row>
    <row r="2440" spans="1:6" x14ac:dyDescent="0.25">
      <c r="A2440">
        <f>'Active Log'!A2442</f>
        <v>0</v>
      </c>
      <c r="D2440">
        <f t="shared" si="117"/>
        <v>0</v>
      </c>
      <c r="E2440">
        <f t="shared" ca="1" si="118"/>
        <v>6450</v>
      </c>
      <c r="F2440" t="str">
        <f t="shared" ca="1" si="119"/>
        <v>80+</v>
      </c>
    </row>
    <row r="2441" spans="1:6" x14ac:dyDescent="0.25">
      <c r="A2441">
        <f>'Active Log'!A2443</f>
        <v>0</v>
      </c>
      <c r="D2441">
        <f t="shared" si="117"/>
        <v>0</v>
      </c>
      <c r="E2441">
        <f t="shared" ca="1" si="118"/>
        <v>6450</v>
      </c>
      <c r="F2441" t="str">
        <f t="shared" ca="1" si="119"/>
        <v>80+</v>
      </c>
    </row>
    <row r="2442" spans="1:6" x14ac:dyDescent="0.25">
      <c r="A2442">
        <f>'Active Log'!A2444</f>
        <v>0</v>
      </c>
      <c r="D2442">
        <f t="shared" si="117"/>
        <v>0</v>
      </c>
      <c r="E2442">
        <f t="shared" ca="1" si="118"/>
        <v>6450</v>
      </c>
      <c r="F2442" t="str">
        <f t="shared" ca="1" si="119"/>
        <v>80+</v>
      </c>
    </row>
    <row r="2443" spans="1:6" x14ac:dyDescent="0.25">
      <c r="A2443">
        <f>'Active Log'!A2445</f>
        <v>0</v>
      </c>
      <c r="D2443">
        <f t="shared" si="117"/>
        <v>0</v>
      </c>
      <c r="E2443">
        <f t="shared" ca="1" si="118"/>
        <v>6450</v>
      </c>
      <c r="F2443" t="str">
        <f t="shared" ca="1" si="119"/>
        <v>80+</v>
      </c>
    </row>
    <row r="2444" spans="1:6" x14ac:dyDescent="0.25">
      <c r="A2444">
        <f>'Active Log'!A2446</f>
        <v>0</v>
      </c>
      <c r="D2444">
        <f t="shared" si="117"/>
        <v>0</v>
      </c>
      <c r="E2444">
        <f t="shared" ca="1" si="118"/>
        <v>6450</v>
      </c>
      <c r="F2444" t="str">
        <f t="shared" ca="1" si="119"/>
        <v>80+</v>
      </c>
    </row>
    <row r="2445" spans="1:6" x14ac:dyDescent="0.25">
      <c r="A2445">
        <f>'Active Log'!A2447</f>
        <v>0</v>
      </c>
      <c r="D2445">
        <f t="shared" si="117"/>
        <v>0</v>
      </c>
      <c r="E2445">
        <f t="shared" ca="1" si="118"/>
        <v>6450</v>
      </c>
      <c r="F2445" t="str">
        <f t="shared" ca="1" si="119"/>
        <v>80+</v>
      </c>
    </row>
    <row r="2446" spans="1:6" x14ac:dyDescent="0.25">
      <c r="A2446">
        <f>'Active Log'!A2448</f>
        <v>0</v>
      </c>
      <c r="D2446">
        <f t="shared" si="117"/>
        <v>0</v>
      </c>
      <c r="E2446">
        <f t="shared" ca="1" si="118"/>
        <v>6450</v>
      </c>
      <c r="F2446" t="str">
        <f t="shared" ca="1" si="119"/>
        <v>80+</v>
      </c>
    </row>
    <row r="2447" spans="1:6" x14ac:dyDescent="0.25">
      <c r="A2447">
        <f>'Active Log'!A2449</f>
        <v>0</v>
      </c>
      <c r="D2447">
        <f t="shared" si="117"/>
        <v>0</v>
      </c>
      <c r="E2447">
        <f t="shared" ca="1" si="118"/>
        <v>6450</v>
      </c>
      <c r="F2447" t="str">
        <f t="shared" ca="1" si="119"/>
        <v>80+</v>
      </c>
    </row>
    <row r="2448" spans="1:6" x14ac:dyDescent="0.25">
      <c r="A2448">
        <f>'Active Log'!A2450</f>
        <v>0</v>
      </c>
      <c r="D2448">
        <f t="shared" si="117"/>
        <v>0</v>
      </c>
      <c r="E2448">
        <f t="shared" ca="1" si="118"/>
        <v>6450</v>
      </c>
      <c r="F2448" t="str">
        <f t="shared" ca="1" si="119"/>
        <v>80+</v>
      </c>
    </row>
    <row r="2449" spans="1:6" x14ac:dyDescent="0.25">
      <c r="A2449">
        <f>'Active Log'!A2451</f>
        <v>0</v>
      </c>
      <c r="D2449">
        <f t="shared" si="117"/>
        <v>0</v>
      </c>
      <c r="E2449">
        <f t="shared" ca="1" si="118"/>
        <v>6450</v>
      </c>
      <c r="F2449" t="str">
        <f t="shared" ca="1" si="119"/>
        <v>80+</v>
      </c>
    </row>
    <row r="2450" spans="1:6" x14ac:dyDescent="0.25">
      <c r="A2450">
        <f>'Active Log'!A2452</f>
        <v>0</v>
      </c>
      <c r="D2450">
        <f t="shared" si="117"/>
        <v>0</v>
      </c>
      <c r="E2450">
        <f t="shared" ca="1" si="118"/>
        <v>6450</v>
      </c>
      <c r="F2450" t="str">
        <f t="shared" ca="1" si="119"/>
        <v>80+</v>
      </c>
    </row>
    <row r="2451" spans="1:6" x14ac:dyDescent="0.25">
      <c r="A2451">
        <f>'Active Log'!A2453</f>
        <v>0</v>
      </c>
      <c r="D2451">
        <f t="shared" si="117"/>
        <v>0</v>
      </c>
      <c r="E2451">
        <f t="shared" ca="1" si="118"/>
        <v>6450</v>
      </c>
      <c r="F2451" t="str">
        <f t="shared" ca="1" si="119"/>
        <v>80+</v>
      </c>
    </row>
    <row r="2452" spans="1:6" x14ac:dyDescent="0.25">
      <c r="A2452">
        <f>'Active Log'!A2454</f>
        <v>0</v>
      </c>
      <c r="D2452">
        <f t="shared" si="117"/>
        <v>0</v>
      </c>
      <c r="E2452">
        <f t="shared" ca="1" si="118"/>
        <v>6450</v>
      </c>
      <c r="F2452" t="str">
        <f t="shared" ca="1" si="119"/>
        <v>80+</v>
      </c>
    </row>
    <row r="2453" spans="1:6" x14ac:dyDescent="0.25">
      <c r="A2453">
        <f>'Active Log'!A2455</f>
        <v>0</v>
      </c>
      <c r="D2453">
        <f t="shared" si="117"/>
        <v>0</v>
      </c>
      <c r="E2453">
        <f t="shared" ca="1" si="118"/>
        <v>6450</v>
      </c>
      <c r="F2453" t="str">
        <f t="shared" ca="1" si="119"/>
        <v>80+</v>
      </c>
    </row>
    <row r="2454" spans="1:6" x14ac:dyDescent="0.25">
      <c r="A2454">
        <f>'Active Log'!A2456</f>
        <v>0</v>
      </c>
      <c r="D2454">
        <f t="shared" si="117"/>
        <v>0</v>
      </c>
      <c r="E2454">
        <f t="shared" ca="1" si="118"/>
        <v>6450</v>
      </c>
      <c r="F2454" t="str">
        <f t="shared" ca="1" si="119"/>
        <v>80+</v>
      </c>
    </row>
    <row r="2455" spans="1:6" x14ac:dyDescent="0.25">
      <c r="A2455">
        <f>'Active Log'!A2457</f>
        <v>0</v>
      </c>
      <c r="D2455">
        <f t="shared" si="117"/>
        <v>0</v>
      </c>
      <c r="E2455">
        <f t="shared" ca="1" si="118"/>
        <v>6450</v>
      </c>
      <c r="F2455" t="str">
        <f t="shared" ca="1" si="119"/>
        <v>80+</v>
      </c>
    </row>
    <row r="2456" spans="1:6" x14ac:dyDescent="0.25">
      <c r="A2456">
        <f>'Active Log'!A2458</f>
        <v>0</v>
      </c>
      <c r="D2456">
        <f t="shared" si="117"/>
        <v>0</v>
      </c>
      <c r="E2456">
        <f t="shared" ca="1" si="118"/>
        <v>6450</v>
      </c>
      <c r="F2456" t="str">
        <f t="shared" ca="1" si="119"/>
        <v>80+</v>
      </c>
    </row>
    <row r="2457" spans="1:6" x14ac:dyDescent="0.25">
      <c r="A2457">
        <f>'Active Log'!A2459</f>
        <v>0</v>
      </c>
      <c r="D2457">
        <f t="shared" si="117"/>
        <v>0</v>
      </c>
      <c r="E2457">
        <f t="shared" ca="1" si="118"/>
        <v>6450</v>
      </c>
      <c r="F2457" t="str">
        <f t="shared" ca="1" si="119"/>
        <v>80+</v>
      </c>
    </row>
    <row r="2458" spans="1:6" x14ac:dyDescent="0.25">
      <c r="A2458">
        <f>'Active Log'!A2460</f>
        <v>0</v>
      </c>
      <c r="D2458">
        <f t="shared" si="117"/>
        <v>0</v>
      </c>
      <c r="E2458">
        <f t="shared" ca="1" si="118"/>
        <v>6450</v>
      </c>
      <c r="F2458" t="str">
        <f t="shared" ca="1" si="119"/>
        <v>80+</v>
      </c>
    </row>
    <row r="2459" spans="1:6" x14ac:dyDescent="0.25">
      <c r="A2459">
        <f>'Active Log'!A2461</f>
        <v>0</v>
      </c>
      <c r="D2459">
        <f t="shared" si="117"/>
        <v>0</v>
      </c>
      <c r="E2459">
        <f t="shared" ca="1" si="118"/>
        <v>6450</v>
      </c>
      <c r="F2459" t="str">
        <f t="shared" ca="1" si="119"/>
        <v>80+</v>
      </c>
    </row>
    <row r="2460" spans="1:6" x14ac:dyDescent="0.25">
      <c r="A2460">
        <f>'Active Log'!A2462</f>
        <v>0</v>
      </c>
      <c r="D2460">
        <f t="shared" si="117"/>
        <v>0</v>
      </c>
      <c r="E2460">
        <f t="shared" ca="1" si="118"/>
        <v>6450</v>
      </c>
      <c r="F2460" t="str">
        <f t="shared" ca="1" si="119"/>
        <v>80+</v>
      </c>
    </row>
    <row r="2461" spans="1:6" x14ac:dyDescent="0.25">
      <c r="A2461">
        <f>'Active Log'!A2463</f>
        <v>0</v>
      </c>
      <c r="D2461">
        <f t="shared" si="117"/>
        <v>0</v>
      </c>
      <c r="E2461">
        <f t="shared" ca="1" si="118"/>
        <v>6450</v>
      </c>
      <c r="F2461" t="str">
        <f t="shared" ca="1" si="119"/>
        <v>80+</v>
      </c>
    </row>
    <row r="2462" spans="1:6" x14ac:dyDescent="0.25">
      <c r="A2462">
        <f>'Active Log'!A2464</f>
        <v>0</v>
      </c>
      <c r="D2462">
        <f t="shared" si="117"/>
        <v>0</v>
      </c>
      <c r="E2462">
        <f t="shared" ca="1" si="118"/>
        <v>6450</v>
      </c>
      <c r="F2462" t="str">
        <f t="shared" ca="1" si="119"/>
        <v>80+</v>
      </c>
    </row>
    <row r="2463" spans="1:6" x14ac:dyDescent="0.25">
      <c r="A2463">
        <f>'Active Log'!A2465</f>
        <v>0</v>
      </c>
      <c r="D2463">
        <f t="shared" si="117"/>
        <v>0</v>
      </c>
      <c r="E2463">
        <f t="shared" ca="1" si="118"/>
        <v>6450</v>
      </c>
      <c r="F2463" t="str">
        <f t="shared" ca="1" si="119"/>
        <v>80+</v>
      </c>
    </row>
    <row r="2464" spans="1:6" x14ac:dyDescent="0.25">
      <c r="A2464">
        <f>'Active Log'!A2466</f>
        <v>0</v>
      </c>
      <c r="D2464">
        <f t="shared" si="117"/>
        <v>0</v>
      </c>
      <c r="E2464">
        <f t="shared" ca="1" si="118"/>
        <v>6450</v>
      </c>
      <c r="F2464" t="str">
        <f t="shared" ca="1" si="119"/>
        <v>80+</v>
      </c>
    </row>
    <row r="2465" spans="1:6" x14ac:dyDescent="0.25">
      <c r="A2465">
        <f>'Active Log'!A2467</f>
        <v>0</v>
      </c>
      <c r="D2465">
        <f t="shared" si="117"/>
        <v>0</v>
      </c>
      <c r="E2465">
        <f t="shared" ca="1" si="118"/>
        <v>6450</v>
      </c>
      <c r="F2465" t="str">
        <f t="shared" ca="1" si="119"/>
        <v>80+</v>
      </c>
    </row>
    <row r="2466" spans="1:6" x14ac:dyDescent="0.25">
      <c r="A2466">
        <f>'Active Log'!A2468</f>
        <v>0</v>
      </c>
      <c r="D2466">
        <f t="shared" si="117"/>
        <v>0</v>
      </c>
      <c r="E2466">
        <f t="shared" ca="1" si="118"/>
        <v>6450</v>
      </c>
      <c r="F2466" t="str">
        <f t="shared" ca="1" si="119"/>
        <v>80+</v>
      </c>
    </row>
    <row r="2467" spans="1:6" x14ac:dyDescent="0.25">
      <c r="A2467">
        <f>'Active Log'!A2469</f>
        <v>0</v>
      </c>
      <c r="D2467">
        <f t="shared" si="117"/>
        <v>0</v>
      </c>
      <c r="E2467">
        <f t="shared" ca="1" si="118"/>
        <v>6450</v>
      </c>
      <c r="F2467" t="str">
        <f t="shared" ca="1" si="119"/>
        <v>80+</v>
      </c>
    </row>
    <row r="2468" spans="1:6" x14ac:dyDescent="0.25">
      <c r="A2468">
        <f>'Active Log'!A2470</f>
        <v>0</v>
      </c>
      <c r="D2468">
        <f t="shared" si="117"/>
        <v>0</v>
      </c>
      <c r="E2468">
        <f t="shared" ca="1" si="118"/>
        <v>6450</v>
      </c>
      <c r="F2468" t="str">
        <f t="shared" ca="1" si="119"/>
        <v>80+</v>
      </c>
    </row>
    <row r="2469" spans="1:6" x14ac:dyDescent="0.25">
      <c r="A2469">
        <f>'Active Log'!A2471</f>
        <v>0</v>
      </c>
      <c r="D2469">
        <f t="shared" si="117"/>
        <v>0</v>
      </c>
      <c r="E2469">
        <f t="shared" ca="1" si="118"/>
        <v>6450</v>
      </c>
      <c r="F2469" t="str">
        <f t="shared" ca="1" si="119"/>
        <v>80+</v>
      </c>
    </row>
    <row r="2470" spans="1:6" x14ac:dyDescent="0.25">
      <c r="A2470">
        <f>'Active Log'!A2472</f>
        <v>0</v>
      </c>
      <c r="D2470">
        <f t="shared" si="117"/>
        <v>0</v>
      </c>
      <c r="E2470">
        <f t="shared" ca="1" si="118"/>
        <v>6450</v>
      </c>
      <c r="F2470" t="str">
        <f t="shared" ca="1" si="119"/>
        <v>80+</v>
      </c>
    </row>
    <row r="2471" spans="1:6" x14ac:dyDescent="0.25">
      <c r="A2471">
        <f>'Active Log'!A2473</f>
        <v>0</v>
      </c>
      <c r="D2471">
        <f t="shared" si="117"/>
        <v>0</v>
      </c>
      <c r="E2471">
        <f t="shared" ca="1" si="118"/>
        <v>6450</v>
      </c>
      <c r="F2471" t="str">
        <f t="shared" ca="1" si="119"/>
        <v>80+</v>
      </c>
    </row>
    <row r="2472" spans="1:6" x14ac:dyDescent="0.25">
      <c r="A2472">
        <f>'Active Log'!A2474</f>
        <v>0</v>
      </c>
      <c r="D2472">
        <f t="shared" si="117"/>
        <v>0</v>
      </c>
      <c r="E2472">
        <f t="shared" ca="1" si="118"/>
        <v>6450</v>
      </c>
      <c r="F2472" t="str">
        <f t="shared" ca="1" si="119"/>
        <v>80+</v>
      </c>
    </row>
    <row r="2473" spans="1:6" x14ac:dyDescent="0.25">
      <c r="A2473">
        <f>'Active Log'!A2475</f>
        <v>0</v>
      </c>
      <c r="D2473">
        <f t="shared" si="117"/>
        <v>0</v>
      </c>
      <c r="E2473">
        <f t="shared" ca="1" si="118"/>
        <v>6450</v>
      </c>
      <c r="F2473" t="str">
        <f t="shared" ca="1" si="119"/>
        <v>80+</v>
      </c>
    </row>
    <row r="2474" spans="1:6" x14ac:dyDescent="0.25">
      <c r="A2474">
        <f>'Active Log'!A2476</f>
        <v>0</v>
      </c>
      <c r="D2474">
        <f t="shared" si="117"/>
        <v>0</v>
      </c>
      <c r="E2474">
        <f t="shared" ca="1" si="118"/>
        <v>6450</v>
      </c>
      <c r="F2474" t="str">
        <f t="shared" ca="1" si="119"/>
        <v>80+</v>
      </c>
    </row>
    <row r="2475" spans="1:6" x14ac:dyDescent="0.25">
      <c r="A2475">
        <f>'Active Log'!A2477</f>
        <v>0</v>
      </c>
      <c r="D2475">
        <f t="shared" si="117"/>
        <v>0</v>
      </c>
      <c r="E2475">
        <f t="shared" ca="1" si="118"/>
        <v>6450</v>
      </c>
      <c r="F2475" t="str">
        <f t="shared" ca="1" si="119"/>
        <v>80+</v>
      </c>
    </row>
    <row r="2476" spans="1:6" x14ac:dyDescent="0.25">
      <c r="A2476">
        <f>'Active Log'!A2478</f>
        <v>0</v>
      </c>
      <c r="D2476">
        <f t="shared" si="117"/>
        <v>0</v>
      </c>
      <c r="E2476">
        <f t="shared" ca="1" si="118"/>
        <v>6450</v>
      </c>
      <c r="F2476" t="str">
        <f t="shared" ca="1" si="119"/>
        <v>80+</v>
      </c>
    </row>
    <row r="2477" spans="1:6" x14ac:dyDescent="0.25">
      <c r="A2477">
        <f>'Active Log'!A2479</f>
        <v>0</v>
      </c>
      <c r="D2477">
        <f t="shared" si="117"/>
        <v>0</v>
      </c>
      <c r="E2477">
        <f t="shared" ca="1" si="118"/>
        <v>6450</v>
      </c>
      <c r="F2477" t="str">
        <f t="shared" ca="1" si="119"/>
        <v>80+</v>
      </c>
    </row>
    <row r="2478" spans="1:6" x14ac:dyDescent="0.25">
      <c r="A2478">
        <f>'Active Log'!A2480</f>
        <v>0</v>
      </c>
      <c r="D2478">
        <f t="shared" si="117"/>
        <v>0</v>
      </c>
      <c r="E2478">
        <f t="shared" ca="1" si="118"/>
        <v>6450</v>
      </c>
      <c r="F2478" t="str">
        <f t="shared" ca="1" si="119"/>
        <v>80+</v>
      </c>
    </row>
    <row r="2479" spans="1:6" x14ac:dyDescent="0.25">
      <c r="A2479">
        <f>'Active Log'!A2481</f>
        <v>0</v>
      </c>
      <c r="D2479">
        <f t="shared" si="117"/>
        <v>0</v>
      </c>
      <c r="E2479">
        <f t="shared" ca="1" si="118"/>
        <v>6450</v>
      </c>
      <c r="F2479" t="str">
        <f t="shared" ca="1" si="119"/>
        <v>80+</v>
      </c>
    </row>
    <row r="2480" spans="1:6" x14ac:dyDescent="0.25">
      <c r="A2480">
        <f>'Active Log'!A2482</f>
        <v>0</v>
      </c>
      <c r="D2480">
        <f t="shared" si="117"/>
        <v>0</v>
      </c>
      <c r="E2480">
        <f t="shared" ca="1" si="118"/>
        <v>6450</v>
      </c>
      <c r="F2480" t="str">
        <f t="shared" ca="1" si="119"/>
        <v>80+</v>
      </c>
    </row>
    <row r="2481" spans="1:6" x14ac:dyDescent="0.25">
      <c r="A2481">
        <f>'Active Log'!A2483</f>
        <v>0</v>
      </c>
      <c r="D2481">
        <f t="shared" si="117"/>
        <v>0</v>
      </c>
      <c r="E2481">
        <f t="shared" ca="1" si="118"/>
        <v>6450</v>
      </c>
      <c r="F2481" t="str">
        <f t="shared" ca="1" si="119"/>
        <v>80+</v>
      </c>
    </row>
    <row r="2482" spans="1:6" x14ac:dyDescent="0.25">
      <c r="A2482">
        <f>'Active Log'!A2484</f>
        <v>0</v>
      </c>
      <c r="D2482">
        <f t="shared" si="117"/>
        <v>0</v>
      </c>
      <c r="E2482">
        <f t="shared" ca="1" si="118"/>
        <v>6450</v>
      </c>
      <c r="F2482" t="str">
        <f t="shared" ca="1" si="119"/>
        <v>80+</v>
      </c>
    </row>
    <row r="2483" spans="1:6" x14ac:dyDescent="0.25">
      <c r="A2483">
        <f>'Active Log'!A2485</f>
        <v>0</v>
      </c>
      <c r="D2483">
        <f t="shared" si="117"/>
        <v>0</v>
      </c>
      <c r="E2483">
        <f t="shared" ca="1" si="118"/>
        <v>6450</v>
      </c>
      <c r="F2483" t="str">
        <f t="shared" ca="1" si="119"/>
        <v>80+</v>
      </c>
    </row>
    <row r="2484" spans="1:6" x14ac:dyDescent="0.25">
      <c r="A2484">
        <f>'Active Log'!A2486</f>
        <v>0</v>
      </c>
      <c r="D2484">
        <f t="shared" si="117"/>
        <v>0</v>
      </c>
      <c r="E2484">
        <f t="shared" ca="1" si="118"/>
        <v>6450</v>
      </c>
      <c r="F2484" t="str">
        <f t="shared" ca="1" si="119"/>
        <v>80+</v>
      </c>
    </row>
    <row r="2485" spans="1:6" x14ac:dyDescent="0.25">
      <c r="A2485">
        <f>'Active Log'!A2487</f>
        <v>0</v>
      </c>
      <c r="D2485">
        <f t="shared" si="117"/>
        <v>0</v>
      </c>
      <c r="E2485">
        <f t="shared" ca="1" si="118"/>
        <v>6450</v>
      </c>
      <c r="F2485" t="str">
        <f t="shared" ca="1" si="119"/>
        <v>80+</v>
      </c>
    </row>
    <row r="2486" spans="1:6" x14ac:dyDescent="0.25">
      <c r="A2486">
        <f>'Active Log'!A2488</f>
        <v>0</v>
      </c>
      <c r="D2486">
        <f t="shared" si="117"/>
        <v>0</v>
      </c>
      <c r="E2486">
        <f t="shared" ca="1" si="118"/>
        <v>6450</v>
      </c>
      <c r="F2486" t="str">
        <f t="shared" ca="1" si="119"/>
        <v>80+</v>
      </c>
    </row>
    <row r="2487" spans="1:6" x14ac:dyDescent="0.25">
      <c r="A2487">
        <f>'Active Log'!A2489</f>
        <v>0</v>
      </c>
      <c r="D2487">
        <f t="shared" si="117"/>
        <v>0</v>
      </c>
      <c r="E2487">
        <f t="shared" ca="1" si="118"/>
        <v>6450</v>
      </c>
      <c r="F2487" t="str">
        <f t="shared" ca="1" si="119"/>
        <v>80+</v>
      </c>
    </row>
    <row r="2488" spans="1:6" x14ac:dyDescent="0.25">
      <c r="A2488">
        <f>'Active Log'!A2490</f>
        <v>0</v>
      </c>
      <c r="D2488">
        <f t="shared" si="117"/>
        <v>0</v>
      </c>
      <c r="E2488">
        <f t="shared" ca="1" si="118"/>
        <v>6450</v>
      </c>
      <c r="F2488" t="str">
        <f t="shared" ca="1" si="119"/>
        <v>80+</v>
      </c>
    </row>
    <row r="2489" spans="1:6" x14ac:dyDescent="0.25">
      <c r="A2489">
        <f>'Active Log'!A2491</f>
        <v>0</v>
      </c>
      <c r="D2489">
        <f t="shared" si="117"/>
        <v>0</v>
      </c>
      <c r="E2489">
        <f t="shared" ca="1" si="118"/>
        <v>6450</v>
      </c>
      <c r="F2489" t="str">
        <f t="shared" ca="1" si="119"/>
        <v>80+</v>
      </c>
    </row>
    <row r="2490" spans="1:6" x14ac:dyDescent="0.25">
      <c r="A2490">
        <f>'Active Log'!A2492</f>
        <v>0</v>
      </c>
      <c r="D2490">
        <f t="shared" si="117"/>
        <v>0</v>
      </c>
      <c r="E2490">
        <f t="shared" ca="1" si="118"/>
        <v>6450</v>
      </c>
      <c r="F2490" t="str">
        <f t="shared" ca="1" si="119"/>
        <v>80+</v>
      </c>
    </row>
    <row r="2491" spans="1:6" x14ac:dyDescent="0.25">
      <c r="A2491">
        <f>'Active Log'!A2493</f>
        <v>0</v>
      </c>
      <c r="D2491">
        <f t="shared" si="117"/>
        <v>0</v>
      </c>
      <c r="E2491">
        <f t="shared" ca="1" si="118"/>
        <v>6450</v>
      </c>
      <c r="F2491" t="str">
        <f t="shared" ca="1" si="119"/>
        <v>80+</v>
      </c>
    </row>
    <row r="2492" spans="1:6" x14ac:dyDescent="0.25">
      <c r="A2492">
        <f>'Active Log'!A2494</f>
        <v>0</v>
      </c>
      <c r="D2492">
        <f t="shared" si="117"/>
        <v>0</v>
      </c>
      <c r="E2492">
        <f t="shared" ca="1" si="118"/>
        <v>6450</v>
      </c>
      <c r="F2492" t="str">
        <f t="shared" ca="1" si="119"/>
        <v>80+</v>
      </c>
    </row>
    <row r="2493" spans="1:6" x14ac:dyDescent="0.25">
      <c r="A2493">
        <f>'Active Log'!A2495</f>
        <v>0</v>
      </c>
      <c r="D2493">
        <f t="shared" si="117"/>
        <v>0</v>
      </c>
      <c r="E2493">
        <f t="shared" ca="1" si="118"/>
        <v>6450</v>
      </c>
      <c r="F2493" t="str">
        <f t="shared" ca="1" si="119"/>
        <v>80+</v>
      </c>
    </row>
    <row r="2494" spans="1:6" x14ac:dyDescent="0.25">
      <c r="A2494">
        <f>'Active Log'!A2496</f>
        <v>0</v>
      </c>
      <c r="D2494">
        <f t="shared" si="117"/>
        <v>0</v>
      </c>
      <c r="E2494">
        <f t="shared" ca="1" si="118"/>
        <v>6450</v>
      </c>
      <c r="F2494" t="str">
        <f t="shared" ca="1" si="119"/>
        <v>80+</v>
      </c>
    </row>
    <row r="2495" spans="1:6" x14ac:dyDescent="0.25">
      <c r="A2495">
        <f>'Active Log'!A2497</f>
        <v>0</v>
      </c>
      <c r="D2495">
        <f t="shared" si="117"/>
        <v>0</v>
      </c>
      <c r="E2495">
        <f t="shared" ca="1" si="118"/>
        <v>6450</v>
      </c>
      <c r="F2495" t="str">
        <f t="shared" ca="1" si="119"/>
        <v>80+</v>
      </c>
    </row>
    <row r="2496" spans="1:6" x14ac:dyDescent="0.25">
      <c r="A2496">
        <f>'Active Log'!A2498</f>
        <v>0</v>
      </c>
      <c r="D2496">
        <f t="shared" si="117"/>
        <v>0</v>
      </c>
      <c r="E2496">
        <f t="shared" ca="1" si="118"/>
        <v>6450</v>
      </c>
      <c r="F2496" t="str">
        <f t="shared" ca="1" si="119"/>
        <v>80+</v>
      </c>
    </row>
    <row r="2497" spans="1:6" x14ac:dyDescent="0.25">
      <c r="A2497">
        <f>'Active Log'!A2499</f>
        <v>0</v>
      </c>
      <c r="D2497">
        <f t="shared" si="117"/>
        <v>0</v>
      </c>
      <c r="E2497">
        <f t="shared" ca="1" si="118"/>
        <v>6450</v>
      </c>
      <c r="F2497" t="str">
        <f t="shared" ca="1" si="119"/>
        <v>80+</v>
      </c>
    </row>
    <row r="2498" spans="1:6" x14ac:dyDescent="0.25">
      <c r="A2498">
        <f>'Active Log'!A2500</f>
        <v>0</v>
      </c>
      <c r="D2498">
        <f t="shared" ref="D2498:D2561" si="120">IF(COUNTIFS($A$2:$A$1048576, A2498, $C$2:$C$1048576, "complete")&gt;0, "", _xlfn.MAXIFS($B$2:$B$1048576, $A$2:$A$1048576, A2498, $C$2:$C$1048576, "&lt;&gt;complete"))</f>
        <v>0</v>
      </c>
      <c r="E2498">
        <f t="shared" ref="E2498:E2561" ca="1" si="121">IF(D2498&lt;&gt;"", FLOOR((TODAY()-D2498)/7,1), "")</f>
        <v>6450</v>
      </c>
      <c r="F2498" t="str">
        <f t="shared" ref="F2498:F2561" ca="1" si="122">IF(E2498&lt;&gt;"", VLOOKUP(E2498, $H$2:$I$32, 2, TRUE), "")</f>
        <v>80+</v>
      </c>
    </row>
    <row r="2499" spans="1:6" x14ac:dyDescent="0.25">
      <c r="A2499">
        <f>'Active Log'!A2501</f>
        <v>0</v>
      </c>
      <c r="D2499">
        <f t="shared" si="120"/>
        <v>0</v>
      </c>
      <c r="E2499">
        <f t="shared" ca="1" si="121"/>
        <v>6450</v>
      </c>
      <c r="F2499" t="str">
        <f t="shared" ca="1" si="122"/>
        <v>80+</v>
      </c>
    </row>
    <row r="2500" spans="1:6" x14ac:dyDescent="0.25">
      <c r="A2500">
        <f>'Active Log'!A2502</f>
        <v>0</v>
      </c>
      <c r="D2500">
        <f t="shared" si="120"/>
        <v>0</v>
      </c>
      <c r="E2500">
        <f t="shared" ca="1" si="121"/>
        <v>6450</v>
      </c>
      <c r="F2500" t="str">
        <f t="shared" ca="1" si="122"/>
        <v>80+</v>
      </c>
    </row>
    <row r="2501" spans="1:6" x14ac:dyDescent="0.25">
      <c r="A2501">
        <f>'Active Log'!A2503</f>
        <v>0</v>
      </c>
      <c r="D2501">
        <f t="shared" si="120"/>
        <v>0</v>
      </c>
      <c r="E2501">
        <f t="shared" ca="1" si="121"/>
        <v>6450</v>
      </c>
      <c r="F2501" t="str">
        <f t="shared" ca="1" si="122"/>
        <v>80+</v>
      </c>
    </row>
    <row r="2502" spans="1:6" x14ac:dyDescent="0.25">
      <c r="A2502">
        <f>'Active Log'!A2504</f>
        <v>0</v>
      </c>
      <c r="D2502">
        <f t="shared" si="120"/>
        <v>0</v>
      </c>
      <c r="E2502">
        <f t="shared" ca="1" si="121"/>
        <v>6450</v>
      </c>
      <c r="F2502" t="str">
        <f t="shared" ca="1" si="122"/>
        <v>80+</v>
      </c>
    </row>
    <row r="2503" spans="1:6" x14ac:dyDescent="0.25">
      <c r="A2503">
        <f>'Active Log'!A2505</f>
        <v>0</v>
      </c>
      <c r="D2503">
        <f t="shared" si="120"/>
        <v>0</v>
      </c>
      <c r="E2503">
        <f t="shared" ca="1" si="121"/>
        <v>6450</v>
      </c>
      <c r="F2503" t="str">
        <f t="shared" ca="1" si="122"/>
        <v>80+</v>
      </c>
    </row>
    <row r="2504" spans="1:6" x14ac:dyDescent="0.25">
      <c r="A2504">
        <f>'Active Log'!A2506</f>
        <v>0</v>
      </c>
      <c r="D2504">
        <f t="shared" si="120"/>
        <v>0</v>
      </c>
      <c r="E2504">
        <f t="shared" ca="1" si="121"/>
        <v>6450</v>
      </c>
      <c r="F2504" t="str">
        <f t="shared" ca="1" si="122"/>
        <v>80+</v>
      </c>
    </row>
    <row r="2505" spans="1:6" x14ac:dyDescent="0.25">
      <c r="A2505">
        <f>'Active Log'!A2507</f>
        <v>0</v>
      </c>
      <c r="D2505">
        <f t="shared" si="120"/>
        <v>0</v>
      </c>
      <c r="E2505">
        <f t="shared" ca="1" si="121"/>
        <v>6450</v>
      </c>
      <c r="F2505" t="str">
        <f t="shared" ca="1" si="122"/>
        <v>80+</v>
      </c>
    </row>
    <row r="2506" spans="1:6" x14ac:dyDescent="0.25">
      <c r="A2506">
        <f>'Active Log'!A2508</f>
        <v>0</v>
      </c>
      <c r="D2506">
        <f t="shared" si="120"/>
        <v>0</v>
      </c>
      <c r="E2506">
        <f t="shared" ca="1" si="121"/>
        <v>6450</v>
      </c>
      <c r="F2506" t="str">
        <f t="shared" ca="1" si="122"/>
        <v>80+</v>
      </c>
    </row>
    <row r="2507" spans="1:6" x14ac:dyDescent="0.25">
      <c r="A2507">
        <f>'Active Log'!A2509</f>
        <v>0</v>
      </c>
      <c r="D2507">
        <f t="shared" si="120"/>
        <v>0</v>
      </c>
      <c r="E2507">
        <f t="shared" ca="1" si="121"/>
        <v>6450</v>
      </c>
      <c r="F2507" t="str">
        <f t="shared" ca="1" si="122"/>
        <v>80+</v>
      </c>
    </row>
    <row r="2508" spans="1:6" x14ac:dyDescent="0.25">
      <c r="A2508">
        <f>'Active Log'!A2510</f>
        <v>0</v>
      </c>
      <c r="D2508">
        <f t="shared" si="120"/>
        <v>0</v>
      </c>
      <c r="E2508">
        <f t="shared" ca="1" si="121"/>
        <v>6450</v>
      </c>
      <c r="F2508" t="str">
        <f t="shared" ca="1" si="122"/>
        <v>80+</v>
      </c>
    </row>
    <row r="2509" spans="1:6" x14ac:dyDescent="0.25">
      <c r="A2509">
        <f>'Active Log'!A2511</f>
        <v>0</v>
      </c>
      <c r="D2509">
        <f t="shared" si="120"/>
        <v>0</v>
      </c>
      <c r="E2509">
        <f t="shared" ca="1" si="121"/>
        <v>6450</v>
      </c>
      <c r="F2509" t="str">
        <f t="shared" ca="1" si="122"/>
        <v>80+</v>
      </c>
    </row>
    <row r="2510" spans="1:6" x14ac:dyDescent="0.25">
      <c r="A2510">
        <f>'Active Log'!A2512</f>
        <v>0</v>
      </c>
      <c r="D2510">
        <f t="shared" si="120"/>
        <v>0</v>
      </c>
      <c r="E2510">
        <f t="shared" ca="1" si="121"/>
        <v>6450</v>
      </c>
      <c r="F2510" t="str">
        <f t="shared" ca="1" si="122"/>
        <v>80+</v>
      </c>
    </row>
    <row r="2511" spans="1:6" x14ac:dyDescent="0.25">
      <c r="A2511">
        <f>'Active Log'!A2513</f>
        <v>0</v>
      </c>
      <c r="D2511">
        <f t="shared" si="120"/>
        <v>0</v>
      </c>
      <c r="E2511">
        <f t="shared" ca="1" si="121"/>
        <v>6450</v>
      </c>
      <c r="F2511" t="str">
        <f t="shared" ca="1" si="122"/>
        <v>80+</v>
      </c>
    </row>
    <row r="2512" spans="1:6" x14ac:dyDescent="0.25">
      <c r="A2512">
        <f>'Active Log'!A2514</f>
        <v>0</v>
      </c>
      <c r="D2512">
        <f t="shared" si="120"/>
        <v>0</v>
      </c>
      <c r="E2512">
        <f t="shared" ca="1" si="121"/>
        <v>6450</v>
      </c>
      <c r="F2512" t="str">
        <f t="shared" ca="1" si="122"/>
        <v>80+</v>
      </c>
    </row>
    <row r="2513" spans="1:6" x14ac:dyDescent="0.25">
      <c r="A2513">
        <f>'Active Log'!A2515</f>
        <v>0</v>
      </c>
      <c r="D2513">
        <f t="shared" si="120"/>
        <v>0</v>
      </c>
      <c r="E2513">
        <f t="shared" ca="1" si="121"/>
        <v>6450</v>
      </c>
      <c r="F2513" t="str">
        <f t="shared" ca="1" si="122"/>
        <v>80+</v>
      </c>
    </row>
    <row r="2514" spans="1:6" x14ac:dyDescent="0.25">
      <c r="A2514">
        <f>'Active Log'!A2516</f>
        <v>0</v>
      </c>
      <c r="D2514">
        <f t="shared" si="120"/>
        <v>0</v>
      </c>
      <c r="E2514">
        <f t="shared" ca="1" si="121"/>
        <v>6450</v>
      </c>
      <c r="F2514" t="str">
        <f t="shared" ca="1" si="122"/>
        <v>80+</v>
      </c>
    </row>
    <row r="2515" spans="1:6" x14ac:dyDescent="0.25">
      <c r="A2515">
        <f>'Active Log'!A2517</f>
        <v>0</v>
      </c>
      <c r="D2515">
        <f t="shared" si="120"/>
        <v>0</v>
      </c>
      <c r="E2515">
        <f t="shared" ca="1" si="121"/>
        <v>6450</v>
      </c>
      <c r="F2515" t="str">
        <f t="shared" ca="1" si="122"/>
        <v>80+</v>
      </c>
    </row>
    <row r="2516" spans="1:6" x14ac:dyDescent="0.25">
      <c r="A2516">
        <f>'Active Log'!A2518</f>
        <v>0</v>
      </c>
      <c r="D2516">
        <f t="shared" si="120"/>
        <v>0</v>
      </c>
      <c r="E2516">
        <f t="shared" ca="1" si="121"/>
        <v>6450</v>
      </c>
      <c r="F2516" t="str">
        <f t="shared" ca="1" si="122"/>
        <v>80+</v>
      </c>
    </row>
    <row r="2517" spans="1:6" x14ac:dyDescent="0.25">
      <c r="A2517">
        <f>'Active Log'!A2519</f>
        <v>0</v>
      </c>
      <c r="D2517">
        <f t="shared" si="120"/>
        <v>0</v>
      </c>
      <c r="E2517">
        <f t="shared" ca="1" si="121"/>
        <v>6450</v>
      </c>
      <c r="F2517" t="str">
        <f t="shared" ca="1" si="122"/>
        <v>80+</v>
      </c>
    </row>
    <row r="2518" spans="1:6" x14ac:dyDescent="0.25">
      <c r="A2518">
        <f>'Active Log'!A2520</f>
        <v>0</v>
      </c>
      <c r="D2518">
        <f t="shared" si="120"/>
        <v>0</v>
      </c>
      <c r="E2518">
        <f t="shared" ca="1" si="121"/>
        <v>6450</v>
      </c>
      <c r="F2518" t="str">
        <f t="shared" ca="1" si="122"/>
        <v>80+</v>
      </c>
    </row>
    <row r="2519" spans="1:6" x14ac:dyDescent="0.25">
      <c r="A2519">
        <f>'Active Log'!A2521</f>
        <v>0</v>
      </c>
      <c r="D2519">
        <f t="shared" si="120"/>
        <v>0</v>
      </c>
      <c r="E2519">
        <f t="shared" ca="1" si="121"/>
        <v>6450</v>
      </c>
      <c r="F2519" t="str">
        <f t="shared" ca="1" si="122"/>
        <v>80+</v>
      </c>
    </row>
    <row r="2520" spans="1:6" x14ac:dyDescent="0.25">
      <c r="A2520">
        <f>'Active Log'!A2522</f>
        <v>0</v>
      </c>
      <c r="D2520">
        <f t="shared" si="120"/>
        <v>0</v>
      </c>
      <c r="E2520">
        <f t="shared" ca="1" si="121"/>
        <v>6450</v>
      </c>
      <c r="F2520" t="str">
        <f t="shared" ca="1" si="122"/>
        <v>80+</v>
      </c>
    </row>
    <row r="2521" spans="1:6" x14ac:dyDescent="0.25">
      <c r="A2521">
        <f>'Active Log'!A2523</f>
        <v>0</v>
      </c>
      <c r="D2521">
        <f t="shared" si="120"/>
        <v>0</v>
      </c>
      <c r="E2521">
        <f t="shared" ca="1" si="121"/>
        <v>6450</v>
      </c>
      <c r="F2521" t="str">
        <f t="shared" ca="1" si="122"/>
        <v>80+</v>
      </c>
    </row>
    <row r="2522" spans="1:6" x14ac:dyDescent="0.25">
      <c r="A2522">
        <f>'Active Log'!A2524</f>
        <v>0</v>
      </c>
      <c r="D2522">
        <f t="shared" si="120"/>
        <v>0</v>
      </c>
      <c r="E2522">
        <f t="shared" ca="1" si="121"/>
        <v>6450</v>
      </c>
      <c r="F2522" t="str">
        <f t="shared" ca="1" si="122"/>
        <v>80+</v>
      </c>
    </row>
    <row r="2523" spans="1:6" x14ac:dyDescent="0.25">
      <c r="A2523">
        <f>'Active Log'!A2525</f>
        <v>0</v>
      </c>
      <c r="D2523">
        <f t="shared" si="120"/>
        <v>0</v>
      </c>
      <c r="E2523">
        <f t="shared" ca="1" si="121"/>
        <v>6450</v>
      </c>
      <c r="F2523" t="str">
        <f t="shared" ca="1" si="122"/>
        <v>80+</v>
      </c>
    </row>
    <row r="2524" spans="1:6" x14ac:dyDescent="0.25">
      <c r="A2524">
        <f>'Active Log'!A2526</f>
        <v>0</v>
      </c>
      <c r="D2524">
        <f t="shared" si="120"/>
        <v>0</v>
      </c>
      <c r="E2524">
        <f t="shared" ca="1" si="121"/>
        <v>6450</v>
      </c>
      <c r="F2524" t="str">
        <f t="shared" ca="1" si="122"/>
        <v>80+</v>
      </c>
    </row>
    <row r="2525" spans="1:6" x14ac:dyDescent="0.25">
      <c r="A2525">
        <f>'Active Log'!A2527</f>
        <v>0</v>
      </c>
      <c r="D2525">
        <f t="shared" si="120"/>
        <v>0</v>
      </c>
      <c r="E2525">
        <f t="shared" ca="1" si="121"/>
        <v>6450</v>
      </c>
      <c r="F2525" t="str">
        <f t="shared" ca="1" si="122"/>
        <v>80+</v>
      </c>
    </row>
    <row r="2526" spans="1:6" x14ac:dyDescent="0.25">
      <c r="A2526">
        <f>'Active Log'!A2528</f>
        <v>0</v>
      </c>
      <c r="D2526">
        <f t="shared" si="120"/>
        <v>0</v>
      </c>
      <c r="E2526">
        <f t="shared" ca="1" si="121"/>
        <v>6450</v>
      </c>
      <c r="F2526" t="str">
        <f t="shared" ca="1" si="122"/>
        <v>80+</v>
      </c>
    </row>
    <row r="2527" spans="1:6" x14ac:dyDescent="0.25">
      <c r="A2527">
        <f>'Active Log'!A2529</f>
        <v>0</v>
      </c>
      <c r="D2527">
        <f t="shared" si="120"/>
        <v>0</v>
      </c>
      <c r="E2527">
        <f t="shared" ca="1" si="121"/>
        <v>6450</v>
      </c>
      <c r="F2527" t="str">
        <f t="shared" ca="1" si="122"/>
        <v>80+</v>
      </c>
    </row>
    <row r="2528" spans="1:6" x14ac:dyDescent="0.25">
      <c r="A2528">
        <f>'Active Log'!A2530</f>
        <v>0</v>
      </c>
      <c r="D2528">
        <f t="shared" si="120"/>
        <v>0</v>
      </c>
      <c r="E2528">
        <f t="shared" ca="1" si="121"/>
        <v>6450</v>
      </c>
      <c r="F2528" t="str">
        <f t="shared" ca="1" si="122"/>
        <v>80+</v>
      </c>
    </row>
    <row r="2529" spans="1:6" x14ac:dyDescent="0.25">
      <c r="A2529">
        <f>'Active Log'!A2531</f>
        <v>0</v>
      </c>
      <c r="D2529">
        <f t="shared" si="120"/>
        <v>0</v>
      </c>
      <c r="E2529">
        <f t="shared" ca="1" si="121"/>
        <v>6450</v>
      </c>
      <c r="F2529" t="str">
        <f t="shared" ca="1" si="122"/>
        <v>80+</v>
      </c>
    </row>
    <row r="2530" spans="1:6" x14ac:dyDescent="0.25">
      <c r="A2530">
        <f>'Active Log'!A2532</f>
        <v>0</v>
      </c>
      <c r="D2530">
        <f t="shared" si="120"/>
        <v>0</v>
      </c>
      <c r="E2530">
        <f t="shared" ca="1" si="121"/>
        <v>6450</v>
      </c>
      <c r="F2530" t="str">
        <f t="shared" ca="1" si="122"/>
        <v>80+</v>
      </c>
    </row>
    <row r="2531" spans="1:6" x14ac:dyDescent="0.25">
      <c r="A2531">
        <f>'Active Log'!A2533</f>
        <v>0</v>
      </c>
      <c r="D2531">
        <f t="shared" si="120"/>
        <v>0</v>
      </c>
      <c r="E2531">
        <f t="shared" ca="1" si="121"/>
        <v>6450</v>
      </c>
      <c r="F2531" t="str">
        <f t="shared" ca="1" si="122"/>
        <v>80+</v>
      </c>
    </row>
    <row r="2532" spans="1:6" x14ac:dyDescent="0.25">
      <c r="A2532">
        <f>'Active Log'!A2534</f>
        <v>0</v>
      </c>
      <c r="D2532">
        <f t="shared" si="120"/>
        <v>0</v>
      </c>
      <c r="E2532">
        <f t="shared" ca="1" si="121"/>
        <v>6450</v>
      </c>
      <c r="F2532" t="str">
        <f t="shared" ca="1" si="122"/>
        <v>80+</v>
      </c>
    </row>
    <row r="2533" spans="1:6" x14ac:dyDescent="0.25">
      <c r="A2533">
        <f>'Active Log'!A2535</f>
        <v>0</v>
      </c>
      <c r="D2533">
        <f t="shared" si="120"/>
        <v>0</v>
      </c>
      <c r="E2533">
        <f t="shared" ca="1" si="121"/>
        <v>6450</v>
      </c>
      <c r="F2533" t="str">
        <f t="shared" ca="1" si="122"/>
        <v>80+</v>
      </c>
    </row>
    <row r="2534" spans="1:6" x14ac:dyDescent="0.25">
      <c r="A2534">
        <f>'Active Log'!A2536</f>
        <v>0</v>
      </c>
      <c r="D2534">
        <f t="shared" si="120"/>
        <v>0</v>
      </c>
      <c r="E2534">
        <f t="shared" ca="1" si="121"/>
        <v>6450</v>
      </c>
      <c r="F2534" t="str">
        <f t="shared" ca="1" si="122"/>
        <v>80+</v>
      </c>
    </row>
    <row r="2535" spans="1:6" x14ac:dyDescent="0.25">
      <c r="A2535">
        <f>'Active Log'!A2537</f>
        <v>0</v>
      </c>
      <c r="D2535">
        <f t="shared" si="120"/>
        <v>0</v>
      </c>
      <c r="E2535">
        <f t="shared" ca="1" si="121"/>
        <v>6450</v>
      </c>
      <c r="F2535" t="str">
        <f t="shared" ca="1" si="122"/>
        <v>80+</v>
      </c>
    </row>
    <row r="2536" spans="1:6" x14ac:dyDescent="0.25">
      <c r="A2536">
        <f>'Active Log'!A2538</f>
        <v>0</v>
      </c>
      <c r="D2536">
        <f t="shared" si="120"/>
        <v>0</v>
      </c>
      <c r="E2536">
        <f t="shared" ca="1" si="121"/>
        <v>6450</v>
      </c>
      <c r="F2536" t="str">
        <f t="shared" ca="1" si="122"/>
        <v>80+</v>
      </c>
    </row>
    <row r="2537" spans="1:6" x14ac:dyDescent="0.25">
      <c r="A2537">
        <f>'Active Log'!A2539</f>
        <v>0</v>
      </c>
      <c r="D2537">
        <f t="shared" si="120"/>
        <v>0</v>
      </c>
      <c r="E2537">
        <f t="shared" ca="1" si="121"/>
        <v>6450</v>
      </c>
      <c r="F2537" t="str">
        <f t="shared" ca="1" si="122"/>
        <v>80+</v>
      </c>
    </row>
    <row r="2538" spans="1:6" x14ac:dyDescent="0.25">
      <c r="A2538">
        <f>'Active Log'!A2540</f>
        <v>0</v>
      </c>
      <c r="D2538">
        <f t="shared" si="120"/>
        <v>0</v>
      </c>
      <c r="E2538">
        <f t="shared" ca="1" si="121"/>
        <v>6450</v>
      </c>
      <c r="F2538" t="str">
        <f t="shared" ca="1" si="122"/>
        <v>80+</v>
      </c>
    </row>
    <row r="2539" spans="1:6" x14ac:dyDescent="0.25">
      <c r="A2539">
        <f>'Active Log'!A2541</f>
        <v>0</v>
      </c>
      <c r="D2539">
        <f t="shared" si="120"/>
        <v>0</v>
      </c>
      <c r="E2539">
        <f t="shared" ca="1" si="121"/>
        <v>6450</v>
      </c>
      <c r="F2539" t="str">
        <f t="shared" ca="1" si="122"/>
        <v>80+</v>
      </c>
    </row>
    <row r="2540" spans="1:6" x14ac:dyDescent="0.25">
      <c r="A2540">
        <f>'Active Log'!A2542</f>
        <v>0</v>
      </c>
      <c r="D2540">
        <f t="shared" si="120"/>
        <v>0</v>
      </c>
      <c r="E2540">
        <f t="shared" ca="1" si="121"/>
        <v>6450</v>
      </c>
      <c r="F2540" t="str">
        <f t="shared" ca="1" si="122"/>
        <v>80+</v>
      </c>
    </row>
    <row r="2541" spans="1:6" x14ac:dyDescent="0.25">
      <c r="A2541">
        <f>'Active Log'!A2543</f>
        <v>0</v>
      </c>
      <c r="D2541">
        <f t="shared" si="120"/>
        <v>0</v>
      </c>
      <c r="E2541">
        <f t="shared" ca="1" si="121"/>
        <v>6450</v>
      </c>
      <c r="F2541" t="str">
        <f t="shared" ca="1" si="122"/>
        <v>80+</v>
      </c>
    </row>
    <row r="2542" spans="1:6" x14ac:dyDescent="0.25">
      <c r="A2542">
        <f>'Active Log'!A2544</f>
        <v>0</v>
      </c>
      <c r="D2542">
        <f t="shared" si="120"/>
        <v>0</v>
      </c>
      <c r="E2542">
        <f t="shared" ca="1" si="121"/>
        <v>6450</v>
      </c>
      <c r="F2542" t="str">
        <f t="shared" ca="1" si="122"/>
        <v>80+</v>
      </c>
    </row>
    <row r="2543" spans="1:6" x14ac:dyDescent="0.25">
      <c r="A2543">
        <f>'Active Log'!A2545</f>
        <v>0</v>
      </c>
      <c r="D2543">
        <f t="shared" si="120"/>
        <v>0</v>
      </c>
      <c r="E2543">
        <f t="shared" ca="1" si="121"/>
        <v>6450</v>
      </c>
      <c r="F2543" t="str">
        <f t="shared" ca="1" si="122"/>
        <v>80+</v>
      </c>
    </row>
    <row r="2544" spans="1:6" x14ac:dyDescent="0.25">
      <c r="A2544">
        <f>'Active Log'!A2546</f>
        <v>0</v>
      </c>
      <c r="D2544">
        <f t="shared" si="120"/>
        <v>0</v>
      </c>
      <c r="E2544">
        <f t="shared" ca="1" si="121"/>
        <v>6450</v>
      </c>
      <c r="F2544" t="str">
        <f t="shared" ca="1" si="122"/>
        <v>80+</v>
      </c>
    </row>
    <row r="2545" spans="1:6" x14ac:dyDescent="0.25">
      <c r="A2545">
        <f>'Active Log'!A2547</f>
        <v>0</v>
      </c>
      <c r="D2545">
        <f t="shared" si="120"/>
        <v>0</v>
      </c>
      <c r="E2545">
        <f t="shared" ca="1" si="121"/>
        <v>6450</v>
      </c>
      <c r="F2545" t="str">
        <f t="shared" ca="1" si="122"/>
        <v>80+</v>
      </c>
    </row>
    <row r="2546" spans="1:6" x14ac:dyDescent="0.25">
      <c r="A2546">
        <f>'Active Log'!A2548</f>
        <v>0</v>
      </c>
      <c r="D2546">
        <f t="shared" si="120"/>
        <v>0</v>
      </c>
      <c r="E2546">
        <f t="shared" ca="1" si="121"/>
        <v>6450</v>
      </c>
      <c r="F2546" t="str">
        <f t="shared" ca="1" si="122"/>
        <v>80+</v>
      </c>
    </row>
    <row r="2547" spans="1:6" x14ac:dyDescent="0.25">
      <c r="A2547">
        <f>'Active Log'!A2549</f>
        <v>0</v>
      </c>
      <c r="D2547">
        <f t="shared" si="120"/>
        <v>0</v>
      </c>
      <c r="E2547">
        <f t="shared" ca="1" si="121"/>
        <v>6450</v>
      </c>
      <c r="F2547" t="str">
        <f t="shared" ca="1" si="122"/>
        <v>80+</v>
      </c>
    </row>
    <row r="2548" spans="1:6" x14ac:dyDescent="0.25">
      <c r="A2548">
        <f>'Active Log'!A2550</f>
        <v>0</v>
      </c>
      <c r="D2548">
        <f t="shared" si="120"/>
        <v>0</v>
      </c>
      <c r="E2548">
        <f t="shared" ca="1" si="121"/>
        <v>6450</v>
      </c>
      <c r="F2548" t="str">
        <f t="shared" ca="1" si="122"/>
        <v>80+</v>
      </c>
    </row>
    <row r="2549" spans="1:6" x14ac:dyDescent="0.25">
      <c r="A2549">
        <f>'Active Log'!A2551</f>
        <v>0</v>
      </c>
      <c r="D2549">
        <f t="shared" si="120"/>
        <v>0</v>
      </c>
      <c r="E2549">
        <f t="shared" ca="1" si="121"/>
        <v>6450</v>
      </c>
      <c r="F2549" t="str">
        <f t="shared" ca="1" si="122"/>
        <v>80+</v>
      </c>
    </row>
    <row r="2550" spans="1:6" x14ac:dyDescent="0.25">
      <c r="A2550">
        <f>'Active Log'!A2552</f>
        <v>0</v>
      </c>
      <c r="D2550">
        <f t="shared" si="120"/>
        <v>0</v>
      </c>
      <c r="E2550">
        <f t="shared" ca="1" si="121"/>
        <v>6450</v>
      </c>
      <c r="F2550" t="str">
        <f t="shared" ca="1" si="122"/>
        <v>80+</v>
      </c>
    </row>
    <row r="2551" spans="1:6" x14ac:dyDescent="0.25">
      <c r="A2551">
        <f>'Active Log'!A2553</f>
        <v>0</v>
      </c>
      <c r="D2551">
        <f t="shared" si="120"/>
        <v>0</v>
      </c>
      <c r="E2551">
        <f t="shared" ca="1" si="121"/>
        <v>6450</v>
      </c>
      <c r="F2551" t="str">
        <f t="shared" ca="1" si="122"/>
        <v>80+</v>
      </c>
    </row>
    <row r="2552" spans="1:6" x14ac:dyDescent="0.25">
      <c r="A2552">
        <f>'Active Log'!A2554</f>
        <v>0</v>
      </c>
      <c r="D2552">
        <f t="shared" si="120"/>
        <v>0</v>
      </c>
      <c r="E2552">
        <f t="shared" ca="1" si="121"/>
        <v>6450</v>
      </c>
      <c r="F2552" t="str">
        <f t="shared" ca="1" si="122"/>
        <v>80+</v>
      </c>
    </row>
    <row r="2553" spans="1:6" x14ac:dyDescent="0.25">
      <c r="A2553">
        <f>'Active Log'!A2555</f>
        <v>0</v>
      </c>
      <c r="D2553">
        <f t="shared" si="120"/>
        <v>0</v>
      </c>
      <c r="E2553">
        <f t="shared" ca="1" si="121"/>
        <v>6450</v>
      </c>
      <c r="F2553" t="str">
        <f t="shared" ca="1" si="122"/>
        <v>80+</v>
      </c>
    </row>
    <row r="2554" spans="1:6" x14ac:dyDescent="0.25">
      <c r="A2554">
        <f>'Active Log'!A2556</f>
        <v>0</v>
      </c>
      <c r="D2554">
        <f t="shared" si="120"/>
        <v>0</v>
      </c>
      <c r="E2554">
        <f t="shared" ca="1" si="121"/>
        <v>6450</v>
      </c>
      <c r="F2554" t="str">
        <f t="shared" ca="1" si="122"/>
        <v>80+</v>
      </c>
    </row>
    <row r="2555" spans="1:6" x14ac:dyDescent="0.25">
      <c r="A2555">
        <f>'Active Log'!A2557</f>
        <v>0</v>
      </c>
      <c r="D2555">
        <f t="shared" si="120"/>
        <v>0</v>
      </c>
      <c r="E2555">
        <f t="shared" ca="1" si="121"/>
        <v>6450</v>
      </c>
      <c r="F2555" t="str">
        <f t="shared" ca="1" si="122"/>
        <v>80+</v>
      </c>
    </row>
    <row r="2556" spans="1:6" x14ac:dyDescent="0.25">
      <c r="A2556">
        <f>'Active Log'!A2558</f>
        <v>0</v>
      </c>
      <c r="D2556">
        <f t="shared" si="120"/>
        <v>0</v>
      </c>
      <c r="E2556">
        <f t="shared" ca="1" si="121"/>
        <v>6450</v>
      </c>
      <c r="F2556" t="str">
        <f t="shared" ca="1" si="122"/>
        <v>80+</v>
      </c>
    </row>
    <row r="2557" spans="1:6" x14ac:dyDescent="0.25">
      <c r="A2557">
        <f>'Active Log'!A2559</f>
        <v>0</v>
      </c>
      <c r="D2557">
        <f t="shared" si="120"/>
        <v>0</v>
      </c>
      <c r="E2557">
        <f t="shared" ca="1" si="121"/>
        <v>6450</v>
      </c>
      <c r="F2557" t="str">
        <f t="shared" ca="1" si="122"/>
        <v>80+</v>
      </c>
    </row>
    <row r="2558" spans="1:6" x14ac:dyDescent="0.25">
      <c r="A2558">
        <f>'Active Log'!A2560</f>
        <v>0</v>
      </c>
      <c r="D2558">
        <f t="shared" si="120"/>
        <v>0</v>
      </c>
      <c r="E2558">
        <f t="shared" ca="1" si="121"/>
        <v>6450</v>
      </c>
      <c r="F2558" t="str">
        <f t="shared" ca="1" si="122"/>
        <v>80+</v>
      </c>
    </row>
    <row r="2559" spans="1:6" x14ac:dyDescent="0.25">
      <c r="A2559">
        <f>'Active Log'!A2561</f>
        <v>0</v>
      </c>
      <c r="D2559">
        <f t="shared" si="120"/>
        <v>0</v>
      </c>
      <c r="E2559">
        <f t="shared" ca="1" si="121"/>
        <v>6450</v>
      </c>
      <c r="F2559" t="str">
        <f t="shared" ca="1" si="122"/>
        <v>80+</v>
      </c>
    </row>
    <row r="2560" spans="1:6" x14ac:dyDescent="0.25">
      <c r="A2560">
        <f>'Active Log'!A2562</f>
        <v>0</v>
      </c>
      <c r="D2560">
        <f t="shared" si="120"/>
        <v>0</v>
      </c>
      <c r="E2560">
        <f t="shared" ca="1" si="121"/>
        <v>6450</v>
      </c>
      <c r="F2560" t="str">
        <f t="shared" ca="1" si="122"/>
        <v>80+</v>
      </c>
    </row>
    <row r="2561" spans="1:6" x14ac:dyDescent="0.25">
      <c r="A2561">
        <f>'Active Log'!A2563</f>
        <v>0</v>
      </c>
      <c r="D2561">
        <f t="shared" si="120"/>
        <v>0</v>
      </c>
      <c r="E2561">
        <f t="shared" ca="1" si="121"/>
        <v>6450</v>
      </c>
      <c r="F2561" t="str">
        <f t="shared" ca="1" si="122"/>
        <v>80+</v>
      </c>
    </row>
    <row r="2562" spans="1:6" x14ac:dyDescent="0.25">
      <c r="A2562">
        <f>'Active Log'!A2564</f>
        <v>0</v>
      </c>
      <c r="D2562">
        <f t="shared" ref="D2562:D2625" si="123">IF(COUNTIFS($A$2:$A$1048576, A2562, $C$2:$C$1048576, "complete")&gt;0, "", _xlfn.MAXIFS($B$2:$B$1048576, $A$2:$A$1048576, A2562, $C$2:$C$1048576, "&lt;&gt;complete"))</f>
        <v>0</v>
      </c>
      <c r="E2562">
        <f t="shared" ref="E2562:E2625" ca="1" si="124">IF(D2562&lt;&gt;"", FLOOR((TODAY()-D2562)/7,1), "")</f>
        <v>6450</v>
      </c>
      <c r="F2562" t="str">
        <f t="shared" ref="F2562:F2625" ca="1" si="125">IF(E2562&lt;&gt;"", VLOOKUP(E2562, $H$2:$I$32, 2, TRUE), "")</f>
        <v>80+</v>
      </c>
    </row>
    <row r="2563" spans="1:6" x14ac:dyDescent="0.25">
      <c r="A2563">
        <f>'Active Log'!A2565</f>
        <v>0</v>
      </c>
      <c r="D2563">
        <f t="shared" si="123"/>
        <v>0</v>
      </c>
      <c r="E2563">
        <f t="shared" ca="1" si="124"/>
        <v>6450</v>
      </c>
      <c r="F2563" t="str">
        <f t="shared" ca="1" si="125"/>
        <v>80+</v>
      </c>
    </row>
    <row r="2564" spans="1:6" x14ac:dyDescent="0.25">
      <c r="A2564">
        <f>'Active Log'!A2566</f>
        <v>0</v>
      </c>
      <c r="D2564">
        <f t="shared" si="123"/>
        <v>0</v>
      </c>
      <c r="E2564">
        <f t="shared" ca="1" si="124"/>
        <v>6450</v>
      </c>
      <c r="F2564" t="str">
        <f t="shared" ca="1" si="125"/>
        <v>80+</v>
      </c>
    </row>
    <row r="2565" spans="1:6" x14ac:dyDescent="0.25">
      <c r="A2565">
        <f>'Active Log'!A2567</f>
        <v>0</v>
      </c>
      <c r="D2565">
        <f t="shared" si="123"/>
        <v>0</v>
      </c>
      <c r="E2565">
        <f t="shared" ca="1" si="124"/>
        <v>6450</v>
      </c>
      <c r="F2565" t="str">
        <f t="shared" ca="1" si="125"/>
        <v>80+</v>
      </c>
    </row>
    <row r="2566" spans="1:6" x14ac:dyDescent="0.25">
      <c r="A2566">
        <f>'Active Log'!A2568</f>
        <v>0</v>
      </c>
      <c r="D2566">
        <f t="shared" si="123"/>
        <v>0</v>
      </c>
      <c r="E2566">
        <f t="shared" ca="1" si="124"/>
        <v>6450</v>
      </c>
      <c r="F2566" t="str">
        <f t="shared" ca="1" si="125"/>
        <v>80+</v>
      </c>
    </row>
    <row r="2567" spans="1:6" x14ac:dyDescent="0.25">
      <c r="A2567">
        <f>'Active Log'!A2569</f>
        <v>0</v>
      </c>
      <c r="D2567">
        <f t="shared" si="123"/>
        <v>0</v>
      </c>
      <c r="E2567">
        <f t="shared" ca="1" si="124"/>
        <v>6450</v>
      </c>
      <c r="F2567" t="str">
        <f t="shared" ca="1" si="125"/>
        <v>80+</v>
      </c>
    </row>
    <row r="2568" spans="1:6" x14ac:dyDescent="0.25">
      <c r="A2568">
        <f>'Active Log'!A2570</f>
        <v>0</v>
      </c>
      <c r="D2568">
        <f t="shared" si="123"/>
        <v>0</v>
      </c>
      <c r="E2568">
        <f t="shared" ca="1" si="124"/>
        <v>6450</v>
      </c>
      <c r="F2568" t="str">
        <f t="shared" ca="1" si="125"/>
        <v>80+</v>
      </c>
    </row>
    <row r="2569" spans="1:6" x14ac:dyDescent="0.25">
      <c r="A2569">
        <f>'Active Log'!A2571</f>
        <v>0</v>
      </c>
      <c r="D2569">
        <f t="shared" si="123"/>
        <v>0</v>
      </c>
      <c r="E2569">
        <f t="shared" ca="1" si="124"/>
        <v>6450</v>
      </c>
      <c r="F2569" t="str">
        <f t="shared" ca="1" si="125"/>
        <v>80+</v>
      </c>
    </row>
    <row r="2570" spans="1:6" x14ac:dyDescent="0.25">
      <c r="A2570">
        <f>'Active Log'!A2572</f>
        <v>0</v>
      </c>
      <c r="D2570">
        <f t="shared" si="123"/>
        <v>0</v>
      </c>
      <c r="E2570">
        <f t="shared" ca="1" si="124"/>
        <v>6450</v>
      </c>
      <c r="F2570" t="str">
        <f t="shared" ca="1" si="125"/>
        <v>80+</v>
      </c>
    </row>
    <row r="2571" spans="1:6" x14ac:dyDescent="0.25">
      <c r="A2571">
        <f>'Active Log'!A2573</f>
        <v>0</v>
      </c>
      <c r="D2571">
        <f t="shared" si="123"/>
        <v>0</v>
      </c>
      <c r="E2571">
        <f t="shared" ca="1" si="124"/>
        <v>6450</v>
      </c>
      <c r="F2571" t="str">
        <f t="shared" ca="1" si="125"/>
        <v>80+</v>
      </c>
    </row>
    <row r="2572" spans="1:6" x14ac:dyDescent="0.25">
      <c r="A2572">
        <f>'Active Log'!A2574</f>
        <v>0</v>
      </c>
      <c r="D2572">
        <f t="shared" si="123"/>
        <v>0</v>
      </c>
      <c r="E2572">
        <f t="shared" ca="1" si="124"/>
        <v>6450</v>
      </c>
      <c r="F2572" t="str">
        <f t="shared" ca="1" si="125"/>
        <v>80+</v>
      </c>
    </row>
    <row r="2573" spans="1:6" x14ac:dyDescent="0.25">
      <c r="A2573">
        <f>'Active Log'!A2575</f>
        <v>0</v>
      </c>
      <c r="D2573">
        <f t="shared" si="123"/>
        <v>0</v>
      </c>
      <c r="E2573">
        <f t="shared" ca="1" si="124"/>
        <v>6450</v>
      </c>
      <c r="F2573" t="str">
        <f t="shared" ca="1" si="125"/>
        <v>80+</v>
      </c>
    </row>
    <row r="2574" spans="1:6" x14ac:dyDescent="0.25">
      <c r="A2574">
        <f>'Active Log'!A2576</f>
        <v>0</v>
      </c>
      <c r="D2574">
        <f t="shared" si="123"/>
        <v>0</v>
      </c>
      <c r="E2574">
        <f t="shared" ca="1" si="124"/>
        <v>6450</v>
      </c>
      <c r="F2574" t="str">
        <f t="shared" ca="1" si="125"/>
        <v>80+</v>
      </c>
    </row>
    <row r="2575" spans="1:6" x14ac:dyDescent="0.25">
      <c r="A2575">
        <f>'Active Log'!A2577</f>
        <v>0</v>
      </c>
      <c r="D2575">
        <f t="shared" si="123"/>
        <v>0</v>
      </c>
      <c r="E2575">
        <f t="shared" ca="1" si="124"/>
        <v>6450</v>
      </c>
      <c r="F2575" t="str">
        <f t="shared" ca="1" si="125"/>
        <v>80+</v>
      </c>
    </row>
    <row r="2576" spans="1:6" x14ac:dyDescent="0.25">
      <c r="A2576">
        <f>'Active Log'!A2578</f>
        <v>0</v>
      </c>
      <c r="D2576">
        <f t="shared" si="123"/>
        <v>0</v>
      </c>
      <c r="E2576">
        <f t="shared" ca="1" si="124"/>
        <v>6450</v>
      </c>
      <c r="F2576" t="str">
        <f t="shared" ca="1" si="125"/>
        <v>80+</v>
      </c>
    </row>
    <row r="2577" spans="1:6" x14ac:dyDescent="0.25">
      <c r="A2577">
        <f>'Active Log'!A2579</f>
        <v>0</v>
      </c>
      <c r="D2577">
        <f t="shared" si="123"/>
        <v>0</v>
      </c>
      <c r="E2577">
        <f t="shared" ca="1" si="124"/>
        <v>6450</v>
      </c>
      <c r="F2577" t="str">
        <f t="shared" ca="1" si="125"/>
        <v>80+</v>
      </c>
    </row>
    <row r="2578" spans="1:6" x14ac:dyDescent="0.25">
      <c r="A2578">
        <f>'Active Log'!A2580</f>
        <v>0</v>
      </c>
      <c r="D2578">
        <f t="shared" si="123"/>
        <v>0</v>
      </c>
      <c r="E2578">
        <f t="shared" ca="1" si="124"/>
        <v>6450</v>
      </c>
      <c r="F2578" t="str">
        <f t="shared" ca="1" si="125"/>
        <v>80+</v>
      </c>
    </row>
    <row r="2579" spans="1:6" x14ac:dyDescent="0.25">
      <c r="A2579">
        <f>'Active Log'!A2581</f>
        <v>0</v>
      </c>
      <c r="D2579">
        <f t="shared" si="123"/>
        <v>0</v>
      </c>
      <c r="E2579">
        <f t="shared" ca="1" si="124"/>
        <v>6450</v>
      </c>
      <c r="F2579" t="str">
        <f t="shared" ca="1" si="125"/>
        <v>80+</v>
      </c>
    </row>
    <row r="2580" spans="1:6" x14ac:dyDescent="0.25">
      <c r="A2580">
        <f>'Active Log'!A2582</f>
        <v>0</v>
      </c>
      <c r="D2580">
        <f t="shared" si="123"/>
        <v>0</v>
      </c>
      <c r="E2580">
        <f t="shared" ca="1" si="124"/>
        <v>6450</v>
      </c>
      <c r="F2580" t="str">
        <f t="shared" ca="1" si="125"/>
        <v>80+</v>
      </c>
    </row>
    <row r="2581" spans="1:6" x14ac:dyDescent="0.25">
      <c r="A2581">
        <f>'Active Log'!A2583</f>
        <v>0</v>
      </c>
      <c r="D2581">
        <f t="shared" si="123"/>
        <v>0</v>
      </c>
      <c r="E2581">
        <f t="shared" ca="1" si="124"/>
        <v>6450</v>
      </c>
      <c r="F2581" t="str">
        <f t="shared" ca="1" si="125"/>
        <v>80+</v>
      </c>
    </row>
    <row r="2582" spans="1:6" x14ac:dyDescent="0.25">
      <c r="A2582">
        <f>'Active Log'!A2584</f>
        <v>0</v>
      </c>
      <c r="D2582">
        <f t="shared" si="123"/>
        <v>0</v>
      </c>
      <c r="E2582">
        <f t="shared" ca="1" si="124"/>
        <v>6450</v>
      </c>
      <c r="F2582" t="str">
        <f t="shared" ca="1" si="125"/>
        <v>80+</v>
      </c>
    </row>
    <row r="2583" spans="1:6" x14ac:dyDescent="0.25">
      <c r="A2583">
        <f>'Active Log'!A2585</f>
        <v>0</v>
      </c>
      <c r="D2583">
        <f t="shared" si="123"/>
        <v>0</v>
      </c>
      <c r="E2583">
        <f t="shared" ca="1" si="124"/>
        <v>6450</v>
      </c>
      <c r="F2583" t="str">
        <f t="shared" ca="1" si="125"/>
        <v>80+</v>
      </c>
    </row>
    <row r="2584" spans="1:6" x14ac:dyDescent="0.25">
      <c r="A2584">
        <f>'Active Log'!A2586</f>
        <v>0</v>
      </c>
      <c r="D2584">
        <f t="shared" si="123"/>
        <v>0</v>
      </c>
      <c r="E2584">
        <f t="shared" ca="1" si="124"/>
        <v>6450</v>
      </c>
      <c r="F2584" t="str">
        <f t="shared" ca="1" si="125"/>
        <v>80+</v>
      </c>
    </row>
    <row r="2585" spans="1:6" x14ac:dyDescent="0.25">
      <c r="A2585">
        <f>'Active Log'!A2587</f>
        <v>0</v>
      </c>
      <c r="D2585">
        <f t="shared" si="123"/>
        <v>0</v>
      </c>
      <c r="E2585">
        <f t="shared" ca="1" si="124"/>
        <v>6450</v>
      </c>
      <c r="F2585" t="str">
        <f t="shared" ca="1" si="125"/>
        <v>80+</v>
      </c>
    </row>
    <row r="2586" spans="1:6" x14ac:dyDescent="0.25">
      <c r="A2586">
        <f>'Active Log'!A2588</f>
        <v>0</v>
      </c>
      <c r="D2586">
        <f t="shared" si="123"/>
        <v>0</v>
      </c>
      <c r="E2586">
        <f t="shared" ca="1" si="124"/>
        <v>6450</v>
      </c>
      <c r="F2586" t="str">
        <f t="shared" ca="1" si="125"/>
        <v>80+</v>
      </c>
    </row>
    <row r="2587" spans="1:6" x14ac:dyDescent="0.25">
      <c r="A2587">
        <f>'Active Log'!A2589</f>
        <v>0</v>
      </c>
      <c r="D2587">
        <f t="shared" si="123"/>
        <v>0</v>
      </c>
      <c r="E2587">
        <f t="shared" ca="1" si="124"/>
        <v>6450</v>
      </c>
      <c r="F2587" t="str">
        <f t="shared" ca="1" si="125"/>
        <v>80+</v>
      </c>
    </row>
    <row r="2588" spans="1:6" x14ac:dyDescent="0.25">
      <c r="A2588">
        <f>'Active Log'!A2590</f>
        <v>0</v>
      </c>
      <c r="D2588">
        <f t="shared" si="123"/>
        <v>0</v>
      </c>
      <c r="E2588">
        <f t="shared" ca="1" si="124"/>
        <v>6450</v>
      </c>
      <c r="F2588" t="str">
        <f t="shared" ca="1" si="125"/>
        <v>80+</v>
      </c>
    </row>
    <row r="2589" spans="1:6" x14ac:dyDescent="0.25">
      <c r="A2589">
        <f>'Active Log'!A2591</f>
        <v>0</v>
      </c>
      <c r="D2589">
        <f t="shared" si="123"/>
        <v>0</v>
      </c>
      <c r="E2589">
        <f t="shared" ca="1" si="124"/>
        <v>6450</v>
      </c>
      <c r="F2589" t="str">
        <f t="shared" ca="1" si="125"/>
        <v>80+</v>
      </c>
    </row>
    <row r="2590" spans="1:6" x14ac:dyDescent="0.25">
      <c r="A2590">
        <f>'Active Log'!A2592</f>
        <v>0</v>
      </c>
      <c r="D2590">
        <f t="shared" si="123"/>
        <v>0</v>
      </c>
      <c r="E2590">
        <f t="shared" ca="1" si="124"/>
        <v>6450</v>
      </c>
      <c r="F2590" t="str">
        <f t="shared" ca="1" si="125"/>
        <v>80+</v>
      </c>
    </row>
    <row r="2591" spans="1:6" x14ac:dyDescent="0.25">
      <c r="A2591">
        <f>'Active Log'!A2593</f>
        <v>0</v>
      </c>
      <c r="D2591">
        <f t="shared" si="123"/>
        <v>0</v>
      </c>
      <c r="E2591">
        <f t="shared" ca="1" si="124"/>
        <v>6450</v>
      </c>
      <c r="F2591" t="str">
        <f t="shared" ca="1" si="125"/>
        <v>80+</v>
      </c>
    </row>
    <row r="2592" spans="1:6" x14ac:dyDescent="0.25">
      <c r="A2592">
        <f>'Active Log'!A2594</f>
        <v>0</v>
      </c>
      <c r="D2592">
        <f t="shared" si="123"/>
        <v>0</v>
      </c>
      <c r="E2592">
        <f t="shared" ca="1" si="124"/>
        <v>6450</v>
      </c>
      <c r="F2592" t="str">
        <f t="shared" ca="1" si="125"/>
        <v>80+</v>
      </c>
    </row>
    <row r="2593" spans="1:6" x14ac:dyDescent="0.25">
      <c r="A2593">
        <f>'Active Log'!A2595</f>
        <v>0</v>
      </c>
      <c r="D2593">
        <f t="shared" si="123"/>
        <v>0</v>
      </c>
      <c r="E2593">
        <f t="shared" ca="1" si="124"/>
        <v>6450</v>
      </c>
      <c r="F2593" t="str">
        <f t="shared" ca="1" si="125"/>
        <v>80+</v>
      </c>
    </row>
    <row r="2594" spans="1:6" x14ac:dyDescent="0.25">
      <c r="A2594">
        <f>'Active Log'!A2596</f>
        <v>0</v>
      </c>
      <c r="D2594">
        <f t="shared" si="123"/>
        <v>0</v>
      </c>
      <c r="E2594">
        <f t="shared" ca="1" si="124"/>
        <v>6450</v>
      </c>
      <c r="F2594" t="str">
        <f t="shared" ca="1" si="125"/>
        <v>80+</v>
      </c>
    </row>
    <row r="2595" spans="1:6" x14ac:dyDescent="0.25">
      <c r="A2595">
        <f>'Active Log'!A2597</f>
        <v>0</v>
      </c>
      <c r="D2595">
        <f t="shared" si="123"/>
        <v>0</v>
      </c>
      <c r="E2595">
        <f t="shared" ca="1" si="124"/>
        <v>6450</v>
      </c>
      <c r="F2595" t="str">
        <f t="shared" ca="1" si="125"/>
        <v>80+</v>
      </c>
    </row>
    <row r="2596" spans="1:6" x14ac:dyDescent="0.25">
      <c r="A2596">
        <f>'Active Log'!A2598</f>
        <v>0</v>
      </c>
      <c r="D2596">
        <f t="shared" si="123"/>
        <v>0</v>
      </c>
      <c r="E2596">
        <f t="shared" ca="1" si="124"/>
        <v>6450</v>
      </c>
      <c r="F2596" t="str">
        <f t="shared" ca="1" si="125"/>
        <v>80+</v>
      </c>
    </row>
    <row r="2597" spans="1:6" x14ac:dyDescent="0.25">
      <c r="A2597">
        <f>'Active Log'!A2599</f>
        <v>0</v>
      </c>
      <c r="D2597">
        <f t="shared" si="123"/>
        <v>0</v>
      </c>
      <c r="E2597">
        <f t="shared" ca="1" si="124"/>
        <v>6450</v>
      </c>
      <c r="F2597" t="str">
        <f t="shared" ca="1" si="125"/>
        <v>80+</v>
      </c>
    </row>
    <row r="2598" spans="1:6" x14ac:dyDescent="0.25">
      <c r="A2598">
        <f>'Active Log'!A2600</f>
        <v>0</v>
      </c>
      <c r="D2598">
        <f t="shared" si="123"/>
        <v>0</v>
      </c>
      <c r="E2598">
        <f t="shared" ca="1" si="124"/>
        <v>6450</v>
      </c>
      <c r="F2598" t="str">
        <f t="shared" ca="1" si="125"/>
        <v>80+</v>
      </c>
    </row>
    <row r="2599" spans="1:6" x14ac:dyDescent="0.25">
      <c r="A2599">
        <f>'Active Log'!A2601</f>
        <v>0</v>
      </c>
      <c r="D2599">
        <f t="shared" si="123"/>
        <v>0</v>
      </c>
      <c r="E2599">
        <f t="shared" ca="1" si="124"/>
        <v>6450</v>
      </c>
      <c r="F2599" t="str">
        <f t="shared" ca="1" si="125"/>
        <v>80+</v>
      </c>
    </row>
    <row r="2600" spans="1:6" x14ac:dyDescent="0.25">
      <c r="A2600">
        <f>'Active Log'!A2602</f>
        <v>0</v>
      </c>
      <c r="D2600">
        <f t="shared" si="123"/>
        <v>0</v>
      </c>
      <c r="E2600">
        <f t="shared" ca="1" si="124"/>
        <v>6450</v>
      </c>
      <c r="F2600" t="str">
        <f t="shared" ca="1" si="125"/>
        <v>80+</v>
      </c>
    </row>
    <row r="2601" spans="1:6" x14ac:dyDescent="0.25">
      <c r="A2601">
        <f>'Active Log'!A2603</f>
        <v>0</v>
      </c>
      <c r="D2601">
        <f t="shared" si="123"/>
        <v>0</v>
      </c>
      <c r="E2601">
        <f t="shared" ca="1" si="124"/>
        <v>6450</v>
      </c>
      <c r="F2601" t="str">
        <f t="shared" ca="1" si="125"/>
        <v>80+</v>
      </c>
    </row>
    <row r="2602" spans="1:6" x14ac:dyDescent="0.25">
      <c r="A2602">
        <f>'Active Log'!A2604</f>
        <v>0</v>
      </c>
      <c r="D2602">
        <f t="shared" si="123"/>
        <v>0</v>
      </c>
      <c r="E2602">
        <f t="shared" ca="1" si="124"/>
        <v>6450</v>
      </c>
      <c r="F2602" t="str">
        <f t="shared" ca="1" si="125"/>
        <v>80+</v>
      </c>
    </row>
    <row r="2603" spans="1:6" x14ac:dyDescent="0.25">
      <c r="A2603">
        <f>'Active Log'!A2605</f>
        <v>0</v>
      </c>
      <c r="D2603">
        <f t="shared" si="123"/>
        <v>0</v>
      </c>
      <c r="E2603">
        <f t="shared" ca="1" si="124"/>
        <v>6450</v>
      </c>
      <c r="F2603" t="str">
        <f t="shared" ca="1" si="125"/>
        <v>80+</v>
      </c>
    </row>
    <row r="2604" spans="1:6" x14ac:dyDescent="0.25">
      <c r="A2604">
        <f>'Active Log'!A2606</f>
        <v>0</v>
      </c>
      <c r="D2604">
        <f t="shared" si="123"/>
        <v>0</v>
      </c>
      <c r="E2604">
        <f t="shared" ca="1" si="124"/>
        <v>6450</v>
      </c>
      <c r="F2604" t="str">
        <f t="shared" ca="1" si="125"/>
        <v>80+</v>
      </c>
    </row>
    <row r="2605" spans="1:6" x14ac:dyDescent="0.25">
      <c r="A2605">
        <f>'Active Log'!A2607</f>
        <v>0</v>
      </c>
      <c r="D2605">
        <f t="shared" si="123"/>
        <v>0</v>
      </c>
      <c r="E2605">
        <f t="shared" ca="1" si="124"/>
        <v>6450</v>
      </c>
      <c r="F2605" t="str">
        <f t="shared" ca="1" si="125"/>
        <v>80+</v>
      </c>
    </row>
    <row r="2606" spans="1:6" x14ac:dyDescent="0.25">
      <c r="A2606">
        <f>'Active Log'!A2608</f>
        <v>0</v>
      </c>
      <c r="D2606">
        <f t="shared" si="123"/>
        <v>0</v>
      </c>
      <c r="E2606">
        <f t="shared" ca="1" si="124"/>
        <v>6450</v>
      </c>
      <c r="F2606" t="str">
        <f t="shared" ca="1" si="125"/>
        <v>80+</v>
      </c>
    </row>
    <row r="2607" spans="1:6" x14ac:dyDescent="0.25">
      <c r="A2607">
        <f>'Active Log'!A2609</f>
        <v>0</v>
      </c>
      <c r="D2607">
        <f t="shared" si="123"/>
        <v>0</v>
      </c>
      <c r="E2607">
        <f t="shared" ca="1" si="124"/>
        <v>6450</v>
      </c>
      <c r="F2607" t="str">
        <f t="shared" ca="1" si="125"/>
        <v>80+</v>
      </c>
    </row>
    <row r="2608" spans="1:6" x14ac:dyDescent="0.25">
      <c r="A2608">
        <f>'Active Log'!A2610</f>
        <v>0</v>
      </c>
      <c r="D2608">
        <f t="shared" si="123"/>
        <v>0</v>
      </c>
      <c r="E2608">
        <f t="shared" ca="1" si="124"/>
        <v>6450</v>
      </c>
      <c r="F2608" t="str">
        <f t="shared" ca="1" si="125"/>
        <v>80+</v>
      </c>
    </row>
    <row r="2609" spans="1:6" x14ac:dyDescent="0.25">
      <c r="A2609">
        <f>'Active Log'!A2611</f>
        <v>0</v>
      </c>
      <c r="D2609">
        <f t="shared" si="123"/>
        <v>0</v>
      </c>
      <c r="E2609">
        <f t="shared" ca="1" si="124"/>
        <v>6450</v>
      </c>
      <c r="F2609" t="str">
        <f t="shared" ca="1" si="125"/>
        <v>80+</v>
      </c>
    </row>
    <row r="2610" spans="1:6" x14ac:dyDescent="0.25">
      <c r="A2610">
        <f>'Active Log'!A2612</f>
        <v>0</v>
      </c>
      <c r="D2610">
        <f t="shared" si="123"/>
        <v>0</v>
      </c>
      <c r="E2610">
        <f t="shared" ca="1" si="124"/>
        <v>6450</v>
      </c>
      <c r="F2610" t="str">
        <f t="shared" ca="1" si="125"/>
        <v>80+</v>
      </c>
    </row>
    <row r="2611" spans="1:6" x14ac:dyDescent="0.25">
      <c r="A2611">
        <f>'Active Log'!A2613</f>
        <v>0</v>
      </c>
      <c r="D2611">
        <f t="shared" si="123"/>
        <v>0</v>
      </c>
      <c r="E2611">
        <f t="shared" ca="1" si="124"/>
        <v>6450</v>
      </c>
      <c r="F2611" t="str">
        <f t="shared" ca="1" si="125"/>
        <v>80+</v>
      </c>
    </row>
    <row r="2612" spans="1:6" x14ac:dyDescent="0.25">
      <c r="A2612">
        <f>'Active Log'!A2614</f>
        <v>0</v>
      </c>
      <c r="D2612">
        <f t="shared" si="123"/>
        <v>0</v>
      </c>
      <c r="E2612">
        <f t="shared" ca="1" si="124"/>
        <v>6450</v>
      </c>
      <c r="F2612" t="str">
        <f t="shared" ca="1" si="125"/>
        <v>80+</v>
      </c>
    </row>
    <row r="2613" spans="1:6" x14ac:dyDescent="0.25">
      <c r="A2613">
        <f>'Active Log'!A2615</f>
        <v>0</v>
      </c>
      <c r="D2613">
        <f t="shared" si="123"/>
        <v>0</v>
      </c>
      <c r="E2613">
        <f t="shared" ca="1" si="124"/>
        <v>6450</v>
      </c>
      <c r="F2613" t="str">
        <f t="shared" ca="1" si="125"/>
        <v>80+</v>
      </c>
    </row>
    <row r="2614" spans="1:6" x14ac:dyDescent="0.25">
      <c r="A2614">
        <f>'Active Log'!A2616</f>
        <v>0</v>
      </c>
      <c r="D2614">
        <f t="shared" si="123"/>
        <v>0</v>
      </c>
      <c r="E2614">
        <f t="shared" ca="1" si="124"/>
        <v>6450</v>
      </c>
      <c r="F2614" t="str">
        <f t="shared" ca="1" si="125"/>
        <v>80+</v>
      </c>
    </row>
    <row r="2615" spans="1:6" x14ac:dyDescent="0.25">
      <c r="A2615">
        <f>'Active Log'!A2617</f>
        <v>0</v>
      </c>
      <c r="D2615">
        <f t="shared" si="123"/>
        <v>0</v>
      </c>
      <c r="E2615">
        <f t="shared" ca="1" si="124"/>
        <v>6450</v>
      </c>
      <c r="F2615" t="str">
        <f t="shared" ca="1" si="125"/>
        <v>80+</v>
      </c>
    </row>
    <row r="2616" spans="1:6" x14ac:dyDescent="0.25">
      <c r="A2616">
        <f>'Active Log'!A2618</f>
        <v>0</v>
      </c>
      <c r="D2616">
        <f t="shared" si="123"/>
        <v>0</v>
      </c>
      <c r="E2616">
        <f t="shared" ca="1" si="124"/>
        <v>6450</v>
      </c>
      <c r="F2616" t="str">
        <f t="shared" ca="1" si="125"/>
        <v>80+</v>
      </c>
    </row>
    <row r="2617" spans="1:6" x14ac:dyDescent="0.25">
      <c r="A2617">
        <f>'Active Log'!A2619</f>
        <v>0</v>
      </c>
      <c r="D2617">
        <f t="shared" si="123"/>
        <v>0</v>
      </c>
      <c r="E2617">
        <f t="shared" ca="1" si="124"/>
        <v>6450</v>
      </c>
      <c r="F2617" t="str">
        <f t="shared" ca="1" si="125"/>
        <v>80+</v>
      </c>
    </row>
    <row r="2618" spans="1:6" x14ac:dyDescent="0.25">
      <c r="A2618">
        <f>'Active Log'!A2620</f>
        <v>0</v>
      </c>
      <c r="D2618">
        <f t="shared" si="123"/>
        <v>0</v>
      </c>
      <c r="E2618">
        <f t="shared" ca="1" si="124"/>
        <v>6450</v>
      </c>
      <c r="F2618" t="str">
        <f t="shared" ca="1" si="125"/>
        <v>80+</v>
      </c>
    </row>
    <row r="2619" spans="1:6" x14ac:dyDescent="0.25">
      <c r="A2619">
        <f>'Active Log'!A2621</f>
        <v>0</v>
      </c>
      <c r="D2619">
        <f t="shared" si="123"/>
        <v>0</v>
      </c>
      <c r="E2619">
        <f t="shared" ca="1" si="124"/>
        <v>6450</v>
      </c>
      <c r="F2619" t="str">
        <f t="shared" ca="1" si="125"/>
        <v>80+</v>
      </c>
    </row>
    <row r="2620" spans="1:6" x14ac:dyDescent="0.25">
      <c r="A2620">
        <f>'Active Log'!A2622</f>
        <v>0</v>
      </c>
      <c r="D2620">
        <f t="shared" si="123"/>
        <v>0</v>
      </c>
      <c r="E2620">
        <f t="shared" ca="1" si="124"/>
        <v>6450</v>
      </c>
      <c r="F2620" t="str">
        <f t="shared" ca="1" si="125"/>
        <v>80+</v>
      </c>
    </row>
    <row r="2621" spans="1:6" x14ac:dyDescent="0.25">
      <c r="A2621">
        <f>'Active Log'!A2623</f>
        <v>0</v>
      </c>
      <c r="D2621">
        <f t="shared" si="123"/>
        <v>0</v>
      </c>
      <c r="E2621">
        <f t="shared" ca="1" si="124"/>
        <v>6450</v>
      </c>
      <c r="F2621" t="str">
        <f t="shared" ca="1" si="125"/>
        <v>80+</v>
      </c>
    </row>
    <row r="2622" spans="1:6" x14ac:dyDescent="0.25">
      <c r="A2622">
        <f>'Active Log'!A2624</f>
        <v>0</v>
      </c>
      <c r="D2622">
        <f t="shared" si="123"/>
        <v>0</v>
      </c>
      <c r="E2622">
        <f t="shared" ca="1" si="124"/>
        <v>6450</v>
      </c>
      <c r="F2622" t="str">
        <f t="shared" ca="1" si="125"/>
        <v>80+</v>
      </c>
    </row>
    <row r="2623" spans="1:6" x14ac:dyDescent="0.25">
      <c r="A2623">
        <f>'Active Log'!A2625</f>
        <v>0</v>
      </c>
      <c r="D2623">
        <f t="shared" si="123"/>
        <v>0</v>
      </c>
      <c r="E2623">
        <f t="shared" ca="1" si="124"/>
        <v>6450</v>
      </c>
      <c r="F2623" t="str">
        <f t="shared" ca="1" si="125"/>
        <v>80+</v>
      </c>
    </row>
    <row r="2624" spans="1:6" x14ac:dyDescent="0.25">
      <c r="A2624">
        <f>'Active Log'!A2626</f>
        <v>0</v>
      </c>
      <c r="D2624">
        <f t="shared" si="123"/>
        <v>0</v>
      </c>
      <c r="E2624">
        <f t="shared" ca="1" si="124"/>
        <v>6450</v>
      </c>
      <c r="F2624" t="str">
        <f t="shared" ca="1" si="125"/>
        <v>80+</v>
      </c>
    </row>
    <row r="2625" spans="1:6" x14ac:dyDescent="0.25">
      <c r="A2625">
        <f>'Active Log'!A2627</f>
        <v>0</v>
      </c>
      <c r="D2625">
        <f t="shared" si="123"/>
        <v>0</v>
      </c>
      <c r="E2625">
        <f t="shared" ca="1" si="124"/>
        <v>6450</v>
      </c>
      <c r="F2625" t="str">
        <f t="shared" ca="1" si="125"/>
        <v>80+</v>
      </c>
    </row>
    <row r="2626" spans="1:6" x14ac:dyDescent="0.25">
      <c r="A2626">
        <f>'Active Log'!A2628</f>
        <v>0</v>
      </c>
      <c r="D2626">
        <f t="shared" ref="D2626:D2689" si="126">IF(COUNTIFS($A$2:$A$1048576, A2626, $C$2:$C$1048576, "complete")&gt;0, "", _xlfn.MAXIFS($B$2:$B$1048576, $A$2:$A$1048576, A2626, $C$2:$C$1048576, "&lt;&gt;complete"))</f>
        <v>0</v>
      </c>
      <c r="E2626">
        <f t="shared" ref="E2626:E2689" ca="1" si="127">IF(D2626&lt;&gt;"", FLOOR((TODAY()-D2626)/7,1), "")</f>
        <v>6450</v>
      </c>
      <c r="F2626" t="str">
        <f t="shared" ref="F2626:F2689" ca="1" si="128">IF(E2626&lt;&gt;"", VLOOKUP(E2626, $H$2:$I$32, 2, TRUE), "")</f>
        <v>80+</v>
      </c>
    </row>
    <row r="2627" spans="1:6" x14ac:dyDescent="0.25">
      <c r="A2627">
        <f>'Active Log'!A2629</f>
        <v>0</v>
      </c>
      <c r="D2627">
        <f t="shared" si="126"/>
        <v>0</v>
      </c>
      <c r="E2627">
        <f t="shared" ca="1" si="127"/>
        <v>6450</v>
      </c>
      <c r="F2627" t="str">
        <f t="shared" ca="1" si="128"/>
        <v>80+</v>
      </c>
    </row>
    <row r="2628" spans="1:6" x14ac:dyDescent="0.25">
      <c r="A2628">
        <f>'Active Log'!A2630</f>
        <v>0</v>
      </c>
      <c r="D2628">
        <f t="shared" si="126"/>
        <v>0</v>
      </c>
      <c r="E2628">
        <f t="shared" ca="1" si="127"/>
        <v>6450</v>
      </c>
      <c r="F2628" t="str">
        <f t="shared" ca="1" si="128"/>
        <v>80+</v>
      </c>
    </row>
    <row r="2629" spans="1:6" x14ac:dyDescent="0.25">
      <c r="A2629">
        <f>'Active Log'!A2631</f>
        <v>0</v>
      </c>
      <c r="D2629">
        <f t="shared" si="126"/>
        <v>0</v>
      </c>
      <c r="E2629">
        <f t="shared" ca="1" si="127"/>
        <v>6450</v>
      </c>
      <c r="F2629" t="str">
        <f t="shared" ca="1" si="128"/>
        <v>80+</v>
      </c>
    </row>
    <row r="2630" spans="1:6" x14ac:dyDescent="0.25">
      <c r="A2630">
        <f>'Active Log'!A2632</f>
        <v>0</v>
      </c>
      <c r="D2630">
        <f t="shared" si="126"/>
        <v>0</v>
      </c>
      <c r="E2630">
        <f t="shared" ca="1" si="127"/>
        <v>6450</v>
      </c>
      <c r="F2630" t="str">
        <f t="shared" ca="1" si="128"/>
        <v>80+</v>
      </c>
    </row>
    <row r="2631" spans="1:6" x14ac:dyDescent="0.25">
      <c r="A2631">
        <f>'Active Log'!A2633</f>
        <v>0</v>
      </c>
      <c r="D2631">
        <f t="shared" si="126"/>
        <v>0</v>
      </c>
      <c r="E2631">
        <f t="shared" ca="1" si="127"/>
        <v>6450</v>
      </c>
      <c r="F2631" t="str">
        <f t="shared" ca="1" si="128"/>
        <v>80+</v>
      </c>
    </row>
    <row r="2632" spans="1:6" x14ac:dyDescent="0.25">
      <c r="A2632">
        <f>'Active Log'!A2634</f>
        <v>0</v>
      </c>
      <c r="D2632">
        <f t="shared" si="126"/>
        <v>0</v>
      </c>
      <c r="E2632">
        <f t="shared" ca="1" si="127"/>
        <v>6450</v>
      </c>
      <c r="F2632" t="str">
        <f t="shared" ca="1" si="128"/>
        <v>80+</v>
      </c>
    </row>
    <row r="2633" spans="1:6" x14ac:dyDescent="0.25">
      <c r="A2633">
        <f>'Active Log'!A2635</f>
        <v>0</v>
      </c>
      <c r="D2633">
        <f t="shared" si="126"/>
        <v>0</v>
      </c>
      <c r="E2633">
        <f t="shared" ca="1" si="127"/>
        <v>6450</v>
      </c>
      <c r="F2633" t="str">
        <f t="shared" ca="1" si="128"/>
        <v>80+</v>
      </c>
    </row>
    <row r="2634" spans="1:6" x14ac:dyDescent="0.25">
      <c r="A2634">
        <f>'Active Log'!A2636</f>
        <v>0</v>
      </c>
      <c r="D2634">
        <f t="shared" si="126"/>
        <v>0</v>
      </c>
      <c r="E2634">
        <f t="shared" ca="1" si="127"/>
        <v>6450</v>
      </c>
      <c r="F2634" t="str">
        <f t="shared" ca="1" si="128"/>
        <v>80+</v>
      </c>
    </row>
    <row r="2635" spans="1:6" x14ac:dyDescent="0.25">
      <c r="A2635">
        <f>'Active Log'!A2637</f>
        <v>0</v>
      </c>
      <c r="D2635">
        <f t="shared" si="126"/>
        <v>0</v>
      </c>
      <c r="E2635">
        <f t="shared" ca="1" si="127"/>
        <v>6450</v>
      </c>
      <c r="F2635" t="str">
        <f t="shared" ca="1" si="128"/>
        <v>80+</v>
      </c>
    </row>
    <row r="2636" spans="1:6" x14ac:dyDescent="0.25">
      <c r="A2636">
        <f>'Active Log'!A2638</f>
        <v>0</v>
      </c>
      <c r="D2636">
        <f t="shared" si="126"/>
        <v>0</v>
      </c>
      <c r="E2636">
        <f t="shared" ca="1" si="127"/>
        <v>6450</v>
      </c>
      <c r="F2636" t="str">
        <f t="shared" ca="1" si="128"/>
        <v>80+</v>
      </c>
    </row>
    <row r="2637" spans="1:6" x14ac:dyDescent="0.25">
      <c r="A2637">
        <f>'Active Log'!A2639</f>
        <v>0</v>
      </c>
      <c r="D2637">
        <f t="shared" si="126"/>
        <v>0</v>
      </c>
      <c r="E2637">
        <f t="shared" ca="1" si="127"/>
        <v>6450</v>
      </c>
      <c r="F2637" t="str">
        <f t="shared" ca="1" si="128"/>
        <v>80+</v>
      </c>
    </row>
    <row r="2638" spans="1:6" x14ac:dyDescent="0.25">
      <c r="A2638">
        <f>'Active Log'!A2640</f>
        <v>0</v>
      </c>
      <c r="D2638">
        <f t="shared" si="126"/>
        <v>0</v>
      </c>
      <c r="E2638">
        <f t="shared" ca="1" si="127"/>
        <v>6450</v>
      </c>
      <c r="F2638" t="str">
        <f t="shared" ca="1" si="128"/>
        <v>80+</v>
      </c>
    </row>
    <row r="2639" spans="1:6" x14ac:dyDescent="0.25">
      <c r="A2639">
        <f>'Active Log'!A2641</f>
        <v>0</v>
      </c>
      <c r="D2639">
        <f t="shared" si="126"/>
        <v>0</v>
      </c>
      <c r="E2639">
        <f t="shared" ca="1" si="127"/>
        <v>6450</v>
      </c>
      <c r="F2639" t="str">
        <f t="shared" ca="1" si="128"/>
        <v>80+</v>
      </c>
    </row>
    <row r="2640" spans="1:6" x14ac:dyDescent="0.25">
      <c r="A2640">
        <f>'Active Log'!A2642</f>
        <v>0</v>
      </c>
      <c r="D2640">
        <f t="shared" si="126"/>
        <v>0</v>
      </c>
      <c r="E2640">
        <f t="shared" ca="1" si="127"/>
        <v>6450</v>
      </c>
      <c r="F2640" t="str">
        <f t="shared" ca="1" si="128"/>
        <v>80+</v>
      </c>
    </row>
    <row r="2641" spans="1:6" x14ac:dyDescent="0.25">
      <c r="A2641">
        <f>'Active Log'!A2643</f>
        <v>0</v>
      </c>
      <c r="D2641">
        <f t="shared" si="126"/>
        <v>0</v>
      </c>
      <c r="E2641">
        <f t="shared" ca="1" si="127"/>
        <v>6450</v>
      </c>
      <c r="F2641" t="str">
        <f t="shared" ca="1" si="128"/>
        <v>80+</v>
      </c>
    </row>
    <row r="2642" spans="1:6" x14ac:dyDescent="0.25">
      <c r="A2642">
        <f>'Active Log'!A2644</f>
        <v>0</v>
      </c>
      <c r="D2642">
        <f t="shared" si="126"/>
        <v>0</v>
      </c>
      <c r="E2642">
        <f t="shared" ca="1" si="127"/>
        <v>6450</v>
      </c>
      <c r="F2642" t="str">
        <f t="shared" ca="1" si="128"/>
        <v>80+</v>
      </c>
    </row>
    <row r="2643" spans="1:6" x14ac:dyDescent="0.25">
      <c r="A2643">
        <f>'Active Log'!A2645</f>
        <v>0</v>
      </c>
      <c r="D2643">
        <f t="shared" si="126"/>
        <v>0</v>
      </c>
      <c r="E2643">
        <f t="shared" ca="1" si="127"/>
        <v>6450</v>
      </c>
      <c r="F2643" t="str">
        <f t="shared" ca="1" si="128"/>
        <v>80+</v>
      </c>
    </row>
    <row r="2644" spans="1:6" x14ac:dyDescent="0.25">
      <c r="A2644">
        <f>'Active Log'!A2646</f>
        <v>0</v>
      </c>
      <c r="D2644">
        <f t="shared" si="126"/>
        <v>0</v>
      </c>
      <c r="E2644">
        <f t="shared" ca="1" si="127"/>
        <v>6450</v>
      </c>
      <c r="F2644" t="str">
        <f t="shared" ca="1" si="128"/>
        <v>80+</v>
      </c>
    </row>
    <row r="2645" spans="1:6" x14ac:dyDescent="0.25">
      <c r="A2645">
        <f>'Active Log'!A2647</f>
        <v>0</v>
      </c>
      <c r="D2645">
        <f t="shared" si="126"/>
        <v>0</v>
      </c>
      <c r="E2645">
        <f t="shared" ca="1" si="127"/>
        <v>6450</v>
      </c>
      <c r="F2645" t="str">
        <f t="shared" ca="1" si="128"/>
        <v>80+</v>
      </c>
    </row>
    <row r="2646" spans="1:6" x14ac:dyDescent="0.25">
      <c r="A2646">
        <f>'Active Log'!A2648</f>
        <v>0</v>
      </c>
      <c r="D2646">
        <f t="shared" si="126"/>
        <v>0</v>
      </c>
      <c r="E2646">
        <f t="shared" ca="1" si="127"/>
        <v>6450</v>
      </c>
      <c r="F2646" t="str">
        <f t="shared" ca="1" si="128"/>
        <v>80+</v>
      </c>
    </row>
    <row r="2647" spans="1:6" x14ac:dyDescent="0.25">
      <c r="A2647">
        <f>'Active Log'!A2649</f>
        <v>0</v>
      </c>
      <c r="D2647">
        <f t="shared" si="126"/>
        <v>0</v>
      </c>
      <c r="E2647">
        <f t="shared" ca="1" si="127"/>
        <v>6450</v>
      </c>
      <c r="F2647" t="str">
        <f t="shared" ca="1" si="128"/>
        <v>80+</v>
      </c>
    </row>
    <row r="2648" spans="1:6" x14ac:dyDescent="0.25">
      <c r="A2648">
        <f>'Active Log'!A2650</f>
        <v>0</v>
      </c>
      <c r="D2648">
        <f t="shared" si="126"/>
        <v>0</v>
      </c>
      <c r="E2648">
        <f t="shared" ca="1" si="127"/>
        <v>6450</v>
      </c>
      <c r="F2648" t="str">
        <f t="shared" ca="1" si="128"/>
        <v>80+</v>
      </c>
    </row>
    <row r="2649" spans="1:6" x14ac:dyDescent="0.25">
      <c r="A2649">
        <f>'Active Log'!A2651</f>
        <v>0</v>
      </c>
      <c r="D2649">
        <f t="shared" si="126"/>
        <v>0</v>
      </c>
      <c r="E2649">
        <f t="shared" ca="1" si="127"/>
        <v>6450</v>
      </c>
      <c r="F2649" t="str">
        <f t="shared" ca="1" si="128"/>
        <v>80+</v>
      </c>
    </row>
    <row r="2650" spans="1:6" x14ac:dyDescent="0.25">
      <c r="A2650">
        <f>'Active Log'!A2652</f>
        <v>0</v>
      </c>
      <c r="D2650">
        <f t="shared" si="126"/>
        <v>0</v>
      </c>
      <c r="E2650">
        <f t="shared" ca="1" si="127"/>
        <v>6450</v>
      </c>
      <c r="F2650" t="str">
        <f t="shared" ca="1" si="128"/>
        <v>80+</v>
      </c>
    </row>
    <row r="2651" spans="1:6" x14ac:dyDescent="0.25">
      <c r="A2651">
        <f>'Active Log'!A2653</f>
        <v>0</v>
      </c>
      <c r="D2651">
        <f t="shared" si="126"/>
        <v>0</v>
      </c>
      <c r="E2651">
        <f t="shared" ca="1" si="127"/>
        <v>6450</v>
      </c>
      <c r="F2651" t="str">
        <f t="shared" ca="1" si="128"/>
        <v>80+</v>
      </c>
    </row>
    <row r="2652" spans="1:6" x14ac:dyDescent="0.25">
      <c r="A2652">
        <f>'Active Log'!A2654</f>
        <v>0</v>
      </c>
      <c r="D2652">
        <f t="shared" si="126"/>
        <v>0</v>
      </c>
      <c r="E2652">
        <f t="shared" ca="1" si="127"/>
        <v>6450</v>
      </c>
      <c r="F2652" t="str">
        <f t="shared" ca="1" si="128"/>
        <v>80+</v>
      </c>
    </row>
    <row r="2653" spans="1:6" x14ac:dyDescent="0.25">
      <c r="A2653">
        <f>'Active Log'!A2655</f>
        <v>0</v>
      </c>
      <c r="D2653">
        <f t="shared" si="126"/>
        <v>0</v>
      </c>
      <c r="E2653">
        <f t="shared" ca="1" si="127"/>
        <v>6450</v>
      </c>
      <c r="F2653" t="str">
        <f t="shared" ca="1" si="128"/>
        <v>80+</v>
      </c>
    </row>
    <row r="2654" spans="1:6" x14ac:dyDescent="0.25">
      <c r="A2654">
        <f>'Active Log'!A2656</f>
        <v>0</v>
      </c>
      <c r="D2654">
        <f t="shared" si="126"/>
        <v>0</v>
      </c>
      <c r="E2654">
        <f t="shared" ca="1" si="127"/>
        <v>6450</v>
      </c>
      <c r="F2654" t="str">
        <f t="shared" ca="1" si="128"/>
        <v>80+</v>
      </c>
    </row>
    <row r="2655" spans="1:6" x14ac:dyDescent="0.25">
      <c r="A2655">
        <f>'Active Log'!A2657</f>
        <v>0</v>
      </c>
      <c r="D2655">
        <f t="shared" si="126"/>
        <v>0</v>
      </c>
      <c r="E2655">
        <f t="shared" ca="1" si="127"/>
        <v>6450</v>
      </c>
      <c r="F2655" t="str">
        <f t="shared" ca="1" si="128"/>
        <v>80+</v>
      </c>
    </row>
    <row r="2656" spans="1:6" x14ac:dyDescent="0.25">
      <c r="A2656">
        <f>'Active Log'!A2658</f>
        <v>0</v>
      </c>
      <c r="D2656">
        <f t="shared" si="126"/>
        <v>0</v>
      </c>
      <c r="E2656">
        <f t="shared" ca="1" si="127"/>
        <v>6450</v>
      </c>
      <c r="F2656" t="str">
        <f t="shared" ca="1" si="128"/>
        <v>80+</v>
      </c>
    </row>
    <row r="2657" spans="1:6" x14ac:dyDescent="0.25">
      <c r="A2657">
        <f>'Active Log'!A2659</f>
        <v>0</v>
      </c>
      <c r="D2657">
        <f t="shared" si="126"/>
        <v>0</v>
      </c>
      <c r="E2657">
        <f t="shared" ca="1" si="127"/>
        <v>6450</v>
      </c>
      <c r="F2657" t="str">
        <f t="shared" ca="1" si="128"/>
        <v>80+</v>
      </c>
    </row>
    <row r="2658" spans="1:6" x14ac:dyDescent="0.25">
      <c r="A2658">
        <f>'Active Log'!A2660</f>
        <v>0</v>
      </c>
      <c r="D2658">
        <f t="shared" si="126"/>
        <v>0</v>
      </c>
      <c r="E2658">
        <f t="shared" ca="1" si="127"/>
        <v>6450</v>
      </c>
      <c r="F2658" t="str">
        <f t="shared" ca="1" si="128"/>
        <v>80+</v>
      </c>
    </row>
    <row r="2659" spans="1:6" x14ac:dyDescent="0.25">
      <c r="A2659">
        <f>'Active Log'!A2661</f>
        <v>0</v>
      </c>
      <c r="D2659">
        <f t="shared" si="126"/>
        <v>0</v>
      </c>
      <c r="E2659">
        <f t="shared" ca="1" si="127"/>
        <v>6450</v>
      </c>
      <c r="F2659" t="str">
        <f t="shared" ca="1" si="128"/>
        <v>80+</v>
      </c>
    </row>
    <row r="2660" spans="1:6" x14ac:dyDescent="0.25">
      <c r="A2660">
        <f>'Active Log'!A2662</f>
        <v>0</v>
      </c>
      <c r="D2660">
        <f t="shared" si="126"/>
        <v>0</v>
      </c>
      <c r="E2660">
        <f t="shared" ca="1" si="127"/>
        <v>6450</v>
      </c>
      <c r="F2660" t="str">
        <f t="shared" ca="1" si="128"/>
        <v>80+</v>
      </c>
    </row>
    <row r="2661" spans="1:6" x14ac:dyDescent="0.25">
      <c r="A2661">
        <f>'Active Log'!A2663</f>
        <v>0</v>
      </c>
      <c r="D2661">
        <f t="shared" si="126"/>
        <v>0</v>
      </c>
      <c r="E2661">
        <f t="shared" ca="1" si="127"/>
        <v>6450</v>
      </c>
      <c r="F2661" t="str">
        <f t="shared" ca="1" si="128"/>
        <v>80+</v>
      </c>
    </row>
    <row r="2662" spans="1:6" x14ac:dyDescent="0.25">
      <c r="A2662">
        <f>'Active Log'!A2664</f>
        <v>0</v>
      </c>
      <c r="D2662">
        <f t="shared" si="126"/>
        <v>0</v>
      </c>
      <c r="E2662">
        <f t="shared" ca="1" si="127"/>
        <v>6450</v>
      </c>
      <c r="F2662" t="str">
        <f t="shared" ca="1" si="128"/>
        <v>80+</v>
      </c>
    </row>
    <row r="2663" spans="1:6" x14ac:dyDescent="0.25">
      <c r="A2663">
        <f>'Active Log'!A2665</f>
        <v>0</v>
      </c>
      <c r="D2663">
        <f t="shared" si="126"/>
        <v>0</v>
      </c>
      <c r="E2663">
        <f t="shared" ca="1" si="127"/>
        <v>6450</v>
      </c>
      <c r="F2663" t="str">
        <f t="shared" ca="1" si="128"/>
        <v>80+</v>
      </c>
    </row>
    <row r="2664" spans="1:6" x14ac:dyDescent="0.25">
      <c r="A2664">
        <f>'Active Log'!A2666</f>
        <v>0</v>
      </c>
      <c r="D2664">
        <f t="shared" si="126"/>
        <v>0</v>
      </c>
      <c r="E2664">
        <f t="shared" ca="1" si="127"/>
        <v>6450</v>
      </c>
      <c r="F2664" t="str">
        <f t="shared" ca="1" si="128"/>
        <v>80+</v>
      </c>
    </row>
    <row r="2665" spans="1:6" x14ac:dyDescent="0.25">
      <c r="A2665">
        <f>'Active Log'!A2667</f>
        <v>0</v>
      </c>
      <c r="D2665">
        <f t="shared" si="126"/>
        <v>0</v>
      </c>
      <c r="E2665">
        <f t="shared" ca="1" si="127"/>
        <v>6450</v>
      </c>
      <c r="F2665" t="str">
        <f t="shared" ca="1" si="128"/>
        <v>80+</v>
      </c>
    </row>
    <row r="2666" spans="1:6" x14ac:dyDescent="0.25">
      <c r="A2666">
        <f>'Active Log'!A2668</f>
        <v>0</v>
      </c>
      <c r="D2666">
        <f t="shared" si="126"/>
        <v>0</v>
      </c>
      <c r="E2666">
        <f t="shared" ca="1" si="127"/>
        <v>6450</v>
      </c>
      <c r="F2666" t="str">
        <f t="shared" ca="1" si="128"/>
        <v>80+</v>
      </c>
    </row>
    <row r="2667" spans="1:6" x14ac:dyDescent="0.25">
      <c r="A2667">
        <f>'Active Log'!A2669</f>
        <v>0</v>
      </c>
      <c r="D2667">
        <f t="shared" si="126"/>
        <v>0</v>
      </c>
      <c r="E2667">
        <f t="shared" ca="1" si="127"/>
        <v>6450</v>
      </c>
      <c r="F2667" t="str">
        <f t="shared" ca="1" si="128"/>
        <v>80+</v>
      </c>
    </row>
    <row r="2668" spans="1:6" x14ac:dyDescent="0.25">
      <c r="A2668">
        <f>'Active Log'!A2670</f>
        <v>0</v>
      </c>
      <c r="D2668">
        <f t="shared" si="126"/>
        <v>0</v>
      </c>
      <c r="E2668">
        <f t="shared" ca="1" si="127"/>
        <v>6450</v>
      </c>
      <c r="F2668" t="str">
        <f t="shared" ca="1" si="128"/>
        <v>80+</v>
      </c>
    </row>
    <row r="2669" spans="1:6" x14ac:dyDescent="0.25">
      <c r="A2669">
        <f>'Active Log'!A2671</f>
        <v>0</v>
      </c>
      <c r="D2669">
        <f t="shared" si="126"/>
        <v>0</v>
      </c>
      <c r="E2669">
        <f t="shared" ca="1" si="127"/>
        <v>6450</v>
      </c>
      <c r="F2669" t="str">
        <f t="shared" ca="1" si="128"/>
        <v>80+</v>
      </c>
    </row>
    <row r="2670" spans="1:6" x14ac:dyDescent="0.25">
      <c r="A2670">
        <f>'Active Log'!A2672</f>
        <v>0</v>
      </c>
      <c r="D2670">
        <f t="shared" si="126"/>
        <v>0</v>
      </c>
      <c r="E2670">
        <f t="shared" ca="1" si="127"/>
        <v>6450</v>
      </c>
      <c r="F2670" t="str">
        <f t="shared" ca="1" si="128"/>
        <v>80+</v>
      </c>
    </row>
    <row r="2671" spans="1:6" x14ac:dyDescent="0.25">
      <c r="A2671">
        <f>'Active Log'!A2673</f>
        <v>0</v>
      </c>
      <c r="D2671">
        <f t="shared" si="126"/>
        <v>0</v>
      </c>
      <c r="E2671">
        <f t="shared" ca="1" si="127"/>
        <v>6450</v>
      </c>
      <c r="F2671" t="str">
        <f t="shared" ca="1" si="128"/>
        <v>80+</v>
      </c>
    </row>
    <row r="2672" spans="1:6" x14ac:dyDescent="0.25">
      <c r="A2672">
        <f>'Active Log'!A2674</f>
        <v>0</v>
      </c>
      <c r="D2672">
        <f t="shared" si="126"/>
        <v>0</v>
      </c>
      <c r="E2672">
        <f t="shared" ca="1" si="127"/>
        <v>6450</v>
      </c>
      <c r="F2672" t="str">
        <f t="shared" ca="1" si="128"/>
        <v>80+</v>
      </c>
    </row>
    <row r="2673" spans="1:6" x14ac:dyDescent="0.25">
      <c r="A2673">
        <f>'Active Log'!A2675</f>
        <v>0</v>
      </c>
      <c r="D2673">
        <f t="shared" si="126"/>
        <v>0</v>
      </c>
      <c r="E2673">
        <f t="shared" ca="1" si="127"/>
        <v>6450</v>
      </c>
      <c r="F2673" t="str">
        <f t="shared" ca="1" si="128"/>
        <v>80+</v>
      </c>
    </row>
    <row r="2674" spans="1:6" x14ac:dyDescent="0.25">
      <c r="A2674">
        <f>'Active Log'!A2676</f>
        <v>0</v>
      </c>
      <c r="D2674">
        <f t="shared" si="126"/>
        <v>0</v>
      </c>
      <c r="E2674">
        <f t="shared" ca="1" si="127"/>
        <v>6450</v>
      </c>
      <c r="F2674" t="str">
        <f t="shared" ca="1" si="128"/>
        <v>80+</v>
      </c>
    </row>
    <row r="2675" spans="1:6" x14ac:dyDescent="0.25">
      <c r="A2675">
        <f>'Active Log'!A2677</f>
        <v>0</v>
      </c>
      <c r="D2675">
        <f t="shared" si="126"/>
        <v>0</v>
      </c>
      <c r="E2675">
        <f t="shared" ca="1" si="127"/>
        <v>6450</v>
      </c>
      <c r="F2675" t="str">
        <f t="shared" ca="1" si="128"/>
        <v>80+</v>
      </c>
    </row>
    <row r="2676" spans="1:6" x14ac:dyDescent="0.25">
      <c r="A2676">
        <f>'Active Log'!A2678</f>
        <v>0</v>
      </c>
      <c r="D2676">
        <f t="shared" si="126"/>
        <v>0</v>
      </c>
      <c r="E2676">
        <f t="shared" ca="1" si="127"/>
        <v>6450</v>
      </c>
      <c r="F2676" t="str">
        <f t="shared" ca="1" si="128"/>
        <v>80+</v>
      </c>
    </row>
    <row r="2677" spans="1:6" x14ac:dyDescent="0.25">
      <c r="A2677">
        <f>'Active Log'!A2679</f>
        <v>0</v>
      </c>
      <c r="D2677">
        <f t="shared" si="126"/>
        <v>0</v>
      </c>
      <c r="E2677">
        <f t="shared" ca="1" si="127"/>
        <v>6450</v>
      </c>
      <c r="F2677" t="str">
        <f t="shared" ca="1" si="128"/>
        <v>80+</v>
      </c>
    </row>
    <row r="2678" spans="1:6" x14ac:dyDescent="0.25">
      <c r="A2678">
        <f>'Active Log'!A2680</f>
        <v>0</v>
      </c>
      <c r="D2678">
        <f t="shared" si="126"/>
        <v>0</v>
      </c>
      <c r="E2678">
        <f t="shared" ca="1" si="127"/>
        <v>6450</v>
      </c>
      <c r="F2678" t="str">
        <f t="shared" ca="1" si="128"/>
        <v>80+</v>
      </c>
    </row>
    <row r="2679" spans="1:6" x14ac:dyDescent="0.25">
      <c r="A2679">
        <f>'Active Log'!A2681</f>
        <v>0</v>
      </c>
      <c r="D2679">
        <f t="shared" si="126"/>
        <v>0</v>
      </c>
      <c r="E2679">
        <f t="shared" ca="1" si="127"/>
        <v>6450</v>
      </c>
      <c r="F2679" t="str">
        <f t="shared" ca="1" si="128"/>
        <v>80+</v>
      </c>
    </row>
    <row r="2680" spans="1:6" x14ac:dyDescent="0.25">
      <c r="A2680">
        <f>'Active Log'!A2682</f>
        <v>0</v>
      </c>
      <c r="D2680">
        <f t="shared" si="126"/>
        <v>0</v>
      </c>
      <c r="E2680">
        <f t="shared" ca="1" si="127"/>
        <v>6450</v>
      </c>
      <c r="F2680" t="str">
        <f t="shared" ca="1" si="128"/>
        <v>80+</v>
      </c>
    </row>
    <row r="2681" spans="1:6" x14ac:dyDescent="0.25">
      <c r="A2681">
        <f>'Active Log'!A2683</f>
        <v>0</v>
      </c>
      <c r="D2681">
        <f t="shared" si="126"/>
        <v>0</v>
      </c>
      <c r="E2681">
        <f t="shared" ca="1" si="127"/>
        <v>6450</v>
      </c>
      <c r="F2681" t="str">
        <f t="shared" ca="1" si="128"/>
        <v>80+</v>
      </c>
    </row>
    <row r="2682" spans="1:6" x14ac:dyDescent="0.25">
      <c r="A2682">
        <f>'Active Log'!A2684</f>
        <v>0</v>
      </c>
      <c r="D2682">
        <f t="shared" si="126"/>
        <v>0</v>
      </c>
      <c r="E2682">
        <f t="shared" ca="1" si="127"/>
        <v>6450</v>
      </c>
      <c r="F2682" t="str">
        <f t="shared" ca="1" si="128"/>
        <v>80+</v>
      </c>
    </row>
    <row r="2683" spans="1:6" x14ac:dyDescent="0.25">
      <c r="A2683">
        <f>'Active Log'!A2685</f>
        <v>0</v>
      </c>
      <c r="D2683">
        <f t="shared" si="126"/>
        <v>0</v>
      </c>
      <c r="E2683">
        <f t="shared" ca="1" si="127"/>
        <v>6450</v>
      </c>
      <c r="F2683" t="str">
        <f t="shared" ca="1" si="128"/>
        <v>80+</v>
      </c>
    </row>
    <row r="2684" spans="1:6" x14ac:dyDescent="0.25">
      <c r="A2684">
        <f>'Active Log'!A2686</f>
        <v>0</v>
      </c>
      <c r="D2684">
        <f t="shared" si="126"/>
        <v>0</v>
      </c>
      <c r="E2684">
        <f t="shared" ca="1" si="127"/>
        <v>6450</v>
      </c>
      <c r="F2684" t="str">
        <f t="shared" ca="1" si="128"/>
        <v>80+</v>
      </c>
    </row>
    <row r="2685" spans="1:6" x14ac:dyDescent="0.25">
      <c r="A2685">
        <f>'Active Log'!A2687</f>
        <v>0</v>
      </c>
      <c r="D2685">
        <f t="shared" si="126"/>
        <v>0</v>
      </c>
      <c r="E2685">
        <f t="shared" ca="1" si="127"/>
        <v>6450</v>
      </c>
      <c r="F2685" t="str">
        <f t="shared" ca="1" si="128"/>
        <v>80+</v>
      </c>
    </row>
    <row r="2686" spans="1:6" x14ac:dyDescent="0.25">
      <c r="A2686">
        <f>'Active Log'!A2688</f>
        <v>0</v>
      </c>
      <c r="D2686">
        <f t="shared" si="126"/>
        <v>0</v>
      </c>
      <c r="E2686">
        <f t="shared" ca="1" si="127"/>
        <v>6450</v>
      </c>
      <c r="F2686" t="str">
        <f t="shared" ca="1" si="128"/>
        <v>80+</v>
      </c>
    </row>
    <row r="2687" spans="1:6" x14ac:dyDescent="0.25">
      <c r="A2687">
        <f>'Active Log'!A2689</f>
        <v>0</v>
      </c>
      <c r="D2687">
        <f t="shared" si="126"/>
        <v>0</v>
      </c>
      <c r="E2687">
        <f t="shared" ca="1" si="127"/>
        <v>6450</v>
      </c>
      <c r="F2687" t="str">
        <f t="shared" ca="1" si="128"/>
        <v>80+</v>
      </c>
    </row>
    <row r="2688" spans="1:6" x14ac:dyDescent="0.25">
      <c r="A2688">
        <f>'Active Log'!A2690</f>
        <v>0</v>
      </c>
      <c r="D2688">
        <f t="shared" si="126"/>
        <v>0</v>
      </c>
      <c r="E2688">
        <f t="shared" ca="1" si="127"/>
        <v>6450</v>
      </c>
      <c r="F2688" t="str">
        <f t="shared" ca="1" si="128"/>
        <v>80+</v>
      </c>
    </row>
    <row r="2689" spans="1:6" x14ac:dyDescent="0.25">
      <c r="A2689">
        <f>'Active Log'!A2691</f>
        <v>0</v>
      </c>
      <c r="D2689">
        <f t="shared" si="126"/>
        <v>0</v>
      </c>
      <c r="E2689">
        <f t="shared" ca="1" si="127"/>
        <v>6450</v>
      </c>
      <c r="F2689" t="str">
        <f t="shared" ca="1" si="128"/>
        <v>80+</v>
      </c>
    </row>
    <row r="2690" spans="1:6" x14ac:dyDescent="0.25">
      <c r="A2690">
        <f>'Active Log'!A2692</f>
        <v>0</v>
      </c>
      <c r="D2690">
        <f t="shared" ref="D2690:D2753" si="129">IF(COUNTIFS($A$2:$A$1048576, A2690, $C$2:$C$1048576, "complete")&gt;0, "", _xlfn.MAXIFS($B$2:$B$1048576, $A$2:$A$1048576, A2690, $C$2:$C$1048576, "&lt;&gt;complete"))</f>
        <v>0</v>
      </c>
      <c r="E2690">
        <f t="shared" ref="E2690:E2753" ca="1" si="130">IF(D2690&lt;&gt;"", FLOOR((TODAY()-D2690)/7,1), "")</f>
        <v>6450</v>
      </c>
      <c r="F2690" t="str">
        <f t="shared" ref="F2690:F2753" ca="1" si="131">IF(E2690&lt;&gt;"", VLOOKUP(E2690, $H$2:$I$32, 2, TRUE), "")</f>
        <v>80+</v>
      </c>
    </row>
    <row r="2691" spans="1:6" x14ac:dyDescent="0.25">
      <c r="A2691">
        <f>'Active Log'!A2693</f>
        <v>0</v>
      </c>
      <c r="D2691">
        <f t="shared" si="129"/>
        <v>0</v>
      </c>
      <c r="E2691">
        <f t="shared" ca="1" si="130"/>
        <v>6450</v>
      </c>
      <c r="F2691" t="str">
        <f t="shared" ca="1" si="131"/>
        <v>80+</v>
      </c>
    </row>
    <row r="2692" spans="1:6" x14ac:dyDescent="0.25">
      <c r="A2692">
        <f>'Active Log'!A2694</f>
        <v>0</v>
      </c>
      <c r="D2692">
        <f t="shared" si="129"/>
        <v>0</v>
      </c>
      <c r="E2692">
        <f t="shared" ca="1" si="130"/>
        <v>6450</v>
      </c>
      <c r="F2692" t="str">
        <f t="shared" ca="1" si="131"/>
        <v>80+</v>
      </c>
    </row>
    <row r="2693" spans="1:6" x14ac:dyDescent="0.25">
      <c r="A2693">
        <f>'Active Log'!A2695</f>
        <v>0</v>
      </c>
      <c r="D2693">
        <f t="shared" si="129"/>
        <v>0</v>
      </c>
      <c r="E2693">
        <f t="shared" ca="1" si="130"/>
        <v>6450</v>
      </c>
      <c r="F2693" t="str">
        <f t="shared" ca="1" si="131"/>
        <v>80+</v>
      </c>
    </row>
    <row r="2694" spans="1:6" x14ac:dyDescent="0.25">
      <c r="A2694">
        <f>'Active Log'!A2696</f>
        <v>0</v>
      </c>
      <c r="D2694">
        <f t="shared" si="129"/>
        <v>0</v>
      </c>
      <c r="E2694">
        <f t="shared" ca="1" si="130"/>
        <v>6450</v>
      </c>
      <c r="F2694" t="str">
        <f t="shared" ca="1" si="131"/>
        <v>80+</v>
      </c>
    </row>
    <row r="2695" spans="1:6" x14ac:dyDescent="0.25">
      <c r="A2695">
        <f>'Active Log'!A2697</f>
        <v>0</v>
      </c>
      <c r="D2695">
        <f t="shared" si="129"/>
        <v>0</v>
      </c>
      <c r="E2695">
        <f t="shared" ca="1" si="130"/>
        <v>6450</v>
      </c>
      <c r="F2695" t="str">
        <f t="shared" ca="1" si="131"/>
        <v>80+</v>
      </c>
    </row>
    <row r="2696" spans="1:6" x14ac:dyDescent="0.25">
      <c r="A2696">
        <f>'Active Log'!A2698</f>
        <v>0</v>
      </c>
      <c r="D2696">
        <f t="shared" si="129"/>
        <v>0</v>
      </c>
      <c r="E2696">
        <f t="shared" ca="1" si="130"/>
        <v>6450</v>
      </c>
      <c r="F2696" t="str">
        <f t="shared" ca="1" si="131"/>
        <v>80+</v>
      </c>
    </row>
    <row r="2697" spans="1:6" x14ac:dyDescent="0.25">
      <c r="A2697">
        <f>'Active Log'!A2699</f>
        <v>0</v>
      </c>
      <c r="D2697">
        <f t="shared" si="129"/>
        <v>0</v>
      </c>
      <c r="E2697">
        <f t="shared" ca="1" si="130"/>
        <v>6450</v>
      </c>
      <c r="F2697" t="str">
        <f t="shared" ca="1" si="131"/>
        <v>80+</v>
      </c>
    </row>
    <row r="2698" spans="1:6" x14ac:dyDescent="0.25">
      <c r="A2698">
        <f>'Active Log'!A2700</f>
        <v>0</v>
      </c>
      <c r="D2698">
        <f t="shared" si="129"/>
        <v>0</v>
      </c>
      <c r="E2698">
        <f t="shared" ca="1" si="130"/>
        <v>6450</v>
      </c>
      <c r="F2698" t="str">
        <f t="shared" ca="1" si="131"/>
        <v>80+</v>
      </c>
    </row>
    <row r="2699" spans="1:6" x14ac:dyDescent="0.25">
      <c r="A2699">
        <f>'Active Log'!A2701</f>
        <v>0</v>
      </c>
      <c r="D2699">
        <f t="shared" si="129"/>
        <v>0</v>
      </c>
      <c r="E2699">
        <f t="shared" ca="1" si="130"/>
        <v>6450</v>
      </c>
      <c r="F2699" t="str">
        <f t="shared" ca="1" si="131"/>
        <v>80+</v>
      </c>
    </row>
    <row r="2700" spans="1:6" x14ac:dyDescent="0.25">
      <c r="A2700">
        <f>'Active Log'!A2702</f>
        <v>0</v>
      </c>
      <c r="D2700">
        <f t="shared" si="129"/>
        <v>0</v>
      </c>
      <c r="E2700">
        <f t="shared" ca="1" si="130"/>
        <v>6450</v>
      </c>
      <c r="F2700" t="str">
        <f t="shared" ca="1" si="131"/>
        <v>80+</v>
      </c>
    </row>
    <row r="2701" spans="1:6" x14ac:dyDescent="0.25">
      <c r="A2701">
        <f>'Active Log'!A2703</f>
        <v>0</v>
      </c>
      <c r="D2701">
        <f t="shared" si="129"/>
        <v>0</v>
      </c>
      <c r="E2701">
        <f t="shared" ca="1" si="130"/>
        <v>6450</v>
      </c>
      <c r="F2701" t="str">
        <f t="shared" ca="1" si="131"/>
        <v>80+</v>
      </c>
    </row>
    <row r="2702" spans="1:6" x14ac:dyDescent="0.25">
      <c r="A2702">
        <f>'Active Log'!A2704</f>
        <v>0</v>
      </c>
      <c r="D2702">
        <f t="shared" si="129"/>
        <v>0</v>
      </c>
      <c r="E2702">
        <f t="shared" ca="1" si="130"/>
        <v>6450</v>
      </c>
      <c r="F2702" t="str">
        <f t="shared" ca="1" si="131"/>
        <v>80+</v>
      </c>
    </row>
    <row r="2703" spans="1:6" x14ac:dyDescent="0.25">
      <c r="A2703">
        <f>'Active Log'!A2705</f>
        <v>0</v>
      </c>
      <c r="D2703">
        <f t="shared" si="129"/>
        <v>0</v>
      </c>
      <c r="E2703">
        <f t="shared" ca="1" si="130"/>
        <v>6450</v>
      </c>
      <c r="F2703" t="str">
        <f t="shared" ca="1" si="131"/>
        <v>80+</v>
      </c>
    </row>
    <row r="2704" spans="1:6" x14ac:dyDescent="0.25">
      <c r="A2704">
        <f>'Active Log'!A2706</f>
        <v>0</v>
      </c>
      <c r="D2704">
        <f t="shared" si="129"/>
        <v>0</v>
      </c>
      <c r="E2704">
        <f t="shared" ca="1" si="130"/>
        <v>6450</v>
      </c>
      <c r="F2704" t="str">
        <f t="shared" ca="1" si="131"/>
        <v>80+</v>
      </c>
    </row>
    <row r="2705" spans="1:6" x14ac:dyDescent="0.25">
      <c r="A2705">
        <f>'Active Log'!A2707</f>
        <v>0</v>
      </c>
      <c r="D2705">
        <f t="shared" si="129"/>
        <v>0</v>
      </c>
      <c r="E2705">
        <f t="shared" ca="1" si="130"/>
        <v>6450</v>
      </c>
      <c r="F2705" t="str">
        <f t="shared" ca="1" si="131"/>
        <v>80+</v>
      </c>
    </row>
    <row r="2706" spans="1:6" x14ac:dyDescent="0.25">
      <c r="A2706">
        <f>'Active Log'!A2708</f>
        <v>0</v>
      </c>
      <c r="D2706">
        <f t="shared" si="129"/>
        <v>0</v>
      </c>
      <c r="E2706">
        <f t="shared" ca="1" si="130"/>
        <v>6450</v>
      </c>
      <c r="F2706" t="str">
        <f t="shared" ca="1" si="131"/>
        <v>80+</v>
      </c>
    </row>
    <row r="2707" spans="1:6" x14ac:dyDescent="0.25">
      <c r="A2707">
        <f>'Active Log'!A2709</f>
        <v>0</v>
      </c>
      <c r="D2707">
        <f t="shared" si="129"/>
        <v>0</v>
      </c>
      <c r="E2707">
        <f t="shared" ca="1" si="130"/>
        <v>6450</v>
      </c>
      <c r="F2707" t="str">
        <f t="shared" ca="1" si="131"/>
        <v>80+</v>
      </c>
    </row>
    <row r="2708" spans="1:6" x14ac:dyDescent="0.25">
      <c r="A2708">
        <f>'Active Log'!A2710</f>
        <v>0</v>
      </c>
      <c r="D2708">
        <f t="shared" si="129"/>
        <v>0</v>
      </c>
      <c r="E2708">
        <f t="shared" ca="1" si="130"/>
        <v>6450</v>
      </c>
      <c r="F2708" t="str">
        <f t="shared" ca="1" si="131"/>
        <v>80+</v>
      </c>
    </row>
    <row r="2709" spans="1:6" x14ac:dyDescent="0.25">
      <c r="A2709">
        <f>'Active Log'!A2711</f>
        <v>0</v>
      </c>
      <c r="D2709">
        <f t="shared" si="129"/>
        <v>0</v>
      </c>
      <c r="E2709">
        <f t="shared" ca="1" si="130"/>
        <v>6450</v>
      </c>
      <c r="F2709" t="str">
        <f t="shared" ca="1" si="131"/>
        <v>80+</v>
      </c>
    </row>
    <row r="2710" spans="1:6" x14ac:dyDescent="0.25">
      <c r="A2710">
        <f>'Active Log'!A2712</f>
        <v>0</v>
      </c>
      <c r="D2710">
        <f t="shared" si="129"/>
        <v>0</v>
      </c>
      <c r="E2710">
        <f t="shared" ca="1" si="130"/>
        <v>6450</v>
      </c>
      <c r="F2710" t="str">
        <f t="shared" ca="1" si="131"/>
        <v>80+</v>
      </c>
    </row>
    <row r="2711" spans="1:6" x14ac:dyDescent="0.25">
      <c r="A2711">
        <f>'Active Log'!A2713</f>
        <v>0</v>
      </c>
      <c r="D2711">
        <f t="shared" si="129"/>
        <v>0</v>
      </c>
      <c r="E2711">
        <f t="shared" ca="1" si="130"/>
        <v>6450</v>
      </c>
      <c r="F2711" t="str">
        <f t="shared" ca="1" si="131"/>
        <v>80+</v>
      </c>
    </row>
    <row r="2712" spans="1:6" x14ac:dyDescent="0.25">
      <c r="A2712">
        <f>'Active Log'!A2714</f>
        <v>0</v>
      </c>
      <c r="D2712">
        <f t="shared" si="129"/>
        <v>0</v>
      </c>
      <c r="E2712">
        <f t="shared" ca="1" si="130"/>
        <v>6450</v>
      </c>
      <c r="F2712" t="str">
        <f t="shared" ca="1" si="131"/>
        <v>80+</v>
      </c>
    </row>
    <row r="2713" spans="1:6" x14ac:dyDescent="0.25">
      <c r="A2713">
        <f>'Active Log'!A2715</f>
        <v>0</v>
      </c>
      <c r="D2713">
        <f t="shared" si="129"/>
        <v>0</v>
      </c>
      <c r="E2713">
        <f t="shared" ca="1" si="130"/>
        <v>6450</v>
      </c>
      <c r="F2713" t="str">
        <f t="shared" ca="1" si="131"/>
        <v>80+</v>
      </c>
    </row>
    <row r="2714" spans="1:6" x14ac:dyDescent="0.25">
      <c r="A2714">
        <f>'Active Log'!A2716</f>
        <v>0</v>
      </c>
      <c r="D2714">
        <f t="shared" si="129"/>
        <v>0</v>
      </c>
      <c r="E2714">
        <f t="shared" ca="1" si="130"/>
        <v>6450</v>
      </c>
      <c r="F2714" t="str">
        <f t="shared" ca="1" si="131"/>
        <v>80+</v>
      </c>
    </row>
    <row r="2715" spans="1:6" x14ac:dyDescent="0.25">
      <c r="A2715">
        <f>'Active Log'!A2717</f>
        <v>0</v>
      </c>
      <c r="D2715">
        <f t="shared" si="129"/>
        <v>0</v>
      </c>
      <c r="E2715">
        <f t="shared" ca="1" si="130"/>
        <v>6450</v>
      </c>
      <c r="F2715" t="str">
        <f t="shared" ca="1" si="131"/>
        <v>80+</v>
      </c>
    </row>
    <row r="2716" spans="1:6" x14ac:dyDescent="0.25">
      <c r="A2716">
        <f>'Active Log'!A2718</f>
        <v>0</v>
      </c>
      <c r="D2716">
        <f t="shared" si="129"/>
        <v>0</v>
      </c>
      <c r="E2716">
        <f t="shared" ca="1" si="130"/>
        <v>6450</v>
      </c>
      <c r="F2716" t="str">
        <f t="shared" ca="1" si="131"/>
        <v>80+</v>
      </c>
    </row>
    <row r="2717" spans="1:6" x14ac:dyDescent="0.25">
      <c r="A2717">
        <f>'Active Log'!A2719</f>
        <v>0</v>
      </c>
      <c r="D2717">
        <f t="shared" si="129"/>
        <v>0</v>
      </c>
      <c r="E2717">
        <f t="shared" ca="1" si="130"/>
        <v>6450</v>
      </c>
      <c r="F2717" t="str">
        <f t="shared" ca="1" si="131"/>
        <v>80+</v>
      </c>
    </row>
    <row r="2718" spans="1:6" x14ac:dyDescent="0.25">
      <c r="A2718">
        <f>'Active Log'!A2720</f>
        <v>0</v>
      </c>
      <c r="D2718">
        <f t="shared" si="129"/>
        <v>0</v>
      </c>
      <c r="E2718">
        <f t="shared" ca="1" si="130"/>
        <v>6450</v>
      </c>
      <c r="F2718" t="str">
        <f t="shared" ca="1" si="131"/>
        <v>80+</v>
      </c>
    </row>
    <row r="2719" spans="1:6" x14ac:dyDescent="0.25">
      <c r="A2719">
        <f>'Active Log'!A2721</f>
        <v>0</v>
      </c>
      <c r="D2719">
        <f t="shared" si="129"/>
        <v>0</v>
      </c>
      <c r="E2719">
        <f t="shared" ca="1" si="130"/>
        <v>6450</v>
      </c>
      <c r="F2719" t="str">
        <f t="shared" ca="1" si="131"/>
        <v>80+</v>
      </c>
    </row>
    <row r="2720" spans="1:6" x14ac:dyDescent="0.25">
      <c r="A2720">
        <f>'Active Log'!A2722</f>
        <v>0</v>
      </c>
      <c r="D2720">
        <f t="shared" si="129"/>
        <v>0</v>
      </c>
      <c r="E2720">
        <f t="shared" ca="1" si="130"/>
        <v>6450</v>
      </c>
      <c r="F2720" t="str">
        <f t="shared" ca="1" si="131"/>
        <v>80+</v>
      </c>
    </row>
    <row r="2721" spans="1:6" x14ac:dyDescent="0.25">
      <c r="A2721">
        <f>'Active Log'!A2723</f>
        <v>0</v>
      </c>
      <c r="D2721">
        <f t="shared" si="129"/>
        <v>0</v>
      </c>
      <c r="E2721">
        <f t="shared" ca="1" si="130"/>
        <v>6450</v>
      </c>
      <c r="F2721" t="str">
        <f t="shared" ca="1" si="131"/>
        <v>80+</v>
      </c>
    </row>
    <row r="2722" spans="1:6" x14ac:dyDescent="0.25">
      <c r="A2722">
        <f>'Active Log'!A2724</f>
        <v>0</v>
      </c>
      <c r="D2722">
        <f t="shared" si="129"/>
        <v>0</v>
      </c>
      <c r="E2722">
        <f t="shared" ca="1" si="130"/>
        <v>6450</v>
      </c>
      <c r="F2722" t="str">
        <f t="shared" ca="1" si="131"/>
        <v>80+</v>
      </c>
    </row>
    <row r="2723" spans="1:6" x14ac:dyDescent="0.25">
      <c r="A2723">
        <f>'Active Log'!A2725</f>
        <v>0</v>
      </c>
      <c r="D2723">
        <f t="shared" si="129"/>
        <v>0</v>
      </c>
      <c r="E2723">
        <f t="shared" ca="1" si="130"/>
        <v>6450</v>
      </c>
      <c r="F2723" t="str">
        <f t="shared" ca="1" si="131"/>
        <v>80+</v>
      </c>
    </row>
    <row r="2724" spans="1:6" x14ac:dyDescent="0.25">
      <c r="A2724">
        <f>'Active Log'!A2726</f>
        <v>0</v>
      </c>
      <c r="D2724">
        <f t="shared" si="129"/>
        <v>0</v>
      </c>
      <c r="E2724">
        <f t="shared" ca="1" si="130"/>
        <v>6450</v>
      </c>
      <c r="F2724" t="str">
        <f t="shared" ca="1" si="131"/>
        <v>80+</v>
      </c>
    </row>
    <row r="2725" spans="1:6" x14ac:dyDescent="0.25">
      <c r="A2725">
        <f>'Active Log'!A2727</f>
        <v>0</v>
      </c>
      <c r="D2725">
        <f t="shared" si="129"/>
        <v>0</v>
      </c>
      <c r="E2725">
        <f t="shared" ca="1" si="130"/>
        <v>6450</v>
      </c>
      <c r="F2725" t="str">
        <f t="shared" ca="1" si="131"/>
        <v>80+</v>
      </c>
    </row>
    <row r="2726" spans="1:6" x14ac:dyDescent="0.25">
      <c r="A2726">
        <f>'Active Log'!A2728</f>
        <v>0</v>
      </c>
      <c r="D2726">
        <f t="shared" si="129"/>
        <v>0</v>
      </c>
      <c r="E2726">
        <f t="shared" ca="1" si="130"/>
        <v>6450</v>
      </c>
      <c r="F2726" t="str">
        <f t="shared" ca="1" si="131"/>
        <v>80+</v>
      </c>
    </row>
    <row r="2727" spans="1:6" x14ac:dyDescent="0.25">
      <c r="A2727">
        <f>'Active Log'!A2729</f>
        <v>0</v>
      </c>
      <c r="D2727">
        <f t="shared" si="129"/>
        <v>0</v>
      </c>
      <c r="E2727">
        <f t="shared" ca="1" si="130"/>
        <v>6450</v>
      </c>
      <c r="F2727" t="str">
        <f t="shared" ca="1" si="131"/>
        <v>80+</v>
      </c>
    </row>
    <row r="2728" spans="1:6" x14ac:dyDescent="0.25">
      <c r="A2728">
        <f>'Active Log'!A2730</f>
        <v>0</v>
      </c>
      <c r="D2728">
        <f t="shared" si="129"/>
        <v>0</v>
      </c>
      <c r="E2728">
        <f t="shared" ca="1" si="130"/>
        <v>6450</v>
      </c>
      <c r="F2728" t="str">
        <f t="shared" ca="1" si="131"/>
        <v>80+</v>
      </c>
    </row>
    <row r="2729" spans="1:6" x14ac:dyDescent="0.25">
      <c r="A2729">
        <f>'Active Log'!A2731</f>
        <v>0</v>
      </c>
      <c r="D2729">
        <f t="shared" si="129"/>
        <v>0</v>
      </c>
      <c r="E2729">
        <f t="shared" ca="1" si="130"/>
        <v>6450</v>
      </c>
      <c r="F2729" t="str">
        <f t="shared" ca="1" si="131"/>
        <v>80+</v>
      </c>
    </row>
    <row r="2730" spans="1:6" x14ac:dyDescent="0.25">
      <c r="A2730">
        <f>'Active Log'!A2732</f>
        <v>0</v>
      </c>
      <c r="D2730">
        <f t="shared" si="129"/>
        <v>0</v>
      </c>
      <c r="E2730">
        <f t="shared" ca="1" si="130"/>
        <v>6450</v>
      </c>
      <c r="F2730" t="str">
        <f t="shared" ca="1" si="131"/>
        <v>80+</v>
      </c>
    </row>
    <row r="2731" spans="1:6" x14ac:dyDescent="0.25">
      <c r="A2731">
        <f>'Active Log'!A2733</f>
        <v>0</v>
      </c>
      <c r="D2731">
        <f t="shared" si="129"/>
        <v>0</v>
      </c>
      <c r="E2731">
        <f t="shared" ca="1" si="130"/>
        <v>6450</v>
      </c>
      <c r="F2731" t="str">
        <f t="shared" ca="1" si="131"/>
        <v>80+</v>
      </c>
    </row>
    <row r="2732" spans="1:6" x14ac:dyDescent="0.25">
      <c r="A2732">
        <f>'Active Log'!A2734</f>
        <v>0</v>
      </c>
      <c r="D2732">
        <f t="shared" si="129"/>
        <v>0</v>
      </c>
      <c r="E2732">
        <f t="shared" ca="1" si="130"/>
        <v>6450</v>
      </c>
      <c r="F2732" t="str">
        <f t="shared" ca="1" si="131"/>
        <v>80+</v>
      </c>
    </row>
    <row r="2733" spans="1:6" x14ac:dyDescent="0.25">
      <c r="A2733">
        <f>'Active Log'!A2735</f>
        <v>0</v>
      </c>
      <c r="D2733">
        <f t="shared" si="129"/>
        <v>0</v>
      </c>
      <c r="E2733">
        <f t="shared" ca="1" si="130"/>
        <v>6450</v>
      </c>
      <c r="F2733" t="str">
        <f t="shared" ca="1" si="131"/>
        <v>80+</v>
      </c>
    </row>
    <row r="2734" spans="1:6" x14ac:dyDescent="0.25">
      <c r="A2734">
        <f>'Active Log'!A2736</f>
        <v>0</v>
      </c>
      <c r="D2734">
        <f t="shared" si="129"/>
        <v>0</v>
      </c>
      <c r="E2734">
        <f t="shared" ca="1" si="130"/>
        <v>6450</v>
      </c>
      <c r="F2734" t="str">
        <f t="shared" ca="1" si="131"/>
        <v>80+</v>
      </c>
    </row>
    <row r="2735" spans="1:6" x14ac:dyDescent="0.25">
      <c r="A2735">
        <f>'Active Log'!A2737</f>
        <v>0</v>
      </c>
      <c r="D2735">
        <f t="shared" si="129"/>
        <v>0</v>
      </c>
      <c r="E2735">
        <f t="shared" ca="1" si="130"/>
        <v>6450</v>
      </c>
      <c r="F2735" t="str">
        <f t="shared" ca="1" si="131"/>
        <v>80+</v>
      </c>
    </row>
    <row r="2736" spans="1:6" x14ac:dyDescent="0.25">
      <c r="A2736">
        <f>'Active Log'!A2738</f>
        <v>0</v>
      </c>
      <c r="D2736">
        <f t="shared" si="129"/>
        <v>0</v>
      </c>
      <c r="E2736">
        <f t="shared" ca="1" si="130"/>
        <v>6450</v>
      </c>
      <c r="F2736" t="str">
        <f t="shared" ca="1" si="131"/>
        <v>80+</v>
      </c>
    </row>
    <row r="2737" spans="1:6" x14ac:dyDescent="0.25">
      <c r="A2737">
        <f>'Active Log'!A2739</f>
        <v>0</v>
      </c>
      <c r="D2737">
        <f t="shared" si="129"/>
        <v>0</v>
      </c>
      <c r="E2737">
        <f t="shared" ca="1" si="130"/>
        <v>6450</v>
      </c>
      <c r="F2737" t="str">
        <f t="shared" ca="1" si="131"/>
        <v>80+</v>
      </c>
    </row>
    <row r="2738" spans="1:6" x14ac:dyDescent="0.25">
      <c r="A2738">
        <f>'Active Log'!A2740</f>
        <v>0</v>
      </c>
      <c r="D2738">
        <f t="shared" si="129"/>
        <v>0</v>
      </c>
      <c r="E2738">
        <f t="shared" ca="1" si="130"/>
        <v>6450</v>
      </c>
      <c r="F2738" t="str">
        <f t="shared" ca="1" si="131"/>
        <v>80+</v>
      </c>
    </row>
    <row r="2739" spans="1:6" x14ac:dyDescent="0.25">
      <c r="A2739">
        <f>'Active Log'!A2741</f>
        <v>0</v>
      </c>
      <c r="D2739">
        <f t="shared" si="129"/>
        <v>0</v>
      </c>
      <c r="E2739">
        <f t="shared" ca="1" si="130"/>
        <v>6450</v>
      </c>
      <c r="F2739" t="str">
        <f t="shared" ca="1" si="131"/>
        <v>80+</v>
      </c>
    </row>
    <row r="2740" spans="1:6" x14ac:dyDescent="0.25">
      <c r="A2740">
        <f>'Active Log'!A2742</f>
        <v>0</v>
      </c>
      <c r="D2740">
        <f t="shared" si="129"/>
        <v>0</v>
      </c>
      <c r="E2740">
        <f t="shared" ca="1" si="130"/>
        <v>6450</v>
      </c>
      <c r="F2740" t="str">
        <f t="shared" ca="1" si="131"/>
        <v>80+</v>
      </c>
    </row>
    <row r="2741" spans="1:6" x14ac:dyDescent="0.25">
      <c r="A2741">
        <f>'Active Log'!A2743</f>
        <v>0</v>
      </c>
      <c r="D2741">
        <f t="shared" si="129"/>
        <v>0</v>
      </c>
      <c r="E2741">
        <f t="shared" ca="1" si="130"/>
        <v>6450</v>
      </c>
      <c r="F2741" t="str">
        <f t="shared" ca="1" si="131"/>
        <v>80+</v>
      </c>
    </row>
    <row r="2742" spans="1:6" x14ac:dyDescent="0.25">
      <c r="A2742">
        <f>'Active Log'!A2744</f>
        <v>0</v>
      </c>
      <c r="D2742">
        <f t="shared" si="129"/>
        <v>0</v>
      </c>
      <c r="E2742">
        <f t="shared" ca="1" si="130"/>
        <v>6450</v>
      </c>
      <c r="F2742" t="str">
        <f t="shared" ca="1" si="131"/>
        <v>80+</v>
      </c>
    </row>
    <row r="2743" spans="1:6" x14ac:dyDescent="0.25">
      <c r="A2743">
        <f>'Active Log'!A2745</f>
        <v>0</v>
      </c>
      <c r="D2743">
        <f t="shared" si="129"/>
        <v>0</v>
      </c>
      <c r="E2743">
        <f t="shared" ca="1" si="130"/>
        <v>6450</v>
      </c>
      <c r="F2743" t="str">
        <f t="shared" ca="1" si="131"/>
        <v>80+</v>
      </c>
    </row>
    <row r="2744" spans="1:6" x14ac:dyDescent="0.25">
      <c r="A2744">
        <f>'Active Log'!A2746</f>
        <v>0</v>
      </c>
      <c r="D2744">
        <f t="shared" si="129"/>
        <v>0</v>
      </c>
      <c r="E2744">
        <f t="shared" ca="1" si="130"/>
        <v>6450</v>
      </c>
      <c r="F2744" t="str">
        <f t="shared" ca="1" si="131"/>
        <v>80+</v>
      </c>
    </row>
    <row r="2745" spans="1:6" x14ac:dyDescent="0.25">
      <c r="A2745">
        <f>'Active Log'!A2747</f>
        <v>0</v>
      </c>
      <c r="D2745">
        <f t="shared" si="129"/>
        <v>0</v>
      </c>
      <c r="E2745">
        <f t="shared" ca="1" si="130"/>
        <v>6450</v>
      </c>
      <c r="F2745" t="str">
        <f t="shared" ca="1" si="131"/>
        <v>80+</v>
      </c>
    </row>
    <row r="2746" spans="1:6" x14ac:dyDescent="0.25">
      <c r="A2746">
        <f>'Active Log'!A2748</f>
        <v>0</v>
      </c>
      <c r="D2746">
        <f t="shared" si="129"/>
        <v>0</v>
      </c>
      <c r="E2746">
        <f t="shared" ca="1" si="130"/>
        <v>6450</v>
      </c>
      <c r="F2746" t="str">
        <f t="shared" ca="1" si="131"/>
        <v>80+</v>
      </c>
    </row>
    <row r="2747" spans="1:6" x14ac:dyDescent="0.25">
      <c r="A2747">
        <f>'Active Log'!A2749</f>
        <v>0</v>
      </c>
      <c r="D2747">
        <f t="shared" si="129"/>
        <v>0</v>
      </c>
      <c r="E2747">
        <f t="shared" ca="1" si="130"/>
        <v>6450</v>
      </c>
      <c r="F2747" t="str">
        <f t="shared" ca="1" si="131"/>
        <v>80+</v>
      </c>
    </row>
    <row r="2748" spans="1:6" x14ac:dyDescent="0.25">
      <c r="A2748">
        <f>'Active Log'!A2750</f>
        <v>0</v>
      </c>
      <c r="D2748">
        <f t="shared" si="129"/>
        <v>0</v>
      </c>
      <c r="E2748">
        <f t="shared" ca="1" si="130"/>
        <v>6450</v>
      </c>
      <c r="F2748" t="str">
        <f t="shared" ca="1" si="131"/>
        <v>80+</v>
      </c>
    </row>
    <row r="2749" spans="1:6" x14ac:dyDescent="0.25">
      <c r="A2749">
        <f>'Active Log'!A2751</f>
        <v>0</v>
      </c>
      <c r="D2749">
        <f t="shared" si="129"/>
        <v>0</v>
      </c>
      <c r="E2749">
        <f t="shared" ca="1" si="130"/>
        <v>6450</v>
      </c>
      <c r="F2749" t="str">
        <f t="shared" ca="1" si="131"/>
        <v>80+</v>
      </c>
    </row>
    <row r="2750" spans="1:6" x14ac:dyDescent="0.25">
      <c r="A2750">
        <f>'Active Log'!A2752</f>
        <v>0</v>
      </c>
      <c r="D2750">
        <f t="shared" si="129"/>
        <v>0</v>
      </c>
      <c r="E2750">
        <f t="shared" ca="1" si="130"/>
        <v>6450</v>
      </c>
      <c r="F2750" t="str">
        <f t="shared" ca="1" si="131"/>
        <v>80+</v>
      </c>
    </row>
    <row r="2751" spans="1:6" x14ac:dyDescent="0.25">
      <c r="A2751">
        <f>'Active Log'!A2753</f>
        <v>0</v>
      </c>
      <c r="D2751">
        <f t="shared" si="129"/>
        <v>0</v>
      </c>
      <c r="E2751">
        <f t="shared" ca="1" si="130"/>
        <v>6450</v>
      </c>
      <c r="F2751" t="str">
        <f t="shared" ca="1" si="131"/>
        <v>80+</v>
      </c>
    </row>
    <row r="2752" spans="1:6" x14ac:dyDescent="0.25">
      <c r="A2752">
        <f>'Active Log'!A2754</f>
        <v>0</v>
      </c>
      <c r="D2752">
        <f t="shared" si="129"/>
        <v>0</v>
      </c>
      <c r="E2752">
        <f t="shared" ca="1" si="130"/>
        <v>6450</v>
      </c>
      <c r="F2752" t="str">
        <f t="shared" ca="1" si="131"/>
        <v>80+</v>
      </c>
    </row>
    <row r="2753" spans="1:6" x14ac:dyDescent="0.25">
      <c r="A2753">
        <f>'Active Log'!A2755</f>
        <v>0</v>
      </c>
      <c r="D2753">
        <f t="shared" si="129"/>
        <v>0</v>
      </c>
      <c r="E2753">
        <f t="shared" ca="1" si="130"/>
        <v>6450</v>
      </c>
      <c r="F2753" t="str">
        <f t="shared" ca="1" si="131"/>
        <v>80+</v>
      </c>
    </row>
    <row r="2754" spans="1:6" x14ac:dyDescent="0.25">
      <c r="A2754">
        <f>'Active Log'!A2756</f>
        <v>0</v>
      </c>
      <c r="D2754">
        <f t="shared" ref="D2754:D2817" si="132">IF(COUNTIFS($A$2:$A$1048576, A2754, $C$2:$C$1048576, "complete")&gt;0, "", _xlfn.MAXIFS($B$2:$B$1048576, $A$2:$A$1048576, A2754, $C$2:$C$1048576, "&lt;&gt;complete"))</f>
        <v>0</v>
      </c>
      <c r="E2754">
        <f t="shared" ref="E2754:E2817" ca="1" si="133">IF(D2754&lt;&gt;"", FLOOR((TODAY()-D2754)/7,1), "")</f>
        <v>6450</v>
      </c>
      <c r="F2754" t="str">
        <f t="shared" ref="F2754:F2817" ca="1" si="134">IF(E2754&lt;&gt;"", VLOOKUP(E2754, $H$2:$I$32, 2, TRUE), "")</f>
        <v>80+</v>
      </c>
    </row>
    <row r="2755" spans="1:6" x14ac:dyDescent="0.25">
      <c r="A2755">
        <f>'Active Log'!A2757</f>
        <v>0</v>
      </c>
      <c r="D2755">
        <f t="shared" si="132"/>
        <v>0</v>
      </c>
      <c r="E2755">
        <f t="shared" ca="1" si="133"/>
        <v>6450</v>
      </c>
      <c r="F2755" t="str">
        <f t="shared" ca="1" si="134"/>
        <v>80+</v>
      </c>
    </row>
    <row r="2756" spans="1:6" x14ac:dyDescent="0.25">
      <c r="A2756">
        <f>'Active Log'!A2758</f>
        <v>0</v>
      </c>
      <c r="D2756">
        <f t="shared" si="132"/>
        <v>0</v>
      </c>
      <c r="E2756">
        <f t="shared" ca="1" si="133"/>
        <v>6450</v>
      </c>
      <c r="F2756" t="str">
        <f t="shared" ca="1" si="134"/>
        <v>80+</v>
      </c>
    </row>
    <row r="2757" spans="1:6" x14ac:dyDescent="0.25">
      <c r="A2757">
        <f>'Active Log'!A2759</f>
        <v>0</v>
      </c>
      <c r="D2757">
        <f t="shared" si="132"/>
        <v>0</v>
      </c>
      <c r="E2757">
        <f t="shared" ca="1" si="133"/>
        <v>6450</v>
      </c>
      <c r="F2757" t="str">
        <f t="shared" ca="1" si="134"/>
        <v>80+</v>
      </c>
    </row>
    <row r="2758" spans="1:6" x14ac:dyDescent="0.25">
      <c r="A2758">
        <f>'Active Log'!A2760</f>
        <v>0</v>
      </c>
      <c r="D2758">
        <f t="shared" si="132"/>
        <v>0</v>
      </c>
      <c r="E2758">
        <f t="shared" ca="1" si="133"/>
        <v>6450</v>
      </c>
      <c r="F2758" t="str">
        <f t="shared" ca="1" si="134"/>
        <v>80+</v>
      </c>
    </row>
    <row r="2759" spans="1:6" x14ac:dyDescent="0.25">
      <c r="A2759">
        <f>'Active Log'!A2761</f>
        <v>0</v>
      </c>
      <c r="D2759">
        <f t="shared" si="132"/>
        <v>0</v>
      </c>
      <c r="E2759">
        <f t="shared" ca="1" si="133"/>
        <v>6450</v>
      </c>
      <c r="F2759" t="str">
        <f t="shared" ca="1" si="134"/>
        <v>80+</v>
      </c>
    </row>
    <row r="2760" spans="1:6" x14ac:dyDescent="0.25">
      <c r="A2760">
        <f>'Active Log'!A2762</f>
        <v>0</v>
      </c>
      <c r="D2760">
        <f t="shared" si="132"/>
        <v>0</v>
      </c>
      <c r="E2760">
        <f t="shared" ca="1" si="133"/>
        <v>6450</v>
      </c>
      <c r="F2760" t="str">
        <f t="shared" ca="1" si="134"/>
        <v>80+</v>
      </c>
    </row>
    <row r="2761" spans="1:6" x14ac:dyDescent="0.25">
      <c r="A2761">
        <f>'Active Log'!A2763</f>
        <v>0</v>
      </c>
      <c r="D2761">
        <f t="shared" si="132"/>
        <v>0</v>
      </c>
      <c r="E2761">
        <f t="shared" ca="1" si="133"/>
        <v>6450</v>
      </c>
      <c r="F2761" t="str">
        <f t="shared" ca="1" si="134"/>
        <v>80+</v>
      </c>
    </row>
    <row r="2762" spans="1:6" x14ac:dyDescent="0.25">
      <c r="A2762">
        <f>'Active Log'!A2764</f>
        <v>0</v>
      </c>
      <c r="D2762">
        <f t="shared" si="132"/>
        <v>0</v>
      </c>
      <c r="E2762">
        <f t="shared" ca="1" si="133"/>
        <v>6450</v>
      </c>
      <c r="F2762" t="str">
        <f t="shared" ca="1" si="134"/>
        <v>80+</v>
      </c>
    </row>
    <row r="2763" spans="1:6" x14ac:dyDescent="0.25">
      <c r="A2763">
        <f>'Active Log'!A2765</f>
        <v>0</v>
      </c>
      <c r="D2763">
        <f t="shared" si="132"/>
        <v>0</v>
      </c>
      <c r="E2763">
        <f t="shared" ca="1" si="133"/>
        <v>6450</v>
      </c>
      <c r="F2763" t="str">
        <f t="shared" ca="1" si="134"/>
        <v>80+</v>
      </c>
    </row>
    <row r="2764" spans="1:6" x14ac:dyDescent="0.25">
      <c r="A2764">
        <f>'Active Log'!A2766</f>
        <v>0</v>
      </c>
      <c r="D2764">
        <f t="shared" si="132"/>
        <v>0</v>
      </c>
      <c r="E2764">
        <f t="shared" ca="1" si="133"/>
        <v>6450</v>
      </c>
      <c r="F2764" t="str">
        <f t="shared" ca="1" si="134"/>
        <v>80+</v>
      </c>
    </row>
    <row r="2765" spans="1:6" x14ac:dyDescent="0.25">
      <c r="A2765">
        <f>'Active Log'!A2767</f>
        <v>0</v>
      </c>
      <c r="D2765">
        <f t="shared" si="132"/>
        <v>0</v>
      </c>
      <c r="E2765">
        <f t="shared" ca="1" si="133"/>
        <v>6450</v>
      </c>
      <c r="F2765" t="str">
        <f t="shared" ca="1" si="134"/>
        <v>80+</v>
      </c>
    </row>
    <row r="2766" spans="1:6" x14ac:dyDescent="0.25">
      <c r="A2766">
        <f>'Active Log'!A2768</f>
        <v>0</v>
      </c>
      <c r="D2766">
        <f t="shared" si="132"/>
        <v>0</v>
      </c>
      <c r="E2766">
        <f t="shared" ca="1" si="133"/>
        <v>6450</v>
      </c>
      <c r="F2766" t="str">
        <f t="shared" ca="1" si="134"/>
        <v>80+</v>
      </c>
    </row>
    <row r="2767" spans="1:6" x14ac:dyDescent="0.25">
      <c r="A2767">
        <f>'Active Log'!A2769</f>
        <v>0</v>
      </c>
      <c r="D2767">
        <f t="shared" si="132"/>
        <v>0</v>
      </c>
      <c r="E2767">
        <f t="shared" ca="1" si="133"/>
        <v>6450</v>
      </c>
      <c r="F2767" t="str">
        <f t="shared" ca="1" si="134"/>
        <v>80+</v>
      </c>
    </row>
    <row r="2768" spans="1:6" x14ac:dyDescent="0.25">
      <c r="A2768">
        <f>'Active Log'!A2770</f>
        <v>0</v>
      </c>
      <c r="D2768">
        <f t="shared" si="132"/>
        <v>0</v>
      </c>
      <c r="E2768">
        <f t="shared" ca="1" si="133"/>
        <v>6450</v>
      </c>
      <c r="F2768" t="str">
        <f t="shared" ca="1" si="134"/>
        <v>80+</v>
      </c>
    </row>
    <row r="2769" spans="1:6" x14ac:dyDescent="0.25">
      <c r="A2769">
        <f>'Active Log'!A2771</f>
        <v>0</v>
      </c>
      <c r="D2769">
        <f t="shared" si="132"/>
        <v>0</v>
      </c>
      <c r="E2769">
        <f t="shared" ca="1" si="133"/>
        <v>6450</v>
      </c>
      <c r="F2769" t="str">
        <f t="shared" ca="1" si="134"/>
        <v>80+</v>
      </c>
    </row>
    <row r="2770" spans="1:6" x14ac:dyDescent="0.25">
      <c r="A2770">
        <f>'Active Log'!A2772</f>
        <v>0</v>
      </c>
      <c r="D2770">
        <f t="shared" si="132"/>
        <v>0</v>
      </c>
      <c r="E2770">
        <f t="shared" ca="1" si="133"/>
        <v>6450</v>
      </c>
      <c r="F2770" t="str">
        <f t="shared" ca="1" si="134"/>
        <v>80+</v>
      </c>
    </row>
    <row r="2771" spans="1:6" x14ac:dyDescent="0.25">
      <c r="A2771">
        <f>'Active Log'!A2773</f>
        <v>0</v>
      </c>
      <c r="D2771">
        <f t="shared" si="132"/>
        <v>0</v>
      </c>
      <c r="E2771">
        <f t="shared" ca="1" si="133"/>
        <v>6450</v>
      </c>
      <c r="F2771" t="str">
        <f t="shared" ca="1" si="134"/>
        <v>80+</v>
      </c>
    </row>
    <row r="2772" spans="1:6" x14ac:dyDescent="0.25">
      <c r="A2772">
        <f>'Active Log'!A2774</f>
        <v>0</v>
      </c>
      <c r="D2772">
        <f t="shared" si="132"/>
        <v>0</v>
      </c>
      <c r="E2772">
        <f t="shared" ca="1" si="133"/>
        <v>6450</v>
      </c>
      <c r="F2772" t="str">
        <f t="shared" ca="1" si="134"/>
        <v>80+</v>
      </c>
    </row>
    <row r="2773" spans="1:6" x14ac:dyDescent="0.25">
      <c r="A2773">
        <f>'Active Log'!A2775</f>
        <v>0</v>
      </c>
      <c r="D2773">
        <f t="shared" si="132"/>
        <v>0</v>
      </c>
      <c r="E2773">
        <f t="shared" ca="1" si="133"/>
        <v>6450</v>
      </c>
      <c r="F2773" t="str">
        <f t="shared" ca="1" si="134"/>
        <v>80+</v>
      </c>
    </row>
    <row r="2774" spans="1:6" x14ac:dyDescent="0.25">
      <c r="A2774">
        <f>'Active Log'!A2776</f>
        <v>0</v>
      </c>
      <c r="D2774">
        <f t="shared" si="132"/>
        <v>0</v>
      </c>
      <c r="E2774">
        <f t="shared" ca="1" si="133"/>
        <v>6450</v>
      </c>
      <c r="F2774" t="str">
        <f t="shared" ca="1" si="134"/>
        <v>80+</v>
      </c>
    </row>
    <row r="2775" spans="1:6" x14ac:dyDescent="0.25">
      <c r="A2775">
        <f>'Active Log'!A2777</f>
        <v>0</v>
      </c>
      <c r="D2775">
        <f t="shared" si="132"/>
        <v>0</v>
      </c>
      <c r="E2775">
        <f t="shared" ca="1" si="133"/>
        <v>6450</v>
      </c>
      <c r="F2775" t="str">
        <f t="shared" ca="1" si="134"/>
        <v>80+</v>
      </c>
    </row>
    <row r="2776" spans="1:6" x14ac:dyDescent="0.25">
      <c r="A2776">
        <f>'Active Log'!A2778</f>
        <v>0</v>
      </c>
      <c r="D2776">
        <f t="shared" si="132"/>
        <v>0</v>
      </c>
      <c r="E2776">
        <f t="shared" ca="1" si="133"/>
        <v>6450</v>
      </c>
      <c r="F2776" t="str">
        <f t="shared" ca="1" si="134"/>
        <v>80+</v>
      </c>
    </row>
    <row r="2777" spans="1:6" x14ac:dyDescent="0.25">
      <c r="A2777">
        <f>'Active Log'!A2779</f>
        <v>0</v>
      </c>
      <c r="D2777">
        <f t="shared" si="132"/>
        <v>0</v>
      </c>
      <c r="E2777">
        <f t="shared" ca="1" si="133"/>
        <v>6450</v>
      </c>
      <c r="F2777" t="str">
        <f t="shared" ca="1" si="134"/>
        <v>80+</v>
      </c>
    </row>
    <row r="2778" spans="1:6" x14ac:dyDescent="0.25">
      <c r="A2778">
        <f>'Active Log'!A2780</f>
        <v>0</v>
      </c>
      <c r="D2778">
        <f t="shared" si="132"/>
        <v>0</v>
      </c>
      <c r="E2778">
        <f t="shared" ca="1" si="133"/>
        <v>6450</v>
      </c>
      <c r="F2778" t="str">
        <f t="shared" ca="1" si="134"/>
        <v>80+</v>
      </c>
    </row>
    <row r="2779" spans="1:6" x14ac:dyDescent="0.25">
      <c r="A2779">
        <f>'Active Log'!A2781</f>
        <v>0</v>
      </c>
      <c r="D2779">
        <f t="shared" si="132"/>
        <v>0</v>
      </c>
      <c r="E2779">
        <f t="shared" ca="1" si="133"/>
        <v>6450</v>
      </c>
      <c r="F2779" t="str">
        <f t="shared" ca="1" si="134"/>
        <v>80+</v>
      </c>
    </row>
    <row r="2780" spans="1:6" x14ac:dyDescent="0.25">
      <c r="A2780">
        <f>'Active Log'!A2782</f>
        <v>0</v>
      </c>
      <c r="D2780">
        <f t="shared" si="132"/>
        <v>0</v>
      </c>
      <c r="E2780">
        <f t="shared" ca="1" si="133"/>
        <v>6450</v>
      </c>
      <c r="F2780" t="str">
        <f t="shared" ca="1" si="134"/>
        <v>80+</v>
      </c>
    </row>
    <row r="2781" spans="1:6" x14ac:dyDescent="0.25">
      <c r="A2781">
        <f>'Active Log'!A2783</f>
        <v>0</v>
      </c>
      <c r="D2781">
        <f t="shared" si="132"/>
        <v>0</v>
      </c>
      <c r="E2781">
        <f t="shared" ca="1" si="133"/>
        <v>6450</v>
      </c>
      <c r="F2781" t="str">
        <f t="shared" ca="1" si="134"/>
        <v>80+</v>
      </c>
    </row>
    <row r="2782" spans="1:6" x14ac:dyDescent="0.25">
      <c r="A2782">
        <f>'Active Log'!A2784</f>
        <v>0</v>
      </c>
      <c r="D2782">
        <f t="shared" si="132"/>
        <v>0</v>
      </c>
      <c r="E2782">
        <f t="shared" ca="1" si="133"/>
        <v>6450</v>
      </c>
      <c r="F2782" t="str">
        <f t="shared" ca="1" si="134"/>
        <v>80+</v>
      </c>
    </row>
    <row r="2783" spans="1:6" x14ac:dyDescent="0.25">
      <c r="A2783">
        <f>'Active Log'!A2785</f>
        <v>0</v>
      </c>
      <c r="D2783">
        <f t="shared" si="132"/>
        <v>0</v>
      </c>
      <c r="E2783">
        <f t="shared" ca="1" si="133"/>
        <v>6450</v>
      </c>
      <c r="F2783" t="str">
        <f t="shared" ca="1" si="134"/>
        <v>80+</v>
      </c>
    </row>
    <row r="2784" spans="1:6" x14ac:dyDescent="0.25">
      <c r="A2784">
        <f>'Active Log'!A2786</f>
        <v>0</v>
      </c>
      <c r="D2784">
        <f t="shared" si="132"/>
        <v>0</v>
      </c>
      <c r="E2784">
        <f t="shared" ca="1" si="133"/>
        <v>6450</v>
      </c>
      <c r="F2784" t="str">
        <f t="shared" ca="1" si="134"/>
        <v>80+</v>
      </c>
    </row>
    <row r="2785" spans="1:6" x14ac:dyDescent="0.25">
      <c r="A2785">
        <f>'Active Log'!A2787</f>
        <v>0</v>
      </c>
      <c r="D2785">
        <f t="shared" si="132"/>
        <v>0</v>
      </c>
      <c r="E2785">
        <f t="shared" ca="1" si="133"/>
        <v>6450</v>
      </c>
      <c r="F2785" t="str">
        <f t="shared" ca="1" si="134"/>
        <v>80+</v>
      </c>
    </row>
    <row r="2786" spans="1:6" x14ac:dyDescent="0.25">
      <c r="A2786">
        <f>'Active Log'!A2788</f>
        <v>0</v>
      </c>
      <c r="D2786">
        <f t="shared" si="132"/>
        <v>0</v>
      </c>
      <c r="E2786">
        <f t="shared" ca="1" si="133"/>
        <v>6450</v>
      </c>
      <c r="F2786" t="str">
        <f t="shared" ca="1" si="134"/>
        <v>80+</v>
      </c>
    </row>
    <row r="2787" spans="1:6" x14ac:dyDescent="0.25">
      <c r="A2787">
        <f>'Active Log'!A2789</f>
        <v>0</v>
      </c>
      <c r="D2787">
        <f t="shared" si="132"/>
        <v>0</v>
      </c>
      <c r="E2787">
        <f t="shared" ca="1" si="133"/>
        <v>6450</v>
      </c>
      <c r="F2787" t="str">
        <f t="shared" ca="1" si="134"/>
        <v>80+</v>
      </c>
    </row>
    <row r="2788" spans="1:6" x14ac:dyDescent="0.25">
      <c r="A2788">
        <f>'Active Log'!A2790</f>
        <v>0</v>
      </c>
      <c r="D2788">
        <f t="shared" si="132"/>
        <v>0</v>
      </c>
      <c r="E2788">
        <f t="shared" ca="1" si="133"/>
        <v>6450</v>
      </c>
      <c r="F2788" t="str">
        <f t="shared" ca="1" si="134"/>
        <v>80+</v>
      </c>
    </row>
    <row r="2789" spans="1:6" x14ac:dyDescent="0.25">
      <c r="A2789">
        <f>'Active Log'!A2791</f>
        <v>0</v>
      </c>
      <c r="D2789">
        <f t="shared" si="132"/>
        <v>0</v>
      </c>
      <c r="E2789">
        <f t="shared" ca="1" si="133"/>
        <v>6450</v>
      </c>
      <c r="F2789" t="str">
        <f t="shared" ca="1" si="134"/>
        <v>80+</v>
      </c>
    </row>
    <row r="2790" spans="1:6" x14ac:dyDescent="0.25">
      <c r="A2790">
        <f>'Active Log'!A2792</f>
        <v>0</v>
      </c>
      <c r="D2790">
        <f t="shared" si="132"/>
        <v>0</v>
      </c>
      <c r="E2790">
        <f t="shared" ca="1" si="133"/>
        <v>6450</v>
      </c>
      <c r="F2790" t="str">
        <f t="shared" ca="1" si="134"/>
        <v>80+</v>
      </c>
    </row>
    <row r="2791" spans="1:6" x14ac:dyDescent="0.25">
      <c r="A2791">
        <f>'Active Log'!A2793</f>
        <v>0</v>
      </c>
      <c r="D2791">
        <f t="shared" si="132"/>
        <v>0</v>
      </c>
      <c r="E2791">
        <f t="shared" ca="1" si="133"/>
        <v>6450</v>
      </c>
      <c r="F2791" t="str">
        <f t="shared" ca="1" si="134"/>
        <v>80+</v>
      </c>
    </row>
    <row r="2792" spans="1:6" x14ac:dyDescent="0.25">
      <c r="A2792">
        <f>'Active Log'!A2794</f>
        <v>0</v>
      </c>
      <c r="D2792">
        <f t="shared" si="132"/>
        <v>0</v>
      </c>
      <c r="E2792">
        <f t="shared" ca="1" si="133"/>
        <v>6450</v>
      </c>
      <c r="F2792" t="str">
        <f t="shared" ca="1" si="134"/>
        <v>80+</v>
      </c>
    </row>
    <row r="2793" spans="1:6" x14ac:dyDescent="0.25">
      <c r="A2793">
        <f>'Active Log'!A2795</f>
        <v>0</v>
      </c>
      <c r="D2793">
        <f t="shared" si="132"/>
        <v>0</v>
      </c>
      <c r="E2793">
        <f t="shared" ca="1" si="133"/>
        <v>6450</v>
      </c>
      <c r="F2793" t="str">
        <f t="shared" ca="1" si="134"/>
        <v>80+</v>
      </c>
    </row>
    <row r="2794" spans="1:6" x14ac:dyDescent="0.25">
      <c r="A2794">
        <f>'Active Log'!A2796</f>
        <v>0</v>
      </c>
      <c r="D2794">
        <f t="shared" si="132"/>
        <v>0</v>
      </c>
      <c r="E2794">
        <f t="shared" ca="1" si="133"/>
        <v>6450</v>
      </c>
      <c r="F2794" t="str">
        <f t="shared" ca="1" si="134"/>
        <v>80+</v>
      </c>
    </row>
    <row r="2795" spans="1:6" x14ac:dyDescent="0.25">
      <c r="A2795">
        <f>'Active Log'!A2797</f>
        <v>0</v>
      </c>
      <c r="D2795">
        <f t="shared" si="132"/>
        <v>0</v>
      </c>
      <c r="E2795">
        <f t="shared" ca="1" si="133"/>
        <v>6450</v>
      </c>
      <c r="F2795" t="str">
        <f t="shared" ca="1" si="134"/>
        <v>80+</v>
      </c>
    </row>
    <row r="2796" spans="1:6" x14ac:dyDescent="0.25">
      <c r="A2796">
        <f>'Active Log'!A2798</f>
        <v>0</v>
      </c>
      <c r="D2796">
        <f t="shared" si="132"/>
        <v>0</v>
      </c>
      <c r="E2796">
        <f t="shared" ca="1" si="133"/>
        <v>6450</v>
      </c>
      <c r="F2796" t="str">
        <f t="shared" ca="1" si="134"/>
        <v>80+</v>
      </c>
    </row>
    <row r="2797" spans="1:6" x14ac:dyDescent="0.25">
      <c r="A2797">
        <f>'Active Log'!A2799</f>
        <v>0</v>
      </c>
      <c r="D2797">
        <f t="shared" si="132"/>
        <v>0</v>
      </c>
      <c r="E2797">
        <f t="shared" ca="1" si="133"/>
        <v>6450</v>
      </c>
      <c r="F2797" t="str">
        <f t="shared" ca="1" si="134"/>
        <v>80+</v>
      </c>
    </row>
    <row r="2798" spans="1:6" x14ac:dyDescent="0.25">
      <c r="A2798">
        <f>'Active Log'!A2800</f>
        <v>0</v>
      </c>
      <c r="D2798">
        <f t="shared" si="132"/>
        <v>0</v>
      </c>
      <c r="E2798">
        <f t="shared" ca="1" si="133"/>
        <v>6450</v>
      </c>
      <c r="F2798" t="str">
        <f t="shared" ca="1" si="134"/>
        <v>80+</v>
      </c>
    </row>
    <row r="2799" spans="1:6" x14ac:dyDescent="0.25">
      <c r="A2799">
        <f>'Active Log'!A2801</f>
        <v>0</v>
      </c>
      <c r="D2799">
        <f t="shared" si="132"/>
        <v>0</v>
      </c>
      <c r="E2799">
        <f t="shared" ca="1" si="133"/>
        <v>6450</v>
      </c>
      <c r="F2799" t="str">
        <f t="shared" ca="1" si="134"/>
        <v>80+</v>
      </c>
    </row>
    <row r="2800" spans="1:6" x14ac:dyDescent="0.25">
      <c r="A2800">
        <f>'Active Log'!A2802</f>
        <v>0</v>
      </c>
      <c r="D2800">
        <f t="shared" si="132"/>
        <v>0</v>
      </c>
      <c r="E2800">
        <f t="shared" ca="1" si="133"/>
        <v>6450</v>
      </c>
      <c r="F2800" t="str">
        <f t="shared" ca="1" si="134"/>
        <v>80+</v>
      </c>
    </row>
    <row r="2801" spans="1:6" x14ac:dyDescent="0.25">
      <c r="A2801">
        <f>'Active Log'!A2803</f>
        <v>0</v>
      </c>
      <c r="D2801">
        <f t="shared" si="132"/>
        <v>0</v>
      </c>
      <c r="E2801">
        <f t="shared" ca="1" si="133"/>
        <v>6450</v>
      </c>
      <c r="F2801" t="str">
        <f t="shared" ca="1" si="134"/>
        <v>80+</v>
      </c>
    </row>
    <row r="2802" spans="1:6" x14ac:dyDescent="0.25">
      <c r="A2802">
        <f>'Active Log'!A2804</f>
        <v>0</v>
      </c>
      <c r="D2802">
        <f t="shared" si="132"/>
        <v>0</v>
      </c>
      <c r="E2802">
        <f t="shared" ca="1" si="133"/>
        <v>6450</v>
      </c>
      <c r="F2802" t="str">
        <f t="shared" ca="1" si="134"/>
        <v>80+</v>
      </c>
    </row>
    <row r="2803" spans="1:6" x14ac:dyDescent="0.25">
      <c r="A2803">
        <f>'Active Log'!A2805</f>
        <v>0</v>
      </c>
      <c r="D2803">
        <f t="shared" si="132"/>
        <v>0</v>
      </c>
      <c r="E2803">
        <f t="shared" ca="1" si="133"/>
        <v>6450</v>
      </c>
      <c r="F2803" t="str">
        <f t="shared" ca="1" si="134"/>
        <v>80+</v>
      </c>
    </row>
    <row r="2804" spans="1:6" x14ac:dyDescent="0.25">
      <c r="A2804">
        <f>'Active Log'!A2806</f>
        <v>0</v>
      </c>
      <c r="D2804">
        <f t="shared" si="132"/>
        <v>0</v>
      </c>
      <c r="E2804">
        <f t="shared" ca="1" si="133"/>
        <v>6450</v>
      </c>
      <c r="F2804" t="str">
        <f t="shared" ca="1" si="134"/>
        <v>80+</v>
      </c>
    </row>
    <row r="2805" spans="1:6" x14ac:dyDescent="0.25">
      <c r="A2805">
        <f>'Active Log'!A2807</f>
        <v>0</v>
      </c>
      <c r="D2805">
        <f t="shared" si="132"/>
        <v>0</v>
      </c>
      <c r="E2805">
        <f t="shared" ca="1" si="133"/>
        <v>6450</v>
      </c>
      <c r="F2805" t="str">
        <f t="shared" ca="1" si="134"/>
        <v>80+</v>
      </c>
    </row>
    <row r="2806" spans="1:6" x14ac:dyDescent="0.25">
      <c r="A2806">
        <f>'Active Log'!A2808</f>
        <v>0</v>
      </c>
      <c r="D2806">
        <f t="shared" si="132"/>
        <v>0</v>
      </c>
      <c r="E2806">
        <f t="shared" ca="1" si="133"/>
        <v>6450</v>
      </c>
      <c r="F2806" t="str">
        <f t="shared" ca="1" si="134"/>
        <v>80+</v>
      </c>
    </row>
    <row r="2807" spans="1:6" x14ac:dyDescent="0.25">
      <c r="A2807">
        <f>'Active Log'!A2809</f>
        <v>0</v>
      </c>
      <c r="D2807">
        <f t="shared" si="132"/>
        <v>0</v>
      </c>
      <c r="E2807">
        <f t="shared" ca="1" si="133"/>
        <v>6450</v>
      </c>
      <c r="F2807" t="str">
        <f t="shared" ca="1" si="134"/>
        <v>80+</v>
      </c>
    </row>
    <row r="2808" spans="1:6" x14ac:dyDescent="0.25">
      <c r="A2808">
        <f>'Active Log'!A2810</f>
        <v>0</v>
      </c>
      <c r="D2808">
        <f t="shared" si="132"/>
        <v>0</v>
      </c>
      <c r="E2808">
        <f t="shared" ca="1" si="133"/>
        <v>6450</v>
      </c>
      <c r="F2808" t="str">
        <f t="shared" ca="1" si="134"/>
        <v>80+</v>
      </c>
    </row>
    <row r="2809" spans="1:6" x14ac:dyDescent="0.25">
      <c r="A2809">
        <f>'Active Log'!A2811</f>
        <v>0</v>
      </c>
      <c r="D2809">
        <f t="shared" si="132"/>
        <v>0</v>
      </c>
      <c r="E2809">
        <f t="shared" ca="1" si="133"/>
        <v>6450</v>
      </c>
      <c r="F2809" t="str">
        <f t="shared" ca="1" si="134"/>
        <v>80+</v>
      </c>
    </row>
    <row r="2810" spans="1:6" x14ac:dyDescent="0.25">
      <c r="A2810">
        <f>'Active Log'!A2812</f>
        <v>0</v>
      </c>
      <c r="D2810">
        <f t="shared" si="132"/>
        <v>0</v>
      </c>
      <c r="E2810">
        <f t="shared" ca="1" si="133"/>
        <v>6450</v>
      </c>
      <c r="F2810" t="str">
        <f t="shared" ca="1" si="134"/>
        <v>80+</v>
      </c>
    </row>
    <row r="2811" spans="1:6" x14ac:dyDescent="0.25">
      <c r="A2811">
        <f>'Active Log'!A2813</f>
        <v>0</v>
      </c>
      <c r="D2811">
        <f t="shared" si="132"/>
        <v>0</v>
      </c>
      <c r="E2811">
        <f t="shared" ca="1" si="133"/>
        <v>6450</v>
      </c>
      <c r="F2811" t="str">
        <f t="shared" ca="1" si="134"/>
        <v>80+</v>
      </c>
    </row>
    <row r="2812" spans="1:6" x14ac:dyDescent="0.25">
      <c r="A2812">
        <f>'Active Log'!A2814</f>
        <v>0</v>
      </c>
      <c r="D2812">
        <f t="shared" si="132"/>
        <v>0</v>
      </c>
      <c r="E2812">
        <f t="shared" ca="1" si="133"/>
        <v>6450</v>
      </c>
      <c r="F2812" t="str">
        <f t="shared" ca="1" si="134"/>
        <v>80+</v>
      </c>
    </row>
    <row r="2813" spans="1:6" x14ac:dyDescent="0.25">
      <c r="A2813">
        <f>'Active Log'!A2815</f>
        <v>0</v>
      </c>
      <c r="D2813">
        <f t="shared" si="132"/>
        <v>0</v>
      </c>
      <c r="E2813">
        <f t="shared" ca="1" si="133"/>
        <v>6450</v>
      </c>
      <c r="F2813" t="str">
        <f t="shared" ca="1" si="134"/>
        <v>80+</v>
      </c>
    </row>
    <row r="2814" spans="1:6" x14ac:dyDescent="0.25">
      <c r="A2814">
        <f>'Active Log'!A2816</f>
        <v>0</v>
      </c>
      <c r="D2814">
        <f t="shared" si="132"/>
        <v>0</v>
      </c>
      <c r="E2814">
        <f t="shared" ca="1" si="133"/>
        <v>6450</v>
      </c>
      <c r="F2814" t="str">
        <f t="shared" ca="1" si="134"/>
        <v>80+</v>
      </c>
    </row>
    <row r="2815" spans="1:6" x14ac:dyDescent="0.25">
      <c r="A2815">
        <f>'Active Log'!A2817</f>
        <v>0</v>
      </c>
      <c r="D2815">
        <f t="shared" si="132"/>
        <v>0</v>
      </c>
      <c r="E2815">
        <f t="shared" ca="1" si="133"/>
        <v>6450</v>
      </c>
      <c r="F2815" t="str">
        <f t="shared" ca="1" si="134"/>
        <v>80+</v>
      </c>
    </row>
    <row r="2816" spans="1:6" x14ac:dyDescent="0.25">
      <c r="A2816">
        <f>'Active Log'!A2818</f>
        <v>0</v>
      </c>
      <c r="D2816">
        <f t="shared" si="132"/>
        <v>0</v>
      </c>
      <c r="E2816">
        <f t="shared" ca="1" si="133"/>
        <v>6450</v>
      </c>
      <c r="F2816" t="str">
        <f t="shared" ca="1" si="134"/>
        <v>80+</v>
      </c>
    </row>
    <row r="2817" spans="1:6" x14ac:dyDescent="0.25">
      <c r="A2817">
        <f>'Active Log'!A2819</f>
        <v>0</v>
      </c>
      <c r="D2817">
        <f t="shared" si="132"/>
        <v>0</v>
      </c>
      <c r="E2817">
        <f t="shared" ca="1" si="133"/>
        <v>6450</v>
      </c>
      <c r="F2817" t="str">
        <f t="shared" ca="1" si="134"/>
        <v>80+</v>
      </c>
    </row>
    <row r="2818" spans="1:6" x14ac:dyDescent="0.25">
      <c r="A2818">
        <f>'Active Log'!A2820</f>
        <v>0</v>
      </c>
      <c r="D2818">
        <f t="shared" ref="D2818:D2881" si="135">IF(COUNTIFS($A$2:$A$1048576, A2818, $C$2:$C$1048576, "complete")&gt;0, "", _xlfn.MAXIFS($B$2:$B$1048576, $A$2:$A$1048576, A2818, $C$2:$C$1048576, "&lt;&gt;complete"))</f>
        <v>0</v>
      </c>
      <c r="E2818">
        <f t="shared" ref="E2818:E2881" ca="1" si="136">IF(D2818&lt;&gt;"", FLOOR((TODAY()-D2818)/7,1), "")</f>
        <v>6450</v>
      </c>
      <c r="F2818" t="str">
        <f t="shared" ref="F2818:F2881" ca="1" si="137">IF(E2818&lt;&gt;"", VLOOKUP(E2818, $H$2:$I$32, 2, TRUE), "")</f>
        <v>80+</v>
      </c>
    </row>
    <row r="2819" spans="1:6" x14ac:dyDescent="0.25">
      <c r="A2819">
        <f>'Active Log'!A2821</f>
        <v>0</v>
      </c>
      <c r="D2819">
        <f t="shared" si="135"/>
        <v>0</v>
      </c>
      <c r="E2819">
        <f t="shared" ca="1" si="136"/>
        <v>6450</v>
      </c>
      <c r="F2819" t="str">
        <f t="shared" ca="1" si="137"/>
        <v>80+</v>
      </c>
    </row>
    <row r="2820" spans="1:6" x14ac:dyDescent="0.25">
      <c r="A2820">
        <f>'Active Log'!A2822</f>
        <v>0</v>
      </c>
      <c r="D2820">
        <f t="shared" si="135"/>
        <v>0</v>
      </c>
      <c r="E2820">
        <f t="shared" ca="1" si="136"/>
        <v>6450</v>
      </c>
      <c r="F2820" t="str">
        <f t="shared" ca="1" si="137"/>
        <v>80+</v>
      </c>
    </row>
    <row r="2821" spans="1:6" x14ac:dyDescent="0.25">
      <c r="A2821">
        <f>'Active Log'!A2823</f>
        <v>0</v>
      </c>
      <c r="D2821">
        <f t="shared" si="135"/>
        <v>0</v>
      </c>
      <c r="E2821">
        <f t="shared" ca="1" si="136"/>
        <v>6450</v>
      </c>
      <c r="F2821" t="str">
        <f t="shared" ca="1" si="137"/>
        <v>80+</v>
      </c>
    </row>
    <row r="2822" spans="1:6" x14ac:dyDescent="0.25">
      <c r="A2822">
        <f>'Active Log'!A2824</f>
        <v>0</v>
      </c>
      <c r="D2822">
        <f t="shared" si="135"/>
        <v>0</v>
      </c>
      <c r="E2822">
        <f t="shared" ca="1" si="136"/>
        <v>6450</v>
      </c>
      <c r="F2822" t="str">
        <f t="shared" ca="1" si="137"/>
        <v>80+</v>
      </c>
    </row>
    <row r="2823" spans="1:6" x14ac:dyDescent="0.25">
      <c r="A2823">
        <f>'Active Log'!A2825</f>
        <v>0</v>
      </c>
      <c r="D2823">
        <f t="shared" si="135"/>
        <v>0</v>
      </c>
      <c r="E2823">
        <f t="shared" ca="1" si="136"/>
        <v>6450</v>
      </c>
      <c r="F2823" t="str">
        <f t="shared" ca="1" si="137"/>
        <v>80+</v>
      </c>
    </row>
    <row r="2824" spans="1:6" x14ac:dyDescent="0.25">
      <c r="A2824">
        <f>'Active Log'!A2826</f>
        <v>0</v>
      </c>
      <c r="D2824">
        <f t="shared" si="135"/>
        <v>0</v>
      </c>
      <c r="E2824">
        <f t="shared" ca="1" si="136"/>
        <v>6450</v>
      </c>
      <c r="F2824" t="str">
        <f t="shared" ca="1" si="137"/>
        <v>80+</v>
      </c>
    </row>
    <row r="2825" spans="1:6" x14ac:dyDescent="0.25">
      <c r="A2825">
        <f>'Active Log'!A2827</f>
        <v>0</v>
      </c>
      <c r="D2825">
        <f t="shared" si="135"/>
        <v>0</v>
      </c>
      <c r="E2825">
        <f t="shared" ca="1" si="136"/>
        <v>6450</v>
      </c>
      <c r="F2825" t="str">
        <f t="shared" ca="1" si="137"/>
        <v>80+</v>
      </c>
    </row>
    <row r="2826" spans="1:6" x14ac:dyDescent="0.25">
      <c r="A2826">
        <f>'Active Log'!A2828</f>
        <v>0</v>
      </c>
      <c r="D2826">
        <f t="shared" si="135"/>
        <v>0</v>
      </c>
      <c r="E2826">
        <f t="shared" ca="1" si="136"/>
        <v>6450</v>
      </c>
      <c r="F2826" t="str">
        <f t="shared" ca="1" si="137"/>
        <v>80+</v>
      </c>
    </row>
    <row r="2827" spans="1:6" x14ac:dyDescent="0.25">
      <c r="A2827">
        <f>'Active Log'!A2829</f>
        <v>0</v>
      </c>
      <c r="D2827">
        <f t="shared" si="135"/>
        <v>0</v>
      </c>
      <c r="E2827">
        <f t="shared" ca="1" si="136"/>
        <v>6450</v>
      </c>
      <c r="F2827" t="str">
        <f t="shared" ca="1" si="137"/>
        <v>80+</v>
      </c>
    </row>
    <row r="2828" spans="1:6" x14ac:dyDescent="0.25">
      <c r="A2828">
        <f>'Active Log'!A2830</f>
        <v>0</v>
      </c>
      <c r="D2828">
        <f t="shared" si="135"/>
        <v>0</v>
      </c>
      <c r="E2828">
        <f t="shared" ca="1" si="136"/>
        <v>6450</v>
      </c>
      <c r="F2828" t="str">
        <f t="shared" ca="1" si="137"/>
        <v>80+</v>
      </c>
    </row>
    <row r="2829" spans="1:6" x14ac:dyDescent="0.25">
      <c r="A2829">
        <f>'Active Log'!A2831</f>
        <v>0</v>
      </c>
      <c r="D2829">
        <f t="shared" si="135"/>
        <v>0</v>
      </c>
      <c r="E2829">
        <f t="shared" ca="1" si="136"/>
        <v>6450</v>
      </c>
      <c r="F2829" t="str">
        <f t="shared" ca="1" si="137"/>
        <v>80+</v>
      </c>
    </row>
    <row r="2830" spans="1:6" x14ac:dyDescent="0.25">
      <c r="A2830">
        <f>'Active Log'!A2832</f>
        <v>0</v>
      </c>
      <c r="D2830">
        <f t="shared" si="135"/>
        <v>0</v>
      </c>
      <c r="E2830">
        <f t="shared" ca="1" si="136"/>
        <v>6450</v>
      </c>
      <c r="F2830" t="str">
        <f t="shared" ca="1" si="137"/>
        <v>80+</v>
      </c>
    </row>
    <row r="2831" spans="1:6" x14ac:dyDescent="0.25">
      <c r="A2831">
        <f>'Active Log'!A2833</f>
        <v>0</v>
      </c>
      <c r="D2831">
        <f t="shared" si="135"/>
        <v>0</v>
      </c>
      <c r="E2831">
        <f t="shared" ca="1" si="136"/>
        <v>6450</v>
      </c>
      <c r="F2831" t="str">
        <f t="shared" ca="1" si="137"/>
        <v>80+</v>
      </c>
    </row>
    <row r="2832" spans="1:6" x14ac:dyDescent="0.25">
      <c r="A2832">
        <f>'Active Log'!A2834</f>
        <v>0</v>
      </c>
      <c r="D2832">
        <f t="shared" si="135"/>
        <v>0</v>
      </c>
      <c r="E2832">
        <f t="shared" ca="1" si="136"/>
        <v>6450</v>
      </c>
      <c r="F2832" t="str">
        <f t="shared" ca="1" si="137"/>
        <v>80+</v>
      </c>
    </row>
    <row r="2833" spans="1:6" x14ac:dyDescent="0.25">
      <c r="A2833">
        <f>'Active Log'!A2835</f>
        <v>0</v>
      </c>
      <c r="D2833">
        <f t="shared" si="135"/>
        <v>0</v>
      </c>
      <c r="E2833">
        <f t="shared" ca="1" si="136"/>
        <v>6450</v>
      </c>
      <c r="F2833" t="str">
        <f t="shared" ca="1" si="137"/>
        <v>80+</v>
      </c>
    </row>
    <row r="2834" spans="1:6" x14ac:dyDescent="0.25">
      <c r="A2834">
        <f>'Active Log'!A2836</f>
        <v>0</v>
      </c>
      <c r="D2834">
        <f t="shared" si="135"/>
        <v>0</v>
      </c>
      <c r="E2834">
        <f t="shared" ca="1" si="136"/>
        <v>6450</v>
      </c>
      <c r="F2834" t="str">
        <f t="shared" ca="1" si="137"/>
        <v>80+</v>
      </c>
    </row>
    <row r="2835" spans="1:6" x14ac:dyDescent="0.25">
      <c r="A2835">
        <f>'Active Log'!A2837</f>
        <v>0</v>
      </c>
      <c r="D2835">
        <f t="shared" si="135"/>
        <v>0</v>
      </c>
      <c r="E2835">
        <f t="shared" ca="1" si="136"/>
        <v>6450</v>
      </c>
      <c r="F2835" t="str">
        <f t="shared" ca="1" si="137"/>
        <v>80+</v>
      </c>
    </row>
    <row r="2836" spans="1:6" x14ac:dyDescent="0.25">
      <c r="A2836">
        <f>'Active Log'!A2838</f>
        <v>0</v>
      </c>
      <c r="D2836">
        <f t="shared" si="135"/>
        <v>0</v>
      </c>
      <c r="E2836">
        <f t="shared" ca="1" si="136"/>
        <v>6450</v>
      </c>
      <c r="F2836" t="str">
        <f t="shared" ca="1" si="137"/>
        <v>80+</v>
      </c>
    </row>
    <row r="2837" spans="1:6" x14ac:dyDescent="0.25">
      <c r="A2837">
        <f>'Active Log'!A2839</f>
        <v>0</v>
      </c>
      <c r="D2837">
        <f t="shared" si="135"/>
        <v>0</v>
      </c>
      <c r="E2837">
        <f t="shared" ca="1" si="136"/>
        <v>6450</v>
      </c>
      <c r="F2837" t="str">
        <f t="shared" ca="1" si="137"/>
        <v>80+</v>
      </c>
    </row>
    <row r="2838" spans="1:6" x14ac:dyDescent="0.25">
      <c r="A2838">
        <f>'Active Log'!A2840</f>
        <v>0</v>
      </c>
      <c r="D2838">
        <f t="shared" si="135"/>
        <v>0</v>
      </c>
      <c r="E2838">
        <f t="shared" ca="1" si="136"/>
        <v>6450</v>
      </c>
      <c r="F2838" t="str">
        <f t="shared" ca="1" si="137"/>
        <v>80+</v>
      </c>
    </row>
    <row r="2839" spans="1:6" x14ac:dyDescent="0.25">
      <c r="A2839">
        <f>'Active Log'!A2841</f>
        <v>0</v>
      </c>
      <c r="D2839">
        <f t="shared" si="135"/>
        <v>0</v>
      </c>
      <c r="E2839">
        <f t="shared" ca="1" si="136"/>
        <v>6450</v>
      </c>
      <c r="F2839" t="str">
        <f t="shared" ca="1" si="137"/>
        <v>80+</v>
      </c>
    </row>
    <row r="2840" spans="1:6" x14ac:dyDescent="0.25">
      <c r="A2840">
        <f>'Active Log'!A2842</f>
        <v>0</v>
      </c>
      <c r="D2840">
        <f t="shared" si="135"/>
        <v>0</v>
      </c>
      <c r="E2840">
        <f t="shared" ca="1" si="136"/>
        <v>6450</v>
      </c>
      <c r="F2840" t="str">
        <f t="shared" ca="1" si="137"/>
        <v>80+</v>
      </c>
    </row>
    <row r="2841" spans="1:6" x14ac:dyDescent="0.25">
      <c r="A2841">
        <f>'Active Log'!A2843</f>
        <v>0</v>
      </c>
      <c r="D2841">
        <f t="shared" si="135"/>
        <v>0</v>
      </c>
      <c r="E2841">
        <f t="shared" ca="1" si="136"/>
        <v>6450</v>
      </c>
      <c r="F2841" t="str">
        <f t="shared" ca="1" si="137"/>
        <v>80+</v>
      </c>
    </row>
    <row r="2842" spans="1:6" x14ac:dyDescent="0.25">
      <c r="A2842">
        <f>'Active Log'!A2844</f>
        <v>0</v>
      </c>
      <c r="D2842">
        <f t="shared" si="135"/>
        <v>0</v>
      </c>
      <c r="E2842">
        <f t="shared" ca="1" si="136"/>
        <v>6450</v>
      </c>
      <c r="F2842" t="str">
        <f t="shared" ca="1" si="137"/>
        <v>80+</v>
      </c>
    </row>
    <row r="2843" spans="1:6" x14ac:dyDescent="0.25">
      <c r="A2843">
        <f>'Active Log'!A2845</f>
        <v>0</v>
      </c>
      <c r="D2843">
        <f t="shared" si="135"/>
        <v>0</v>
      </c>
      <c r="E2843">
        <f t="shared" ca="1" si="136"/>
        <v>6450</v>
      </c>
      <c r="F2843" t="str">
        <f t="shared" ca="1" si="137"/>
        <v>80+</v>
      </c>
    </row>
    <row r="2844" spans="1:6" x14ac:dyDescent="0.25">
      <c r="A2844">
        <f>'Active Log'!A2846</f>
        <v>0</v>
      </c>
      <c r="D2844">
        <f t="shared" si="135"/>
        <v>0</v>
      </c>
      <c r="E2844">
        <f t="shared" ca="1" si="136"/>
        <v>6450</v>
      </c>
      <c r="F2844" t="str">
        <f t="shared" ca="1" si="137"/>
        <v>80+</v>
      </c>
    </row>
    <row r="2845" spans="1:6" x14ac:dyDescent="0.25">
      <c r="A2845">
        <f>'Active Log'!A2847</f>
        <v>0</v>
      </c>
      <c r="D2845">
        <f t="shared" si="135"/>
        <v>0</v>
      </c>
      <c r="E2845">
        <f t="shared" ca="1" si="136"/>
        <v>6450</v>
      </c>
      <c r="F2845" t="str">
        <f t="shared" ca="1" si="137"/>
        <v>80+</v>
      </c>
    </row>
    <row r="2846" spans="1:6" x14ac:dyDescent="0.25">
      <c r="A2846">
        <f>'Active Log'!A2848</f>
        <v>0</v>
      </c>
      <c r="D2846">
        <f t="shared" si="135"/>
        <v>0</v>
      </c>
      <c r="E2846">
        <f t="shared" ca="1" si="136"/>
        <v>6450</v>
      </c>
      <c r="F2846" t="str">
        <f t="shared" ca="1" si="137"/>
        <v>80+</v>
      </c>
    </row>
    <row r="2847" spans="1:6" x14ac:dyDescent="0.25">
      <c r="A2847">
        <f>'Active Log'!A2849</f>
        <v>0</v>
      </c>
      <c r="D2847">
        <f t="shared" si="135"/>
        <v>0</v>
      </c>
      <c r="E2847">
        <f t="shared" ca="1" si="136"/>
        <v>6450</v>
      </c>
      <c r="F2847" t="str">
        <f t="shared" ca="1" si="137"/>
        <v>80+</v>
      </c>
    </row>
    <row r="2848" spans="1:6" x14ac:dyDescent="0.25">
      <c r="A2848">
        <f>'Active Log'!A2850</f>
        <v>0</v>
      </c>
      <c r="D2848">
        <f t="shared" si="135"/>
        <v>0</v>
      </c>
      <c r="E2848">
        <f t="shared" ca="1" si="136"/>
        <v>6450</v>
      </c>
      <c r="F2848" t="str">
        <f t="shared" ca="1" si="137"/>
        <v>80+</v>
      </c>
    </row>
    <row r="2849" spans="1:6" x14ac:dyDescent="0.25">
      <c r="A2849">
        <f>'Active Log'!A2851</f>
        <v>0</v>
      </c>
      <c r="D2849">
        <f t="shared" si="135"/>
        <v>0</v>
      </c>
      <c r="E2849">
        <f t="shared" ca="1" si="136"/>
        <v>6450</v>
      </c>
      <c r="F2849" t="str">
        <f t="shared" ca="1" si="137"/>
        <v>80+</v>
      </c>
    </row>
    <row r="2850" spans="1:6" x14ac:dyDescent="0.25">
      <c r="A2850">
        <f>'Active Log'!A2852</f>
        <v>0</v>
      </c>
      <c r="D2850">
        <f t="shared" si="135"/>
        <v>0</v>
      </c>
      <c r="E2850">
        <f t="shared" ca="1" si="136"/>
        <v>6450</v>
      </c>
      <c r="F2850" t="str">
        <f t="shared" ca="1" si="137"/>
        <v>80+</v>
      </c>
    </row>
    <row r="2851" spans="1:6" x14ac:dyDescent="0.25">
      <c r="A2851">
        <f>'Active Log'!A2853</f>
        <v>0</v>
      </c>
      <c r="D2851">
        <f t="shared" si="135"/>
        <v>0</v>
      </c>
      <c r="E2851">
        <f t="shared" ca="1" si="136"/>
        <v>6450</v>
      </c>
      <c r="F2851" t="str">
        <f t="shared" ca="1" si="137"/>
        <v>80+</v>
      </c>
    </row>
    <row r="2852" spans="1:6" x14ac:dyDescent="0.25">
      <c r="A2852">
        <f>'Active Log'!A2854</f>
        <v>0</v>
      </c>
      <c r="D2852">
        <f t="shared" si="135"/>
        <v>0</v>
      </c>
      <c r="E2852">
        <f t="shared" ca="1" si="136"/>
        <v>6450</v>
      </c>
      <c r="F2852" t="str">
        <f t="shared" ca="1" si="137"/>
        <v>80+</v>
      </c>
    </row>
    <row r="2853" spans="1:6" x14ac:dyDescent="0.25">
      <c r="A2853">
        <f>'Active Log'!A2855</f>
        <v>0</v>
      </c>
      <c r="D2853">
        <f t="shared" si="135"/>
        <v>0</v>
      </c>
      <c r="E2853">
        <f t="shared" ca="1" si="136"/>
        <v>6450</v>
      </c>
      <c r="F2853" t="str">
        <f t="shared" ca="1" si="137"/>
        <v>80+</v>
      </c>
    </row>
    <row r="2854" spans="1:6" x14ac:dyDescent="0.25">
      <c r="A2854">
        <f>'Active Log'!A2856</f>
        <v>0</v>
      </c>
      <c r="D2854">
        <f t="shared" si="135"/>
        <v>0</v>
      </c>
      <c r="E2854">
        <f t="shared" ca="1" si="136"/>
        <v>6450</v>
      </c>
      <c r="F2854" t="str">
        <f t="shared" ca="1" si="137"/>
        <v>80+</v>
      </c>
    </row>
    <row r="2855" spans="1:6" x14ac:dyDescent="0.25">
      <c r="A2855">
        <f>'Active Log'!A2857</f>
        <v>0</v>
      </c>
      <c r="D2855">
        <f t="shared" si="135"/>
        <v>0</v>
      </c>
      <c r="E2855">
        <f t="shared" ca="1" si="136"/>
        <v>6450</v>
      </c>
      <c r="F2855" t="str">
        <f t="shared" ca="1" si="137"/>
        <v>80+</v>
      </c>
    </row>
    <row r="2856" spans="1:6" x14ac:dyDescent="0.25">
      <c r="A2856">
        <f>'Active Log'!A2858</f>
        <v>0</v>
      </c>
      <c r="D2856">
        <f t="shared" si="135"/>
        <v>0</v>
      </c>
      <c r="E2856">
        <f t="shared" ca="1" si="136"/>
        <v>6450</v>
      </c>
      <c r="F2856" t="str">
        <f t="shared" ca="1" si="137"/>
        <v>80+</v>
      </c>
    </row>
    <row r="2857" spans="1:6" x14ac:dyDescent="0.25">
      <c r="A2857">
        <f>'Active Log'!A2859</f>
        <v>0</v>
      </c>
      <c r="D2857">
        <f t="shared" si="135"/>
        <v>0</v>
      </c>
      <c r="E2857">
        <f t="shared" ca="1" si="136"/>
        <v>6450</v>
      </c>
      <c r="F2857" t="str">
        <f t="shared" ca="1" si="137"/>
        <v>80+</v>
      </c>
    </row>
    <row r="2858" spans="1:6" x14ac:dyDescent="0.25">
      <c r="A2858">
        <f>'Active Log'!A2860</f>
        <v>0</v>
      </c>
      <c r="D2858">
        <f t="shared" si="135"/>
        <v>0</v>
      </c>
      <c r="E2858">
        <f t="shared" ca="1" si="136"/>
        <v>6450</v>
      </c>
      <c r="F2858" t="str">
        <f t="shared" ca="1" si="137"/>
        <v>80+</v>
      </c>
    </row>
    <row r="2859" spans="1:6" x14ac:dyDescent="0.25">
      <c r="A2859">
        <f>'Active Log'!A2861</f>
        <v>0</v>
      </c>
      <c r="D2859">
        <f t="shared" si="135"/>
        <v>0</v>
      </c>
      <c r="E2859">
        <f t="shared" ca="1" si="136"/>
        <v>6450</v>
      </c>
      <c r="F2859" t="str">
        <f t="shared" ca="1" si="137"/>
        <v>80+</v>
      </c>
    </row>
    <row r="2860" spans="1:6" x14ac:dyDescent="0.25">
      <c r="A2860">
        <f>'Active Log'!A2862</f>
        <v>0</v>
      </c>
      <c r="D2860">
        <f t="shared" si="135"/>
        <v>0</v>
      </c>
      <c r="E2860">
        <f t="shared" ca="1" si="136"/>
        <v>6450</v>
      </c>
      <c r="F2860" t="str">
        <f t="shared" ca="1" si="137"/>
        <v>80+</v>
      </c>
    </row>
    <row r="2861" spans="1:6" x14ac:dyDescent="0.25">
      <c r="A2861">
        <f>'Active Log'!A2863</f>
        <v>0</v>
      </c>
      <c r="D2861">
        <f t="shared" si="135"/>
        <v>0</v>
      </c>
      <c r="E2861">
        <f t="shared" ca="1" si="136"/>
        <v>6450</v>
      </c>
      <c r="F2861" t="str">
        <f t="shared" ca="1" si="137"/>
        <v>80+</v>
      </c>
    </row>
    <row r="2862" spans="1:6" x14ac:dyDescent="0.25">
      <c r="A2862">
        <f>'Active Log'!A2864</f>
        <v>0</v>
      </c>
      <c r="D2862">
        <f t="shared" si="135"/>
        <v>0</v>
      </c>
      <c r="E2862">
        <f t="shared" ca="1" si="136"/>
        <v>6450</v>
      </c>
      <c r="F2862" t="str">
        <f t="shared" ca="1" si="137"/>
        <v>80+</v>
      </c>
    </row>
    <row r="2863" spans="1:6" x14ac:dyDescent="0.25">
      <c r="A2863">
        <f>'Active Log'!A2865</f>
        <v>0</v>
      </c>
      <c r="D2863">
        <f t="shared" si="135"/>
        <v>0</v>
      </c>
      <c r="E2863">
        <f t="shared" ca="1" si="136"/>
        <v>6450</v>
      </c>
      <c r="F2863" t="str">
        <f t="shared" ca="1" si="137"/>
        <v>80+</v>
      </c>
    </row>
    <row r="2864" spans="1:6" x14ac:dyDescent="0.25">
      <c r="A2864">
        <f>'Active Log'!A2866</f>
        <v>0</v>
      </c>
      <c r="D2864">
        <f t="shared" si="135"/>
        <v>0</v>
      </c>
      <c r="E2864">
        <f t="shared" ca="1" si="136"/>
        <v>6450</v>
      </c>
      <c r="F2864" t="str">
        <f t="shared" ca="1" si="137"/>
        <v>80+</v>
      </c>
    </row>
    <row r="2865" spans="1:6" x14ac:dyDescent="0.25">
      <c r="A2865">
        <f>'Active Log'!A2867</f>
        <v>0</v>
      </c>
      <c r="D2865">
        <f t="shared" si="135"/>
        <v>0</v>
      </c>
      <c r="E2865">
        <f t="shared" ca="1" si="136"/>
        <v>6450</v>
      </c>
      <c r="F2865" t="str">
        <f t="shared" ca="1" si="137"/>
        <v>80+</v>
      </c>
    </row>
    <row r="2866" spans="1:6" x14ac:dyDescent="0.25">
      <c r="A2866">
        <f>'Active Log'!A2868</f>
        <v>0</v>
      </c>
      <c r="D2866">
        <f t="shared" si="135"/>
        <v>0</v>
      </c>
      <c r="E2866">
        <f t="shared" ca="1" si="136"/>
        <v>6450</v>
      </c>
      <c r="F2866" t="str">
        <f t="shared" ca="1" si="137"/>
        <v>80+</v>
      </c>
    </row>
    <row r="2867" spans="1:6" x14ac:dyDescent="0.25">
      <c r="A2867">
        <f>'Active Log'!A2869</f>
        <v>0</v>
      </c>
      <c r="D2867">
        <f t="shared" si="135"/>
        <v>0</v>
      </c>
      <c r="E2867">
        <f t="shared" ca="1" si="136"/>
        <v>6450</v>
      </c>
      <c r="F2867" t="str">
        <f t="shared" ca="1" si="137"/>
        <v>80+</v>
      </c>
    </row>
    <row r="2868" spans="1:6" x14ac:dyDescent="0.25">
      <c r="A2868">
        <f>'Active Log'!A2870</f>
        <v>0</v>
      </c>
      <c r="D2868">
        <f t="shared" si="135"/>
        <v>0</v>
      </c>
      <c r="E2868">
        <f t="shared" ca="1" si="136"/>
        <v>6450</v>
      </c>
      <c r="F2868" t="str">
        <f t="shared" ca="1" si="137"/>
        <v>80+</v>
      </c>
    </row>
    <row r="2869" spans="1:6" x14ac:dyDescent="0.25">
      <c r="A2869">
        <f>'Active Log'!A2871</f>
        <v>0</v>
      </c>
      <c r="D2869">
        <f t="shared" si="135"/>
        <v>0</v>
      </c>
      <c r="E2869">
        <f t="shared" ca="1" si="136"/>
        <v>6450</v>
      </c>
      <c r="F2869" t="str">
        <f t="shared" ca="1" si="137"/>
        <v>80+</v>
      </c>
    </row>
    <row r="2870" spans="1:6" x14ac:dyDescent="0.25">
      <c r="A2870">
        <f>'Active Log'!A2872</f>
        <v>0</v>
      </c>
      <c r="D2870">
        <f t="shared" si="135"/>
        <v>0</v>
      </c>
      <c r="E2870">
        <f t="shared" ca="1" si="136"/>
        <v>6450</v>
      </c>
      <c r="F2870" t="str">
        <f t="shared" ca="1" si="137"/>
        <v>80+</v>
      </c>
    </row>
    <row r="2871" spans="1:6" x14ac:dyDescent="0.25">
      <c r="A2871">
        <f>'Active Log'!A2873</f>
        <v>0</v>
      </c>
      <c r="D2871">
        <f t="shared" si="135"/>
        <v>0</v>
      </c>
      <c r="E2871">
        <f t="shared" ca="1" si="136"/>
        <v>6450</v>
      </c>
      <c r="F2871" t="str">
        <f t="shared" ca="1" si="137"/>
        <v>80+</v>
      </c>
    </row>
    <row r="2872" spans="1:6" x14ac:dyDescent="0.25">
      <c r="A2872">
        <f>'Active Log'!A2874</f>
        <v>0</v>
      </c>
      <c r="D2872">
        <f t="shared" si="135"/>
        <v>0</v>
      </c>
      <c r="E2872">
        <f t="shared" ca="1" si="136"/>
        <v>6450</v>
      </c>
      <c r="F2872" t="str">
        <f t="shared" ca="1" si="137"/>
        <v>80+</v>
      </c>
    </row>
    <row r="2873" spans="1:6" x14ac:dyDescent="0.25">
      <c r="A2873">
        <f>'Active Log'!A2875</f>
        <v>0</v>
      </c>
      <c r="D2873">
        <f t="shared" si="135"/>
        <v>0</v>
      </c>
      <c r="E2873">
        <f t="shared" ca="1" si="136"/>
        <v>6450</v>
      </c>
      <c r="F2873" t="str">
        <f t="shared" ca="1" si="137"/>
        <v>80+</v>
      </c>
    </row>
    <row r="2874" spans="1:6" x14ac:dyDescent="0.25">
      <c r="A2874">
        <f>'Active Log'!A2876</f>
        <v>0</v>
      </c>
      <c r="D2874">
        <f t="shared" si="135"/>
        <v>0</v>
      </c>
      <c r="E2874">
        <f t="shared" ca="1" si="136"/>
        <v>6450</v>
      </c>
      <c r="F2874" t="str">
        <f t="shared" ca="1" si="137"/>
        <v>80+</v>
      </c>
    </row>
    <row r="2875" spans="1:6" x14ac:dyDescent="0.25">
      <c r="A2875">
        <f>'Active Log'!A2877</f>
        <v>0</v>
      </c>
      <c r="D2875">
        <f t="shared" si="135"/>
        <v>0</v>
      </c>
      <c r="E2875">
        <f t="shared" ca="1" si="136"/>
        <v>6450</v>
      </c>
      <c r="F2875" t="str">
        <f t="shared" ca="1" si="137"/>
        <v>80+</v>
      </c>
    </row>
    <row r="2876" spans="1:6" x14ac:dyDescent="0.25">
      <c r="A2876">
        <f>'Active Log'!A2878</f>
        <v>0</v>
      </c>
      <c r="D2876">
        <f t="shared" si="135"/>
        <v>0</v>
      </c>
      <c r="E2876">
        <f t="shared" ca="1" si="136"/>
        <v>6450</v>
      </c>
      <c r="F2876" t="str">
        <f t="shared" ca="1" si="137"/>
        <v>80+</v>
      </c>
    </row>
    <row r="2877" spans="1:6" x14ac:dyDescent="0.25">
      <c r="A2877">
        <f>'Active Log'!A2879</f>
        <v>0</v>
      </c>
      <c r="D2877">
        <f t="shared" si="135"/>
        <v>0</v>
      </c>
      <c r="E2877">
        <f t="shared" ca="1" si="136"/>
        <v>6450</v>
      </c>
      <c r="F2877" t="str">
        <f t="shared" ca="1" si="137"/>
        <v>80+</v>
      </c>
    </row>
    <row r="2878" spans="1:6" x14ac:dyDescent="0.25">
      <c r="A2878">
        <f>'Active Log'!A2880</f>
        <v>0</v>
      </c>
      <c r="D2878">
        <f t="shared" si="135"/>
        <v>0</v>
      </c>
      <c r="E2878">
        <f t="shared" ca="1" si="136"/>
        <v>6450</v>
      </c>
      <c r="F2878" t="str">
        <f t="shared" ca="1" si="137"/>
        <v>80+</v>
      </c>
    </row>
    <row r="2879" spans="1:6" x14ac:dyDescent="0.25">
      <c r="A2879">
        <f>'Active Log'!A2881</f>
        <v>0</v>
      </c>
      <c r="D2879">
        <f t="shared" si="135"/>
        <v>0</v>
      </c>
      <c r="E2879">
        <f t="shared" ca="1" si="136"/>
        <v>6450</v>
      </c>
      <c r="F2879" t="str">
        <f t="shared" ca="1" si="137"/>
        <v>80+</v>
      </c>
    </row>
    <row r="2880" spans="1:6" x14ac:dyDescent="0.25">
      <c r="A2880">
        <f>'Active Log'!A2882</f>
        <v>0</v>
      </c>
      <c r="D2880">
        <f t="shared" si="135"/>
        <v>0</v>
      </c>
      <c r="E2880">
        <f t="shared" ca="1" si="136"/>
        <v>6450</v>
      </c>
      <c r="F2880" t="str">
        <f t="shared" ca="1" si="137"/>
        <v>80+</v>
      </c>
    </row>
    <row r="2881" spans="1:6" x14ac:dyDescent="0.25">
      <c r="A2881">
        <f>'Active Log'!A2883</f>
        <v>0</v>
      </c>
      <c r="D2881">
        <f t="shared" si="135"/>
        <v>0</v>
      </c>
      <c r="E2881">
        <f t="shared" ca="1" si="136"/>
        <v>6450</v>
      </c>
      <c r="F2881" t="str">
        <f t="shared" ca="1" si="137"/>
        <v>80+</v>
      </c>
    </row>
    <row r="2882" spans="1:6" x14ac:dyDescent="0.25">
      <c r="A2882">
        <f>'Active Log'!A2884</f>
        <v>0</v>
      </c>
      <c r="D2882">
        <f t="shared" ref="D2882:D2945" si="138">IF(COUNTIFS($A$2:$A$1048576, A2882, $C$2:$C$1048576, "complete")&gt;0, "", _xlfn.MAXIFS($B$2:$B$1048576, $A$2:$A$1048576, A2882, $C$2:$C$1048576, "&lt;&gt;complete"))</f>
        <v>0</v>
      </c>
      <c r="E2882">
        <f t="shared" ref="E2882:E2945" ca="1" si="139">IF(D2882&lt;&gt;"", FLOOR((TODAY()-D2882)/7,1), "")</f>
        <v>6450</v>
      </c>
      <c r="F2882" t="str">
        <f t="shared" ref="F2882:F2945" ca="1" si="140">IF(E2882&lt;&gt;"", VLOOKUP(E2882, $H$2:$I$32, 2, TRUE), "")</f>
        <v>80+</v>
      </c>
    </row>
    <row r="2883" spans="1:6" x14ac:dyDescent="0.25">
      <c r="A2883">
        <f>'Active Log'!A2885</f>
        <v>0</v>
      </c>
      <c r="D2883">
        <f t="shared" si="138"/>
        <v>0</v>
      </c>
      <c r="E2883">
        <f t="shared" ca="1" si="139"/>
        <v>6450</v>
      </c>
      <c r="F2883" t="str">
        <f t="shared" ca="1" si="140"/>
        <v>80+</v>
      </c>
    </row>
    <row r="2884" spans="1:6" x14ac:dyDescent="0.25">
      <c r="A2884">
        <f>'Active Log'!A2886</f>
        <v>0</v>
      </c>
      <c r="D2884">
        <f t="shared" si="138"/>
        <v>0</v>
      </c>
      <c r="E2884">
        <f t="shared" ca="1" si="139"/>
        <v>6450</v>
      </c>
      <c r="F2884" t="str">
        <f t="shared" ca="1" si="140"/>
        <v>80+</v>
      </c>
    </row>
    <row r="2885" spans="1:6" x14ac:dyDescent="0.25">
      <c r="A2885">
        <f>'Active Log'!A2887</f>
        <v>0</v>
      </c>
      <c r="D2885">
        <f t="shared" si="138"/>
        <v>0</v>
      </c>
      <c r="E2885">
        <f t="shared" ca="1" si="139"/>
        <v>6450</v>
      </c>
      <c r="F2885" t="str">
        <f t="shared" ca="1" si="140"/>
        <v>80+</v>
      </c>
    </row>
    <row r="2886" spans="1:6" x14ac:dyDescent="0.25">
      <c r="A2886">
        <f>'Active Log'!A2888</f>
        <v>0</v>
      </c>
      <c r="D2886">
        <f t="shared" si="138"/>
        <v>0</v>
      </c>
      <c r="E2886">
        <f t="shared" ca="1" si="139"/>
        <v>6450</v>
      </c>
      <c r="F2886" t="str">
        <f t="shared" ca="1" si="140"/>
        <v>80+</v>
      </c>
    </row>
    <row r="2887" spans="1:6" x14ac:dyDescent="0.25">
      <c r="A2887">
        <f>'Active Log'!A2889</f>
        <v>0</v>
      </c>
      <c r="D2887">
        <f t="shared" si="138"/>
        <v>0</v>
      </c>
      <c r="E2887">
        <f t="shared" ca="1" si="139"/>
        <v>6450</v>
      </c>
      <c r="F2887" t="str">
        <f t="shared" ca="1" si="140"/>
        <v>80+</v>
      </c>
    </row>
    <row r="2888" spans="1:6" x14ac:dyDescent="0.25">
      <c r="A2888">
        <f>'Active Log'!A2890</f>
        <v>0</v>
      </c>
      <c r="D2888">
        <f t="shared" si="138"/>
        <v>0</v>
      </c>
      <c r="E2888">
        <f t="shared" ca="1" si="139"/>
        <v>6450</v>
      </c>
      <c r="F2888" t="str">
        <f t="shared" ca="1" si="140"/>
        <v>80+</v>
      </c>
    </row>
    <row r="2889" spans="1:6" x14ac:dyDescent="0.25">
      <c r="A2889">
        <f>'Active Log'!A2891</f>
        <v>0</v>
      </c>
      <c r="D2889">
        <f t="shared" si="138"/>
        <v>0</v>
      </c>
      <c r="E2889">
        <f t="shared" ca="1" si="139"/>
        <v>6450</v>
      </c>
      <c r="F2889" t="str">
        <f t="shared" ca="1" si="140"/>
        <v>80+</v>
      </c>
    </row>
    <row r="2890" spans="1:6" x14ac:dyDescent="0.25">
      <c r="A2890">
        <f>'Active Log'!A2892</f>
        <v>0</v>
      </c>
      <c r="D2890">
        <f t="shared" si="138"/>
        <v>0</v>
      </c>
      <c r="E2890">
        <f t="shared" ca="1" si="139"/>
        <v>6450</v>
      </c>
      <c r="F2890" t="str">
        <f t="shared" ca="1" si="140"/>
        <v>80+</v>
      </c>
    </row>
    <row r="2891" spans="1:6" x14ac:dyDescent="0.25">
      <c r="A2891">
        <f>'Active Log'!A2893</f>
        <v>0</v>
      </c>
      <c r="D2891">
        <f t="shared" si="138"/>
        <v>0</v>
      </c>
      <c r="E2891">
        <f t="shared" ca="1" si="139"/>
        <v>6450</v>
      </c>
      <c r="F2891" t="str">
        <f t="shared" ca="1" si="140"/>
        <v>80+</v>
      </c>
    </row>
    <row r="2892" spans="1:6" x14ac:dyDescent="0.25">
      <c r="A2892">
        <f>'Active Log'!A2894</f>
        <v>0</v>
      </c>
      <c r="D2892">
        <f t="shared" si="138"/>
        <v>0</v>
      </c>
      <c r="E2892">
        <f t="shared" ca="1" si="139"/>
        <v>6450</v>
      </c>
      <c r="F2892" t="str">
        <f t="shared" ca="1" si="140"/>
        <v>80+</v>
      </c>
    </row>
    <row r="2893" spans="1:6" x14ac:dyDescent="0.25">
      <c r="A2893">
        <f>'Active Log'!A2895</f>
        <v>0</v>
      </c>
      <c r="D2893">
        <f t="shared" si="138"/>
        <v>0</v>
      </c>
      <c r="E2893">
        <f t="shared" ca="1" si="139"/>
        <v>6450</v>
      </c>
      <c r="F2893" t="str">
        <f t="shared" ca="1" si="140"/>
        <v>80+</v>
      </c>
    </row>
    <row r="2894" spans="1:6" x14ac:dyDescent="0.25">
      <c r="A2894">
        <f>'Active Log'!A2896</f>
        <v>0</v>
      </c>
      <c r="D2894">
        <f t="shared" si="138"/>
        <v>0</v>
      </c>
      <c r="E2894">
        <f t="shared" ca="1" si="139"/>
        <v>6450</v>
      </c>
      <c r="F2894" t="str">
        <f t="shared" ca="1" si="140"/>
        <v>80+</v>
      </c>
    </row>
    <row r="2895" spans="1:6" x14ac:dyDescent="0.25">
      <c r="A2895">
        <f>'Active Log'!A2897</f>
        <v>0</v>
      </c>
      <c r="D2895">
        <f t="shared" si="138"/>
        <v>0</v>
      </c>
      <c r="E2895">
        <f t="shared" ca="1" si="139"/>
        <v>6450</v>
      </c>
      <c r="F2895" t="str">
        <f t="shared" ca="1" si="140"/>
        <v>80+</v>
      </c>
    </row>
    <row r="2896" spans="1:6" x14ac:dyDescent="0.25">
      <c r="A2896">
        <f>'Active Log'!A2898</f>
        <v>0</v>
      </c>
      <c r="D2896">
        <f t="shared" si="138"/>
        <v>0</v>
      </c>
      <c r="E2896">
        <f t="shared" ca="1" si="139"/>
        <v>6450</v>
      </c>
      <c r="F2896" t="str">
        <f t="shared" ca="1" si="140"/>
        <v>80+</v>
      </c>
    </row>
    <row r="2897" spans="1:6" x14ac:dyDescent="0.25">
      <c r="A2897">
        <f>'Active Log'!A2899</f>
        <v>0</v>
      </c>
      <c r="D2897">
        <f t="shared" si="138"/>
        <v>0</v>
      </c>
      <c r="E2897">
        <f t="shared" ca="1" si="139"/>
        <v>6450</v>
      </c>
      <c r="F2897" t="str">
        <f t="shared" ca="1" si="140"/>
        <v>80+</v>
      </c>
    </row>
    <row r="2898" spans="1:6" x14ac:dyDescent="0.25">
      <c r="A2898">
        <f>'Active Log'!A2900</f>
        <v>0</v>
      </c>
      <c r="D2898">
        <f t="shared" si="138"/>
        <v>0</v>
      </c>
      <c r="E2898">
        <f t="shared" ca="1" si="139"/>
        <v>6450</v>
      </c>
      <c r="F2898" t="str">
        <f t="shared" ca="1" si="140"/>
        <v>80+</v>
      </c>
    </row>
    <row r="2899" spans="1:6" x14ac:dyDescent="0.25">
      <c r="A2899">
        <f>'Active Log'!A2901</f>
        <v>0</v>
      </c>
      <c r="D2899">
        <f t="shared" si="138"/>
        <v>0</v>
      </c>
      <c r="E2899">
        <f t="shared" ca="1" si="139"/>
        <v>6450</v>
      </c>
      <c r="F2899" t="str">
        <f t="shared" ca="1" si="140"/>
        <v>80+</v>
      </c>
    </row>
    <row r="2900" spans="1:6" x14ac:dyDescent="0.25">
      <c r="A2900">
        <f>'Active Log'!A2902</f>
        <v>0</v>
      </c>
      <c r="D2900">
        <f t="shared" si="138"/>
        <v>0</v>
      </c>
      <c r="E2900">
        <f t="shared" ca="1" si="139"/>
        <v>6450</v>
      </c>
      <c r="F2900" t="str">
        <f t="shared" ca="1" si="140"/>
        <v>80+</v>
      </c>
    </row>
    <row r="2901" spans="1:6" x14ac:dyDescent="0.25">
      <c r="A2901">
        <f>'Active Log'!A2903</f>
        <v>0</v>
      </c>
      <c r="D2901">
        <f t="shared" si="138"/>
        <v>0</v>
      </c>
      <c r="E2901">
        <f t="shared" ca="1" si="139"/>
        <v>6450</v>
      </c>
      <c r="F2901" t="str">
        <f t="shared" ca="1" si="140"/>
        <v>80+</v>
      </c>
    </row>
    <row r="2902" spans="1:6" x14ac:dyDescent="0.25">
      <c r="A2902">
        <f>'Active Log'!A2904</f>
        <v>0</v>
      </c>
      <c r="D2902">
        <f t="shared" si="138"/>
        <v>0</v>
      </c>
      <c r="E2902">
        <f t="shared" ca="1" si="139"/>
        <v>6450</v>
      </c>
      <c r="F2902" t="str">
        <f t="shared" ca="1" si="140"/>
        <v>80+</v>
      </c>
    </row>
    <row r="2903" spans="1:6" x14ac:dyDescent="0.25">
      <c r="A2903">
        <f>'Active Log'!A2905</f>
        <v>0</v>
      </c>
      <c r="D2903">
        <f t="shared" si="138"/>
        <v>0</v>
      </c>
      <c r="E2903">
        <f t="shared" ca="1" si="139"/>
        <v>6450</v>
      </c>
      <c r="F2903" t="str">
        <f t="shared" ca="1" si="140"/>
        <v>80+</v>
      </c>
    </row>
    <row r="2904" spans="1:6" x14ac:dyDescent="0.25">
      <c r="A2904">
        <f>'Active Log'!A2906</f>
        <v>0</v>
      </c>
      <c r="D2904">
        <f t="shared" si="138"/>
        <v>0</v>
      </c>
      <c r="E2904">
        <f t="shared" ca="1" si="139"/>
        <v>6450</v>
      </c>
      <c r="F2904" t="str">
        <f t="shared" ca="1" si="140"/>
        <v>80+</v>
      </c>
    </row>
    <row r="2905" spans="1:6" x14ac:dyDescent="0.25">
      <c r="A2905">
        <f>'Active Log'!A2907</f>
        <v>0</v>
      </c>
      <c r="D2905">
        <f t="shared" si="138"/>
        <v>0</v>
      </c>
      <c r="E2905">
        <f t="shared" ca="1" si="139"/>
        <v>6450</v>
      </c>
      <c r="F2905" t="str">
        <f t="shared" ca="1" si="140"/>
        <v>80+</v>
      </c>
    </row>
    <row r="2906" spans="1:6" x14ac:dyDescent="0.25">
      <c r="A2906">
        <f>'Active Log'!A2908</f>
        <v>0</v>
      </c>
      <c r="D2906">
        <f t="shared" si="138"/>
        <v>0</v>
      </c>
      <c r="E2906">
        <f t="shared" ca="1" si="139"/>
        <v>6450</v>
      </c>
      <c r="F2906" t="str">
        <f t="shared" ca="1" si="140"/>
        <v>80+</v>
      </c>
    </row>
    <row r="2907" spans="1:6" x14ac:dyDescent="0.25">
      <c r="A2907">
        <f>'Active Log'!A2909</f>
        <v>0</v>
      </c>
      <c r="D2907">
        <f t="shared" si="138"/>
        <v>0</v>
      </c>
      <c r="E2907">
        <f t="shared" ca="1" si="139"/>
        <v>6450</v>
      </c>
      <c r="F2907" t="str">
        <f t="shared" ca="1" si="140"/>
        <v>80+</v>
      </c>
    </row>
    <row r="2908" spans="1:6" x14ac:dyDescent="0.25">
      <c r="A2908">
        <f>'Active Log'!A2910</f>
        <v>0</v>
      </c>
      <c r="D2908">
        <f t="shared" si="138"/>
        <v>0</v>
      </c>
      <c r="E2908">
        <f t="shared" ca="1" si="139"/>
        <v>6450</v>
      </c>
      <c r="F2908" t="str">
        <f t="shared" ca="1" si="140"/>
        <v>80+</v>
      </c>
    </row>
    <row r="2909" spans="1:6" x14ac:dyDescent="0.25">
      <c r="A2909">
        <f>'Active Log'!A2911</f>
        <v>0</v>
      </c>
      <c r="D2909">
        <f t="shared" si="138"/>
        <v>0</v>
      </c>
      <c r="E2909">
        <f t="shared" ca="1" si="139"/>
        <v>6450</v>
      </c>
      <c r="F2909" t="str">
        <f t="shared" ca="1" si="140"/>
        <v>80+</v>
      </c>
    </row>
    <row r="2910" spans="1:6" x14ac:dyDescent="0.25">
      <c r="A2910">
        <f>'Active Log'!A2912</f>
        <v>0</v>
      </c>
      <c r="D2910">
        <f t="shared" si="138"/>
        <v>0</v>
      </c>
      <c r="E2910">
        <f t="shared" ca="1" si="139"/>
        <v>6450</v>
      </c>
      <c r="F2910" t="str">
        <f t="shared" ca="1" si="140"/>
        <v>80+</v>
      </c>
    </row>
    <row r="2911" spans="1:6" x14ac:dyDescent="0.25">
      <c r="A2911">
        <f>'Active Log'!A2913</f>
        <v>0</v>
      </c>
      <c r="D2911">
        <f t="shared" si="138"/>
        <v>0</v>
      </c>
      <c r="E2911">
        <f t="shared" ca="1" si="139"/>
        <v>6450</v>
      </c>
      <c r="F2911" t="str">
        <f t="shared" ca="1" si="140"/>
        <v>80+</v>
      </c>
    </row>
    <row r="2912" spans="1:6" x14ac:dyDescent="0.25">
      <c r="A2912">
        <f>'Active Log'!A2914</f>
        <v>0</v>
      </c>
      <c r="D2912">
        <f t="shared" si="138"/>
        <v>0</v>
      </c>
      <c r="E2912">
        <f t="shared" ca="1" si="139"/>
        <v>6450</v>
      </c>
      <c r="F2912" t="str">
        <f t="shared" ca="1" si="140"/>
        <v>80+</v>
      </c>
    </row>
    <row r="2913" spans="1:6" x14ac:dyDescent="0.25">
      <c r="A2913">
        <f>'Active Log'!A2915</f>
        <v>0</v>
      </c>
      <c r="D2913">
        <f t="shared" si="138"/>
        <v>0</v>
      </c>
      <c r="E2913">
        <f t="shared" ca="1" si="139"/>
        <v>6450</v>
      </c>
      <c r="F2913" t="str">
        <f t="shared" ca="1" si="140"/>
        <v>80+</v>
      </c>
    </row>
    <row r="2914" spans="1:6" x14ac:dyDescent="0.25">
      <c r="A2914">
        <f>'Active Log'!A2916</f>
        <v>0</v>
      </c>
      <c r="D2914">
        <f t="shared" si="138"/>
        <v>0</v>
      </c>
      <c r="E2914">
        <f t="shared" ca="1" si="139"/>
        <v>6450</v>
      </c>
      <c r="F2914" t="str">
        <f t="shared" ca="1" si="140"/>
        <v>80+</v>
      </c>
    </row>
    <row r="2915" spans="1:6" x14ac:dyDescent="0.25">
      <c r="A2915">
        <f>'Active Log'!A2917</f>
        <v>0</v>
      </c>
      <c r="D2915">
        <f t="shared" si="138"/>
        <v>0</v>
      </c>
      <c r="E2915">
        <f t="shared" ca="1" si="139"/>
        <v>6450</v>
      </c>
      <c r="F2915" t="str">
        <f t="shared" ca="1" si="140"/>
        <v>80+</v>
      </c>
    </row>
    <row r="2916" spans="1:6" x14ac:dyDescent="0.25">
      <c r="A2916">
        <f>'Active Log'!A2918</f>
        <v>0</v>
      </c>
      <c r="D2916">
        <f t="shared" si="138"/>
        <v>0</v>
      </c>
      <c r="E2916">
        <f t="shared" ca="1" si="139"/>
        <v>6450</v>
      </c>
      <c r="F2916" t="str">
        <f t="shared" ca="1" si="140"/>
        <v>80+</v>
      </c>
    </row>
    <row r="2917" spans="1:6" x14ac:dyDescent="0.25">
      <c r="A2917">
        <f>'Active Log'!A2919</f>
        <v>0</v>
      </c>
      <c r="D2917">
        <f t="shared" si="138"/>
        <v>0</v>
      </c>
      <c r="E2917">
        <f t="shared" ca="1" si="139"/>
        <v>6450</v>
      </c>
      <c r="F2917" t="str">
        <f t="shared" ca="1" si="140"/>
        <v>80+</v>
      </c>
    </row>
    <row r="2918" spans="1:6" x14ac:dyDescent="0.25">
      <c r="A2918">
        <f>'Active Log'!A2920</f>
        <v>0</v>
      </c>
      <c r="D2918">
        <f t="shared" si="138"/>
        <v>0</v>
      </c>
      <c r="E2918">
        <f t="shared" ca="1" si="139"/>
        <v>6450</v>
      </c>
      <c r="F2918" t="str">
        <f t="shared" ca="1" si="140"/>
        <v>80+</v>
      </c>
    </row>
    <row r="2919" spans="1:6" x14ac:dyDescent="0.25">
      <c r="A2919">
        <f>'Active Log'!A2921</f>
        <v>0</v>
      </c>
      <c r="D2919">
        <f t="shared" si="138"/>
        <v>0</v>
      </c>
      <c r="E2919">
        <f t="shared" ca="1" si="139"/>
        <v>6450</v>
      </c>
      <c r="F2919" t="str">
        <f t="shared" ca="1" si="140"/>
        <v>80+</v>
      </c>
    </row>
    <row r="2920" spans="1:6" x14ac:dyDescent="0.25">
      <c r="A2920">
        <f>'Active Log'!A2922</f>
        <v>0</v>
      </c>
      <c r="D2920">
        <f t="shared" si="138"/>
        <v>0</v>
      </c>
      <c r="E2920">
        <f t="shared" ca="1" si="139"/>
        <v>6450</v>
      </c>
      <c r="F2920" t="str">
        <f t="shared" ca="1" si="140"/>
        <v>80+</v>
      </c>
    </row>
    <row r="2921" spans="1:6" x14ac:dyDescent="0.25">
      <c r="A2921">
        <f>'Active Log'!A2923</f>
        <v>0</v>
      </c>
      <c r="D2921">
        <f t="shared" si="138"/>
        <v>0</v>
      </c>
      <c r="E2921">
        <f t="shared" ca="1" si="139"/>
        <v>6450</v>
      </c>
      <c r="F2921" t="str">
        <f t="shared" ca="1" si="140"/>
        <v>80+</v>
      </c>
    </row>
    <row r="2922" spans="1:6" x14ac:dyDescent="0.25">
      <c r="A2922">
        <f>'Active Log'!A2924</f>
        <v>0</v>
      </c>
      <c r="D2922">
        <f t="shared" si="138"/>
        <v>0</v>
      </c>
      <c r="E2922">
        <f t="shared" ca="1" si="139"/>
        <v>6450</v>
      </c>
      <c r="F2922" t="str">
        <f t="shared" ca="1" si="140"/>
        <v>80+</v>
      </c>
    </row>
    <row r="2923" spans="1:6" x14ac:dyDescent="0.25">
      <c r="A2923">
        <f>'Active Log'!A2925</f>
        <v>0</v>
      </c>
      <c r="D2923">
        <f t="shared" si="138"/>
        <v>0</v>
      </c>
      <c r="E2923">
        <f t="shared" ca="1" si="139"/>
        <v>6450</v>
      </c>
      <c r="F2923" t="str">
        <f t="shared" ca="1" si="140"/>
        <v>80+</v>
      </c>
    </row>
    <row r="2924" spans="1:6" x14ac:dyDescent="0.25">
      <c r="A2924">
        <f>'Active Log'!A2926</f>
        <v>0</v>
      </c>
      <c r="D2924">
        <f t="shared" si="138"/>
        <v>0</v>
      </c>
      <c r="E2924">
        <f t="shared" ca="1" si="139"/>
        <v>6450</v>
      </c>
      <c r="F2924" t="str">
        <f t="shared" ca="1" si="140"/>
        <v>80+</v>
      </c>
    </row>
    <row r="2925" spans="1:6" x14ac:dyDescent="0.25">
      <c r="A2925">
        <f>'Active Log'!A2927</f>
        <v>0</v>
      </c>
      <c r="D2925">
        <f t="shared" si="138"/>
        <v>0</v>
      </c>
      <c r="E2925">
        <f t="shared" ca="1" si="139"/>
        <v>6450</v>
      </c>
      <c r="F2925" t="str">
        <f t="shared" ca="1" si="140"/>
        <v>80+</v>
      </c>
    </row>
    <row r="2926" spans="1:6" x14ac:dyDescent="0.25">
      <c r="A2926">
        <f>'Active Log'!A2928</f>
        <v>0</v>
      </c>
      <c r="D2926">
        <f t="shared" si="138"/>
        <v>0</v>
      </c>
      <c r="E2926">
        <f t="shared" ca="1" si="139"/>
        <v>6450</v>
      </c>
      <c r="F2926" t="str">
        <f t="shared" ca="1" si="140"/>
        <v>80+</v>
      </c>
    </row>
    <row r="2927" spans="1:6" x14ac:dyDescent="0.25">
      <c r="A2927">
        <f>'Active Log'!A2929</f>
        <v>0</v>
      </c>
      <c r="D2927">
        <f t="shared" si="138"/>
        <v>0</v>
      </c>
      <c r="E2927">
        <f t="shared" ca="1" si="139"/>
        <v>6450</v>
      </c>
      <c r="F2927" t="str">
        <f t="shared" ca="1" si="140"/>
        <v>80+</v>
      </c>
    </row>
    <row r="2928" spans="1:6" x14ac:dyDescent="0.25">
      <c r="A2928">
        <f>'Active Log'!A2930</f>
        <v>0</v>
      </c>
      <c r="D2928">
        <f t="shared" si="138"/>
        <v>0</v>
      </c>
      <c r="E2928">
        <f t="shared" ca="1" si="139"/>
        <v>6450</v>
      </c>
      <c r="F2928" t="str">
        <f t="shared" ca="1" si="140"/>
        <v>80+</v>
      </c>
    </row>
    <row r="2929" spans="1:6" x14ac:dyDescent="0.25">
      <c r="A2929">
        <f>'Active Log'!A2931</f>
        <v>0</v>
      </c>
      <c r="D2929">
        <f t="shared" si="138"/>
        <v>0</v>
      </c>
      <c r="E2929">
        <f t="shared" ca="1" si="139"/>
        <v>6450</v>
      </c>
      <c r="F2929" t="str">
        <f t="shared" ca="1" si="140"/>
        <v>80+</v>
      </c>
    </row>
    <row r="2930" spans="1:6" x14ac:dyDescent="0.25">
      <c r="A2930">
        <f>'Active Log'!A2932</f>
        <v>0</v>
      </c>
      <c r="D2930">
        <f t="shared" si="138"/>
        <v>0</v>
      </c>
      <c r="E2930">
        <f t="shared" ca="1" si="139"/>
        <v>6450</v>
      </c>
      <c r="F2930" t="str">
        <f t="shared" ca="1" si="140"/>
        <v>80+</v>
      </c>
    </row>
    <row r="2931" spans="1:6" x14ac:dyDescent="0.25">
      <c r="A2931">
        <f>'Active Log'!A2933</f>
        <v>0</v>
      </c>
      <c r="D2931">
        <f t="shared" si="138"/>
        <v>0</v>
      </c>
      <c r="E2931">
        <f t="shared" ca="1" si="139"/>
        <v>6450</v>
      </c>
      <c r="F2931" t="str">
        <f t="shared" ca="1" si="140"/>
        <v>80+</v>
      </c>
    </row>
    <row r="2932" spans="1:6" x14ac:dyDescent="0.25">
      <c r="A2932">
        <f>'Active Log'!A2934</f>
        <v>0</v>
      </c>
      <c r="D2932">
        <f t="shared" si="138"/>
        <v>0</v>
      </c>
      <c r="E2932">
        <f t="shared" ca="1" si="139"/>
        <v>6450</v>
      </c>
      <c r="F2932" t="str">
        <f t="shared" ca="1" si="140"/>
        <v>80+</v>
      </c>
    </row>
    <row r="2933" spans="1:6" x14ac:dyDescent="0.25">
      <c r="A2933">
        <f>'Active Log'!A2935</f>
        <v>0</v>
      </c>
      <c r="D2933">
        <f t="shared" si="138"/>
        <v>0</v>
      </c>
      <c r="E2933">
        <f t="shared" ca="1" si="139"/>
        <v>6450</v>
      </c>
      <c r="F2933" t="str">
        <f t="shared" ca="1" si="140"/>
        <v>80+</v>
      </c>
    </row>
    <row r="2934" spans="1:6" x14ac:dyDescent="0.25">
      <c r="A2934">
        <f>'Active Log'!A2936</f>
        <v>0</v>
      </c>
      <c r="D2934">
        <f t="shared" si="138"/>
        <v>0</v>
      </c>
      <c r="E2934">
        <f t="shared" ca="1" si="139"/>
        <v>6450</v>
      </c>
      <c r="F2934" t="str">
        <f t="shared" ca="1" si="140"/>
        <v>80+</v>
      </c>
    </row>
    <row r="2935" spans="1:6" x14ac:dyDescent="0.25">
      <c r="A2935">
        <f>'Active Log'!A2937</f>
        <v>0</v>
      </c>
      <c r="D2935">
        <f t="shared" si="138"/>
        <v>0</v>
      </c>
      <c r="E2935">
        <f t="shared" ca="1" si="139"/>
        <v>6450</v>
      </c>
      <c r="F2935" t="str">
        <f t="shared" ca="1" si="140"/>
        <v>80+</v>
      </c>
    </row>
    <row r="2936" spans="1:6" x14ac:dyDescent="0.25">
      <c r="A2936">
        <f>'Active Log'!A2938</f>
        <v>0</v>
      </c>
      <c r="D2936">
        <f t="shared" si="138"/>
        <v>0</v>
      </c>
      <c r="E2936">
        <f t="shared" ca="1" si="139"/>
        <v>6450</v>
      </c>
      <c r="F2936" t="str">
        <f t="shared" ca="1" si="140"/>
        <v>80+</v>
      </c>
    </row>
    <row r="2937" spans="1:6" x14ac:dyDescent="0.25">
      <c r="A2937">
        <f>'Active Log'!A2939</f>
        <v>0</v>
      </c>
      <c r="D2937">
        <f t="shared" si="138"/>
        <v>0</v>
      </c>
      <c r="E2937">
        <f t="shared" ca="1" si="139"/>
        <v>6450</v>
      </c>
      <c r="F2937" t="str">
        <f t="shared" ca="1" si="140"/>
        <v>80+</v>
      </c>
    </row>
    <row r="2938" spans="1:6" x14ac:dyDescent="0.25">
      <c r="A2938">
        <f>'Active Log'!A2940</f>
        <v>0</v>
      </c>
      <c r="D2938">
        <f t="shared" si="138"/>
        <v>0</v>
      </c>
      <c r="E2938">
        <f t="shared" ca="1" si="139"/>
        <v>6450</v>
      </c>
      <c r="F2938" t="str">
        <f t="shared" ca="1" si="140"/>
        <v>80+</v>
      </c>
    </row>
    <row r="2939" spans="1:6" x14ac:dyDescent="0.25">
      <c r="A2939">
        <f>'Active Log'!A2941</f>
        <v>0</v>
      </c>
      <c r="D2939">
        <f t="shared" si="138"/>
        <v>0</v>
      </c>
      <c r="E2939">
        <f t="shared" ca="1" si="139"/>
        <v>6450</v>
      </c>
      <c r="F2939" t="str">
        <f t="shared" ca="1" si="140"/>
        <v>80+</v>
      </c>
    </row>
    <row r="2940" spans="1:6" x14ac:dyDescent="0.25">
      <c r="A2940">
        <f>'Active Log'!A2942</f>
        <v>0</v>
      </c>
      <c r="D2940">
        <f t="shared" si="138"/>
        <v>0</v>
      </c>
      <c r="E2940">
        <f t="shared" ca="1" si="139"/>
        <v>6450</v>
      </c>
      <c r="F2940" t="str">
        <f t="shared" ca="1" si="140"/>
        <v>80+</v>
      </c>
    </row>
    <row r="2941" spans="1:6" x14ac:dyDescent="0.25">
      <c r="A2941">
        <f>'Active Log'!A2943</f>
        <v>0</v>
      </c>
      <c r="D2941">
        <f t="shared" si="138"/>
        <v>0</v>
      </c>
      <c r="E2941">
        <f t="shared" ca="1" si="139"/>
        <v>6450</v>
      </c>
      <c r="F2941" t="str">
        <f t="shared" ca="1" si="140"/>
        <v>80+</v>
      </c>
    </row>
    <row r="2942" spans="1:6" x14ac:dyDescent="0.25">
      <c r="A2942">
        <f>'Active Log'!A2944</f>
        <v>0</v>
      </c>
      <c r="D2942">
        <f t="shared" si="138"/>
        <v>0</v>
      </c>
      <c r="E2942">
        <f t="shared" ca="1" si="139"/>
        <v>6450</v>
      </c>
      <c r="F2942" t="str">
        <f t="shared" ca="1" si="140"/>
        <v>80+</v>
      </c>
    </row>
    <row r="2943" spans="1:6" x14ac:dyDescent="0.25">
      <c r="A2943">
        <f>'Active Log'!A2945</f>
        <v>0</v>
      </c>
      <c r="D2943">
        <f t="shared" si="138"/>
        <v>0</v>
      </c>
      <c r="E2943">
        <f t="shared" ca="1" si="139"/>
        <v>6450</v>
      </c>
      <c r="F2943" t="str">
        <f t="shared" ca="1" si="140"/>
        <v>80+</v>
      </c>
    </row>
    <row r="2944" spans="1:6" x14ac:dyDescent="0.25">
      <c r="A2944">
        <f>'Active Log'!A2946</f>
        <v>0</v>
      </c>
      <c r="D2944">
        <f t="shared" si="138"/>
        <v>0</v>
      </c>
      <c r="E2944">
        <f t="shared" ca="1" si="139"/>
        <v>6450</v>
      </c>
      <c r="F2944" t="str">
        <f t="shared" ca="1" si="140"/>
        <v>80+</v>
      </c>
    </row>
    <row r="2945" spans="1:6" x14ac:dyDescent="0.25">
      <c r="A2945">
        <f>'Active Log'!A2947</f>
        <v>0</v>
      </c>
      <c r="D2945">
        <f t="shared" si="138"/>
        <v>0</v>
      </c>
      <c r="E2945">
        <f t="shared" ca="1" si="139"/>
        <v>6450</v>
      </c>
      <c r="F2945" t="str">
        <f t="shared" ca="1" si="140"/>
        <v>80+</v>
      </c>
    </row>
    <row r="2946" spans="1:6" x14ac:dyDescent="0.25">
      <c r="A2946">
        <f>'Active Log'!A2948</f>
        <v>0</v>
      </c>
      <c r="D2946">
        <f t="shared" ref="D2946:D3009" si="141">IF(COUNTIFS($A$2:$A$1048576, A2946, $C$2:$C$1048576, "complete")&gt;0, "", _xlfn.MAXIFS($B$2:$B$1048576, $A$2:$A$1048576, A2946, $C$2:$C$1048576, "&lt;&gt;complete"))</f>
        <v>0</v>
      </c>
      <c r="E2946">
        <f t="shared" ref="E2946:E3009" ca="1" si="142">IF(D2946&lt;&gt;"", FLOOR((TODAY()-D2946)/7,1), "")</f>
        <v>6450</v>
      </c>
      <c r="F2946" t="str">
        <f t="shared" ref="F2946:F3009" ca="1" si="143">IF(E2946&lt;&gt;"", VLOOKUP(E2946, $H$2:$I$32, 2, TRUE), "")</f>
        <v>80+</v>
      </c>
    </row>
    <row r="2947" spans="1:6" x14ac:dyDescent="0.25">
      <c r="A2947">
        <f>'Active Log'!A2949</f>
        <v>0</v>
      </c>
      <c r="D2947">
        <f t="shared" si="141"/>
        <v>0</v>
      </c>
      <c r="E2947">
        <f t="shared" ca="1" si="142"/>
        <v>6450</v>
      </c>
      <c r="F2947" t="str">
        <f t="shared" ca="1" si="143"/>
        <v>80+</v>
      </c>
    </row>
    <row r="2948" spans="1:6" x14ac:dyDescent="0.25">
      <c r="A2948">
        <f>'Active Log'!A2950</f>
        <v>0</v>
      </c>
      <c r="D2948">
        <f t="shared" si="141"/>
        <v>0</v>
      </c>
      <c r="E2948">
        <f t="shared" ca="1" si="142"/>
        <v>6450</v>
      </c>
      <c r="F2948" t="str">
        <f t="shared" ca="1" si="143"/>
        <v>80+</v>
      </c>
    </row>
    <row r="2949" spans="1:6" x14ac:dyDescent="0.25">
      <c r="A2949">
        <f>'Active Log'!A2951</f>
        <v>0</v>
      </c>
      <c r="D2949">
        <f t="shared" si="141"/>
        <v>0</v>
      </c>
      <c r="E2949">
        <f t="shared" ca="1" si="142"/>
        <v>6450</v>
      </c>
      <c r="F2949" t="str">
        <f t="shared" ca="1" si="143"/>
        <v>80+</v>
      </c>
    </row>
    <row r="2950" spans="1:6" x14ac:dyDescent="0.25">
      <c r="A2950">
        <f>'Active Log'!A2952</f>
        <v>0</v>
      </c>
      <c r="D2950">
        <f t="shared" si="141"/>
        <v>0</v>
      </c>
      <c r="E2950">
        <f t="shared" ca="1" si="142"/>
        <v>6450</v>
      </c>
      <c r="F2950" t="str">
        <f t="shared" ca="1" si="143"/>
        <v>80+</v>
      </c>
    </row>
    <row r="2951" spans="1:6" x14ac:dyDescent="0.25">
      <c r="A2951">
        <f>'Active Log'!A2953</f>
        <v>0</v>
      </c>
      <c r="D2951">
        <f t="shared" si="141"/>
        <v>0</v>
      </c>
      <c r="E2951">
        <f t="shared" ca="1" si="142"/>
        <v>6450</v>
      </c>
      <c r="F2951" t="str">
        <f t="shared" ca="1" si="143"/>
        <v>80+</v>
      </c>
    </row>
    <row r="2952" spans="1:6" x14ac:dyDescent="0.25">
      <c r="A2952">
        <f>'Active Log'!A2954</f>
        <v>0</v>
      </c>
      <c r="D2952">
        <f t="shared" si="141"/>
        <v>0</v>
      </c>
      <c r="E2952">
        <f t="shared" ca="1" si="142"/>
        <v>6450</v>
      </c>
      <c r="F2952" t="str">
        <f t="shared" ca="1" si="143"/>
        <v>80+</v>
      </c>
    </row>
    <row r="2953" spans="1:6" x14ac:dyDescent="0.25">
      <c r="A2953">
        <f>'Active Log'!A2955</f>
        <v>0</v>
      </c>
      <c r="D2953">
        <f t="shared" si="141"/>
        <v>0</v>
      </c>
      <c r="E2953">
        <f t="shared" ca="1" si="142"/>
        <v>6450</v>
      </c>
      <c r="F2953" t="str">
        <f t="shared" ca="1" si="143"/>
        <v>80+</v>
      </c>
    </row>
    <row r="2954" spans="1:6" x14ac:dyDescent="0.25">
      <c r="A2954">
        <f>'Active Log'!A2956</f>
        <v>0</v>
      </c>
      <c r="D2954">
        <f t="shared" si="141"/>
        <v>0</v>
      </c>
      <c r="E2954">
        <f t="shared" ca="1" si="142"/>
        <v>6450</v>
      </c>
      <c r="F2954" t="str">
        <f t="shared" ca="1" si="143"/>
        <v>80+</v>
      </c>
    </row>
    <row r="2955" spans="1:6" x14ac:dyDescent="0.25">
      <c r="A2955">
        <f>'Active Log'!A2957</f>
        <v>0</v>
      </c>
      <c r="D2955">
        <f t="shared" si="141"/>
        <v>0</v>
      </c>
      <c r="E2955">
        <f t="shared" ca="1" si="142"/>
        <v>6450</v>
      </c>
      <c r="F2955" t="str">
        <f t="shared" ca="1" si="143"/>
        <v>80+</v>
      </c>
    </row>
    <row r="2956" spans="1:6" x14ac:dyDescent="0.25">
      <c r="A2956">
        <f>'Active Log'!A2958</f>
        <v>0</v>
      </c>
      <c r="D2956">
        <f t="shared" si="141"/>
        <v>0</v>
      </c>
      <c r="E2956">
        <f t="shared" ca="1" si="142"/>
        <v>6450</v>
      </c>
      <c r="F2956" t="str">
        <f t="shared" ca="1" si="143"/>
        <v>80+</v>
      </c>
    </row>
    <row r="2957" spans="1:6" x14ac:dyDescent="0.25">
      <c r="A2957">
        <f>'Active Log'!A2959</f>
        <v>0</v>
      </c>
      <c r="D2957">
        <f t="shared" si="141"/>
        <v>0</v>
      </c>
      <c r="E2957">
        <f t="shared" ca="1" si="142"/>
        <v>6450</v>
      </c>
      <c r="F2957" t="str">
        <f t="shared" ca="1" si="143"/>
        <v>80+</v>
      </c>
    </row>
    <row r="2958" spans="1:6" x14ac:dyDescent="0.25">
      <c r="A2958">
        <f>'Active Log'!A2960</f>
        <v>0</v>
      </c>
      <c r="D2958">
        <f t="shared" si="141"/>
        <v>0</v>
      </c>
      <c r="E2958">
        <f t="shared" ca="1" si="142"/>
        <v>6450</v>
      </c>
      <c r="F2958" t="str">
        <f t="shared" ca="1" si="143"/>
        <v>80+</v>
      </c>
    </row>
    <row r="2959" spans="1:6" x14ac:dyDescent="0.25">
      <c r="A2959">
        <f>'Active Log'!A2961</f>
        <v>0</v>
      </c>
      <c r="D2959">
        <f t="shared" si="141"/>
        <v>0</v>
      </c>
      <c r="E2959">
        <f t="shared" ca="1" si="142"/>
        <v>6450</v>
      </c>
      <c r="F2959" t="str">
        <f t="shared" ca="1" si="143"/>
        <v>80+</v>
      </c>
    </row>
    <row r="2960" spans="1:6" x14ac:dyDescent="0.25">
      <c r="A2960">
        <f>'Active Log'!A2962</f>
        <v>0</v>
      </c>
      <c r="D2960">
        <f t="shared" si="141"/>
        <v>0</v>
      </c>
      <c r="E2960">
        <f t="shared" ca="1" si="142"/>
        <v>6450</v>
      </c>
      <c r="F2960" t="str">
        <f t="shared" ca="1" si="143"/>
        <v>80+</v>
      </c>
    </row>
    <row r="2961" spans="1:6" x14ac:dyDescent="0.25">
      <c r="A2961">
        <f>'Active Log'!A2963</f>
        <v>0</v>
      </c>
      <c r="D2961">
        <f t="shared" si="141"/>
        <v>0</v>
      </c>
      <c r="E2961">
        <f t="shared" ca="1" si="142"/>
        <v>6450</v>
      </c>
      <c r="F2961" t="str">
        <f t="shared" ca="1" si="143"/>
        <v>80+</v>
      </c>
    </row>
    <row r="2962" spans="1:6" x14ac:dyDescent="0.25">
      <c r="A2962">
        <f>'Active Log'!A2964</f>
        <v>0</v>
      </c>
      <c r="D2962">
        <f t="shared" si="141"/>
        <v>0</v>
      </c>
      <c r="E2962">
        <f t="shared" ca="1" si="142"/>
        <v>6450</v>
      </c>
      <c r="F2962" t="str">
        <f t="shared" ca="1" si="143"/>
        <v>80+</v>
      </c>
    </row>
    <row r="2963" spans="1:6" x14ac:dyDescent="0.25">
      <c r="A2963">
        <f>'Active Log'!A2965</f>
        <v>0</v>
      </c>
      <c r="D2963">
        <f t="shared" si="141"/>
        <v>0</v>
      </c>
      <c r="E2963">
        <f t="shared" ca="1" si="142"/>
        <v>6450</v>
      </c>
      <c r="F2963" t="str">
        <f t="shared" ca="1" si="143"/>
        <v>80+</v>
      </c>
    </row>
    <row r="2964" spans="1:6" x14ac:dyDescent="0.25">
      <c r="A2964">
        <f>'Active Log'!A2966</f>
        <v>0</v>
      </c>
      <c r="D2964">
        <f t="shared" si="141"/>
        <v>0</v>
      </c>
      <c r="E2964">
        <f t="shared" ca="1" si="142"/>
        <v>6450</v>
      </c>
      <c r="F2964" t="str">
        <f t="shared" ca="1" si="143"/>
        <v>80+</v>
      </c>
    </row>
    <row r="2965" spans="1:6" x14ac:dyDescent="0.25">
      <c r="A2965">
        <f>'Active Log'!A2967</f>
        <v>0</v>
      </c>
      <c r="D2965">
        <f t="shared" si="141"/>
        <v>0</v>
      </c>
      <c r="E2965">
        <f t="shared" ca="1" si="142"/>
        <v>6450</v>
      </c>
      <c r="F2965" t="str">
        <f t="shared" ca="1" si="143"/>
        <v>80+</v>
      </c>
    </row>
    <row r="2966" spans="1:6" x14ac:dyDescent="0.25">
      <c r="A2966">
        <f>'Active Log'!A2968</f>
        <v>0</v>
      </c>
      <c r="D2966">
        <f t="shared" si="141"/>
        <v>0</v>
      </c>
      <c r="E2966">
        <f t="shared" ca="1" si="142"/>
        <v>6450</v>
      </c>
      <c r="F2966" t="str">
        <f t="shared" ca="1" si="143"/>
        <v>80+</v>
      </c>
    </row>
    <row r="2967" spans="1:6" x14ac:dyDescent="0.25">
      <c r="A2967">
        <f>'Active Log'!A2969</f>
        <v>0</v>
      </c>
      <c r="D2967">
        <f t="shared" si="141"/>
        <v>0</v>
      </c>
      <c r="E2967">
        <f t="shared" ca="1" si="142"/>
        <v>6450</v>
      </c>
      <c r="F2967" t="str">
        <f t="shared" ca="1" si="143"/>
        <v>80+</v>
      </c>
    </row>
    <row r="2968" spans="1:6" x14ac:dyDescent="0.25">
      <c r="A2968">
        <f>'Active Log'!A2970</f>
        <v>0</v>
      </c>
      <c r="D2968">
        <f t="shared" si="141"/>
        <v>0</v>
      </c>
      <c r="E2968">
        <f t="shared" ca="1" si="142"/>
        <v>6450</v>
      </c>
      <c r="F2968" t="str">
        <f t="shared" ca="1" si="143"/>
        <v>80+</v>
      </c>
    </row>
    <row r="2969" spans="1:6" x14ac:dyDescent="0.25">
      <c r="A2969">
        <f>'Active Log'!A2971</f>
        <v>0</v>
      </c>
      <c r="D2969">
        <f t="shared" si="141"/>
        <v>0</v>
      </c>
      <c r="E2969">
        <f t="shared" ca="1" si="142"/>
        <v>6450</v>
      </c>
      <c r="F2969" t="str">
        <f t="shared" ca="1" si="143"/>
        <v>80+</v>
      </c>
    </row>
    <row r="2970" spans="1:6" x14ac:dyDescent="0.25">
      <c r="A2970">
        <f>'Active Log'!A2972</f>
        <v>0</v>
      </c>
      <c r="D2970">
        <f t="shared" si="141"/>
        <v>0</v>
      </c>
      <c r="E2970">
        <f t="shared" ca="1" si="142"/>
        <v>6450</v>
      </c>
      <c r="F2970" t="str">
        <f t="shared" ca="1" si="143"/>
        <v>80+</v>
      </c>
    </row>
    <row r="2971" spans="1:6" x14ac:dyDescent="0.25">
      <c r="A2971">
        <f>'Active Log'!A2973</f>
        <v>0</v>
      </c>
      <c r="D2971">
        <f t="shared" si="141"/>
        <v>0</v>
      </c>
      <c r="E2971">
        <f t="shared" ca="1" si="142"/>
        <v>6450</v>
      </c>
      <c r="F2971" t="str">
        <f t="shared" ca="1" si="143"/>
        <v>80+</v>
      </c>
    </row>
    <row r="2972" spans="1:6" x14ac:dyDescent="0.25">
      <c r="A2972">
        <f>'Active Log'!A2974</f>
        <v>0</v>
      </c>
      <c r="D2972">
        <f t="shared" si="141"/>
        <v>0</v>
      </c>
      <c r="E2972">
        <f t="shared" ca="1" si="142"/>
        <v>6450</v>
      </c>
      <c r="F2972" t="str">
        <f t="shared" ca="1" si="143"/>
        <v>80+</v>
      </c>
    </row>
    <row r="2973" spans="1:6" x14ac:dyDescent="0.25">
      <c r="A2973">
        <f>'Active Log'!A2975</f>
        <v>0</v>
      </c>
      <c r="D2973">
        <f t="shared" si="141"/>
        <v>0</v>
      </c>
      <c r="E2973">
        <f t="shared" ca="1" si="142"/>
        <v>6450</v>
      </c>
      <c r="F2973" t="str">
        <f t="shared" ca="1" si="143"/>
        <v>80+</v>
      </c>
    </row>
    <row r="2974" spans="1:6" x14ac:dyDescent="0.25">
      <c r="A2974">
        <f>'Active Log'!A2976</f>
        <v>0</v>
      </c>
      <c r="D2974">
        <f t="shared" si="141"/>
        <v>0</v>
      </c>
      <c r="E2974">
        <f t="shared" ca="1" si="142"/>
        <v>6450</v>
      </c>
      <c r="F2974" t="str">
        <f t="shared" ca="1" si="143"/>
        <v>80+</v>
      </c>
    </row>
    <row r="2975" spans="1:6" x14ac:dyDescent="0.25">
      <c r="A2975">
        <f>'Active Log'!A2977</f>
        <v>0</v>
      </c>
      <c r="D2975">
        <f t="shared" si="141"/>
        <v>0</v>
      </c>
      <c r="E2975">
        <f t="shared" ca="1" si="142"/>
        <v>6450</v>
      </c>
      <c r="F2975" t="str">
        <f t="shared" ca="1" si="143"/>
        <v>80+</v>
      </c>
    </row>
    <row r="2976" spans="1:6" x14ac:dyDescent="0.25">
      <c r="A2976">
        <f>'Active Log'!A2978</f>
        <v>0</v>
      </c>
      <c r="D2976">
        <f t="shared" si="141"/>
        <v>0</v>
      </c>
      <c r="E2976">
        <f t="shared" ca="1" si="142"/>
        <v>6450</v>
      </c>
      <c r="F2976" t="str">
        <f t="shared" ca="1" si="143"/>
        <v>80+</v>
      </c>
    </row>
    <row r="2977" spans="1:6" x14ac:dyDescent="0.25">
      <c r="A2977">
        <f>'Active Log'!A2979</f>
        <v>0</v>
      </c>
      <c r="D2977">
        <f t="shared" si="141"/>
        <v>0</v>
      </c>
      <c r="E2977">
        <f t="shared" ca="1" si="142"/>
        <v>6450</v>
      </c>
      <c r="F2977" t="str">
        <f t="shared" ca="1" si="143"/>
        <v>80+</v>
      </c>
    </row>
    <row r="2978" spans="1:6" x14ac:dyDescent="0.25">
      <c r="A2978">
        <f>'Active Log'!A2980</f>
        <v>0</v>
      </c>
      <c r="D2978">
        <f t="shared" si="141"/>
        <v>0</v>
      </c>
      <c r="E2978">
        <f t="shared" ca="1" si="142"/>
        <v>6450</v>
      </c>
      <c r="F2978" t="str">
        <f t="shared" ca="1" si="143"/>
        <v>80+</v>
      </c>
    </row>
    <row r="2979" spans="1:6" x14ac:dyDescent="0.25">
      <c r="A2979">
        <f>'Active Log'!A2981</f>
        <v>0</v>
      </c>
      <c r="D2979">
        <f t="shared" si="141"/>
        <v>0</v>
      </c>
      <c r="E2979">
        <f t="shared" ca="1" si="142"/>
        <v>6450</v>
      </c>
      <c r="F2979" t="str">
        <f t="shared" ca="1" si="143"/>
        <v>80+</v>
      </c>
    </row>
    <row r="2980" spans="1:6" x14ac:dyDescent="0.25">
      <c r="A2980">
        <f>'Active Log'!A2982</f>
        <v>0</v>
      </c>
      <c r="D2980">
        <f t="shared" si="141"/>
        <v>0</v>
      </c>
      <c r="E2980">
        <f t="shared" ca="1" si="142"/>
        <v>6450</v>
      </c>
      <c r="F2980" t="str">
        <f t="shared" ca="1" si="143"/>
        <v>80+</v>
      </c>
    </row>
    <row r="2981" spans="1:6" x14ac:dyDescent="0.25">
      <c r="A2981">
        <f>'Active Log'!A2983</f>
        <v>0</v>
      </c>
      <c r="D2981">
        <f t="shared" si="141"/>
        <v>0</v>
      </c>
      <c r="E2981">
        <f t="shared" ca="1" si="142"/>
        <v>6450</v>
      </c>
      <c r="F2981" t="str">
        <f t="shared" ca="1" si="143"/>
        <v>80+</v>
      </c>
    </row>
    <row r="2982" spans="1:6" x14ac:dyDescent="0.25">
      <c r="A2982">
        <f>'Active Log'!A2984</f>
        <v>0</v>
      </c>
      <c r="D2982">
        <f t="shared" si="141"/>
        <v>0</v>
      </c>
      <c r="E2982">
        <f t="shared" ca="1" si="142"/>
        <v>6450</v>
      </c>
      <c r="F2982" t="str">
        <f t="shared" ca="1" si="143"/>
        <v>80+</v>
      </c>
    </row>
    <row r="2983" spans="1:6" x14ac:dyDescent="0.25">
      <c r="A2983">
        <f>'Active Log'!A2985</f>
        <v>0</v>
      </c>
      <c r="D2983">
        <f t="shared" si="141"/>
        <v>0</v>
      </c>
      <c r="E2983">
        <f t="shared" ca="1" si="142"/>
        <v>6450</v>
      </c>
      <c r="F2983" t="str">
        <f t="shared" ca="1" si="143"/>
        <v>80+</v>
      </c>
    </row>
    <row r="2984" spans="1:6" x14ac:dyDescent="0.25">
      <c r="A2984">
        <f>'Active Log'!A2986</f>
        <v>0</v>
      </c>
      <c r="D2984">
        <f t="shared" si="141"/>
        <v>0</v>
      </c>
      <c r="E2984">
        <f t="shared" ca="1" si="142"/>
        <v>6450</v>
      </c>
      <c r="F2984" t="str">
        <f t="shared" ca="1" si="143"/>
        <v>80+</v>
      </c>
    </row>
    <row r="2985" spans="1:6" x14ac:dyDescent="0.25">
      <c r="A2985">
        <f>'Active Log'!A2987</f>
        <v>0</v>
      </c>
      <c r="D2985">
        <f t="shared" si="141"/>
        <v>0</v>
      </c>
      <c r="E2985">
        <f t="shared" ca="1" si="142"/>
        <v>6450</v>
      </c>
      <c r="F2985" t="str">
        <f t="shared" ca="1" si="143"/>
        <v>80+</v>
      </c>
    </row>
    <row r="2986" spans="1:6" x14ac:dyDescent="0.25">
      <c r="A2986">
        <f>'Active Log'!A2988</f>
        <v>0</v>
      </c>
      <c r="D2986">
        <f t="shared" si="141"/>
        <v>0</v>
      </c>
      <c r="E2986">
        <f t="shared" ca="1" si="142"/>
        <v>6450</v>
      </c>
      <c r="F2986" t="str">
        <f t="shared" ca="1" si="143"/>
        <v>80+</v>
      </c>
    </row>
    <row r="2987" spans="1:6" x14ac:dyDescent="0.25">
      <c r="A2987">
        <f>'Active Log'!A2989</f>
        <v>0</v>
      </c>
      <c r="D2987">
        <f t="shared" si="141"/>
        <v>0</v>
      </c>
      <c r="E2987">
        <f t="shared" ca="1" si="142"/>
        <v>6450</v>
      </c>
      <c r="F2987" t="str">
        <f t="shared" ca="1" si="143"/>
        <v>80+</v>
      </c>
    </row>
    <row r="2988" spans="1:6" x14ac:dyDescent="0.25">
      <c r="A2988">
        <f>'Active Log'!A2990</f>
        <v>0</v>
      </c>
      <c r="D2988">
        <f t="shared" si="141"/>
        <v>0</v>
      </c>
      <c r="E2988">
        <f t="shared" ca="1" si="142"/>
        <v>6450</v>
      </c>
      <c r="F2988" t="str">
        <f t="shared" ca="1" si="143"/>
        <v>80+</v>
      </c>
    </row>
    <row r="2989" spans="1:6" x14ac:dyDescent="0.25">
      <c r="A2989">
        <f>'Active Log'!A2991</f>
        <v>0</v>
      </c>
      <c r="D2989">
        <f t="shared" si="141"/>
        <v>0</v>
      </c>
      <c r="E2989">
        <f t="shared" ca="1" si="142"/>
        <v>6450</v>
      </c>
      <c r="F2989" t="str">
        <f t="shared" ca="1" si="143"/>
        <v>80+</v>
      </c>
    </row>
    <row r="2990" spans="1:6" x14ac:dyDescent="0.25">
      <c r="A2990">
        <f>'Active Log'!A2992</f>
        <v>0</v>
      </c>
      <c r="D2990">
        <f t="shared" si="141"/>
        <v>0</v>
      </c>
      <c r="E2990">
        <f t="shared" ca="1" si="142"/>
        <v>6450</v>
      </c>
      <c r="F2990" t="str">
        <f t="shared" ca="1" si="143"/>
        <v>80+</v>
      </c>
    </row>
    <row r="2991" spans="1:6" x14ac:dyDescent="0.25">
      <c r="A2991">
        <f>'Active Log'!A2993</f>
        <v>0</v>
      </c>
      <c r="D2991">
        <f t="shared" si="141"/>
        <v>0</v>
      </c>
      <c r="E2991">
        <f t="shared" ca="1" si="142"/>
        <v>6450</v>
      </c>
      <c r="F2991" t="str">
        <f t="shared" ca="1" si="143"/>
        <v>80+</v>
      </c>
    </row>
    <row r="2992" spans="1:6" x14ac:dyDescent="0.25">
      <c r="A2992">
        <f>'Active Log'!A2994</f>
        <v>0</v>
      </c>
      <c r="D2992">
        <f t="shared" si="141"/>
        <v>0</v>
      </c>
      <c r="E2992">
        <f t="shared" ca="1" si="142"/>
        <v>6450</v>
      </c>
      <c r="F2992" t="str">
        <f t="shared" ca="1" si="143"/>
        <v>80+</v>
      </c>
    </row>
    <row r="2993" spans="1:6" x14ac:dyDescent="0.25">
      <c r="A2993">
        <f>'Active Log'!A2995</f>
        <v>0</v>
      </c>
      <c r="D2993">
        <f t="shared" si="141"/>
        <v>0</v>
      </c>
      <c r="E2993">
        <f t="shared" ca="1" si="142"/>
        <v>6450</v>
      </c>
      <c r="F2993" t="str">
        <f t="shared" ca="1" si="143"/>
        <v>80+</v>
      </c>
    </row>
    <row r="2994" spans="1:6" x14ac:dyDescent="0.25">
      <c r="A2994">
        <f>'Active Log'!A2996</f>
        <v>0</v>
      </c>
      <c r="D2994">
        <f t="shared" si="141"/>
        <v>0</v>
      </c>
      <c r="E2994">
        <f t="shared" ca="1" si="142"/>
        <v>6450</v>
      </c>
      <c r="F2994" t="str">
        <f t="shared" ca="1" si="143"/>
        <v>80+</v>
      </c>
    </row>
    <row r="2995" spans="1:6" x14ac:dyDescent="0.25">
      <c r="A2995">
        <f>'Active Log'!A2997</f>
        <v>0</v>
      </c>
      <c r="D2995">
        <f t="shared" si="141"/>
        <v>0</v>
      </c>
      <c r="E2995">
        <f t="shared" ca="1" si="142"/>
        <v>6450</v>
      </c>
      <c r="F2995" t="str">
        <f t="shared" ca="1" si="143"/>
        <v>80+</v>
      </c>
    </row>
    <row r="2996" spans="1:6" x14ac:dyDescent="0.25">
      <c r="A2996">
        <f>'Active Log'!A2998</f>
        <v>0</v>
      </c>
      <c r="D2996">
        <f t="shared" si="141"/>
        <v>0</v>
      </c>
      <c r="E2996">
        <f t="shared" ca="1" si="142"/>
        <v>6450</v>
      </c>
      <c r="F2996" t="str">
        <f t="shared" ca="1" si="143"/>
        <v>80+</v>
      </c>
    </row>
    <row r="2997" spans="1:6" x14ac:dyDescent="0.25">
      <c r="A2997">
        <f>'Active Log'!A2999</f>
        <v>0</v>
      </c>
      <c r="D2997">
        <f t="shared" si="141"/>
        <v>0</v>
      </c>
      <c r="E2997">
        <f t="shared" ca="1" si="142"/>
        <v>6450</v>
      </c>
      <c r="F2997" t="str">
        <f t="shared" ca="1" si="143"/>
        <v>80+</v>
      </c>
    </row>
    <row r="2998" spans="1:6" x14ac:dyDescent="0.25">
      <c r="A2998">
        <f>'Active Log'!A3000</f>
        <v>0</v>
      </c>
      <c r="D2998">
        <f t="shared" si="141"/>
        <v>0</v>
      </c>
      <c r="E2998">
        <f t="shared" ca="1" si="142"/>
        <v>6450</v>
      </c>
      <c r="F2998" t="str">
        <f t="shared" ca="1" si="143"/>
        <v>80+</v>
      </c>
    </row>
    <row r="2999" spans="1:6" x14ac:dyDescent="0.25">
      <c r="A2999">
        <f>'Active Log'!A3001</f>
        <v>0</v>
      </c>
      <c r="D2999">
        <f t="shared" si="141"/>
        <v>0</v>
      </c>
      <c r="E2999">
        <f t="shared" ca="1" si="142"/>
        <v>6450</v>
      </c>
      <c r="F2999" t="str">
        <f t="shared" ca="1" si="143"/>
        <v>80+</v>
      </c>
    </row>
    <row r="3000" spans="1:6" x14ac:dyDescent="0.25">
      <c r="A3000">
        <f>'Active Log'!A3002</f>
        <v>0</v>
      </c>
      <c r="D3000">
        <f t="shared" si="141"/>
        <v>0</v>
      </c>
      <c r="E3000">
        <f t="shared" ca="1" si="142"/>
        <v>6450</v>
      </c>
      <c r="F3000" t="str">
        <f t="shared" ca="1" si="143"/>
        <v>80+</v>
      </c>
    </row>
    <row r="3001" spans="1:6" x14ac:dyDescent="0.25">
      <c r="A3001">
        <f>'Active Log'!A3003</f>
        <v>0</v>
      </c>
      <c r="D3001">
        <f t="shared" si="141"/>
        <v>0</v>
      </c>
      <c r="E3001">
        <f t="shared" ca="1" si="142"/>
        <v>6450</v>
      </c>
      <c r="F3001" t="str">
        <f t="shared" ca="1" si="143"/>
        <v>80+</v>
      </c>
    </row>
    <row r="3002" spans="1:6" x14ac:dyDescent="0.25">
      <c r="A3002">
        <f>'Active Log'!A3004</f>
        <v>0</v>
      </c>
      <c r="D3002">
        <f t="shared" si="141"/>
        <v>0</v>
      </c>
      <c r="E3002">
        <f t="shared" ca="1" si="142"/>
        <v>6450</v>
      </c>
      <c r="F3002" t="str">
        <f t="shared" ca="1" si="143"/>
        <v>80+</v>
      </c>
    </row>
    <row r="3003" spans="1:6" x14ac:dyDescent="0.25">
      <c r="A3003">
        <f>'Active Log'!A3005</f>
        <v>0</v>
      </c>
      <c r="D3003">
        <f t="shared" si="141"/>
        <v>0</v>
      </c>
      <c r="E3003">
        <f t="shared" ca="1" si="142"/>
        <v>6450</v>
      </c>
      <c r="F3003" t="str">
        <f t="shared" ca="1" si="143"/>
        <v>80+</v>
      </c>
    </row>
    <row r="3004" spans="1:6" x14ac:dyDescent="0.25">
      <c r="A3004">
        <f>'Active Log'!A3006</f>
        <v>0</v>
      </c>
      <c r="D3004">
        <f t="shared" si="141"/>
        <v>0</v>
      </c>
      <c r="E3004">
        <f t="shared" ca="1" si="142"/>
        <v>6450</v>
      </c>
      <c r="F3004" t="str">
        <f t="shared" ca="1" si="143"/>
        <v>80+</v>
      </c>
    </row>
    <row r="3005" spans="1:6" x14ac:dyDescent="0.25">
      <c r="A3005">
        <f>'Active Log'!A3007</f>
        <v>0</v>
      </c>
      <c r="D3005">
        <f t="shared" si="141"/>
        <v>0</v>
      </c>
      <c r="E3005">
        <f t="shared" ca="1" si="142"/>
        <v>6450</v>
      </c>
      <c r="F3005" t="str">
        <f t="shared" ca="1" si="143"/>
        <v>80+</v>
      </c>
    </row>
    <row r="3006" spans="1:6" x14ac:dyDescent="0.25">
      <c r="A3006">
        <f>'Active Log'!A3008</f>
        <v>0</v>
      </c>
      <c r="D3006">
        <f t="shared" si="141"/>
        <v>0</v>
      </c>
      <c r="E3006">
        <f t="shared" ca="1" si="142"/>
        <v>6450</v>
      </c>
      <c r="F3006" t="str">
        <f t="shared" ca="1" si="143"/>
        <v>80+</v>
      </c>
    </row>
    <row r="3007" spans="1:6" x14ac:dyDescent="0.25">
      <c r="A3007">
        <f>'Active Log'!A3009</f>
        <v>0</v>
      </c>
      <c r="D3007">
        <f t="shared" si="141"/>
        <v>0</v>
      </c>
      <c r="E3007">
        <f t="shared" ca="1" si="142"/>
        <v>6450</v>
      </c>
      <c r="F3007" t="str">
        <f t="shared" ca="1" si="143"/>
        <v>80+</v>
      </c>
    </row>
    <row r="3008" spans="1:6" x14ac:dyDescent="0.25">
      <c r="A3008">
        <f>'Active Log'!A3010</f>
        <v>0</v>
      </c>
      <c r="D3008">
        <f t="shared" si="141"/>
        <v>0</v>
      </c>
      <c r="E3008">
        <f t="shared" ca="1" si="142"/>
        <v>6450</v>
      </c>
      <c r="F3008" t="str">
        <f t="shared" ca="1" si="143"/>
        <v>80+</v>
      </c>
    </row>
    <row r="3009" spans="1:6" x14ac:dyDescent="0.25">
      <c r="A3009">
        <f>'Active Log'!A3011</f>
        <v>0</v>
      </c>
      <c r="D3009">
        <f t="shared" si="141"/>
        <v>0</v>
      </c>
      <c r="E3009">
        <f t="shared" ca="1" si="142"/>
        <v>6450</v>
      </c>
      <c r="F3009" t="str">
        <f t="shared" ca="1" si="143"/>
        <v>80+</v>
      </c>
    </row>
    <row r="3010" spans="1:6" x14ac:dyDescent="0.25">
      <c r="A3010">
        <f>'Active Log'!A3012</f>
        <v>0</v>
      </c>
      <c r="D3010">
        <f t="shared" ref="D3010:D3073" si="144">IF(COUNTIFS($A$2:$A$1048576, A3010, $C$2:$C$1048576, "complete")&gt;0, "", _xlfn.MAXIFS($B$2:$B$1048576, $A$2:$A$1048576, A3010, $C$2:$C$1048576, "&lt;&gt;complete"))</f>
        <v>0</v>
      </c>
      <c r="E3010">
        <f t="shared" ref="E3010:E3073" ca="1" si="145">IF(D3010&lt;&gt;"", FLOOR((TODAY()-D3010)/7,1), "")</f>
        <v>6450</v>
      </c>
      <c r="F3010" t="str">
        <f t="shared" ref="F3010:F3073" ca="1" si="146">IF(E3010&lt;&gt;"", VLOOKUP(E3010, $H$2:$I$32, 2, TRUE), "")</f>
        <v>80+</v>
      </c>
    </row>
    <row r="3011" spans="1:6" x14ac:dyDescent="0.25">
      <c r="A3011">
        <f>'Active Log'!A3013</f>
        <v>0</v>
      </c>
      <c r="D3011">
        <f t="shared" si="144"/>
        <v>0</v>
      </c>
      <c r="E3011">
        <f t="shared" ca="1" si="145"/>
        <v>6450</v>
      </c>
      <c r="F3011" t="str">
        <f t="shared" ca="1" si="146"/>
        <v>80+</v>
      </c>
    </row>
    <row r="3012" spans="1:6" x14ac:dyDescent="0.25">
      <c r="A3012">
        <f>'Active Log'!A3014</f>
        <v>0</v>
      </c>
      <c r="D3012">
        <f t="shared" si="144"/>
        <v>0</v>
      </c>
      <c r="E3012">
        <f t="shared" ca="1" si="145"/>
        <v>6450</v>
      </c>
      <c r="F3012" t="str">
        <f t="shared" ca="1" si="146"/>
        <v>80+</v>
      </c>
    </row>
    <row r="3013" spans="1:6" x14ac:dyDescent="0.25">
      <c r="A3013">
        <f>'Active Log'!A3015</f>
        <v>0</v>
      </c>
      <c r="D3013">
        <f t="shared" si="144"/>
        <v>0</v>
      </c>
      <c r="E3013">
        <f t="shared" ca="1" si="145"/>
        <v>6450</v>
      </c>
      <c r="F3013" t="str">
        <f t="shared" ca="1" si="146"/>
        <v>80+</v>
      </c>
    </row>
    <row r="3014" spans="1:6" x14ac:dyDescent="0.25">
      <c r="A3014">
        <f>'Active Log'!A3016</f>
        <v>0</v>
      </c>
      <c r="D3014">
        <f t="shared" si="144"/>
        <v>0</v>
      </c>
      <c r="E3014">
        <f t="shared" ca="1" si="145"/>
        <v>6450</v>
      </c>
      <c r="F3014" t="str">
        <f t="shared" ca="1" si="146"/>
        <v>80+</v>
      </c>
    </row>
    <row r="3015" spans="1:6" x14ac:dyDescent="0.25">
      <c r="A3015">
        <f>'Active Log'!A3017</f>
        <v>0</v>
      </c>
      <c r="D3015">
        <f t="shared" si="144"/>
        <v>0</v>
      </c>
      <c r="E3015">
        <f t="shared" ca="1" si="145"/>
        <v>6450</v>
      </c>
      <c r="F3015" t="str">
        <f t="shared" ca="1" si="146"/>
        <v>80+</v>
      </c>
    </row>
    <row r="3016" spans="1:6" x14ac:dyDescent="0.25">
      <c r="A3016">
        <f>'Active Log'!A3018</f>
        <v>0</v>
      </c>
      <c r="D3016">
        <f t="shared" si="144"/>
        <v>0</v>
      </c>
      <c r="E3016">
        <f t="shared" ca="1" si="145"/>
        <v>6450</v>
      </c>
      <c r="F3016" t="str">
        <f t="shared" ca="1" si="146"/>
        <v>80+</v>
      </c>
    </row>
    <row r="3017" spans="1:6" x14ac:dyDescent="0.25">
      <c r="A3017">
        <f>'Active Log'!A3019</f>
        <v>0</v>
      </c>
      <c r="D3017">
        <f t="shared" si="144"/>
        <v>0</v>
      </c>
      <c r="E3017">
        <f t="shared" ca="1" si="145"/>
        <v>6450</v>
      </c>
      <c r="F3017" t="str">
        <f t="shared" ca="1" si="146"/>
        <v>80+</v>
      </c>
    </row>
    <row r="3018" spans="1:6" x14ac:dyDescent="0.25">
      <c r="A3018">
        <f>'Active Log'!A3020</f>
        <v>0</v>
      </c>
      <c r="D3018">
        <f t="shared" si="144"/>
        <v>0</v>
      </c>
      <c r="E3018">
        <f t="shared" ca="1" si="145"/>
        <v>6450</v>
      </c>
      <c r="F3018" t="str">
        <f t="shared" ca="1" si="146"/>
        <v>80+</v>
      </c>
    </row>
    <row r="3019" spans="1:6" x14ac:dyDescent="0.25">
      <c r="A3019">
        <f>'Active Log'!A3021</f>
        <v>0</v>
      </c>
      <c r="D3019">
        <f t="shared" si="144"/>
        <v>0</v>
      </c>
      <c r="E3019">
        <f t="shared" ca="1" si="145"/>
        <v>6450</v>
      </c>
      <c r="F3019" t="str">
        <f t="shared" ca="1" si="146"/>
        <v>80+</v>
      </c>
    </row>
    <row r="3020" spans="1:6" x14ac:dyDescent="0.25">
      <c r="A3020">
        <f>'Active Log'!A3022</f>
        <v>0</v>
      </c>
      <c r="D3020">
        <f t="shared" si="144"/>
        <v>0</v>
      </c>
      <c r="E3020">
        <f t="shared" ca="1" si="145"/>
        <v>6450</v>
      </c>
      <c r="F3020" t="str">
        <f t="shared" ca="1" si="146"/>
        <v>80+</v>
      </c>
    </row>
    <row r="3021" spans="1:6" x14ac:dyDescent="0.25">
      <c r="A3021">
        <f>'Active Log'!A3023</f>
        <v>0</v>
      </c>
      <c r="D3021">
        <f t="shared" si="144"/>
        <v>0</v>
      </c>
      <c r="E3021">
        <f t="shared" ca="1" si="145"/>
        <v>6450</v>
      </c>
      <c r="F3021" t="str">
        <f t="shared" ca="1" si="146"/>
        <v>80+</v>
      </c>
    </row>
    <row r="3022" spans="1:6" x14ac:dyDescent="0.25">
      <c r="A3022">
        <f>'Active Log'!A3024</f>
        <v>0</v>
      </c>
      <c r="D3022">
        <f t="shared" si="144"/>
        <v>0</v>
      </c>
      <c r="E3022">
        <f t="shared" ca="1" si="145"/>
        <v>6450</v>
      </c>
      <c r="F3022" t="str">
        <f t="shared" ca="1" si="146"/>
        <v>80+</v>
      </c>
    </row>
    <row r="3023" spans="1:6" x14ac:dyDescent="0.25">
      <c r="A3023">
        <f>'Active Log'!A3025</f>
        <v>0</v>
      </c>
      <c r="D3023">
        <f t="shared" si="144"/>
        <v>0</v>
      </c>
      <c r="E3023">
        <f t="shared" ca="1" si="145"/>
        <v>6450</v>
      </c>
      <c r="F3023" t="str">
        <f t="shared" ca="1" si="146"/>
        <v>80+</v>
      </c>
    </row>
    <row r="3024" spans="1:6" x14ac:dyDescent="0.25">
      <c r="A3024">
        <f>'Active Log'!A3026</f>
        <v>0</v>
      </c>
      <c r="D3024">
        <f t="shared" si="144"/>
        <v>0</v>
      </c>
      <c r="E3024">
        <f t="shared" ca="1" si="145"/>
        <v>6450</v>
      </c>
      <c r="F3024" t="str">
        <f t="shared" ca="1" si="146"/>
        <v>80+</v>
      </c>
    </row>
    <row r="3025" spans="1:6" x14ac:dyDescent="0.25">
      <c r="A3025">
        <f>'Active Log'!A3027</f>
        <v>0</v>
      </c>
      <c r="D3025">
        <f t="shared" si="144"/>
        <v>0</v>
      </c>
      <c r="E3025">
        <f t="shared" ca="1" si="145"/>
        <v>6450</v>
      </c>
      <c r="F3025" t="str">
        <f t="shared" ca="1" si="146"/>
        <v>80+</v>
      </c>
    </row>
    <row r="3026" spans="1:6" x14ac:dyDescent="0.25">
      <c r="A3026">
        <f>'Active Log'!A3028</f>
        <v>0</v>
      </c>
      <c r="D3026">
        <f t="shared" si="144"/>
        <v>0</v>
      </c>
      <c r="E3026">
        <f t="shared" ca="1" si="145"/>
        <v>6450</v>
      </c>
      <c r="F3026" t="str">
        <f t="shared" ca="1" si="146"/>
        <v>80+</v>
      </c>
    </row>
    <row r="3027" spans="1:6" x14ac:dyDescent="0.25">
      <c r="A3027">
        <f>'Active Log'!A3029</f>
        <v>0</v>
      </c>
      <c r="D3027">
        <f t="shared" si="144"/>
        <v>0</v>
      </c>
      <c r="E3027">
        <f t="shared" ca="1" si="145"/>
        <v>6450</v>
      </c>
      <c r="F3027" t="str">
        <f t="shared" ca="1" si="146"/>
        <v>80+</v>
      </c>
    </row>
    <row r="3028" spans="1:6" x14ac:dyDescent="0.25">
      <c r="A3028">
        <f>'Active Log'!A3030</f>
        <v>0</v>
      </c>
      <c r="D3028">
        <f t="shared" si="144"/>
        <v>0</v>
      </c>
      <c r="E3028">
        <f t="shared" ca="1" si="145"/>
        <v>6450</v>
      </c>
      <c r="F3028" t="str">
        <f t="shared" ca="1" si="146"/>
        <v>80+</v>
      </c>
    </row>
    <row r="3029" spans="1:6" x14ac:dyDescent="0.25">
      <c r="A3029">
        <f>'Active Log'!A3031</f>
        <v>0</v>
      </c>
      <c r="D3029">
        <f t="shared" si="144"/>
        <v>0</v>
      </c>
      <c r="E3029">
        <f t="shared" ca="1" si="145"/>
        <v>6450</v>
      </c>
      <c r="F3029" t="str">
        <f t="shared" ca="1" si="146"/>
        <v>80+</v>
      </c>
    </row>
    <row r="3030" spans="1:6" x14ac:dyDescent="0.25">
      <c r="A3030">
        <f>'Active Log'!A3032</f>
        <v>0</v>
      </c>
      <c r="D3030">
        <f t="shared" si="144"/>
        <v>0</v>
      </c>
      <c r="E3030">
        <f t="shared" ca="1" si="145"/>
        <v>6450</v>
      </c>
      <c r="F3030" t="str">
        <f t="shared" ca="1" si="146"/>
        <v>80+</v>
      </c>
    </row>
    <row r="3031" spans="1:6" x14ac:dyDescent="0.25">
      <c r="A3031">
        <f>'Active Log'!A3033</f>
        <v>0</v>
      </c>
      <c r="D3031">
        <f t="shared" si="144"/>
        <v>0</v>
      </c>
      <c r="E3031">
        <f t="shared" ca="1" si="145"/>
        <v>6450</v>
      </c>
      <c r="F3031" t="str">
        <f t="shared" ca="1" si="146"/>
        <v>80+</v>
      </c>
    </row>
    <row r="3032" spans="1:6" x14ac:dyDescent="0.25">
      <c r="A3032">
        <f>'Active Log'!A3034</f>
        <v>0</v>
      </c>
      <c r="D3032">
        <f t="shared" si="144"/>
        <v>0</v>
      </c>
      <c r="E3032">
        <f t="shared" ca="1" si="145"/>
        <v>6450</v>
      </c>
      <c r="F3032" t="str">
        <f t="shared" ca="1" si="146"/>
        <v>80+</v>
      </c>
    </row>
    <row r="3033" spans="1:6" x14ac:dyDescent="0.25">
      <c r="A3033">
        <f>'Active Log'!A3035</f>
        <v>0</v>
      </c>
      <c r="D3033">
        <f t="shared" si="144"/>
        <v>0</v>
      </c>
      <c r="E3033">
        <f t="shared" ca="1" si="145"/>
        <v>6450</v>
      </c>
      <c r="F3033" t="str">
        <f t="shared" ca="1" si="146"/>
        <v>80+</v>
      </c>
    </row>
    <row r="3034" spans="1:6" x14ac:dyDescent="0.25">
      <c r="A3034">
        <f>'Active Log'!A3036</f>
        <v>0</v>
      </c>
      <c r="D3034">
        <f t="shared" si="144"/>
        <v>0</v>
      </c>
      <c r="E3034">
        <f t="shared" ca="1" si="145"/>
        <v>6450</v>
      </c>
      <c r="F3034" t="str">
        <f t="shared" ca="1" si="146"/>
        <v>80+</v>
      </c>
    </row>
    <row r="3035" spans="1:6" x14ac:dyDescent="0.25">
      <c r="A3035">
        <f>'Active Log'!A3037</f>
        <v>0</v>
      </c>
      <c r="D3035">
        <f t="shared" si="144"/>
        <v>0</v>
      </c>
      <c r="E3035">
        <f t="shared" ca="1" si="145"/>
        <v>6450</v>
      </c>
      <c r="F3035" t="str">
        <f t="shared" ca="1" si="146"/>
        <v>80+</v>
      </c>
    </row>
    <row r="3036" spans="1:6" x14ac:dyDescent="0.25">
      <c r="A3036">
        <f>'Active Log'!A3038</f>
        <v>0</v>
      </c>
      <c r="D3036">
        <f t="shared" si="144"/>
        <v>0</v>
      </c>
      <c r="E3036">
        <f t="shared" ca="1" si="145"/>
        <v>6450</v>
      </c>
      <c r="F3036" t="str">
        <f t="shared" ca="1" si="146"/>
        <v>80+</v>
      </c>
    </row>
    <row r="3037" spans="1:6" x14ac:dyDescent="0.25">
      <c r="A3037">
        <f>'Active Log'!A3039</f>
        <v>0</v>
      </c>
      <c r="D3037">
        <f t="shared" si="144"/>
        <v>0</v>
      </c>
      <c r="E3037">
        <f t="shared" ca="1" si="145"/>
        <v>6450</v>
      </c>
      <c r="F3037" t="str">
        <f t="shared" ca="1" si="146"/>
        <v>80+</v>
      </c>
    </row>
    <row r="3038" spans="1:6" x14ac:dyDescent="0.25">
      <c r="A3038">
        <f>'Active Log'!A3040</f>
        <v>0</v>
      </c>
      <c r="D3038">
        <f t="shared" si="144"/>
        <v>0</v>
      </c>
      <c r="E3038">
        <f t="shared" ca="1" si="145"/>
        <v>6450</v>
      </c>
      <c r="F3038" t="str">
        <f t="shared" ca="1" si="146"/>
        <v>80+</v>
      </c>
    </row>
    <row r="3039" spans="1:6" x14ac:dyDescent="0.25">
      <c r="A3039">
        <f>'Active Log'!A3041</f>
        <v>0</v>
      </c>
      <c r="D3039">
        <f t="shared" si="144"/>
        <v>0</v>
      </c>
      <c r="E3039">
        <f t="shared" ca="1" si="145"/>
        <v>6450</v>
      </c>
      <c r="F3039" t="str">
        <f t="shared" ca="1" si="146"/>
        <v>80+</v>
      </c>
    </row>
    <row r="3040" spans="1:6" x14ac:dyDescent="0.25">
      <c r="A3040">
        <f>'Active Log'!A3042</f>
        <v>0</v>
      </c>
      <c r="D3040">
        <f t="shared" si="144"/>
        <v>0</v>
      </c>
      <c r="E3040">
        <f t="shared" ca="1" si="145"/>
        <v>6450</v>
      </c>
      <c r="F3040" t="str">
        <f t="shared" ca="1" si="146"/>
        <v>80+</v>
      </c>
    </row>
    <row r="3041" spans="1:6" x14ac:dyDescent="0.25">
      <c r="A3041">
        <f>'Active Log'!A3043</f>
        <v>0</v>
      </c>
      <c r="D3041">
        <f t="shared" si="144"/>
        <v>0</v>
      </c>
      <c r="E3041">
        <f t="shared" ca="1" si="145"/>
        <v>6450</v>
      </c>
      <c r="F3041" t="str">
        <f t="shared" ca="1" si="146"/>
        <v>80+</v>
      </c>
    </row>
    <row r="3042" spans="1:6" x14ac:dyDescent="0.25">
      <c r="A3042">
        <f>'Active Log'!A3044</f>
        <v>0</v>
      </c>
      <c r="D3042">
        <f t="shared" si="144"/>
        <v>0</v>
      </c>
      <c r="E3042">
        <f t="shared" ca="1" si="145"/>
        <v>6450</v>
      </c>
      <c r="F3042" t="str">
        <f t="shared" ca="1" si="146"/>
        <v>80+</v>
      </c>
    </row>
    <row r="3043" spans="1:6" x14ac:dyDescent="0.25">
      <c r="A3043">
        <f>'Active Log'!A3045</f>
        <v>0</v>
      </c>
      <c r="D3043">
        <f t="shared" si="144"/>
        <v>0</v>
      </c>
      <c r="E3043">
        <f t="shared" ca="1" si="145"/>
        <v>6450</v>
      </c>
      <c r="F3043" t="str">
        <f t="shared" ca="1" si="146"/>
        <v>80+</v>
      </c>
    </row>
    <row r="3044" spans="1:6" x14ac:dyDescent="0.25">
      <c r="A3044">
        <f>'Active Log'!A3046</f>
        <v>0</v>
      </c>
      <c r="D3044">
        <f t="shared" si="144"/>
        <v>0</v>
      </c>
      <c r="E3044">
        <f t="shared" ca="1" si="145"/>
        <v>6450</v>
      </c>
      <c r="F3044" t="str">
        <f t="shared" ca="1" si="146"/>
        <v>80+</v>
      </c>
    </row>
    <row r="3045" spans="1:6" x14ac:dyDescent="0.25">
      <c r="A3045">
        <f>'Active Log'!A3047</f>
        <v>0</v>
      </c>
      <c r="D3045">
        <f t="shared" si="144"/>
        <v>0</v>
      </c>
      <c r="E3045">
        <f t="shared" ca="1" si="145"/>
        <v>6450</v>
      </c>
      <c r="F3045" t="str">
        <f t="shared" ca="1" si="146"/>
        <v>80+</v>
      </c>
    </row>
    <row r="3046" spans="1:6" x14ac:dyDescent="0.25">
      <c r="A3046">
        <f>'Active Log'!A3048</f>
        <v>0</v>
      </c>
      <c r="D3046">
        <f t="shared" si="144"/>
        <v>0</v>
      </c>
      <c r="E3046">
        <f t="shared" ca="1" si="145"/>
        <v>6450</v>
      </c>
      <c r="F3046" t="str">
        <f t="shared" ca="1" si="146"/>
        <v>80+</v>
      </c>
    </row>
    <row r="3047" spans="1:6" x14ac:dyDescent="0.25">
      <c r="A3047">
        <f>'Active Log'!A3049</f>
        <v>0</v>
      </c>
      <c r="D3047">
        <f t="shared" si="144"/>
        <v>0</v>
      </c>
      <c r="E3047">
        <f t="shared" ca="1" si="145"/>
        <v>6450</v>
      </c>
      <c r="F3047" t="str">
        <f t="shared" ca="1" si="146"/>
        <v>80+</v>
      </c>
    </row>
    <row r="3048" spans="1:6" x14ac:dyDescent="0.25">
      <c r="A3048">
        <f>'Active Log'!A3050</f>
        <v>0</v>
      </c>
      <c r="D3048">
        <f t="shared" si="144"/>
        <v>0</v>
      </c>
      <c r="E3048">
        <f t="shared" ca="1" si="145"/>
        <v>6450</v>
      </c>
      <c r="F3048" t="str">
        <f t="shared" ca="1" si="146"/>
        <v>80+</v>
      </c>
    </row>
    <row r="3049" spans="1:6" x14ac:dyDescent="0.25">
      <c r="A3049">
        <f>'Active Log'!A3051</f>
        <v>0</v>
      </c>
      <c r="D3049">
        <f t="shared" si="144"/>
        <v>0</v>
      </c>
      <c r="E3049">
        <f t="shared" ca="1" si="145"/>
        <v>6450</v>
      </c>
      <c r="F3049" t="str">
        <f t="shared" ca="1" si="146"/>
        <v>80+</v>
      </c>
    </row>
    <row r="3050" spans="1:6" x14ac:dyDescent="0.25">
      <c r="A3050">
        <f>'Active Log'!A3052</f>
        <v>0</v>
      </c>
      <c r="D3050">
        <f t="shared" si="144"/>
        <v>0</v>
      </c>
      <c r="E3050">
        <f t="shared" ca="1" si="145"/>
        <v>6450</v>
      </c>
      <c r="F3050" t="str">
        <f t="shared" ca="1" si="146"/>
        <v>80+</v>
      </c>
    </row>
    <row r="3051" spans="1:6" x14ac:dyDescent="0.25">
      <c r="A3051">
        <f>'Active Log'!A3053</f>
        <v>0</v>
      </c>
      <c r="D3051">
        <f t="shared" si="144"/>
        <v>0</v>
      </c>
      <c r="E3051">
        <f t="shared" ca="1" si="145"/>
        <v>6450</v>
      </c>
      <c r="F3051" t="str">
        <f t="shared" ca="1" si="146"/>
        <v>80+</v>
      </c>
    </row>
    <row r="3052" spans="1:6" x14ac:dyDescent="0.25">
      <c r="A3052">
        <f>'Active Log'!A3054</f>
        <v>0</v>
      </c>
      <c r="D3052">
        <f t="shared" si="144"/>
        <v>0</v>
      </c>
      <c r="E3052">
        <f t="shared" ca="1" si="145"/>
        <v>6450</v>
      </c>
      <c r="F3052" t="str">
        <f t="shared" ca="1" si="146"/>
        <v>80+</v>
      </c>
    </row>
    <row r="3053" spans="1:6" x14ac:dyDescent="0.25">
      <c r="A3053">
        <f>'Active Log'!A3055</f>
        <v>0</v>
      </c>
      <c r="D3053">
        <f t="shared" si="144"/>
        <v>0</v>
      </c>
      <c r="E3053">
        <f t="shared" ca="1" si="145"/>
        <v>6450</v>
      </c>
      <c r="F3053" t="str">
        <f t="shared" ca="1" si="146"/>
        <v>80+</v>
      </c>
    </row>
    <row r="3054" spans="1:6" x14ac:dyDescent="0.25">
      <c r="A3054">
        <f>'Active Log'!A3056</f>
        <v>0</v>
      </c>
      <c r="D3054">
        <f t="shared" si="144"/>
        <v>0</v>
      </c>
      <c r="E3054">
        <f t="shared" ca="1" si="145"/>
        <v>6450</v>
      </c>
      <c r="F3054" t="str">
        <f t="shared" ca="1" si="146"/>
        <v>80+</v>
      </c>
    </row>
    <row r="3055" spans="1:6" x14ac:dyDescent="0.25">
      <c r="A3055">
        <f>'Active Log'!A3057</f>
        <v>0</v>
      </c>
      <c r="D3055">
        <f t="shared" si="144"/>
        <v>0</v>
      </c>
      <c r="E3055">
        <f t="shared" ca="1" si="145"/>
        <v>6450</v>
      </c>
      <c r="F3055" t="str">
        <f t="shared" ca="1" si="146"/>
        <v>80+</v>
      </c>
    </row>
    <row r="3056" spans="1:6" x14ac:dyDescent="0.25">
      <c r="A3056">
        <f>'Active Log'!A3058</f>
        <v>0</v>
      </c>
      <c r="D3056">
        <f t="shared" si="144"/>
        <v>0</v>
      </c>
      <c r="E3056">
        <f t="shared" ca="1" si="145"/>
        <v>6450</v>
      </c>
      <c r="F3056" t="str">
        <f t="shared" ca="1" si="146"/>
        <v>80+</v>
      </c>
    </row>
    <row r="3057" spans="1:6" x14ac:dyDescent="0.25">
      <c r="A3057">
        <f>'Active Log'!A3059</f>
        <v>0</v>
      </c>
      <c r="D3057">
        <f t="shared" si="144"/>
        <v>0</v>
      </c>
      <c r="E3057">
        <f t="shared" ca="1" si="145"/>
        <v>6450</v>
      </c>
      <c r="F3057" t="str">
        <f t="shared" ca="1" si="146"/>
        <v>80+</v>
      </c>
    </row>
    <row r="3058" spans="1:6" x14ac:dyDescent="0.25">
      <c r="A3058">
        <f>'Active Log'!A3060</f>
        <v>0</v>
      </c>
      <c r="D3058">
        <f t="shared" si="144"/>
        <v>0</v>
      </c>
      <c r="E3058">
        <f t="shared" ca="1" si="145"/>
        <v>6450</v>
      </c>
      <c r="F3058" t="str">
        <f t="shared" ca="1" si="146"/>
        <v>80+</v>
      </c>
    </row>
    <row r="3059" spans="1:6" x14ac:dyDescent="0.25">
      <c r="A3059">
        <f>'Active Log'!A3061</f>
        <v>0</v>
      </c>
      <c r="D3059">
        <f t="shared" si="144"/>
        <v>0</v>
      </c>
      <c r="E3059">
        <f t="shared" ca="1" si="145"/>
        <v>6450</v>
      </c>
      <c r="F3059" t="str">
        <f t="shared" ca="1" si="146"/>
        <v>80+</v>
      </c>
    </row>
    <row r="3060" spans="1:6" x14ac:dyDescent="0.25">
      <c r="A3060">
        <f>'Active Log'!A3062</f>
        <v>0</v>
      </c>
      <c r="D3060">
        <f t="shared" si="144"/>
        <v>0</v>
      </c>
      <c r="E3060">
        <f t="shared" ca="1" si="145"/>
        <v>6450</v>
      </c>
      <c r="F3060" t="str">
        <f t="shared" ca="1" si="146"/>
        <v>80+</v>
      </c>
    </row>
    <row r="3061" spans="1:6" x14ac:dyDescent="0.25">
      <c r="A3061">
        <f>'Active Log'!A3063</f>
        <v>0</v>
      </c>
      <c r="D3061">
        <f t="shared" si="144"/>
        <v>0</v>
      </c>
      <c r="E3061">
        <f t="shared" ca="1" si="145"/>
        <v>6450</v>
      </c>
      <c r="F3061" t="str">
        <f t="shared" ca="1" si="146"/>
        <v>80+</v>
      </c>
    </row>
    <row r="3062" spans="1:6" x14ac:dyDescent="0.25">
      <c r="A3062">
        <f>'Active Log'!A3064</f>
        <v>0</v>
      </c>
      <c r="D3062">
        <f t="shared" si="144"/>
        <v>0</v>
      </c>
      <c r="E3062">
        <f t="shared" ca="1" si="145"/>
        <v>6450</v>
      </c>
      <c r="F3062" t="str">
        <f t="shared" ca="1" si="146"/>
        <v>80+</v>
      </c>
    </row>
    <row r="3063" spans="1:6" x14ac:dyDescent="0.25">
      <c r="A3063">
        <f>'Active Log'!A3065</f>
        <v>0</v>
      </c>
      <c r="D3063">
        <f t="shared" si="144"/>
        <v>0</v>
      </c>
      <c r="E3063">
        <f t="shared" ca="1" si="145"/>
        <v>6450</v>
      </c>
      <c r="F3063" t="str">
        <f t="shared" ca="1" si="146"/>
        <v>80+</v>
      </c>
    </row>
    <row r="3064" spans="1:6" x14ac:dyDescent="0.25">
      <c r="A3064">
        <f>'Active Log'!A3066</f>
        <v>0</v>
      </c>
      <c r="D3064">
        <f t="shared" si="144"/>
        <v>0</v>
      </c>
      <c r="E3064">
        <f t="shared" ca="1" si="145"/>
        <v>6450</v>
      </c>
      <c r="F3064" t="str">
        <f t="shared" ca="1" si="146"/>
        <v>80+</v>
      </c>
    </row>
    <row r="3065" spans="1:6" x14ac:dyDescent="0.25">
      <c r="A3065">
        <f>'Active Log'!A3067</f>
        <v>0</v>
      </c>
      <c r="D3065">
        <f t="shared" si="144"/>
        <v>0</v>
      </c>
      <c r="E3065">
        <f t="shared" ca="1" si="145"/>
        <v>6450</v>
      </c>
      <c r="F3065" t="str">
        <f t="shared" ca="1" si="146"/>
        <v>80+</v>
      </c>
    </row>
    <row r="3066" spans="1:6" x14ac:dyDescent="0.25">
      <c r="A3066">
        <f>'Active Log'!A3068</f>
        <v>0</v>
      </c>
      <c r="D3066">
        <f t="shared" si="144"/>
        <v>0</v>
      </c>
      <c r="E3066">
        <f t="shared" ca="1" si="145"/>
        <v>6450</v>
      </c>
      <c r="F3066" t="str">
        <f t="shared" ca="1" si="146"/>
        <v>80+</v>
      </c>
    </row>
    <row r="3067" spans="1:6" x14ac:dyDescent="0.25">
      <c r="A3067">
        <f>'Active Log'!A3069</f>
        <v>0</v>
      </c>
      <c r="D3067">
        <f t="shared" si="144"/>
        <v>0</v>
      </c>
      <c r="E3067">
        <f t="shared" ca="1" si="145"/>
        <v>6450</v>
      </c>
      <c r="F3067" t="str">
        <f t="shared" ca="1" si="146"/>
        <v>80+</v>
      </c>
    </row>
    <row r="3068" spans="1:6" x14ac:dyDescent="0.25">
      <c r="A3068">
        <f>'Active Log'!A3070</f>
        <v>0</v>
      </c>
      <c r="D3068">
        <f t="shared" si="144"/>
        <v>0</v>
      </c>
      <c r="E3068">
        <f t="shared" ca="1" si="145"/>
        <v>6450</v>
      </c>
      <c r="F3068" t="str">
        <f t="shared" ca="1" si="146"/>
        <v>80+</v>
      </c>
    </row>
    <row r="3069" spans="1:6" x14ac:dyDescent="0.25">
      <c r="A3069">
        <f>'Active Log'!A3071</f>
        <v>0</v>
      </c>
      <c r="D3069">
        <f t="shared" si="144"/>
        <v>0</v>
      </c>
      <c r="E3069">
        <f t="shared" ca="1" si="145"/>
        <v>6450</v>
      </c>
      <c r="F3069" t="str">
        <f t="shared" ca="1" si="146"/>
        <v>80+</v>
      </c>
    </row>
    <row r="3070" spans="1:6" x14ac:dyDescent="0.25">
      <c r="A3070">
        <f>'Active Log'!A3072</f>
        <v>0</v>
      </c>
      <c r="D3070">
        <f t="shared" si="144"/>
        <v>0</v>
      </c>
      <c r="E3070">
        <f t="shared" ca="1" si="145"/>
        <v>6450</v>
      </c>
      <c r="F3070" t="str">
        <f t="shared" ca="1" si="146"/>
        <v>80+</v>
      </c>
    </row>
    <row r="3071" spans="1:6" x14ac:dyDescent="0.25">
      <c r="A3071">
        <f>'Active Log'!A3073</f>
        <v>0</v>
      </c>
      <c r="D3071">
        <f t="shared" si="144"/>
        <v>0</v>
      </c>
      <c r="E3071">
        <f t="shared" ca="1" si="145"/>
        <v>6450</v>
      </c>
      <c r="F3071" t="str">
        <f t="shared" ca="1" si="146"/>
        <v>80+</v>
      </c>
    </row>
    <row r="3072" spans="1:6" x14ac:dyDescent="0.25">
      <c r="A3072">
        <f>'Active Log'!A3074</f>
        <v>0</v>
      </c>
      <c r="D3072">
        <f t="shared" si="144"/>
        <v>0</v>
      </c>
      <c r="E3072">
        <f t="shared" ca="1" si="145"/>
        <v>6450</v>
      </c>
      <c r="F3072" t="str">
        <f t="shared" ca="1" si="146"/>
        <v>80+</v>
      </c>
    </row>
    <row r="3073" spans="1:6" x14ac:dyDescent="0.25">
      <c r="A3073">
        <f>'Active Log'!A3075</f>
        <v>0</v>
      </c>
      <c r="D3073">
        <f t="shared" si="144"/>
        <v>0</v>
      </c>
      <c r="E3073">
        <f t="shared" ca="1" si="145"/>
        <v>6450</v>
      </c>
      <c r="F3073" t="str">
        <f t="shared" ca="1" si="146"/>
        <v>80+</v>
      </c>
    </row>
    <row r="3074" spans="1:6" x14ac:dyDescent="0.25">
      <c r="A3074">
        <f>'Active Log'!A3076</f>
        <v>0</v>
      </c>
      <c r="D3074">
        <f t="shared" ref="D3074:D3137" si="147">IF(COUNTIFS($A$2:$A$1048576, A3074, $C$2:$C$1048576, "complete")&gt;0, "", _xlfn.MAXIFS($B$2:$B$1048576, $A$2:$A$1048576, A3074, $C$2:$C$1048576, "&lt;&gt;complete"))</f>
        <v>0</v>
      </c>
      <c r="E3074">
        <f t="shared" ref="E3074:E3137" ca="1" si="148">IF(D3074&lt;&gt;"", FLOOR((TODAY()-D3074)/7,1), "")</f>
        <v>6450</v>
      </c>
      <c r="F3074" t="str">
        <f t="shared" ref="F3074:F3137" ca="1" si="149">IF(E3074&lt;&gt;"", VLOOKUP(E3074, $H$2:$I$32, 2, TRUE), "")</f>
        <v>80+</v>
      </c>
    </row>
    <row r="3075" spans="1:6" x14ac:dyDescent="0.25">
      <c r="A3075">
        <f>'Active Log'!A3077</f>
        <v>0</v>
      </c>
      <c r="D3075">
        <f t="shared" si="147"/>
        <v>0</v>
      </c>
      <c r="E3075">
        <f t="shared" ca="1" si="148"/>
        <v>6450</v>
      </c>
      <c r="F3075" t="str">
        <f t="shared" ca="1" si="149"/>
        <v>80+</v>
      </c>
    </row>
    <row r="3076" spans="1:6" x14ac:dyDescent="0.25">
      <c r="A3076">
        <f>'Active Log'!A3078</f>
        <v>0</v>
      </c>
      <c r="D3076">
        <f t="shared" si="147"/>
        <v>0</v>
      </c>
      <c r="E3076">
        <f t="shared" ca="1" si="148"/>
        <v>6450</v>
      </c>
      <c r="F3076" t="str">
        <f t="shared" ca="1" si="149"/>
        <v>80+</v>
      </c>
    </row>
    <row r="3077" spans="1:6" x14ac:dyDescent="0.25">
      <c r="A3077">
        <f>'Active Log'!A3079</f>
        <v>0</v>
      </c>
      <c r="D3077">
        <f t="shared" si="147"/>
        <v>0</v>
      </c>
      <c r="E3077">
        <f t="shared" ca="1" si="148"/>
        <v>6450</v>
      </c>
      <c r="F3077" t="str">
        <f t="shared" ca="1" si="149"/>
        <v>80+</v>
      </c>
    </row>
    <row r="3078" spans="1:6" x14ac:dyDescent="0.25">
      <c r="A3078">
        <f>'Active Log'!A3080</f>
        <v>0</v>
      </c>
      <c r="D3078">
        <f t="shared" si="147"/>
        <v>0</v>
      </c>
      <c r="E3078">
        <f t="shared" ca="1" si="148"/>
        <v>6450</v>
      </c>
      <c r="F3078" t="str">
        <f t="shared" ca="1" si="149"/>
        <v>80+</v>
      </c>
    </row>
    <row r="3079" spans="1:6" x14ac:dyDescent="0.25">
      <c r="A3079">
        <f>'Active Log'!A3081</f>
        <v>0</v>
      </c>
      <c r="D3079">
        <f t="shared" si="147"/>
        <v>0</v>
      </c>
      <c r="E3079">
        <f t="shared" ca="1" si="148"/>
        <v>6450</v>
      </c>
      <c r="F3079" t="str">
        <f t="shared" ca="1" si="149"/>
        <v>80+</v>
      </c>
    </row>
    <row r="3080" spans="1:6" x14ac:dyDescent="0.25">
      <c r="A3080">
        <f>'Active Log'!A3082</f>
        <v>0</v>
      </c>
      <c r="D3080">
        <f t="shared" si="147"/>
        <v>0</v>
      </c>
      <c r="E3080">
        <f t="shared" ca="1" si="148"/>
        <v>6450</v>
      </c>
      <c r="F3080" t="str">
        <f t="shared" ca="1" si="149"/>
        <v>80+</v>
      </c>
    </row>
    <row r="3081" spans="1:6" x14ac:dyDescent="0.25">
      <c r="A3081">
        <f>'Active Log'!A3083</f>
        <v>0</v>
      </c>
      <c r="D3081">
        <f t="shared" si="147"/>
        <v>0</v>
      </c>
      <c r="E3081">
        <f t="shared" ca="1" si="148"/>
        <v>6450</v>
      </c>
      <c r="F3081" t="str">
        <f t="shared" ca="1" si="149"/>
        <v>80+</v>
      </c>
    </row>
    <row r="3082" spans="1:6" x14ac:dyDescent="0.25">
      <c r="A3082">
        <f>'Active Log'!A3084</f>
        <v>0</v>
      </c>
      <c r="D3082">
        <f t="shared" si="147"/>
        <v>0</v>
      </c>
      <c r="E3082">
        <f t="shared" ca="1" si="148"/>
        <v>6450</v>
      </c>
      <c r="F3082" t="str">
        <f t="shared" ca="1" si="149"/>
        <v>80+</v>
      </c>
    </row>
    <row r="3083" spans="1:6" x14ac:dyDescent="0.25">
      <c r="A3083">
        <f>'Active Log'!A3085</f>
        <v>0</v>
      </c>
      <c r="D3083">
        <f t="shared" si="147"/>
        <v>0</v>
      </c>
      <c r="E3083">
        <f t="shared" ca="1" si="148"/>
        <v>6450</v>
      </c>
      <c r="F3083" t="str">
        <f t="shared" ca="1" si="149"/>
        <v>80+</v>
      </c>
    </row>
    <row r="3084" spans="1:6" x14ac:dyDescent="0.25">
      <c r="A3084">
        <f>'Active Log'!A3086</f>
        <v>0</v>
      </c>
      <c r="D3084">
        <f t="shared" si="147"/>
        <v>0</v>
      </c>
      <c r="E3084">
        <f t="shared" ca="1" si="148"/>
        <v>6450</v>
      </c>
      <c r="F3084" t="str">
        <f t="shared" ca="1" si="149"/>
        <v>80+</v>
      </c>
    </row>
    <row r="3085" spans="1:6" x14ac:dyDescent="0.25">
      <c r="A3085">
        <f>'Active Log'!A3087</f>
        <v>0</v>
      </c>
      <c r="D3085">
        <f t="shared" si="147"/>
        <v>0</v>
      </c>
      <c r="E3085">
        <f t="shared" ca="1" si="148"/>
        <v>6450</v>
      </c>
      <c r="F3085" t="str">
        <f t="shared" ca="1" si="149"/>
        <v>80+</v>
      </c>
    </row>
    <row r="3086" spans="1:6" x14ac:dyDescent="0.25">
      <c r="A3086">
        <f>'Active Log'!A3088</f>
        <v>0</v>
      </c>
      <c r="D3086">
        <f t="shared" si="147"/>
        <v>0</v>
      </c>
      <c r="E3086">
        <f t="shared" ca="1" si="148"/>
        <v>6450</v>
      </c>
      <c r="F3086" t="str">
        <f t="shared" ca="1" si="149"/>
        <v>80+</v>
      </c>
    </row>
    <row r="3087" spans="1:6" x14ac:dyDescent="0.25">
      <c r="A3087">
        <f>'Active Log'!A3089</f>
        <v>0</v>
      </c>
      <c r="D3087">
        <f t="shared" si="147"/>
        <v>0</v>
      </c>
      <c r="E3087">
        <f t="shared" ca="1" si="148"/>
        <v>6450</v>
      </c>
      <c r="F3087" t="str">
        <f t="shared" ca="1" si="149"/>
        <v>80+</v>
      </c>
    </row>
    <row r="3088" spans="1:6" x14ac:dyDescent="0.25">
      <c r="A3088">
        <f>'Active Log'!A3090</f>
        <v>0</v>
      </c>
      <c r="D3088">
        <f t="shared" si="147"/>
        <v>0</v>
      </c>
      <c r="E3088">
        <f t="shared" ca="1" si="148"/>
        <v>6450</v>
      </c>
      <c r="F3088" t="str">
        <f t="shared" ca="1" si="149"/>
        <v>80+</v>
      </c>
    </row>
    <row r="3089" spans="1:6" x14ac:dyDescent="0.25">
      <c r="A3089">
        <f>'Active Log'!A3091</f>
        <v>0</v>
      </c>
      <c r="D3089">
        <f t="shared" si="147"/>
        <v>0</v>
      </c>
      <c r="E3089">
        <f t="shared" ca="1" si="148"/>
        <v>6450</v>
      </c>
      <c r="F3089" t="str">
        <f t="shared" ca="1" si="149"/>
        <v>80+</v>
      </c>
    </row>
    <row r="3090" spans="1:6" x14ac:dyDescent="0.25">
      <c r="A3090">
        <f>'Active Log'!A3092</f>
        <v>0</v>
      </c>
      <c r="D3090">
        <f t="shared" si="147"/>
        <v>0</v>
      </c>
      <c r="E3090">
        <f t="shared" ca="1" si="148"/>
        <v>6450</v>
      </c>
      <c r="F3090" t="str">
        <f t="shared" ca="1" si="149"/>
        <v>80+</v>
      </c>
    </row>
    <row r="3091" spans="1:6" x14ac:dyDescent="0.25">
      <c r="A3091">
        <f>'Active Log'!A3093</f>
        <v>0</v>
      </c>
      <c r="D3091">
        <f t="shared" si="147"/>
        <v>0</v>
      </c>
      <c r="E3091">
        <f t="shared" ca="1" si="148"/>
        <v>6450</v>
      </c>
      <c r="F3091" t="str">
        <f t="shared" ca="1" si="149"/>
        <v>80+</v>
      </c>
    </row>
    <row r="3092" spans="1:6" x14ac:dyDescent="0.25">
      <c r="A3092">
        <f>'Active Log'!A3094</f>
        <v>0</v>
      </c>
      <c r="D3092">
        <f t="shared" si="147"/>
        <v>0</v>
      </c>
      <c r="E3092">
        <f t="shared" ca="1" si="148"/>
        <v>6450</v>
      </c>
      <c r="F3092" t="str">
        <f t="shared" ca="1" si="149"/>
        <v>80+</v>
      </c>
    </row>
    <row r="3093" spans="1:6" x14ac:dyDescent="0.25">
      <c r="A3093">
        <f>'Active Log'!A3095</f>
        <v>0</v>
      </c>
      <c r="D3093">
        <f t="shared" si="147"/>
        <v>0</v>
      </c>
      <c r="E3093">
        <f t="shared" ca="1" si="148"/>
        <v>6450</v>
      </c>
      <c r="F3093" t="str">
        <f t="shared" ca="1" si="149"/>
        <v>80+</v>
      </c>
    </row>
    <row r="3094" spans="1:6" x14ac:dyDescent="0.25">
      <c r="A3094">
        <f>'Active Log'!A3096</f>
        <v>0</v>
      </c>
      <c r="D3094">
        <f t="shared" si="147"/>
        <v>0</v>
      </c>
      <c r="E3094">
        <f t="shared" ca="1" si="148"/>
        <v>6450</v>
      </c>
      <c r="F3094" t="str">
        <f t="shared" ca="1" si="149"/>
        <v>80+</v>
      </c>
    </row>
    <row r="3095" spans="1:6" x14ac:dyDescent="0.25">
      <c r="A3095">
        <f>'Active Log'!A3097</f>
        <v>0</v>
      </c>
      <c r="D3095">
        <f t="shared" si="147"/>
        <v>0</v>
      </c>
      <c r="E3095">
        <f t="shared" ca="1" si="148"/>
        <v>6450</v>
      </c>
      <c r="F3095" t="str">
        <f t="shared" ca="1" si="149"/>
        <v>80+</v>
      </c>
    </row>
    <row r="3096" spans="1:6" x14ac:dyDescent="0.25">
      <c r="A3096">
        <f>'Active Log'!A3098</f>
        <v>0</v>
      </c>
      <c r="D3096">
        <f t="shared" si="147"/>
        <v>0</v>
      </c>
      <c r="E3096">
        <f t="shared" ca="1" si="148"/>
        <v>6450</v>
      </c>
      <c r="F3096" t="str">
        <f t="shared" ca="1" si="149"/>
        <v>80+</v>
      </c>
    </row>
    <row r="3097" spans="1:6" x14ac:dyDescent="0.25">
      <c r="A3097">
        <f>'Active Log'!A3099</f>
        <v>0</v>
      </c>
      <c r="D3097">
        <f t="shared" si="147"/>
        <v>0</v>
      </c>
      <c r="E3097">
        <f t="shared" ca="1" si="148"/>
        <v>6450</v>
      </c>
      <c r="F3097" t="str">
        <f t="shared" ca="1" si="149"/>
        <v>80+</v>
      </c>
    </row>
    <row r="3098" spans="1:6" x14ac:dyDescent="0.25">
      <c r="A3098">
        <f>'Active Log'!A3100</f>
        <v>0</v>
      </c>
      <c r="D3098">
        <f t="shared" si="147"/>
        <v>0</v>
      </c>
      <c r="E3098">
        <f t="shared" ca="1" si="148"/>
        <v>6450</v>
      </c>
      <c r="F3098" t="str">
        <f t="shared" ca="1" si="149"/>
        <v>80+</v>
      </c>
    </row>
    <row r="3099" spans="1:6" x14ac:dyDescent="0.25">
      <c r="A3099">
        <f>'Active Log'!A3101</f>
        <v>0</v>
      </c>
      <c r="D3099">
        <f t="shared" si="147"/>
        <v>0</v>
      </c>
      <c r="E3099">
        <f t="shared" ca="1" si="148"/>
        <v>6450</v>
      </c>
      <c r="F3099" t="str">
        <f t="shared" ca="1" si="149"/>
        <v>80+</v>
      </c>
    </row>
    <row r="3100" spans="1:6" x14ac:dyDescent="0.25">
      <c r="A3100">
        <f>'Active Log'!A3102</f>
        <v>0</v>
      </c>
      <c r="D3100">
        <f t="shared" si="147"/>
        <v>0</v>
      </c>
      <c r="E3100">
        <f t="shared" ca="1" si="148"/>
        <v>6450</v>
      </c>
      <c r="F3100" t="str">
        <f t="shared" ca="1" si="149"/>
        <v>80+</v>
      </c>
    </row>
    <row r="3101" spans="1:6" x14ac:dyDescent="0.25">
      <c r="A3101">
        <f>'Active Log'!A3103</f>
        <v>0</v>
      </c>
      <c r="D3101">
        <f t="shared" si="147"/>
        <v>0</v>
      </c>
      <c r="E3101">
        <f t="shared" ca="1" si="148"/>
        <v>6450</v>
      </c>
      <c r="F3101" t="str">
        <f t="shared" ca="1" si="149"/>
        <v>80+</v>
      </c>
    </row>
    <row r="3102" spans="1:6" x14ac:dyDescent="0.25">
      <c r="A3102">
        <f>'Active Log'!A3104</f>
        <v>0</v>
      </c>
      <c r="D3102">
        <f t="shared" si="147"/>
        <v>0</v>
      </c>
      <c r="E3102">
        <f t="shared" ca="1" si="148"/>
        <v>6450</v>
      </c>
      <c r="F3102" t="str">
        <f t="shared" ca="1" si="149"/>
        <v>80+</v>
      </c>
    </row>
    <row r="3103" spans="1:6" x14ac:dyDescent="0.25">
      <c r="A3103">
        <f>'Active Log'!A3105</f>
        <v>0</v>
      </c>
      <c r="D3103">
        <f t="shared" si="147"/>
        <v>0</v>
      </c>
      <c r="E3103">
        <f t="shared" ca="1" si="148"/>
        <v>6450</v>
      </c>
      <c r="F3103" t="str">
        <f t="shared" ca="1" si="149"/>
        <v>80+</v>
      </c>
    </row>
    <row r="3104" spans="1:6" x14ac:dyDescent="0.25">
      <c r="A3104">
        <f>'Active Log'!A3106</f>
        <v>0</v>
      </c>
      <c r="D3104">
        <f t="shared" si="147"/>
        <v>0</v>
      </c>
      <c r="E3104">
        <f t="shared" ca="1" si="148"/>
        <v>6450</v>
      </c>
      <c r="F3104" t="str">
        <f t="shared" ca="1" si="149"/>
        <v>80+</v>
      </c>
    </row>
    <row r="3105" spans="1:6" x14ac:dyDescent="0.25">
      <c r="A3105">
        <f>'Active Log'!A3107</f>
        <v>0</v>
      </c>
      <c r="D3105">
        <f t="shared" si="147"/>
        <v>0</v>
      </c>
      <c r="E3105">
        <f t="shared" ca="1" si="148"/>
        <v>6450</v>
      </c>
      <c r="F3105" t="str">
        <f t="shared" ca="1" si="149"/>
        <v>80+</v>
      </c>
    </row>
    <row r="3106" spans="1:6" x14ac:dyDescent="0.25">
      <c r="A3106">
        <f>'Active Log'!A3108</f>
        <v>0</v>
      </c>
      <c r="D3106">
        <f t="shared" si="147"/>
        <v>0</v>
      </c>
      <c r="E3106">
        <f t="shared" ca="1" si="148"/>
        <v>6450</v>
      </c>
      <c r="F3106" t="str">
        <f t="shared" ca="1" si="149"/>
        <v>80+</v>
      </c>
    </row>
    <row r="3107" spans="1:6" x14ac:dyDescent="0.25">
      <c r="A3107">
        <f>'Active Log'!A3109</f>
        <v>0</v>
      </c>
      <c r="D3107">
        <f t="shared" si="147"/>
        <v>0</v>
      </c>
      <c r="E3107">
        <f t="shared" ca="1" si="148"/>
        <v>6450</v>
      </c>
      <c r="F3107" t="str">
        <f t="shared" ca="1" si="149"/>
        <v>80+</v>
      </c>
    </row>
    <row r="3108" spans="1:6" x14ac:dyDescent="0.25">
      <c r="A3108">
        <f>'Active Log'!A3110</f>
        <v>0</v>
      </c>
      <c r="D3108">
        <f t="shared" si="147"/>
        <v>0</v>
      </c>
      <c r="E3108">
        <f t="shared" ca="1" si="148"/>
        <v>6450</v>
      </c>
      <c r="F3108" t="str">
        <f t="shared" ca="1" si="149"/>
        <v>80+</v>
      </c>
    </row>
    <row r="3109" spans="1:6" x14ac:dyDescent="0.25">
      <c r="A3109">
        <f>'Active Log'!A3111</f>
        <v>0</v>
      </c>
      <c r="D3109">
        <f t="shared" si="147"/>
        <v>0</v>
      </c>
      <c r="E3109">
        <f t="shared" ca="1" si="148"/>
        <v>6450</v>
      </c>
      <c r="F3109" t="str">
        <f t="shared" ca="1" si="149"/>
        <v>80+</v>
      </c>
    </row>
    <row r="3110" spans="1:6" x14ac:dyDescent="0.25">
      <c r="A3110">
        <f>'Active Log'!A3112</f>
        <v>0</v>
      </c>
      <c r="D3110">
        <f t="shared" si="147"/>
        <v>0</v>
      </c>
      <c r="E3110">
        <f t="shared" ca="1" si="148"/>
        <v>6450</v>
      </c>
      <c r="F3110" t="str">
        <f t="shared" ca="1" si="149"/>
        <v>80+</v>
      </c>
    </row>
    <row r="3111" spans="1:6" x14ac:dyDescent="0.25">
      <c r="A3111">
        <f>'Active Log'!A3113</f>
        <v>0</v>
      </c>
      <c r="D3111">
        <f t="shared" si="147"/>
        <v>0</v>
      </c>
      <c r="E3111">
        <f t="shared" ca="1" si="148"/>
        <v>6450</v>
      </c>
      <c r="F3111" t="str">
        <f t="shared" ca="1" si="149"/>
        <v>80+</v>
      </c>
    </row>
    <row r="3112" spans="1:6" x14ac:dyDescent="0.25">
      <c r="A3112">
        <f>'Active Log'!A3114</f>
        <v>0</v>
      </c>
      <c r="D3112">
        <f t="shared" si="147"/>
        <v>0</v>
      </c>
      <c r="E3112">
        <f t="shared" ca="1" si="148"/>
        <v>6450</v>
      </c>
      <c r="F3112" t="str">
        <f t="shared" ca="1" si="149"/>
        <v>80+</v>
      </c>
    </row>
    <row r="3113" spans="1:6" x14ac:dyDescent="0.25">
      <c r="A3113">
        <f>'Active Log'!A3115</f>
        <v>0</v>
      </c>
      <c r="D3113">
        <f t="shared" si="147"/>
        <v>0</v>
      </c>
      <c r="E3113">
        <f t="shared" ca="1" si="148"/>
        <v>6450</v>
      </c>
      <c r="F3113" t="str">
        <f t="shared" ca="1" si="149"/>
        <v>80+</v>
      </c>
    </row>
    <row r="3114" spans="1:6" x14ac:dyDescent="0.25">
      <c r="A3114">
        <f>'Active Log'!A3116</f>
        <v>0</v>
      </c>
      <c r="D3114">
        <f t="shared" si="147"/>
        <v>0</v>
      </c>
      <c r="E3114">
        <f t="shared" ca="1" si="148"/>
        <v>6450</v>
      </c>
      <c r="F3114" t="str">
        <f t="shared" ca="1" si="149"/>
        <v>80+</v>
      </c>
    </row>
    <row r="3115" spans="1:6" x14ac:dyDescent="0.25">
      <c r="A3115">
        <f>'Active Log'!A3117</f>
        <v>0</v>
      </c>
      <c r="D3115">
        <f t="shared" si="147"/>
        <v>0</v>
      </c>
      <c r="E3115">
        <f t="shared" ca="1" si="148"/>
        <v>6450</v>
      </c>
      <c r="F3115" t="str">
        <f t="shared" ca="1" si="149"/>
        <v>80+</v>
      </c>
    </row>
    <row r="3116" spans="1:6" x14ac:dyDescent="0.25">
      <c r="A3116">
        <f>'Active Log'!A3118</f>
        <v>0</v>
      </c>
      <c r="D3116">
        <f t="shared" si="147"/>
        <v>0</v>
      </c>
      <c r="E3116">
        <f t="shared" ca="1" si="148"/>
        <v>6450</v>
      </c>
      <c r="F3116" t="str">
        <f t="shared" ca="1" si="149"/>
        <v>80+</v>
      </c>
    </row>
    <row r="3117" spans="1:6" x14ac:dyDescent="0.25">
      <c r="A3117">
        <f>'Active Log'!A3119</f>
        <v>0</v>
      </c>
      <c r="D3117">
        <f t="shared" si="147"/>
        <v>0</v>
      </c>
      <c r="E3117">
        <f t="shared" ca="1" si="148"/>
        <v>6450</v>
      </c>
      <c r="F3117" t="str">
        <f t="shared" ca="1" si="149"/>
        <v>80+</v>
      </c>
    </row>
    <row r="3118" spans="1:6" x14ac:dyDescent="0.25">
      <c r="A3118">
        <f>'Active Log'!A3120</f>
        <v>0</v>
      </c>
      <c r="D3118">
        <f t="shared" si="147"/>
        <v>0</v>
      </c>
      <c r="E3118">
        <f t="shared" ca="1" si="148"/>
        <v>6450</v>
      </c>
      <c r="F3118" t="str">
        <f t="shared" ca="1" si="149"/>
        <v>80+</v>
      </c>
    </row>
    <row r="3119" spans="1:6" x14ac:dyDescent="0.25">
      <c r="A3119">
        <f>'Active Log'!A3121</f>
        <v>0</v>
      </c>
      <c r="D3119">
        <f t="shared" si="147"/>
        <v>0</v>
      </c>
      <c r="E3119">
        <f t="shared" ca="1" si="148"/>
        <v>6450</v>
      </c>
      <c r="F3119" t="str">
        <f t="shared" ca="1" si="149"/>
        <v>80+</v>
      </c>
    </row>
    <row r="3120" spans="1:6" x14ac:dyDescent="0.25">
      <c r="A3120">
        <f>'Active Log'!A3122</f>
        <v>0</v>
      </c>
      <c r="D3120">
        <f t="shared" si="147"/>
        <v>0</v>
      </c>
      <c r="E3120">
        <f t="shared" ca="1" si="148"/>
        <v>6450</v>
      </c>
      <c r="F3120" t="str">
        <f t="shared" ca="1" si="149"/>
        <v>80+</v>
      </c>
    </row>
    <row r="3121" spans="1:6" x14ac:dyDescent="0.25">
      <c r="A3121">
        <f>'Active Log'!A3123</f>
        <v>0</v>
      </c>
      <c r="D3121">
        <f t="shared" si="147"/>
        <v>0</v>
      </c>
      <c r="E3121">
        <f t="shared" ca="1" si="148"/>
        <v>6450</v>
      </c>
      <c r="F3121" t="str">
        <f t="shared" ca="1" si="149"/>
        <v>80+</v>
      </c>
    </row>
    <row r="3122" spans="1:6" x14ac:dyDescent="0.25">
      <c r="A3122">
        <f>'Active Log'!A3124</f>
        <v>0</v>
      </c>
      <c r="D3122">
        <f t="shared" si="147"/>
        <v>0</v>
      </c>
      <c r="E3122">
        <f t="shared" ca="1" si="148"/>
        <v>6450</v>
      </c>
      <c r="F3122" t="str">
        <f t="shared" ca="1" si="149"/>
        <v>80+</v>
      </c>
    </row>
    <row r="3123" spans="1:6" x14ac:dyDescent="0.25">
      <c r="A3123">
        <f>'Active Log'!A3125</f>
        <v>0</v>
      </c>
      <c r="D3123">
        <f t="shared" si="147"/>
        <v>0</v>
      </c>
      <c r="E3123">
        <f t="shared" ca="1" si="148"/>
        <v>6450</v>
      </c>
      <c r="F3123" t="str">
        <f t="shared" ca="1" si="149"/>
        <v>80+</v>
      </c>
    </row>
    <row r="3124" spans="1:6" x14ac:dyDescent="0.25">
      <c r="A3124">
        <f>'Active Log'!A3126</f>
        <v>0</v>
      </c>
      <c r="D3124">
        <f t="shared" si="147"/>
        <v>0</v>
      </c>
      <c r="E3124">
        <f t="shared" ca="1" si="148"/>
        <v>6450</v>
      </c>
      <c r="F3124" t="str">
        <f t="shared" ca="1" si="149"/>
        <v>80+</v>
      </c>
    </row>
    <row r="3125" spans="1:6" x14ac:dyDescent="0.25">
      <c r="A3125">
        <f>'Active Log'!A3127</f>
        <v>0</v>
      </c>
      <c r="D3125">
        <f t="shared" si="147"/>
        <v>0</v>
      </c>
      <c r="E3125">
        <f t="shared" ca="1" si="148"/>
        <v>6450</v>
      </c>
      <c r="F3125" t="str">
        <f t="shared" ca="1" si="149"/>
        <v>80+</v>
      </c>
    </row>
    <row r="3126" spans="1:6" x14ac:dyDescent="0.25">
      <c r="A3126">
        <f>'Active Log'!A3128</f>
        <v>0</v>
      </c>
      <c r="D3126">
        <f t="shared" si="147"/>
        <v>0</v>
      </c>
      <c r="E3126">
        <f t="shared" ca="1" si="148"/>
        <v>6450</v>
      </c>
      <c r="F3126" t="str">
        <f t="shared" ca="1" si="149"/>
        <v>80+</v>
      </c>
    </row>
    <row r="3127" spans="1:6" x14ac:dyDescent="0.25">
      <c r="A3127">
        <f>'Active Log'!A3129</f>
        <v>0</v>
      </c>
      <c r="D3127">
        <f t="shared" si="147"/>
        <v>0</v>
      </c>
      <c r="E3127">
        <f t="shared" ca="1" si="148"/>
        <v>6450</v>
      </c>
      <c r="F3127" t="str">
        <f t="shared" ca="1" si="149"/>
        <v>80+</v>
      </c>
    </row>
    <row r="3128" spans="1:6" x14ac:dyDescent="0.25">
      <c r="A3128">
        <f>'Active Log'!A3130</f>
        <v>0</v>
      </c>
      <c r="D3128">
        <f t="shared" si="147"/>
        <v>0</v>
      </c>
      <c r="E3128">
        <f t="shared" ca="1" si="148"/>
        <v>6450</v>
      </c>
      <c r="F3128" t="str">
        <f t="shared" ca="1" si="149"/>
        <v>80+</v>
      </c>
    </row>
    <row r="3129" spans="1:6" x14ac:dyDescent="0.25">
      <c r="A3129">
        <f>'Active Log'!A3131</f>
        <v>0</v>
      </c>
      <c r="D3129">
        <f t="shared" si="147"/>
        <v>0</v>
      </c>
      <c r="E3129">
        <f t="shared" ca="1" si="148"/>
        <v>6450</v>
      </c>
      <c r="F3129" t="str">
        <f t="shared" ca="1" si="149"/>
        <v>80+</v>
      </c>
    </row>
    <row r="3130" spans="1:6" x14ac:dyDescent="0.25">
      <c r="A3130">
        <f>'Active Log'!A3132</f>
        <v>0</v>
      </c>
      <c r="D3130">
        <f t="shared" si="147"/>
        <v>0</v>
      </c>
      <c r="E3130">
        <f t="shared" ca="1" si="148"/>
        <v>6450</v>
      </c>
      <c r="F3130" t="str">
        <f t="shared" ca="1" si="149"/>
        <v>80+</v>
      </c>
    </row>
    <row r="3131" spans="1:6" x14ac:dyDescent="0.25">
      <c r="A3131">
        <f>'Active Log'!A3133</f>
        <v>0</v>
      </c>
      <c r="D3131">
        <f t="shared" si="147"/>
        <v>0</v>
      </c>
      <c r="E3131">
        <f t="shared" ca="1" si="148"/>
        <v>6450</v>
      </c>
      <c r="F3131" t="str">
        <f t="shared" ca="1" si="149"/>
        <v>80+</v>
      </c>
    </row>
    <row r="3132" spans="1:6" x14ac:dyDescent="0.25">
      <c r="A3132">
        <f>'Active Log'!A3134</f>
        <v>0</v>
      </c>
      <c r="D3132">
        <f t="shared" si="147"/>
        <v>0</v>
      </c>
      <c r="E3132">
        <f t="shared" ca="1" si="148"/>
        <v>6450</v>
      </c>
      <c r="F3132" t="str">
        <f t="shared" ca="1" si="149"/>
        <v>80+</v>
      </c>
    </row>
    <row r="3133" spans="1:6" x14ac:dyDescent="0.25">
      <c r="A3133">
        <f>'Active Log'!A3135</f>
        <v>0</v>
      </c>
      <c r="D3133">
        <f t="shared" si="147"/>
        <v>0</v>
      </c>
      <c r="E3133">
        <f t="shared" ca="1" si="148"/>
        <v>6450</v>
      </c>
      <c r="F3133" t="str">
        <f t="shared" ca="1" si="149"/>
        <v>80+</v>
      </c>
    </row>
    <row r="3134" spans="1:6" x14ac:dyDescent="0.25">
      <c r="A3134">
        <f>'Active Log'!A3136</f>
        <v>0</v>
      </c>
      <c r="D3134">
        <f t="shared" si="147"/>
        <v>0</v>
      </c>
      <c r="E3134">
        <f t="shared" ca="1" si="148"/>
        <v>6450</v>
      </c>
      <c r="F3134" t="str">
        <f t="shared" ca="1" si="149"/>
        <v>80+</v>
      </c>
    </row>
    <row r="3135" spans="1:6" x14ac:dyDescent="0.25">
      <c r="A3135">
        <f>'Active Log'!A3137</f>
        <v>0</v>
      </c>
      <c r="D3135">
        <f t="shared" si="147"/>
        <v>0</v>
      </c>
      <c r="E3135">
        <f t="shared" ca="1" si="148"/>
        <v>6450</v>
      </c>
      <c r="F3135" t="str">
        <f t="shared" ca="1" si="149"/>
        <v>80+</v>
      </c>
    </row>
    <row r="3136" spans="1:6" x14ac:dyDescent="0.25">
      <c r="A3136">
        <f>'Active Log'!A3138</f>
        <v>0</v>
      </c>
      <c r="D3136">
        <f t="shared" si="147"/>
        <v>0</v>
      </c>
      <c r="E3136">
        <f t="shared" ca="1" si="148"/>
        <v>6450</v>
      </c>
      <c r="F3136" t="str">
        <f t="shared" ca="1" si="149"/>
        <v>80+</v>
      </c>
    </row>
    <row r="3137" spans="1:6" x14ac:dyDescent="0.25">
      <c r="A3137">
        <f>'Active Log'!A3139</f>
        <v>0</v>
      </c>
      <c r="D3137">
        <f t="shared" si="147"/>
        <v>0</v>
      </c>
      <c r="E3137">
        <f t="shared" ca="1" si="148"/>
        <v>6450</v>
      </c>
      <c r="F3137" t="str">
        <f t="shared" ca="1" si="149"/>
        <v>80+</v>
      </c>
    </row>
    <row r="3138" spans="1:6" x14ac:dyDescent="0.25">
      <c r="A3138">
        <f>'Active Log'!A3140</f>
        <v>0</v>
      </c>
      <c r="D3138">
        <f t="shared" ref="D3138:D3201" si="150">IF(COUNTIFS($A$2:$A$1048576, A3138, $C$2:$C$1048576, "complete")&gt;0, "", _xlfn.MAXIFS($B$2:$B$1048576, $A$2:$A$1048576, A3138, $C$2:$C$1048576, "&lt;&gt;complete"))</f>
        <v>0</v>
      </c>
      <c r="E3138">
        <f t="shared" ref="E3138:E3201" ca="1" si="151">IF(D3138&lt;&gt;"", FLOOR((TODAY()-D3138)/7,1), "")</f>
        <v>6450</v>
      </c>
      <c r="F3138" t="str">
        <f t="shared" ref="F3138:F3201" ca="1" si="152">IF(E3138&lt;&gt;"", VLOOKUP(E3138, $H$2:$I$32, 2, TRUE), "")</f>
        <v>80+</v>
      </c>
    </row>
    <row r="3139" spans="1:6" x14ac:dyDescent="0.25">
      <c r="A3139">
        <f>'Active Log'!A3141</f>
        <v>0</v>
      </c>
      <c r="D3139">
        <f t="shared" si="150"/>
        <v>0</v>
      </c>
      <c r="E3139">
        <f t="shared" ca="1" si="151"/>
        <v>6450</v>
      </c>
      <c r="F3139" t="str">
        <f t="shared" ca="1" si="152"/>
        <v>80+</v>
      </c>
    </row>
    <row r="3140" spans="1:6" x14ac:dyDescent="0.25">
      <c r="A3140">
        <f>'Active Log'!A3142</f>
        <v>0</v>
      </c>
      <c r="D3140">
        <f t="shared" si="150"/>
        <v>0</v>
      </c>
      <c r="E3140">
        <f t="shared" ca="1" si="151"/>
        <v>6450</v>
      </c>
      <c r="F3140" t="str">
        <f t="shared" ca="1" si="152"/>
        <v>80+</v>
      </c>
    </row>
    <row r="3141" spans="1:6" x14ac:dyDescent="0.25">
      <c r="A3141">
        <f>'Active Log'!A3143</f>
        <v>0</v>
      </c>
      <c r="D3141">
        <f t="shared" si="150"/>
        <v>0</v>
      </c>
      <c r="E3141">
        <f t="shared" ca="1" si="151"/>
        <v>6450</v>
      </c>
      <c r="F3141" t="str">
        <f t="shared" ca="1" si="152"/>
        <v>80+</v>
      </c>
    </row>
    <row r="3142" spans="1:6" x14ac:dyDescent="0.25">
      <c r="A3142">
        <f>'Active Log'!A3144</f>
        <v>0</v>
      </c>
      <c r="D3142">
        <f t="shared" si="150"/>
        <v>0</v>
      </c>
      <c r="E3142">
        <f t="shared" ca="1" si="151"/>
        <v>6450</v>
      </c>
      <c r="F3142" t="str">
        <f t="shared" ca="1" si="152"/>
        <v>80+</v>
      </c>
    </row>
    <row r="3143" spans="1:6" x14ac:dyDescent="0.25">
      <c r="A3143">
        <f>'Active Log'!A3145</f>
        <v>0</v>
      </c>
      <c r="D3143">
        <f t="shared" si="150"/>
        <v>0</v>
      </c>
      <c r="E3143">
        <f t="shared" ca="1" si="151"/>
        <v>6450</v>
      </c>
      <c r="F3143" t="str">
        <f t="shared" ca="1" si="152"/>
        <v>80+</v>
      </c>
    </row>
    <row r="3144" spans="1:6" x14ac:dyDescent="0.25">
      <c r="A3144">
        <f>'Active Log'!A3146</f>
        <v>0</v>
      </c>
      <c r="D3144">
        <f t="shared" si="150"/>
        <v>0</v>
      </c>
      <c r="E3144">
        <f t="shared" ca="1" si="151"/>
        <v>6450</v>
      </c>
      <c r="F3144" t="str">
        <f t="shared" ca="1" si="152"/>
        <v>80+</v>
      </c>
    </row>
    <row r="3145" spans="1:6" x14ac:dyDescent="0.25">
      <c r="A3145">
        <f>'Active Log'!A3147</f>
        <v>0</v>
      </c>
      <c r="D3145">
        <f t="shared" si="150"/>
        <v>0</v>
      </c>
      <c r="E3145">
        <f t="shared" ca="1" si="151"/>
        <v>6450</v>
      </c>
      <c r="F3145" t="str">
        <f t="shared" ca="1" si="152"/>
        <v>80+</v>
      </c>
    </row>
    <row r="3146" spans="1:6" x14ac:dyDescent="0.25">
      <c r="A3146">
        <f>'Active Log'!A3148</f>
        <v>0</v>
      </c>
      <c r="D3146">
        <f t="shared" si="150"/>
        <v>0</v>
      </c>
      <c r="E3146">
        <f t="shared" ca="1" si="151"/>
        <v>6450</v>
      </c>
      <c r="F3146" t="str">
        <f t="shared" ca="1" si="152"/>
        <v>80+</v>
      </c>
    </row>
    <row r="3147" spans="1:6" x14ac:dyDescent="0.25">
      <c r="A3147">
        <f>'Active Log'!A3149</f>
        <v>0</v>
      </c>
      <c r="D3147">
        <f t="shared" si="150"/>
        <v>0</v>
      </c>
      <c r="E3147">
        <f t="shared" ca="1" si="151"/>
        <v>6450</v>
      </c>
      <c r="F3147" t="str">
        <f t="shared" ca="1" si="152"/>
        <v>80+</v>
      </c>
    </row>
    <row r="3148" spans="1:6" x14ac:dyDescent="0.25">
      <c r="A3148">
        <f>'Active Log'!A3150</f>
        <v>0</v>
      </c>
      <c r="D3148">
        <f t="shared" si="150"/>
        <v>0</v>
      </c>
      <c r="E3148">
        <f t="shared" ca="1" si="151"/>
        <v>6450</v>
      </c>
      <c r="F3148" t="str">
        <f t="shared" ca="1" si="152"/>
        <v>80+</v>
      </c>
    </row>
    <row r="3149" spans="1:6" x14ac:dyDescent="0.25">
      <c r="A3149">
        <f>'Active Log'!A3151</f>
        <v>0</v>
      </c>
      <c r="D3149">
        <f t="shared" si="150"/>
        <v>0</v>
      </c>
      <c r="E3149">
        <f t="shared" ca="1" si="151"/>
        <v>6450</v>
      </c>
      <c r="F3149" t="str">
        <f t="shared" ca="1" si="152"/>
        <v>80+</v>
      </c>
    </row>
    <row r="3150" spans="1:6" x14ac:dyDescent="0.25">
      <c r="A3150">
        <f>'Active Log'!A3152</f>
        <v>0</v>
      </c>
      <c r="D3150">
        <f t="shared" si="150"/>
        <v>0</v>
      </c>
      <c r="E3150">
        <f t="shared" ca="1" si="151"/>
        <v>6450</v>
      </c>
      <c r="F3150" t="str">
        <f t="shared" ca="1" si="152"/>
        <v>80+</v>
      </c>
    </row>
    <row r="3151" spans="1:6" x14ac:dyDescent="0.25">
      <c r="A3151">
        <f>'Active Log'!A3153</f>
        <v>0</v>
      </c>
      <c r="D3151">
        <f t="shared" si="150"/>
        <v>0</v>
      </c>
      <c r="E3151">
        <f t="shared" ca="1" si="151"/>
        <v>6450</v>
      </c>
      <c r="F3151" t="str">
        <f t="shared" ca="1" si="152"/>
        <v>80+</v>
      </c>
    </row>
    <row r="3152" spans="1:6" x14ac:dyDescent="0.25">
      <c r="A3152">
        <f>'Active Log'!A3154</f>
        <v>0</v>
      </c>
      <c r="D3152">
        <f t="shared" si="150"/>
        <v>0</v>
      </c>
      <c r="E3152">
        <f t="shared" ca="1" si="151"/>
        <v>6450</v>
      </c>
      <c r="F3152" t="str">
        <f t="shared" ca="1" si="152"/>
        <v>80+</v>
      </c>
    </row>
    <row r="3153" spans="1:6" x14ac:dyDescent="0.25">
      <c r="A3153">
        <f>'Active Log'!A3155</f>
        <v>0</v>
      </c>
      <c r="D3153">
        <f t="shared" si="150"/>
        <v>0</v>
      </c>
      <c r="E3153">
        <f t="shared" ca="1" si="151"/>
        <v>6450</v>
      </c>
      <c r="F3153" t="str">
        <f t="shared" ca="1" si="152"/>
        <v>80+</v>
      </c>
    </row>
    <row r="3154" spans="1:6" x14ac:dyDescent="0.25">
      <c r="A3154">
        <f>'Active Log'!A3156</f>
        <v>0</v>
      </c>
      <c r="D3154">
        <f t="shared" si="150"/>
        <v>0</v>
      </c>
      <c r="E3154">
        <f t="shared" ca="1" si="151"/>
        <v>6450</v>
      </c>
      <c r="F3154" t="str">
        <f t="shared" ca="1" si="152"/>
        <v>80+</v>
      </c>
    </row>
    <row r="3155" spans="1:6" x14ac:dyDescent="0.25">
      <c r="A3155">
        <f>'Active Log'!A3157</f>
        <v>0</v>
      </c>
      <c r="D3155">
        <f t="shared" si="150"/>
        <v>0</v>
      </c>
      <c r="E3155">
        <f t="shared" ca="1" si="151"/>
        <v>6450</v>
      </c>
      <c r="F3155" t="str">
        <f t="shared" ca="1" si="152"/>
        <v>80+</v>
      </c>
    </row>
    <row r="3156" spans="1:6" x14ac:dyDescent="0.25">
      <c r="A3156">
        <f>'Active Log'!A3158</f>
        <v>0</v>
      </c>
      <c r="D3156">
        <f t="shared" si="150"/>
        <v>0</v>
      </c>
      <c r="E3156">
        <f t="shared" ca="1" si="151"/>
        <v>6450</v>
      </c>
      <c r="F3156" t="str">
        <f t="shared" ca="1" si="152"/>
        <v>80+</v>
      </c>
    </row>
    <row r="3157" spans="1:6" x14ac:dyDescent="0.25">
      <c r="A3157">
        <f>'Active Log'!A3159</f>
        <v>0</v>
      </c>
      <c r="D3157">
        <f t="shared" si="150"/>
        <v>0</v>
      </c>
      <c r="E3157">
        <f t="shared" ca="1" si="151"/>
        <v>6450</v>
      </c>
      <c r="F3157" t="str">
        <f t="shared" ca="1" si="152"/>
        <v>80+</v>
      </c>
    </row>
    <row r="3158" spans="1:6" x14ac:dyDescent="0.25">
      <c r="A3158">
        <f>'Active Log'!A3160</f>
        <v>0</v>
      </c>
      <c r="D3158">
        <f t="shared" si="150"/>
        <v>0</v>
      </c>
      <c r="E3158">
        <f t="shared" ca="1" si="151"/>
        <v>6450</v>
      </c>
      <c r="F3158" t="str">
        <f t="shared" ca="1" si="152"/>
        <v>80+</v>
      </c>
    </row>
    <row r="3159" spans="1:6" x14ac:dyDescent="0.25">
      <c r="A3159">
        <f>'Active Log'!A3161</f>
        <v>0</v>
      </c>
      <c r="D3159">
        <f t="shared" si="150"/>
        <v>0</v>
      </c>
      <c r="E3159">
        <f t="shared" ca="1" si="151"/>
        <v>6450</v>
      </c>
      <c r="F3159" t="str">
        <f t="shared" ca="1" si="152"/>
        <v>80+</v>
      </c>
    </row>
    <row r="3160" spans="1:6" x14ac:dyDescent="0.25">
      <c r="A3160">
        <f>'Active Log'!A3162</f>
        <v>0</v>
      </c>
      <c r="D3160">
        <f t="shared" si="150"/>
        <v>0</v>
      </c>
      <c r="E3160">
        <f t="shared" ca="1" si="151"/>
        <v>6450</v>
      </c>
      <c r="F3160" t="str">
        <f t="shared" ca="1" si="152"/>
        <v>80+</v>
      </c>
    </row>
    <row r="3161" spans="1:6" x14ac:dyDescent="0.25">
      <c r="A3161">
        <f>'Active Log'!A3163</f>
        <v>0</v>
      </c>
      <c r="D3161">
        <f t="shared" si="150"/>
        <v>0</v>
      </c>
      <c r="E3161">
        <f t="shared" ca="1" si="151"/>
        <v>6450</v>
      </c>
      <c r="F3161" t="str">
        <f t="shared" ca="1" si="152"/>
        <v>80+</v>
      </c>
    </row>
    <row r="3162" spans="1:6" x14ac:dyDescent="0.25">
      <c r="A3162">
        <f>'Active Log'!A3164</f>
        <v>0</v>
      </c>
      <c r="D3162">
        <f t="shared" si="150"/>
        <v>0</v>
      </c>
      <c r="E3162">
        <f t="shared" ca="1" si="151"/>
        <v>6450</v>
      </c>
      <c r="F3162" t="str">
        <f t="shared" ca="1" si="152"/>
        <v>80+</v>
      </c>
    </row>
    <row r="3163" spans="1:6" x14ac:dyDescent="0.25">
      <c r="A3163">
        <f>'Active Log'!A3165</f>
        <v>0</v>
      </c>
      <c r="D3163">
        <f t="shared" si="150"/>
        <v>0</v>
      </c>
      <c r="E3163">
        <f t="shared" ca="1" si="151"/>
        <v>6450</v>
      </c>
      <c r="F3163" t="str">
        <f t="shared" ca="1" si="152"/>
        <v>80+</v>
      </c>
    </row>
    <row r="3164" spans="1:6" x14ac:dyDescent="0.25">
      <c r="A3164">
        <f>'Active Log'!A3166</f>
        <v>0</v>
      </c>
      <c r="D3164">
        <f t="shared" si="150"/>
        <v>0</v>
      </c>
      <c r="E3164">
        <f t="shared" ca="1" si="151"/>
        <v>6450</v>
      </c>
      <c r="F3164" t="str">
        <f t="shared" ca="1" si="152"/>
        <v>80+</v>
      </c>
    </row>
    <row r="3165" spans="1:6" x14ac:dyDescent="0.25">
      <c r="A3165">
        <f>'Active Log'!A3167</f>
        <v>0</v>
      </c>
      <c r="D3165">
        <f t="shared" si="150"/>
        <v>0</v>
      </c>
      <c r="E3165">
        <f t="shared" ca="1" si="151"/>
        <v>6450</v>
      </c>
      <c r="F3165" t="str">
        <f t="shared" ca="1" si="152"/>
        <v>80+</v>
      </c>
    </row>
    <row r="3166" spans="1:6" x14ac:dyDescent="0.25">
      <c r="A3166">
        <f>'Active Log'!A3168</f>
        <v>0</v>
      </c>
      <c r="D3166">
        <f t="shared" si="150"/>
        <v>0</v>
      </c>
      <c r="E3166">
        <f t="shared" ca="1" si="151"/>
        <v>6450</v>
      </c>
      <c r="F3166" t="str">
        <f t="shared" ca="1" si="152"/>
        <v>80+</v>
      </c>
    </row>
    <row r="3167" spans="1:6" x14ac:dyDescent="0.25">
      <c r="A3167">
        <f>'Active Log'!A3169</f>
        <v>0</v>
      </c>
      <c r="D3167">
        <f t="shared" si="150"/>
        <v>0</v>
      </c>
      <c r="E3167">
        <f t="shared" ca="1" si="151"/>
        <v>6450</v>
      </c>
      <c r="F3167" t="str">
        <f t="shared" ca="1" si="152"/>
        <v>80+</v>
      </c>
    </row>
    <row r="3168" spans="1:6" x14ac:dyDescent="0.25">
      <c r="A3168">
        <f>'Active Log'!A3170</f>
        <v>0</v>
      </c>
      <c r="D3168">
        <f t="shared" si="150"/>
        <v>0</v>
      </c>
      <c r="E3168">
        <f t="shared" ca="1" si="151"/>
        <v>6450</v>
      </c>
      <c r="F3168" t="str">
        <f t="shared" ca="1" si="152"/>
        <v>80+</v>
      </c>
    </row>
    <row r="3169" spans="1:6" x14ac:dyDescent="0.25">
      <c r="A3169">
        <f>'Active Log'!A3171</f>
        <v>0</v>
      </c>
      <c r="D3169">
        <f t="shared" si="150"/>
        <v>0</v>
      </c>
      <c r="E3169">
        <f t="shared" ca="1" si="151"/>
        <v>6450</v>
      </c>
      <c r="F3169" t="str">
        <f t="shared" ca="1" si="152"/>
        <v>80+</v>
      </c>
    </row>
    <row r="3170" spans="1:6" x14ac:dyDescent="0.25">
      <c r="A3170">
        <f>'Active Log'!A3172</f>
        <v>0</v>
      </c>
      <c r="D3170">
        <f t="shared" si="150"/>
        <v>0</v>
      </c>
      <c r="E3170">
        <f t="shared" ca="1" si="151"/>
        <v>6450</v>
      </c>
      <c r="F3170" t="str">
        <f t="shared" ca="1" si="152"/>
        <v>80+</v>
      </c>
    </row>
    <row r="3171" spans="1:6" x14ac:dyDescent="0.25">
      <c r="A3171">
        <f>'Active Log'!A3173</f>
        <v>0</v>
      </c>
      <c r="D3171">
        <f t="shared" si="150"/>
        <v>0</v>
      </c>
      <c r="E3171">
        <f t="shared" ca="1" si="151"/>
        <v>6450</v>
      </c>
      <c r="F3171" t="str">
        <f t="shared" ca="1" si="152"/>
        <v>80+</v>
      </c>
    </row>
    <row r="3172" spans="1:6" x14ac:dyDescent="0.25">
      <c r="A3172">
        <f>'Active Log'!A3174</f>
        <v>0</v>
      </c>
      <c r="D3172">
        <f t="shared" si="150"/>
        <v>0</v>
      </c>
      <c r="E3172">
        <f t="shared" ca="1" si="151"/>
        <v>6450</v>
      </c>
      <c r="F3172" t="str">
        <f t="shared" ca="1" si="152"/>
        <v>80+</v>
      </c>
    </row>
    <row r="3173" spans="1:6" x14ac:dyDescent="0.25">
      <c r="A3173">
        <f>'Active Log'!A3175</f>
        <v>0</v>
      </c>
      <c r="D3173">
        <f t="shared" si="150"/>
        <v>0</v>
      </c>
      <c r="E3173">
        <f t="shared" ca="1" si="151"/>
        <v>6450</v>
      </c>
      <c r="F3173" t="str">
        <f t="shared" ca="1" si="152"/>
        <v>80+</v>
      </c>
    </row>
    <row r="3174" spans="1:6" x14ac:dyDescent="0.25">
      <c r="A3174">
        <f>'Active Log'!A3176</f>
        <v>0</v>
      </c>
      <c r="D3174">
        <f t="shared" si="150"/>
        <v>0</v>
      </c>
      <c r="E3174">
        <f t="shared" ca="1" si="151"/>
        <v>6450</v>
      </c>
      <c r="F3174" t="str">
        <f t="shared" ca="1" si="152"/>
        <v>80+</v>
      </c>
    </row>
    <row r="3175" spans="1:6" x14ac:dyDescent="0.25">
      <c r="A3175">
        <f>'Active Log'!A3177</f>
        <v>0</v>
      </c>
      <c r="D3175">
        <f t="shared" si="150"/>
        <v>0</v>
      </c>
      <c r="E3175">
        <f t="shared" ca="1" si="151"/>
        <v>6450</v>
      </c>
      <c r="F3175" t="str">
        <f t="shared" ca="1" si="152"/>
        <v>80+</v>
      </c>
    </row>
    <row r="3176" spans="1:6" x14ac:dyDescent="0.25">
      <c r="A3176">
        <f>'Active Log'!A3178</f>
        <v>0</v>
      </c>
      <c r="D3176">
        <f t="shared" si="150"/>
        <v>0</v>
      </c>
      <c r="E3176">
        <f t="shared" ca="1" si="151"/>
        <v>6450</v>
      </c>
      <c r="F3176" t="str">
        <f t="shared" ca="1" si="152"/>
        <v>80+</v>
      </c>
    </row>
    <row r="3177" spans="1:6" x14ac:dyDescent="0.25">
      <c r="A3177">
        <f>'Active Log'!A3179</f>
        <v>0</v>
      </c>
      <c r="D3177">
        <f t="shared" si="150"/>
        <v>0</v>
      </c>
      <c r="E3177">
        <f t="shared" ca="1" si="151"/>
        <v>6450</v>
      </c>
      <c r="F3177" t="str">
        <f t="shared" ca="1" si="152"/>
        <v>80+</v>
      </c>
    </row>
    <row r="3178" spans="1:6" x14ac:dyDescent="0.25">
      <c r="A3178">
        <f>'Active Log'!A3180</f>
        <v>0</v>
      </c>
      <c r="D3178">
        <f t="shared" si="150"/>
        <v>0</v>
      </c>
      <c r="E3178">
        <f t="shared" ca="1" si="151"/>
        <v>6450</v>
      </c>
      <c r="F3178" t="str">
        <f t="shared" ca="1" si="152"/>
        <v>80+</v>
      </c>
    </row>
    <row r="3179" spans="1:6" x14ac:dyDescent="0.25">
      <c r="A3179">
        <f>'Active Log'!A3181</f>
        <v>0</v>
      </c>
      <c r="D3179">
        <f t="shared" si="150"/>
        <v>0</v>
      </c>
      <c r="E3179">
        <f t="shared" ca="1" si="151"/>
        <v>6450</v>
      </c>
      <c r="F3179" t="str">
        <f t="shared" ca="1" si="152"/>
        <v>80+</v>
      </c>
    </row>
    <row r="3180" spans="1:6" x14ac:dyDescent="0.25">
      <c r="A3180">
        <f>'Active Log'!A3182</f>
        <v>0</v>
      </c>
      <c r="D3180">
        <f t="shared" si="150"/>
        <v>0</v>
      </c>
      <c r="E3180">
        <f t="shared" ca="1" si="151"/>
        <v>6450</v>
      </c>
      <c r="F3180" t="str">
        <f t="shared" ca="1" si="152"/>
        <v>80+</v>
      </c>
    </row>
    <row r="3181" spans="1:6" x14ac:dyDescent="0.25">
      <c r="A3181">
        <f>'Active Log'!A3183</f>
        <v>0</v>
      </c>
      <c r="D3181">
        <f t="shared" si="150"/>
        <v>0</v>
      </c>
      <c r="E3181">
        <f t="shared" ca="1" si="151"/>
        <v>6450</v>
      </c>
      <c r="F3181" t="str">
        <f t="shared" ca="1" si="152"/>
        <v>80+</v>
      </c>
    </row>
    <row r="3182" spans="1:6" x14ac:dyDescent="0.25">
      <c r="A3182">
        <f>'Active Log'!A3184</f>
        <v>0</v>
      </c>
      <c r="D3182">
        <f t="shared" si="150"/>
        <v>0</v>
      </c>
      <c r="E3182">
        <f t="shared" ca="1" si="151"/>
        <v>6450</v>
      </c>
      <c r="F3182" t="str">
        <f t="shared" ca="1" si="152"/>
        <v>80+</v>
      </c>
    </row>
    <row r="3183" spans="1:6" x14ac:dyDescent="0.25">
      <c r="A3183">
        <f>'Active Log'!A3185</f>
        <v>0</v>
      </c>
      <c r="D3183">
        <f t="shared" si="150"/>
        <v>0</v>
      </c>
      <c r="E3183">
        <f t="shared" ca="1" si="151"/>
        <v>6450</v>
      </c>
      <c r="F3183" t="str">
        <f t="shared" ca="1" si="152"/>
        <v>80+</v>
      </c>
    </row>
    <row r="3184" spans="1:6" x14ac:dyDescent="0.25">
      <c r="A3184">
        <f>'Active Log'!A3186</f>
        <v>0</v>
      </c>
      <c r="D3184">
        <f t="shared" si="150"/>
        <v>0</v>
      </c>
      <c r="E3184">
        <f t="shared" ca="1" si="151"/>
        <v>6450</v>
      </c>
      <c r="F3184" t="str">
        <f t="shared" ca="1" si="152"/>
        <v>80+</v>
      </c>
    </row>
    <row r="3185" spans="1:6" x14ac:dyDescent="0.25">
      <c r="A3185">
        <f>'Active Log'!A3187</f>
        <v>0</v>
      </c>
      <c r="D3185">
        <f t="shared" si="150"/>
        <v>0</v>
      </c>
      <c r="E3185">
        <f t="shared" ca="1" si="151"/>
        <v>6450</v>
      </c>
      <c r="F3185" t="str">
        <f t="shared" ca="1" si="152"/>
        <v>80+</v>
      </c>
    </row>
    <row r="3186" spans="1:6" x14ac:dyDescent="0.25">
      <c r="A3186">
        <f>'Active Log'!A3188</f>
        <v>0</v>
      </c>
      <c r="D3186">
        <f t="shared" si="150"/>
        <v>0</v>
      </c>
      <c r="E3186">
        <f t="shared" ca="1" si="151"/>
        <v>6450</v>
      </c>
      <c r="F3186" t="str">
        <f t="shared" ca="1" si="152"/>
        <v>80+</v>
      </c>
    </row>
    <row r="3187" spans="1:6" x14ac:dyDescent="0.25">
      <c r="A3187">
        <f>'Active Log'!A3189</f>
        <v>0</v>
      </c>
      <c r="D3187">
        <f t="shared" si="150"/>
        <v>0</v>
      </c>
      <c r="E3187">
        <f t="shared" ca="1" si="151"/>
        <v>6450</v>
      </c>
      <c r="F3187" t="str">
        <f t="shared" ca="1" si="152"/>
        <v>80+</v>
      </c>
    </row>
    <row r="3188" spans="1:6" x14ac:dyDescent="0.25">
      <c r="A3188">
        <f>'Active Log'!A3190</f>
        <v>0</v>
      </c>
      <c r="D3188">
        <f t="shared" si="150"/>
        <v>0</v>
      </c>
      <c r="E3188">
        <f t="shared" ca="1" si="151"/>
        <v>6450</v>
      </c>
      <c r="F3188" t="str">
        <f t="shared" ca="1" si="152"/>
        <v>80+</v>
      </c>
    </row>
    <row r="3189" spans="1:6" x14ac:dyDescent="0.25">
      <c r="A3189">
        <f>'Active Log'!A3191</f>
        <v>0</v>
      </c>
      <c r="D3189">
        <f t="shared" si="150"/>
        <v>0</v>
      </c>
      <c r="E3189">
        <f t="shared" ca="1" si="151"/>
        <v>6450</v>
      </c>
      <c r="F3189" t="str">
        <f t="shared" ca="1" si="152"/>
        <v>80+</v>
      </c>
    </row>
    <row r="3190" spans="1:6" x14ac:dyDescent="0.25">
      <c r="A3190">
        <f>'Active Log'!A3192</f>
        <v>0</v>
      </c>
      <c r="D3190">
        <f t="shared" si="150"/>
        <v>0</v>
      </c>
      <c r="E3190">
        <f t="shared" ca="1" si="151"/>
        <v>6450</v>
      </c>
      <c r="F3190" t="str">
        <f t="shared" ca="1" si="152"/>
        <v>80+</v>
      </c>
    </row>
    <row r="3191" spans="1:6" x14ac:dyDescent="0.25">
      <c r="A3191">
        <f>'Active Log'!A3193</f>
        <v>0</v>
      </c>
      <c r="D3191">
        <f t="shared" si="150"/>
        <v>0</v>
      </c>
      <c r="E3191">
        <f t="shared" ca="1" si="151"/>
        <v>6450</v>
      </c>
      <c r="F3191" t="str">
        <f t="shared" ca="1" si="152"/>
        <v>80+</v>
      </c>
    </row>
    <row r="3192" spans="1:6" x14ac:dyDescent="0.25">
      <c r="A3192">
        <f>'Active Log'!A3194</f>
        <v>0</v>
      </c>
      <c r="D3192">
        <f t="shared" si="150"/>
        <v>0</v>
      </c>
      <c r="E3192">
        <f t="shared" ca="1" si="151"/>
        <v>6450</v>
      </c>
      <c r="F3192" t="str">
        <f t="shared" ca="1" si="152"/>
        <v>80+</v>
      </c>
    </row>
    <row r="3193" spans="1:6" x14ac:dyDescent="0.25">
      <c r="A3193">
        <f>'Active Log'!A3195</f>
        <v>0</v>
      </c>
      <c r="D3193">
        <f t="shared" si="150"/>
        <v>0</v>
      </c>
      <c r="E3193">
        <f t="shared" ca="1" si="151"/>
        <v>6450</v>
      </c>
      <c r="F3193" t="str">
        <f t="shared" ca="1" si="152"/>
        <v>80+</v>
      </c>
    </row>
    <row r="3194" spans="1:6" x14ac:dyDescent="0.25">
      <c r="A3194">
        <f>'Active Log'!A3196</f>
        <v>0</v>
      </c>
      <c r="D3194">
        <f t="shared" si="150"/>
        <v>0</v>
      </c>
      <c r="E3194">
        <f t="shared" ca="1" si="151"/>
        <v>6450</v>
      </c>
      <c r="F3194" t="str">
        <f t="shared" ca="1" si="152"/>
        <v>80+</v>
      </c>
    </row>
    <row r="3195" spans="1:6" x14ac:dyDescent="0.25">
      <c r="A3195">
        <f>'Active Log'!A3197</f>
        <v>0</v>
      </c>
      <c r="D3195">
        <f t="shared" si="150"/>
        <v>0</v>
      </c>
      <c r="E3195">
        <f t="shared" ca="1" si="151"/>
        <v>6450</v>
      </c>
      <c r="F3195" t="str">
        <f t="shared" ca="1" si="152"/>
        <v>80+</v>
      </c>
    </row>
    <row r="3196" spans="1:6" x14ac:dyDescent="0.25">
      <c r="A3196">
        <f>'Active Log'!A3198</f>
        <v>0</v>
      </c>
      <c r="D3196">
        <f t="shared" si="150"/>
        <v>0</v>
      </c>
      <c r="E3196">
        <f t="shared" ca="1" si="151"/>
        <v>6450</v>
      </c>
      <c r="F3196" t="str">
        <f t="shared" ca="1" si="152"/>
        <v>80+</v>
      </c>
    </row>
    <row r="3197" spans="1:6" x14ac:dyDescent="0.25">
      <c r="A3197">
        <f>'Active Log'!A3199</f>
        <v>0</v>
      </c>
      <c r="D3197">
        <f t="shared" si="150"/>
        <v>0</v>
      </c>
      <c r="E3197">
        <f t="shared" ca="1" si="151"/>
        <v>6450</v>
      </c>
      <c r="F3197" t="str">
        <f t="shared" ca="1" si="152"/>
        <v>80+</v>
      </c>
    </row>
    <row r="3198" spans="1:6" x14ac:dyDescent="0.25">
      <c r="A3198">
        <f>'Active Log'!A3200</f>
        <v>0</v>
      </c>
      <c r="D3198">
        <f t="shared" si="150"/>
        <v>0</v>
      </c>
      <c r="E3198">
        <f t="shared" ca="1" si="151"/>
        <v>6450</v>
      </c>
      <c r="F3198" t="str">
        <f t="shared" ca="1" si="152"/>
        <v>80+</v>
      </c>
    </row>
    <row r="3199" spans="1:6" x14ac:dyDescent="0.25">
      <c r="A3199">
        <f>'Active Log'!A3201</f>
        <v>0</v>
      </c>
      <c r="D3199">
        <f t="shared" si="150"/>
        <v>0</v>
      </c>
      <c r="E3199">
        <f t="shared" ca="1" si="151"/>
        <v>6450</v>
      </c>
      <c r="F3199" t="str">
        <f t="shared" ca="1" si="152"/>
        <v>80+</v>
      </c>
    </row>
    <row r="3200" spans="1:6" x14ac:dyDescent="0.25">
      <c r="A3200">
        <f>'Active Log'!A3202</f>
        <v>0</v>
      </c>
      <c r="D3200">
        <f t="shared" si="150"/>
        <v>0</v>
      </c>
      <c r="E3200">
        <f t="shared" ca="1" si="151"/>
        <v>6450</v>
      </c>
      <c r="F3200" t="str">
        <f t="shared" ca="1" si="152"/>
        <v>80+</v>
      </c>
    </row>
    <row r="3201" spans="1:6" x14ac:dyDescent="0.25">
      <c r="A3201">
        <f>'Active Log'!A3203</f>
        <v>0</v>
      </c>
      <c r="D3201">
        <f t="shared" si="150"/>
        <v>0</v>
      </c>
      <c r="E3201">
        <f t="shared" ca="1" si="151"/>
        <v>6450</v>
      </c>
      <c r="F3201" t="str">
        <f t="shared" ca="1" si="152"/>
        <v>80+</v>
      </c>
    </row>
    <row r="3202" spans="1:6" x14ac:dyDescent="0.25">
      <c r="A3202">
        <f>'Active Log'!A3204</f>
        <v>0</v>
      </c>
      <c r="D3202">
        <f t="shared" ref="D3202:D3265" si="153">IF(COUNTIFS($A$2:$A$1048576, A3202, $C$2:$C$1048576, "complete")&gt;0, "", _xlfn.MAXIFS($B$2:$B$1048576, $A$2:$A$1048576, A3202, $C$2:$C$1048576, "&lt;&gt;complete"))</f>
        <v>0</v>
      </c>
      <c r="E3202">
        <f t="shared" ref="E3202:E3265" ca="1" si="154">IF(D3202&lt;&gt;"", FLOOR((TODAY()-D3202)/7,1), "")</f>
        <v>6450</v>
      </c>
      <c r="F3202" t="str">
        <f t="shared" ref="F3202:F3265" ca="1" si="155">IF(E3202&lt;&gt;"", VLOOKUP(E3202, $H$2:$I$32, 2, TRUE), "")</f>
        <v>80+</v>
      </c>
    </row>
    <row r="3203" spans="1:6" x14ac:dyDescent="0.25">
      <c r="A3203">
        <f>'Active Log'!A3205</f>
        <v>0</v>
      </c>
      <c r="D3203">
        <f t="shared" si="153"/>
        <v>0</v>
      </c>
      <c r="E3203">
        <f t="shared" ca="1" si="154"/>
        <v>6450</v>
      </c>
      <c r="F3203" t="str">
        <f t="shared" ca="1" si="155"/>
        <v>80+</v>
      </c>
    </row>
    <row r="3204" spans="1:6" x14ac:dyDescent="0.25">
      <c r="A3204">
        <f>'Active Log'!A3206</f>
        <v>0</v>
      </c>
      <c r="D3204">
        <f t="shared" si="153"/>
        <v>0</v>
      </c>
      <c r="E3204">
        <f t="shared" ca="1" si="154"/>
        <v>6450</v>
      </c>
      <c r="F3204" t="str">
        <f t="shared" ca="1" si="155"/>
        <v>80+</v>
      </c>
    </row>
    <row r="3205" spans="1:6" x14ac:dyDescent="0.25">
      <c r="A3205">
        <f>'Active Log'!A3207</f>
        <v>0</v>
      </c>
      <c r="D3205">
        <f t="shared" si="153"/>
        <v>0</v>
      </c>
      <c r="E3205">
        <f t="shared" ca="1" si="154"/>
        <v>6450</v>
      </c>
      <c r="F3205" t="str">
        <f t="shared" ca="1" si="155"/>
        <v>80+</v>
      </c>
    </row>
    <row r="3206" spans="1:6" x14ac:dyDescent="0.25">
      <c r="A3206">
        <f>'Active Log'!A3208</f>
        <v>0</v>
      </c>
      <c r="D3206">
        <f t="shared" si="153"/>
        <v>0</v>
      </c>
      <c r="E3206">
        <f t="shared" ca="1" si="154"/>
        <v>6450</v>
      </c>
      <c r="F3206" t="str">
        <f t="shared" ca="1" si="155"/>
        <v>80+</v>
      </c>
    </row>
    <row r="3207" spans="1:6" x14ac:dyDescent="0.25">
      <c r="A3207">
        <f>'Active Log'!A3209</f>
        <v>0</v>
      </c>
      <c r="D3207">
        <f t="shared" si="153"/>
        <v>0</v>
      </c>
      <c r="E3207">
        <f t="shared" ca="1" si="154"/>
        <v>6450</v>
      </c>
      <c r="F3207" t="str">
        <f t="shared" ca="1" si="155"/>
        <v>80+</v>
      </c>
    </row>
    <row r="3208" spans="1:6" x14ac:dyDescent="0.25">
      <c r="A3208">
        <f>'Active Log'!A3210</f>
        <v>0</v>
      </c>
      <c r="D3208">
        <f t="shared" si="153"/>
        <v>0</v>
      </c>
      <c r="E3208">
        <f t="shared" ca="1" si="154"/>
        <v>6450</v>
      </c>
      <c r="F3208" t="str">
        <f t="shared" ca="1" si="155"/>
        <v>80+</v>
      </c>
    </row>
    <row r="3209" spans="1:6" x14ac:dyDescent="0.25">
      <c r="A3209">
        <f>'Active Log'!A3211</f>
        <v>0</v>
      </c>
      <c r="D3209">
        <f t="shared" si="153"/>
        <v>0</v>
      </c>
      <c r="E3209">
        <f t="shared" ca="1" si="154"/>
        <v>6450</v>
      </c>
      <c r="F3209" t="str">
        <f t="shared" ca="1" si="155"/>
        <v>80+</v>
      </c>
    </row>
    <row r="3210" spans="1:6" x14ac:dyDescent="0.25">
      <c r="A3210">
        <f>'Active Log'!A3212</f>
        <v>0</v>
      </c>
      <c r="D3210">
        <f t="shared" si="153"/>
        <v>0</v>
      </c>
      <c r="E3210">
        <f t="shared" ca="1" si="154"/>
        <v>6450</v>
      </c>
      <c r="F3210" t="str">
        <f t="shared" ca="1" si="155"/>
        <v>80+</v>
      </c>
    </row>
    <row r="3211" spans="1:6" x14ac:dyDescent="0.25">
      <c r="A3211">
        <f>'Active Log'!A3213</f>
        <v>0</v>
      </c>
      <c r="D3211">
        <f t="shared" si="153"/>
        <v>0</v>
      </c>
      <c r="E3211">
        <f t="shared" ca="1" si="154"/>
        <v>6450</v>
      </c>
      <c r="F3211" t="str">
        <f t="shared" ca="1" si="155"/>
        <v>80+</v>
      </c>
    </row>
    <row r="3212" spans="1:6" x14ac:dyDescent="0.25">
      <c r="A3212">
        <f>'Active Log'!A3214</f>
        <v>0</v>
      </c>
      <c r="D3212">
        <f t="shared" si="153"/>
        <v>0</v>
      </c>
      <c r="E3212">
        <f t="shared" ca="1" si="154"/>
        <v>6450</v>
      </c>
      <c r="F3212" t="str">
        <f t="shared" ca="1" si="155"/>
        <v>80+</v>
      </c>
    </row>
    <row r="3213" spans="1:6" x14ac:dyDescent="0.25">
      <c r="A3213">
        <f>'Active Log'!A3215</f>
        <v>0</v>
      </c>
      <c r="D3213">
        <f t="shared" si="153"/>
        <v>0</v>
      </c>
      <c r="E3213">
        <f t="shared" ca="1" si="154"/>
        <v>6450</v>
      </c>
      <c r="F3213" t="str">
        <f t="shared" ca="1" si="155"/>
        <v>80+</v>
      </c>
    </row>
    <row r="3214" spans="1:6" x14ac:dyDescent="0.25">
      <c r="A3214">
        <f>'Active Log'!A3216</f>
        <v>0</v>
      </c>
      <c r="D3214">
        <f t="shared" si="153"/>
        <v>0</v>
      </c>
      <c r="E3214">
        <f t="shared" ca="1" si="154"/>
        <v>6450</v>
      </c>
      <c r="F3214" t="str">
        <f t="shared" ca="1" si="155"/>
        <v>80+</v>
      </c>
    </row>
    <row r="3215" spans="1:6" x14ac:dyDescent="0.25">
      <c r="A3215">
        <f>'Active Log'!A3217</f>
        <v>0</v>
      </c>
      <c r="D3215">
        <f t="shared" si="153"/>
        <v>0</v>
      </c>
      <c r="E3215">
        <f t="shared" ca="1" si="154"/>
        <v>6450</v>
      </c>
      <c r="F3215" t="str">
        <f t="shared" ca="1" si="155"/>
        <v>80+</v>
      </c>
    </row>
    <row r="3216" spans="1:6" x14ac:dyDescent="0.25">
      <c r="A3216">
        <f>'Active Log'!A3218</f>
        <v>0</v>
      </c>
      <c r="D3216">
        <f t="shared" si="153"/>
        <v>0</v>
      </c>
      <c r="E3216">
        <f t="shared" ca="1" si="154"/>
        <v>6450</v>
      </c>
      <c r="F3216" t="str">
        <f t="shared" ca="1" si="155"/>
        <v>80+</v>
      </c>
    </row>
    <row r="3217" spans="1:6" x14ac:dyDescent="0.25">
      <c r="A3217">
        <f>'Active Log'!A3219</f>
        <v>0</v>
      </c>
      <c r="D3217">
        <f t="shared" si="153"/>
        <v>0</v>
      </c>
      <c r="E3217">
        <f t="shared" ca="1" si="154"/>
        <v>6450</v>
      </c>
      <c r="F3217" t="str">
        <f t="shared" ca="1" si="155"/>
        <v>80+</v>
      </c>
    </row>
    <row r="3218" spans="1:6" x14ac:dyDescent="0.25">
      <c r="A3218">
        <f>'Active Log'!A3220</f>
        <v>0</v>
      </c>
      <c r="D3218">
        <f t="shared" si="153"/>
        <v>0</v>
      </c>
      <c r="E3218">
        <f t="shared" ca="1" si="154"/>
        <v>6450</v>
      </c>
      <c r="F3218" t="str">
        <f t="shared" ca="1" si="155"/>
        <v>80+</v>
      </c>
    </row>
    <row r="3219" spans="1:6" x14ac:dyDescent="0.25">
      <c r="A3219">
        <f>'Active Log'!A3221</f>
        <v>0</v>
      </c>
      <c r="D3219">
        <f t="shared" si="153"/>
        <v>0</v>
      </c>
      <c r="E3219">
        <f t="shared" ca="1" si="154"/>
        <v>6450</v>
      </c>
      <c r="F3219" t="str">
        <f t="shared" ca="1" si="155"/>
        <v>80+</v>
      </c>
    </row>
    <row r="3220" spans="1:6" x14ac:dyDescent="0.25">
      <c r="A3220">
        <f>'Active Log'!A3222</f>
        <v>0</v>
      </c>
      <c r="D3220">
        <f t="shared" si="153"/>
        <v>0</v>
      </c>
      <c r="E3220">
        <f t="shared" ca="1" si="154"/>
        <v>6450</v>
      </c>
      <c r="F3220" t="str">
        <f t="shared" ca="1" si="155"/>
        <v>80+</v>
      </c>
    </row>
    <row r="3221" spans="1:6" x14ac:dyDescent="0.25">
      <c r="A3221">
        <f>'Active Log'!A3223</f>
        <v>0</v>
      </c>
      <c r="D3221">
        <f t="shared" si="153"/>
        <v>0</v>
      </c>
      <c r="E3221">
        <f t="shared" ca="1" si="154"/>
        <v>6450</v>
      </c>
      <c r="F3221" t="str">
        <f t="shared" ca="1" si="155"/>
        <v>80+</v>
      </c>
    </row>
    <row r="3222" spans="1:6" x14ac:dyDescent="0.25">
      <c r="A3222">
        <f>'Active Log'!A3224</f>
        <v>0</v>
      </c>
      <c r="D3222">
        <f t="shared" si="153"/>
        <v>0</v>
      </c>
      <c r="E3222">
        <f t="shared" ca="1" si="154"/>
        <v>6450</v>
      </c>
      <c r="F3222" t="str">
        <f t="shared" ca="1" si="155"/>
        <v>80+</v>
      </c>
    </row>
    <row r="3223" spans="1:6" x14ac:dyDescent="0.25">
      <c r="A3223">
        <f>'Active Log'!A3225</f>
        <v>0</v>
      </c>
      <c r="D3223">
        <f t="shared" si="153"/>
        <v>0</v>
      </c>
      <c r="E3223">
        <f t="shared" ca="1" si="154"/>
        <v>6450</v>
      </c>
      <c r="F3223" t="str">
        <f t="shared" ca="1" si="155"/>
        <v>80+</v>
      </c>
    </row>
    <row r="3224" spans="1:6" x14ac:dyDescent="0.25">
      <c r="A3224">
        <f>'Active Log'!A3226</f>
        <v>0</v>
      </c>
      <c r="D3224">
        <f t="shared" si="153"/>
        <v>0</v>
      </c>
      <c r="E3224">
        <f t="shared" ca="1" si="154"/>
        <v>6450</v>
      </c>
      <c r="F3224" t="str">
        <f t="shared" ca="1" si="155"/>
        <v>80+</v>
      </c>
    </row>
    <row r="3225" spans="1:6" x14ac:dyDescent="0.25">
      <c r="A3225">
        <f>'Active Log'!A3227</f>
        <v>0</v>
      </c>
      <c r="D3225">
        <f t="shared" si="153"/>
        <v>0</v>
      </c>
      <c r="E3225">
        <f t="shared" ca="1" si="154"/>
        <v>6450</v>
      </c>
      <c r="F3225" t="str">
        <f t="shared" ca="1" si="155"/>
        <v>80+</v>
      </c>
    </row>
    <row r="3226" spans="1:6" x14ac:dyDescent="0.25">
      <c r="A3226">
        <f>'Active Log'!A3228</f>
        <v>0</v>
      </c>
      <c r="D3226">
        <f t="shared" si="153"/>
        <v>0</v>
      </c>
      <c r="E3226">
        <f t="shared" ca="1" si="154"/>
        <v>6450</v>
      </c>
      <c r="F3226" t="str">
        <f t="shared" ca="1" si="155"/>
        <v>80+</v>
      </c>
    </row>
    <row r="3227" spans="1:6" x14ac:dyDescent="0.25">
      <c r="A3227">
        <f>'Active Log'!A3229</f>
        <v>0</v>
      </c>
      <c r="D3227">
        <f t="shared" si="153"/>
        <v>0</v>
      </c>
      <c r="E3227">
        <f t="shared" ca="1" si="154"/>
        <v>6450</v>
      </c>
      <c r="F3227" t="str">
        <f t="shared" ca="1" si="155"/>
        <v>80+</v>
      </c>
    </row>
    <row r="3228" spans="1:6" x14ac:dyDescent="0.25">
      <c r="A3228">
        <f>'Active Log'!A3230</f>
        <v>0</v>
      </c>
      <c r="D3228">
        <f t="shared" si="153"/>
        <v>0</v>
      </c>
      <c r="E3228">
        <f t="shared" ca="1" si="154"/>
        <v>6450</v>
      </c>
      <c r="F3228" t="str">
        <f t="shared" ca="1" si="155"/>
        <v>80+</v>
      </c>
    </row>
    <row r="3229" spans="1:6" x14ac:dyDescent="0.25">
      <c r="A3229">
        <f>'Active Log'!A3231</f>
        <v>0</v>
      </c>
      <c r="D3229">
        <f t="shared" si="153"/>
        <v>0</v>
      </c>
      <c r="E3229">
        <f t="shared" ca="1" si="154"/>
        <v>6450</v>
      </c>
      <c r="F3229" t="str">
        <f t="shared" ca="1" si="155"/>
        <v>80+</v>
      </c>
    </row>
    <row r="3230" spans="1:6" x14ac:dyDescent="0.25">
      <c r="A3230">
        <f>'Active Log'!A3232</f>
        <v>0</v>
      </c>
      <c r="D3230">
        <f t="shared" si="153"/>
        <v>0</v>
      </c>
      <c r="E3230">
        <f t="shared" ca="1" si="154"/>
        <v>6450</v>
      </c>
      <c r="F3230" t="str">
        <f t="shared" ca="1" si="155"/>
        <v>80+</v>
      </c>
    </row>
    <row r="3231" spans="1:6" x14ac:dyDescent="0.25">
      <c r="A3231">
        <f>'Active Log'!A3233</f>
        <v>0</v>
      </c>
      <c r="D3231">
        <f t="shared" si="153"/>
        <v>0</v>
      </c>
      <c r="E3231">
        <f t="shared" ca="1" si="154"/>
        <v>6450</v>
      </c>
      <c r="F3231" t="str">
        <f t="shared" ca="1" si="155"/>
        <v>80+</v>
      </c>
    </row>
    <row r="3232" spans="1:6" x14ac:dyDescent="0.25">
      <c r="A3232">
        <f>'Active Log'!A3234</f>
        <v>0</v>
      </c>
      <c r="D3232">
        <f t="shared" si="153"/>
        <v>0</v>
      </c>
      <c r="E3232">
        <f t="shared" ca="1" si="154"/>
        <v>6450</v>
      </c>
      <c r="F3232" t="str">
        <f t="shared" ca="1" si="155"/>
        <v>80+</v>
      </c>
    </row>
    <row r="3233" spans="1:6" x14ac:dyDescent="0.25">
      <c r="A3233">
        <f>'Active Log'!A3235</f>
        <v>0</v>
      </c>
      <c r="D3233">
        <f t="shared" si="153"/>
        <v>0</v>
      </c>
      <c r="E3233">
        <f t="shared" ca="1" si="154"/>
        <v>6450</v>
      </c>
      <c r="F3233" t="str">
        <f t="shared" ca="1" si="155"/>
        <v>80+</v>
      </c>
    </row>
    <row r="3234" spans="1:6" x14ac:dyDescent="0.25">
      <c r="A3234">
        <f>'Active Log'!A3236</f>
        <v>0</v>
      </c>
      <c r="D3234">
        <f t="shared" si="153"/>
        <v>0</v>
      </c>
      <c r="E3234">
        <f t="shared" ca="1" si="154"/>
        <v>6450</v>
      </c>
      <c r="F3234" t="str">
        <f t="shared" ca="1" si="155"/>
        <v>80+</v>
      </c>
    </row>
    <row r="3235" spans="1:6" x14ac:dyDescent="0.25">
      <c r="A3235">
        <f>'Active Log'!A3237</f>
        <v>0</v>
      </c>
      <c r="D3235">
        <f t="shared" si="153"/>
        <v>0</v>
      </c>
      <c r="E3235">
        <f t="shared" ca="1" si="154"/>
        <v>6450</v>
      </c>
      <c r="F3235" t="str">
        <f t="shared" ca="1" si="155"/>
        <v>80+</v>
      </c>
    </row>
    <row r="3236" spans="1:6" x14ac:dyDescent="0.25">
      <c r="A3236">
        <f>'Active Log'!A3238</f>
        <v>0</v>
      </c>
      <c r="D3236">
        <f t="shared" si="153"/>
        <v>0</v>
      </c>
      <c r="E3236">
        <f t="shared" ca="1" si="154"/>
        <v>6450</v>
      </c>
      <c r="F3236" t="str">
        <f t="shared" ca="1" si="155"/>
        <v>80+</v>
      </c>
    </row>
    <row r="3237" spans="1:6" x14ac:dyDescent="0.25">
      <c r="A3237">
        <f>'Active Log'!A3239</f>
        <v>0</v>
      </c>
      <c r="D3237">
        <f t="shared" si="153"/>
        <v>0</v>
      </c>
      <c r="E3237">
        <f t="shared" ca="1" si="154"/>
        <v>6450</v>
      </c>
      <c r="F3237" t="str">
        <f t="shared" ca="1" si="155"/>
        <v>80+</v>
      </c>
    </row>
    <row r="3238" spans="1:6" x14ac:dyDescent="0.25">
      <c r="A3238">
        <f>'Active Log'!A3240</f>
        <v>0</v>
      </c>
      <c r="D3238">
        <f t="shared" si="153"/>
        <v>0</v>
      </c>
      <c r="E3238">
        <f t="shared" ca="1" si="154"/>
        <v>6450</v>
      </c>
      <c r="F3238" t="str">
        <f t="shared" ca="1" si="155"/>
        <v>80+</v>
      </c>
    </row>
    <row r="3239" spans="1:6" x14ac:dyDescent="0.25">
      <c r="A3239">
        <f>'Active Log'!A3241</f>
        <v>0</v>
      </c>
      <c r="D3239">
        <f t="shared" si="153"/>
        <v>0</v>
      </c>
      <c r="E3239">
        <f t="shared" ca="1" si="154"/>
        <v>6450</v>
      </c>
      <c r="F3239" t="str">
        <f t="shared" ca="1" si="155"/>
        <v>80+</v>
      </c>
    </row>
    <row r="3240" spans="1:6" x14ac:dyDescent="0.25">
      <c r="A3240">
        <f>'Active Log'!A3242</f>
        <v>0</v>
      </c>
      <c r="D3240">
        <f t="shared" si="153"/>
        <v>0</v>
      </c>
      <c r="E3240">
        <f t="shared" ca="1" si="154"/>
        <v>6450</v>
      </c>
      <c r="F3240" t="str">
        <f t="shared" ca="1" si="155"/>
        <v>80+</v>
      </c>
    </row>
    <row r="3241" spans="1:6" x14ac:dyDescent="0.25">
      <c r="A3241">
        <f>'Active Log'!A3243</f>
        <v>0</v>
      </c>
      <c r="D3241">
        <f t="shared" si="153"/>
        <v>0</v>
      </c>
      <c r="E3241">
        <f t="shared" ca="1" si="154"/>
        <v>6450</v>
      </c>
      <c r="F3241" t="str">
        <f t="shared" ca="1" si="155"/>
        <v>80+</v>
      </c>
    </row>
    <row r="3242" spans="1:6" x14ac:dyDescent="0.25">
      <c r="A3242">
        <f>'Active Log'!A3244</f>
        <v>0</v>
      </c>
      <c r="D3242">
        <f t="shared" si="153"/>
        <v>0</v>
      </c>
      <c r="E3242">
        <f t="shared" ca="1" si="154"/>
        <v>6450</v>
      </c>
      <c r="F3242" t="str">
        <f t="shared" ca="1" si="155"/>
        <v>80+</v>
      </c>
    </row>
    <row r="3243" spans="1:6" x14ac:dyDescent="0.25">
      <c r="A3243">
        <f>'Active Log'!A3245</f>
        <v>0</v>
      </c>
      <c r="D3243">
        <f t="shared" si="153"/>
        <v>0</v>
      </c>
      <c r="E3243">
        <f t="shared" ca="1" si="154"/>
        <v>6450</v>
      </c>
      <c r="F3243" t="str">
        <f t="shared" ca="1" si="155"/>
        <v>80+</v>
      </c>
    </row>
    <row r="3244" spans="1:6" x14ac:dyDescent="0.25">
      <c r="A3244">
        <f>'Active Log'!A3246</f>
        <v>0</v>
      </c>
      <c r="D3244">
        <f t="shared" si="153"/>
        <v>0</v>
      </c>
      <c r="E3244">
        <f t="shared" ca="1" si="154"/>
        <v>6450</v>
      </c>
      <c r="F3244" t="str">
        <f t="shared" ca="1" si="155"/>
        <v>80+</v>
      </c>
    </row>
    <row r="3245" spans="1:6" x14ac:dyDescent="0.25">
      <c r="A3245">
        <f>'Active Log'!A3247</f>
        <v>0</v>
      </c>
      <c r="D3245">
        <f t="shared" si="153"/>
        <v>0</v>
      </c>
      <c r="E3245">
        <f t="shared" ca="1" si="154"/>
        <v>6450</v>
      </c>
      <c r="F3245" t="str">
        <f t="shared" ca="1" si="155"/>
        <v>80+</v>
      </c>
    </row>
    <row r="3246" spans="1:6" x14ac:dyDescent="0.25">
      <c r="A3246">
        <f>'Active Log'!A3248</f>
        <v>0</v>
      </c>
      <c r="D3246">
        <f t="shared" si="153"/>
        <v>0</v>
      </c>
      <c r="E3246">
        <f t="shared" ca="1" si="154"/>
        <v>6450</v>
      </c>
      <c r="F3246" t="str">
        <f t="shared" ca="1" si="155"/>
        <v>80+</v>
      </c>
    </row>
    <row r="3247" spans="1:6" x14ac:dyDescent="0.25">
      <c r="A3247">
        <f>'Active Log'!A3249</f>
        <v>0</v>
      </c>
      <c r="D3247">
        <f t="shared" si="153"/>
        <v>0</v>
      </c>
      <c r="E3247">
        <f t="shared" ca="1" si="154"/>
        <v>6450</v>
      </c>
      <c r="F3247" t="str">
        <f t="shared" ca="1" si="155"/>
        <v>80+</v>
      </c>
    </row>
    <row r="3248" spans="1:6" x14ac:dyDescent="0.25">
      <c r="A3248">
        <f>'Active Log'!A3250</f>
        <v>0</v>
      </c>
      <c r="D3248">
        <f t="shared" si="153"/>
        <v>0</v>
      </c>
      <c r="E3248">
        <f t="shared" ca="1" si="154"/>
        <v>6450</v>
      </c>
      <c r="F3248" t="str">
        <f t="shared" ca="1" si="155"/>
        <v>80+</v>
      </c>
    </row>
    <row r="3249" spans="1:6" x14ac:dyDescent="0.25">
      <c r="A3249">
        <f>'Active Log'!A3251</f>
        <v>0</v>
      </c>
      <c r="D3249">
        <f t="shared" si="153"/>
        <v>0</v>
      </c>
      <c r="E3249">
        <f t="shared" ca="1" si="154"/>
        <v>6450</v>
      </c>
      <c r="F3249" t="str">
        <f t="shared" ca="1" si="155"/>
        <v>80+</v>
      </c>
    </row>
    <row r="3250" spans="1:6" x14ac:dyDescent="0.25">
      <c r="A3250">
        <f>'Active Log'!A3252</f>
        <v>0</v>
      </c>
      <c r="D3250">
        <f t="shared" si="153"/>
        <v>0</v>
      </c>
      <c r="E3250">
        <f t="shared" ca="1" si="154"/>
        <v>6450</v>
      </c>
      <c r="F3250" t="str">
        <f t="shared" ca="1" si="155"/>
        <v>80+</v>
      </c>
    </row>
    <row r="3251" spans="1:6" x14ac:dyDescent="0.25">
      <c r="A3251">
        <f>'Active Log'!A3253</f>
        <v>0</v>
      </c>
      <c r="D3251">
        <f t="shared" si="153"/>
        <v>0</v>
      </c>
      <c r="E3251">
        <f t="shared" ca="1" si="154"/>
        <v>6450</v>
      </c>
      <c r="F3251" t="str">
        <f t="shared" ca="1" si="155"/>
        <v>80+</v>
      </c>
    </row>
    <row r="3252" spans="1:6" x14ac:dyDescent="0.25">
      <c r="A3252">
        <f>'Active Log'!A3254</f>
        <v>0</v>
      </c>
      <c r="D3252">
        <f t="shared" si="153"/>
        <v>0</v>
      </c>
      <c r="E3252">
        <f t="shared" ca="1" si="154"/>
        <v>6450</v>
      </c>
      <c r="F3252" t="str">
        <f t="shared" ca="1" si="155"/>
        <v>80+</v>
      </c>
    </row>
    <row r="3253" spans="1:6" x14ac:dyDescent="0.25">
      <c r="A3253">
        <f>'Active Log'!A3255</f>
        <v>0</v>
      </c>
      <c r="D3253">
        <f t="shared" si="153"/>
        <v>0</v>
      </c>
      <c r="E3253">
        <f t="shared" ca="1" si="154"/>
        <v>6450</v>
      </c>
      <c r="F3253" t="str">
        <f t="shared" ca="1" si="155"/>
        <v>80+</v>
      </c>
    </row>
    <row r="3254" spans="1:6" x14ac:dyDescent="0.25">
      <c r="A3254">
        <f>'Active Log'!A3256</f>
        <v>0</v>
      </c>
      <c r="D3254">
        <f t="shared" si="153"/>
        <v>0</v>
      </c>
      <c r="E3254">
        <f t="shared" ca="1" si="154"/>
        <v>6450</v>
      </c>
      <c r="F3254" t="str">
        <f t="shared" ca="1" si="155"/>
        <v>80+</v>
      </c>
    </row>
    <row r="3255" spans="1:6" x14ac:dyDescent="0.25">
      <c r="A3255">
        <f>'Active Log'!A3257</f>
        <v>0</v>
      </c>
      <c r="D3255">
        <f t="shared" si="153"/>
        <v>0</v>
      </c>
      <c r="E3255">
        <f t="shared" ca="1" si="154"/>
        <v>6450</v>
      </c>
      <c r="F3255" t="str">
        <f t="shared" ca="1" si="155"/>
        <v>80+</v>
      </c>
    </row>
    <row r="3256" spans="1:6" x14ac:dyDescent="0.25">
      <c r="A3256">
        <f>'Active Log'!A3258</f>
        <v>0</v>
      </c>
      <c r="D3256">
        <f t="shared" si="153"/>
        <v>0</v>
      </c>
      <c r="E3256">
        <f t="shared" ca="1" si="154"/>
        <v>6450</v>
      </c>
      <c r="F3256" t="str">
        <f t="shared" ca="1" si="155"/>
        <v>80+</v>
      </c>
    </row>
    <row r="3257" spans="1:6" x14ac:dyDescent="0.25">
      <c r="A3257">
        <f>'Active Log'!A3259</f>
        <v>0</v>
      </c>
      <c r="D3257">
        <f t="shared" si="153"/>
        <v>0</v>
      </c>
      <c r="E3257">
        <f t="shared" ca="1" si="154"/>
        <v>6450</v>
      </c>
      <c r="F3257" t="str">
        <f t="shared" ca="1" si="155"/>
        <v>80+</v>
      </c>
    </row>
    <row r="3258" spans="1:6" x14ac:dyDescent="0.25">
      <c r="A3258">
        <f>'Active Log'!A3260</f>
        <v>0</v>
      </c>
      <c r="D3258">
        <f t="shared" si="153"/>
        <v>0</v>
      </c>
      <c r="E3258">
        <f t="shared" ca="1" si="154"/>
        <v>6450</v>
      </c>
      <c r="F3258" t="str">
        <f t="shared" ca="1" si="155"/>
        <v>80+</v>
      </c>
    </row>
    <row r="3259" spans="1:6" x14ac:dyDescent="0.25">
      <c r="A3259">
        <f>'Active Log'!A3261</f>
        <v>0</v>
      </c>
      <c r="D3259">
        <f t="shared" si="153"/>
        <v>0</v>
      </c>
      <c r="E3259">
        <f t="shared" ca="1" si="154"/>
        <v>6450</v>
      </c>
      <c r="F3259" t="str">
        <f t="shared" ca="1" si="155"/>
        <v>80+</v>
      </c>
    </row>
    <row r="3260" spans="1:6" x14ac:dyDescent="0.25">
      <c r="A3260">
        <f>'Active Log'!A3262</f>
        <v>0</v>
      </c>
      <c r="D3260">
        <f t="shared" si="153"/>
        <v>0</v>
      </c>
      <c r="E3260">
        <f t="shared" ca="1" si="154"/>
        <v>6450</v>
      </c>
      <c r="F3260" t="str">
        <f t="shared" ca="1" si="155"/>
        <v>80+</v>
      </c>
    </row>
    <row r="3261" spans="1:6" x14ac:dyDescent="0.25">
      <c r="A3261">
        <f>'Active Log'!A3263</f>
        <v>0</v>
      </c>
      <c r="D3261">
        <f t="shared" si="153"/>
        <v>0</v>
      </c>
      <c r="E3261">
        <f t="shared" ca="1" si="154"/>
        <v>6450</v>
      </c>
      <c r="F3261" t="str">
        <f t="shared" ca="1" si="155"/>
        <v>80+</v>
      </c>
    </row>
    <row r="3262" spans="1:6" x14ac:dyDescent="0.25">
      <c r="A3262">
        <f>'Active Log'!A3264</f>
        <v>0</v>
      </c>
      <c r="D3262">
        <f t="shared" si="153"/>
        <v>0</v>
      </c>
      <c r="E3262">
        <f t="shared" ca="1" si="154"/>
        <v>6450</v>
      </c>
      <c r="F3262" t="str">
        <f t="shared" ca="1" si="155"/>
        <v>80+</v>
      </c>
    </row>
    <row r="3263" spans="1:6" x14ac:dyDescent="0.25">
      <c r="A3263">
        <f>'Active Log'!A3265</f>
        <v>0</v>
      </c>
      <c r="D3263">
        <f t="shared" si="153"/>
        <v>0</v>
      </c>
      <c r="E3263">
        <f t="shared" ca="1" si="154"/>
        <v>6450</v>
      </c>
      <c r="F3263" t="str">
        <f t="shared" ca="1" si="155"/>
        <v>80+</v>
      </c>
    </row>
    <row r="3264" spans="1:6" x14ac:dyDescent="0.25">
      <c r="A3264">
        <f>'Active Log'!A3266</f>
        <v>0</v>
      </c>
      <c r="D3264">
        <f t="shared" si="153"/>
        <v>0</v>
      </c>
      <c r="E3264">
        <f t="shared" ca="1" si="154"/>
        <v>6450</v>
      </c>
      <c r="F3264" t="str">
        <f t="shared" ca="1" si="155"/>
        <v>80+</v>
      </c>
    </row>
    <row r="3265" spans="1:6" x14ac:dyDescent="0.25">
      <c r="A3265">
        <f>'Active Log'!A3267</f>
        <v>0</v>
      </c>
      <c r="D3265">
        <f t="shared" si="153"/>
        <v>0</v>
      </c>
      <c r="E3265">
        <f t="shared" ca="1" si="154"/>
        <v>6450</v>
      </c>
      <c r="F3265" t="str">
        <f t="shared" ca="1" si="155"/>
        <v>80+</v>
      </c>
    </row>
    <row r="3266" spans="1:6" x14ac:dyDescent="0.25">
      <c r="A3266">
        <f>'Active Log'!A3268</f>
        <v>0</v>
      </c>
      <c r="D3266">
        <f t="shared" ref="D3266:D3329" si="156">IF(COUNTIFS($A$2:$A$1048576, A3266, $C$2:$C$1048576, "complete")&gt;0, "", _xlfn.MAXIFS($B$2:$B$1048576, $A$2:$A$1048576, A3266, $C$2:$C$1048576, "&lt;&gt;complete"))</f>
        <v>0</v>
      </c>
      <c r="E3266">
        <f t="shared" ref="E3266:E3329" ca="1" si="157">IF(D3266&lt;&gt;"", FLOOR((TODAY()-D3266)/7,1), "")</f>
        <v>6450</v>
      </c>
      <c r="F3266" t="str">
        <f t="shared" ref="F3266:F3329" ca="1" si="158">IF(E3266&lt;&gt;"", VLOOKUP(E3266, $H$2:$I$32, 2, TRUE), "")</f>
        <v>80+</v>
      </c>
    </row>
    <row r="3267" spans="1:6" x14ac:dyDescent="0.25">
      <c r="A3267">
        <f>'Active Log'!A3269</f>
        <v>0</v>
      </c>
      <c r="D3267">
        <f t="shared" si="156"/>
        <v>0</v>
      </c>
      <c r="E3267">
        <f t="shared" ca="1" si="157"/>
        <v>6450</v>
      </c>
      <c r="F3267" t="str">
        <f t="shared" ca="1" si="158"/>
        <v>80+</v>
      </c>
    </row>
    <row r="3268" spans="1:6" x14ac:dyDescent="0.25">
      <c r="A3268">
        <f>'Active Log'!A3270</f>
        <v>0</v>
      </c>
      <c r="D3268">
        <f t="shared" si="156"/>
        <v>0</v>
      </c>
      <c r="E3268">
        <f t="shared" ca="1" si="157"/>
        <v>6450</v>
      </c>
      <c r="F3268" t="str">
        <f t="shared" ca="1" si="158"/>
        <v>80+</v>
      </c>
    </row>
    <row r="3269" spans="1:6" x14ac:dyDescent="0.25">
      <c r="A3269">
        <f>'Active Log'!A3271</f>
        <v>0</v>
      </c>
      <c r="D3269">
        <f t="shared" si="156"/>
        <v>0</v>
      </c>
      <c r="E3269">
        <f t="shared" ca="1" si="157"/>
        <v>6450</v>
      </c>
      <c r="F3269" t="str">
        <f t="shared" ca="1" si="158"/>
        <v>80+</v>
      </c>
    </row>
    <row r="3270" spans="1:6" x14ac:dyDescent="0.25">
      <c r="A3270">
        <f>'Active Log'!A3272</f>
        <v>0</v>
      </c>
      <c r="D3270">
        <f t="shared" si="156"/>
        <v>0</v>
      </c>
      <c r="E3270">
        <f t="shared" ca="1" si="157"/>
        <v>6450</v>
      </c>
      <c r="F3270" t="str">
        <f t="shared" ca="1" si="158"/>
        <v>80+</v>
      </c>
    </row>
    <row r="3271" spans="1:6" x14ac:dyDescent="0.25">
      <c r="A3271">
        <f>'Active Log'!A3273</f>
        <v>0</v>
      </c>
      <c r="D3271">
        <f t="shared" si="156"/>
        <v>0</v>
      </c>
      <c r="E3271">
        <f t="shared" ca="1" si="157"/>
        <v>6450</v>
      </c>
      <c r="F3271" t="str">
        <f t="shared" ca="1" si="158"/>
        <v>80+</v>
      </c>
    </row>
    <row r="3272" spans="1:6" x14ac:dyDescent="0.25">
      <c r="A3272">
        <f>'Active Log'!A3274</f>
        <v>0</v>
      </c>
      <c r="D3272">
        <f t="shared" si="156"/>
        <v>0</v>
      </c>
      <c r="E3272">
        <f t="shared" ca="1" si="157"/>
        <v>6450</v>
      </c>
      <c r="F3272" t="str">
        <f t="shared" ca="1" si="158"/>
        <v>80+</v>
      </c>
    </row>
    <row r="3273" spans="1:6" x14ac:dyDescent="0.25">
      <c r="A3273">
        <f>'Active Log'!A3275</f>
        <v>0</v>
      </c>
      <c r="D3273">
        <f t="shared" si="156"/>
        <v>0</v>
      </c>
      <c r="E3273">
        <f t="shared" ca="1" si="157"/>
        <v>6450</v>
      </c>
      <c r="F3273" t="str">
        <f t="shared" ca="1" si="158"/>
        <v>80+</v>
      </c>
    </row>
    <row r="3274" spans="1:6" x14ac:dyDescent="0.25">
      <c r="A3274">
        <f>'Active Log'!A3276</f>
        <v>0</v>
      </c>
      <c r="D3274">
        <f t="shared" si="156"/>
        <v>0</v>
      </c>
      <c r="E3274">
        <f t="shared" ca="1" si="157"/>
        <v>6450</v>
      </c>
      <c r="F3274" t="str">
        <f t="shared" ca="1" si="158"/>
        <v>80+</v>
      </c>
    </row>
    <row r="3275" spans="1:6" x14ac:dyDescent="0.25">
      <c r="A3275">
        <f>'Active Log'!A3277</f>
        <v>0</v>
      </c>
      <c r="D3275">
        <f t="shared" si="156"/>
        <v>0</v>
      </c>
      <c r="E3275">
        <f t="shared" ca="1" si="157"/>
        <v>6450</v>
      </c>
      <c r="F3275" t="str">
        <f t="shared" ca="1" si="158"/>
        <v>80+</v>
      </c>
    </row>
    <row r="3276" spans="1:6" x14ac:dyDescent="0.25">
      <c r="A3276">
        <f>'Active Log'!A3278</f>
        <v>0</v>
      </c>
      <c r="D3276">
        <f t="shared" si="156"/>
        <v>0</v>
      </c>
      <c r="E3276">
        <f t="shared" ca="1" si="157"/>
        <v>6450</v>
      </c>
      <c r="F3276" t="str">
        <f t="shared" ca="1" si="158"/>
        <v>80+</v>
      </c>
    </row>
    <row r="3277" spans="1:6" x14ac:dyDescent="0.25">
      <c r="A3277">
        <f>'Active Log'!A3279</f>
        <v>0</v>
      </c>
      <c r="D3277">
        <f t="shared" si="156"/>
        <v>0</v>
      </c>
      <c r="E3277">
        <f t="shared" ca="1" si="157"/>
        <v>6450</v>
      </c>
      <c r="F3277" t="str">
        <f t="shared" ca="1" si="158"/>
        <v>80+</v>
      </c>
    </row>
    <row r="3278" spans="1:6" x14ac:dyDescent="0.25">
      <c r="A3278">
        <f>'Active Log'!A3280</f>
        <v>0</v>
      </c>
      <c r="D3278">
        <f t="shared" si="156"/>
        <v>0</v>
      </c>
      <c r="E3278">
        <f t="shared" ca="1" si="157"/>
        <v>6450</v>
      </c>
      <c r="F3278" t="str">
        <f t="shared" ca="1" si="158"/>
        <v>80+</v>
      </c>
    </row>
    <row r="3279" spans="1:6" x14ac:dyDescent="0.25">
      <c r="A3279">
        <f>'Active Log'!A3281</f>
        <v>0</v>
      </c>
      <c r="D3279">
        <f t="shared" si="156"/>
        <v>0</v>
      </c>
      <c r="E3279">
        <f t="shared" ca="1" si="157"/>
        <v>6450</v>
      </c>
      <c r="F3279" t="str">
        <f t="shared" ca="1" si="158"/>
        <v>80+</v>
      </c>
    </row>
    <row r="3280" spans="1:6" x14ac:dyDescent="0.25">
      <c r="A3280">
        <f>'Active Log'!A3282</f>
        <v>0</v>
      </c>
      <c r="D3280">
        <f t="shared" si="156"/>
        <v>0</v>
      </c>
      <c r="E3280">
        <f t="shared" ca="1" si="157"/>
        <v>6450</v>
      </c>
      <c r="F3280" t="str">
        <f t="shared" ca="1" si="158"/>
        <v>80+</v>
      </c>
    </row>
    <row r="3281" spans="1:6" x14ac:dyDescent="0.25">
      <c r="A3281">
        <f>'Active Log'!A3283</f>
        <v>0</v>
      </c>
      <c r="D3281">
        <f t="shared" si="156"/>
        <v>0</v>
      </c>
      <c r="E3281">
        <f t="shared" ca="1" si="157"/>
        <v>6450</v>
      </c>
      <c r="F3281" t="str">
        <f t="shared" ca="1" si="158"/>
        <v>80+</v>
      </c>
    </row>
    <row r="3282" spans="1:6" x14ac:dyDescent="0.25">
      <c r="A3282">
        <f>'Active Log'!A3284</f>
        <v>0</v>
      </c>
      <c r="D3282">
        <f t="shared" si="156"/>
        <v>0</v>
      </c>
      <c r="E3282">
        <f t="shared" ca="1" si="157"/>
        <v>6450</v>
      </c>
      <c r="F3282" t="str">
        <f t="shared" ca="1" si="158"/>
        <v>80+</v>
      </c>
    </row>
    <row r="3283" spans="1:6" x14ac:dyDescent="0.25">
      <c r="A3283">
        <f>'Active Log'!A3285</f>
        <v>0</v>
      </c>
      <c r="D3283">
        <f t="shared" si="156"/>
        <v>0</v>
      </c>
      <c r="E3283">
        <f t="shared" ca="1" si="157"/>
        <v>6450</v>
      </c>
      <c r="F3283" t="str">
        <f t="shared" ca="1" si="158"/>
        <v>80+</v>
      </c>
    </row>
    <row r="3284" spans="1:6" x14ac:dyDescent="0.25">
      <c r="A3284">
        <f>'Active Log'!A3286</f>
        <v>0</v>
      </c>
      <c r="D3284">
        <f t="shared" si="156"/>
        <v>0</v>
      </c>
      <c r="E3284">
        <f t="shared" ca="1" si="157"/>
        <v>6450</v>
      </c>
      <c r="F3284" t="str">
        <f t="shared" ca="1" si="158"/>
        <v>80+</v>
      </c>
    </row>
    <row r="3285" spans="1:6" x14ac:dyDescent="0.25">
      <c r="A3285">
        <f>'Active Log'!A3287</f>
        <v>0</v>
      </c>
      <c r="D3285">
        <f t="shared" si="156"/>
        <v>0</v>
      </c>
      <c r="E3285">
        <f t="shared" ca="1" si="157"/>
        <v>6450</v>
      </c>
      <c r="F3285" t="str">
        <f t="shared" ca="1" si="158"/>
        <v>80+</v>
      </c>
    </row>
    <row r="3286" spans="1:6" x14ac:dyDescent="0.25">
      <c r="A3286">
        <f>'Active Log'!A3288</f>
        <v>0</v>
      </c>
      <c r="D3286">
        <f t="shared" si="156"/>
        <v>0</v>
      </c>
      <c r="E3286">
        <f t="shared" ca="1" si="157"/>
        <v>6450</v>
      </c>
      <c r="F3286" t="str">
        <f t="shared" ca="1" si="158"/>
        <v>80+</v>
      </c>
    </row>
    <row r="3287" spans="1:6" x14ac:dyDescent="0.25">
      <c r="A3287">
        <f>'Active Log'!A3289</f>
        <v>0</v>
      </c>
      <c r="D3287">
        <f t="shared" si="156"/>
        <v>0</v>
      </c>
      <c r="E3287">
        <f t="shared" ca="1" si="157"/>
        <v>6450</v>
      </c>
      <c r="F3287" t="str">
        <f t="shared" ca="1" si="158"/>
        <v>80+</v>
      </c>
    </row>
    <row r="3288" spans="1:6" x14ac:dyDescent="0.25">
      <c r="A3288">
        <f>'Active Log'!A3290</f>
        <v>0</v>
      </c>
      <c r="D3288">
        <f t="shared" si="156"/>
        <v>0</v>
      </c>
      <c r="E3288">
        <f t="shared" ca="1" si="157"/>
        <v>6450</v>
      </c>
      <c r="F3288" t="str">
        <f t="shared" ca="1" si="158"/>
        <v>80+</v>
      </c>
    </row>
    <row r="3289" spans="1:6" x14ac:dyDescent="0.25">
      <c r="A3289">
        <f>'Active Log'!A3291</f>
        <v>0</v>
      </c>
      <c r="D3289">
        <f t="shared" si="156"/>
        <v>0</v>
      </c>
      <c r="E3289">
        <f t="shared" ca="1" si="157"/>
        <v>6450</v>
      </c>
      <c r="F3289" t="str">
        <f t="shared" ca="1" si="158"/>
        <v>80+</v>
      </c>
    </row>
    <row r="3290" spans="1:6" x14ac:dyDescent="0.25">
      <c r="A3290">
        <f>'Active Log'!A3292</f>
        <v>0</v>
      </c>
      <c r="D3290">
        <f t="shared" si="156"/>
        <v>0</v>
      </c>
      <c r="E3290">
        <f t="shared" ca="1" si="157"/>
        <v>6450</v>
      </c>
      <c r="F3290" t="str">
        <f t="shared" ca="1" si="158"/>
        <v>80+</v>
      </c>
    </row>
    <row r="3291" spans="1:6" x14ac:dyDescent="0.25">
      <c r="A3291">
        <f>'Active Log'!A3293</f>
        <v>0</v>
      </c>
      <c r="D3291">
        <f t="shared" si="156"/>
        <v>0</v>
      </c>
      <c r="E3291">
        <f t="shared" ca="1" si="157"/>
        <v>6450</v>
      </c>
      <c r="F3291" t="str">
        <f t="shared" ca="1" si="158"/>
        <v>80+</v>
      </c>
    </row>
    <row r="3292" spans="1:6" x14ac:dyDescent="0.25">
      <c r="A3292">
        <f>'Active Log'!A3294</f>
        <v>0</v>
      </c>
      <c r="D3292">
        <f t="shared" si="156"/>
        <v>0</v>
      </c>
      <c r="E3292">
        <f t="shared" ca="1" si="157"/>
        <v>6450</v>
      </c>
      <c r="F3292" t="str">
        <f t="shared" ca="1" si="158"/>
        <v>80+</v>
      </c>
    </row>
    <row r="3293" spans="1:6" x14ac:dyDescent="0.25">
      <c r="A3293">
        <f>'Active Log'!A3295</f>
        <v>0</v>
      </c>
      <c r="D3293">
        <f t="shared" si="156"/>
        <v>0</v>
      </c>
      <c r="E3293">
        <f t="shared" ca="1" si="157"/>
        <v>6450</v>
      </c>
      <c r="F3293" t="str">
        <f t="shared" ca="1" si="158"/>
        <v>80+</v>
      </c>
    </row>
    <row r="3294" spans="1:6" x14ac:dyDescent="0.25">
      <c r="A3294">
        <f>'Active Log'!A3296</f>
        <v>0</v>
      </c>
      <c r="D3294">
        <f t="shared" si="156"/>
        <v>0</v>
      </c>
      <c r="E3294">
        <f t="shared" ca="1" si="157"/>
        <v>6450</v>
      </c>
      <c r="F3294" t="str">
        <f t="shared" ca="1" si="158"/>
        <v>80+</v>
      </c>
    </row>
    <row r="3295" spans="1:6" x14ac:dyDescent="0.25">
      <c r="A3295">
        <f>'Active Log'!A3297</f>
        <v>0</v>
      </c>
      <c r="D3295">
        <f t="shared" si="156"/>
        <v>0</v>
      </c>
      <c r="E3295">
        <f t="shared" ca="1" si="157"/>
        <v>6450</v>
      </c>
      <c r="F3295" t="str">
        <f t="shared" ca="1" si="158"/>
        <v>80+</v>
      </c>
    </row>
    <row r="3296" spans="1:6" x14ac:dyDescent="0.25">
      <c r="A3296">
        <f>'Active Log'!A3298</f>
        <v>0</v>
      </c>
      <c r="D3296">
        <f t="shared" si="156"/>
        <v>0</v>
      </c>
      <c r="E3296">
        <f t="shared" ca="1" si="157"/>
        <v>6450</v>
      </c>
      <c r="F3296" t="str">
        <f t="shared" ca="1" si="158"/>
        <v>80+</v>
      </c>
    </row>
    <row r="3297" spans="1:6" x14ac:dyDescent="0.25">
      <c r="A3297">
        <f>'Active Log'!A3299</f>
        <v>0</v>
      </c>
      <c r="D3297">
        <f t="shared" si="156"/>
        <v>0</v>
      </c>
      <c r="E3297">
        <f t="shared" ca="1" si="157"/>
        <v>6450</v>
      </c>
      <c r="F3297" t="str">
        <f t="shared" ca="1" si="158"/>
        <v>80+</v>
      </c>
    </row>
    <row r="3298" spans="1:6" x14ac:dyDescent="0.25">
      <c r="A3298">
        <f>'Active Log'!A3300</f>
        <v>0</v>
      </c>
      <c r="D3298">
        <f t="shared" si="156"/>
        <v>0</v>
      </c>
      <c r="E3298">
        <f t="shared" ca="1" si="157"/>
        <v>6450</v>
      </c>
      <c r="F3298" t="str">
        <f t="shared" ca="1" si="158"/>
        <v>80+</v>
      </c>
    </row>
    <row r="3299" spans="1:6" x14ac:dyDescent="0.25">
      <c r="A3299">
        <f>'Active Log'!A3301</f>
        <v>0</v>
      </c>
      <c r="D3299">
        <f t="shared" si="156"/>
        <v>0</v>
      </c>
      <c r="E3299">
        <f t="shared" ca="1" si="157"/>
        <v>6450</v>
      </c>
      <c r="F3299" t="str">
        <f t="shared" ca="1" si="158"/>
        <v>80+</v>
      </c>
    </row>
    <row r="3300" spans="1:6" x14ac:dyDescent="0.25">
      <c r="A3300">
        <f>'Active Log'!A3302</f>
        <v>0</v>
      </c>
      <c r="D3300">
        <f t="shared" si="156"/>
        <v>0</v>
      </c>
      <c r="E3300">
        <f t="shared" ca="1" si="157"/>
        <v>6450</v>
      </c>
      <c r="F3300" t="str">
        <f t="shared" ca="1" si="158"/>
        <v>80+</v>
      </c>
    </row>
    <row r="3301" spans="1:6" x14ac:dyDescent="0.25">
      <c r="A3301">
        <f>'Active Log'!A3303</f>
        <v>0</v>
      </c>
      <c r="D3301">
        <f t="shared" si="156"/>
        <v>0</v>
      </c>
      <c r="E3301">
        <f t="shared" ca="1" si="157"/>
        <v>6450</v>
      </c>
      <c r="F3301" t="str">
        <f t="shared" ca="1" si="158"/>
        <v>80+</v>
      </c>
    </row>
    <row r="3302" spans="1:6" x14ac:dyDescent="0.25">
      <c r="A3302">
        <f>'Active Log'!A3304</f>
        <v>0</v>
      </c>
      <c r="D3302">
        <f t="shared" si="156"/>
        <v>0</v>
      </c>
      <c r="E3302">
        <f t="shared" ca="1" si="157"/>
        <v>6450</v>
      </c>
      <c r="F3302" t="str">
        <f t="shared" ca="1" si="158"/>
        <v>80+</v>
      </c>
    </row>
    <row r="3303" spans="1:6" x14ac:dyDescent="0.25">
      <c r="A3303">
        <f>'Active Log'!A3305</f>
        <v>0</v>
      </c>
      <c r="D3303">
        <f t="shared" si="156"/>
        <v>0</v>
      </c>
      <c r="E3303">
        <f t="shared" ca="1" si="157"/>
        <v>6450</v>
      </c>
      <c r="F3303" t="str">
        <f t="shared" ca="1" si="158"/>
        <v>80+</v>
      </c>
    </row>
    <row r="3304" spans="1:6" x14ac:dyDescent="0.25">
      <c r="A3304">
        <f>'Active Log'!A3306</f>
        <v>0</v>
      </c>
      <c r="D3304">
        <f t="shared" si="156"/>
        <v>0</v>
      </c>
      <c r="E3304">
        <f t="shared" ca="1" si="157"/>
        <v>6450</v>
      </c>
      <c r="F3304" t="str">
        <f t="shared" ca="1" si="158"/>
        <v>80+</v>
      </c>
    </row>
    <row r="3305" spans="1:6" x14ac:dyDescent="0.25">
      <c r="A3305">
        <f>'Active Log'!A3307</f>
        <v>0</v>
      </c>
      <c r="D3305">
        <f t="shared" si="156"/>
        <v>0</v>
      </c>
      <c r="E3305">
        <f t="shared" ca="1" si="157"/>
        <v>6450</v>
      </c>
      <c r="F3305" t="str">
        <f t="shared" ca="1" si="158"/>
        <v>80+</v>
      </c>
    </row>
    <row r="3306" spans="1:6" x14ac:dyDescent="0.25">
      <c r="A3306">
        <f>'Active Log'!A3308</f>
        <v>0</v>
      </c>
      <c r="D3306">
        <f t="shared" si="156"/>
        <v>0</v>
      </c>
      <c r="E3306">
        <f t="shared" ca="1" si="157"/>
        <v>6450</v>
      </c>
      <c r="F3306" t="str">
        <f t="shared" ca="1" si="158"/>
        <v>80+</v>
      </c>
    </row>
    <row r="3307" spans="1:6" x14ac:dyDescent="0.25">
      <c r="A3307">
        <f>'Active Log'!A3309</f>
        <v>0</v>
      </c>
      <c r="D3307">
        <f t="shared" si="156"/>
        <v>0</v>
      </c>
      <c r="E3307">
        <f t="shared" ca="1" si="157"/>
        <v>6450</v>
      </c>
      <c r="F3307" t="str">
        <f t="shared" ca="1" si="158"/>
        <v>80+</v>
      </c>
    </row>
    <row r="3308" spans="1:6" x14ac:dyDescent="0.25">
      <c r="A3308">
        <f>'Active Log'!A3310</f>
        <v>0</v>
      </c>
      <c r="D3308">
        <f t="shared" si="156"/>
        <v>0</v>
      </c>
      <c r="E3308">
        <f t="shared" ca="1" si="157"/>
        <v>6450</v>
      </c>
      <c r="F3308" t="str">
        <f t="shared" ca="1" si="158"/>
        <v>80+</v>
      </c>
    </row>
    <row r="3309" spans="1:6" x14ac:dyDescent="0.25">
      <c r="A3309">
        <f>'Active Log'!A3311</f>
        <v>0</v>
      </c>
      <c r="D3309">
        <f t="shared" si="156"/>
        <v>0</v>
      </c>
      <c r="E3309">
        <f t="shared" ca="1" si="157"/>
        <v>6450</v>
      </c>
      <c r="F3309" t="str">
        <f t="shared" ca="1" si="158"/>
        <v>80+</v>
      </c>
    </row>
    <row r="3310" spans="1:6" x14ac:dyDescent="0.25">
      <c r="A3310">
        <f>'Active Log'!A3312</f>
        <v>0</v>
      </c>
      <c r="D3310">
        <f t="shared" si="156"/>
        <v>0</v>
      </c>
      <c r="E3310">
        <f t="shared" ca="1" si="157"/>
        <v>6450</v>
      </c>
      <c r="F3310" t="str">
        <f t="shared" ca="1" si="158"/>
        <v>80+</v>
      </c>
    </row>
    <row r="3311" spans="1:6" x14ac:dyDescent="0.25">
      <c r="A3311">
        <f>'Active Log'!A3313</f>
        <v>0</v>
      </c>
      <c r="D3311">
        <f t="shared" si="156"/>
        <v>0</v>
      </c>
      <c r="E3311">
        <f t="shared" ca="1" si="157"/>
        <v>6450</v>
      </c>
      <c r="F3311" t="str">
        <f t="shared" ca="1" si="158"/>
        <v>80+</v>
      </c>
    </row>
    <row r="3312" spans="1:6" x14ac:dyDescent="0.25">
      <c r="A3312">
        <f>'Active Log'!A3314</f>
        <v>0</v>
      </c>
      <c r="D3312">
        <f t="shared" si="156"/>
        <v>0</v>
      </c>
      <c r="E3312">
        <f t="shared" ca="1" si="157"/>
        <v>6450</v>
      </c>
      <c r="F3312" t="str">
        <f t="shared" ca="1" si="158"/>
        <v>80+</v>
      </c>
    </row>
    <row r="3313" spans="1:6" x14ac:dyDescent="0.25">
      <c r="A3313">
        <f>'Active Log'!A3315</f>
        <v>0</v>
      </c>
      <c r="D3313">
        <f t="shared" si="156"/>
        <v>0</v>
      </c>
      <c r="E3313">
        <f t="shared" ca="1" si="157"/>
        <v>6450</v>
      </c>
      <c r="F3313" t="str">
        <f t="shared" ca="1" si="158"/>
        <v>80+</v>
      </c>
    </row>
    <row r="3314" spans="1:6" x14ac:dyDescent="0.25">
      <c r="A3314">
        <f>'Active Log'!A3316</f>
        <v>0</v>
      </c>
      <c r="D3314">
        <f t="shared" si="156"/>
        <v>0</v>
      </c>
      <c r="E3314">
        <f t="shared" ca="1" si="157"/>
        <v>6450</v>
      </c>
      <c r="F3314" t="str">
        <f t="shared" ca="1" si="158"/>
        <v>80+</v>
      </c>
    </row>
    <row r="3315" spans="1:6" x14ac:dyDescent="0.25">
      <c r="A3315">
        <f>'Active Log'!A3317</f>
        <v>0</v>
      </c>
      <c r="D3315">
        <f t="shared" si="156"/>
        <v>0</v>
      </c>
      <c r="E3315">
        <f t="shared" ca="1" si="157"/>
        <v>6450</v>
      </c>
      <c r="F3315" t="str">
        <f t="shared" ca="1" si="158"/>
        <v>80+</v>
      </c>
    </row>
    <row r="3316" spans="1:6" x14ac:dyDescent="0.25">
      <c r="A3316">
        <f>'Active Log'!A3318</f>
        <v>0</v>
      </c>
      <c r="D3316">
        <f t="shared" si="156"/>
        <v>0</v>
      </c>
      <c r="E3316">
        <f t="shared" ca="1" si="157"/>
        <v>6450</v>
      </c>
      <c r="F3316" t="str">
        <f t="shared" ca="1" si="158"/>
        <v>80+</v>
      </c>
    </row>
    <row r="3317" spans="1:6" x14ac:dyDescent="0.25">
      <c r="A3317">
        <f>'Active Log'!A3319</f>
        <v>0</v>
      </c>
      <c r="D3317">
        <f t="shared" si="156"/>
        <v>0</v>
      </c>
      <c r="E3317">
        <f t="shared" ca="1" si="157"/>
        <v>6450</v>
      </c>
      <c r="F3317" t="str">
        <f t="shared" ca="1" si="158"/>
        <v>80+</v>
      </c>
    </row>
    <row r="3318" spans="1:6" x14ac:dyDescent="0.25">
      <c r="A3318">
        <f>'Active Log'!A3320</f>
        <v>0</v>
      </c>
      <c r="D3318">
        <f t="shared" si="156"/>
        <v>0</v>
      </c>
      <c r="E3318">
        <f t="shared" ca="1" si="157"/>
        <v>6450</v>
      </c>
      <c r="F3318" t="str">
        <f t="shared" ca="1" si="158"/>
        <v>80+</v>
      </c>
    </row>
    <row r="3319" spans="1:6" x14ac:dyDescent="0.25">
      <c r="A3319">
        <f>'Active Log'!A3321</f>
        <v>0</v>
      </c>
      <c r="D3319">
        <f t="shared" si="156"/>
        <v>0</v>
      </c>
      <c r="E3319">
        <f t="shared" ca="1" si="157"/>
        <v>6450</v>
      </c>
      <c r="F3319" t="str">
        <f t="shared" ca="1" si="158"/>
        <v>80+</v>
      </c>
    </row>
    <row r="3320" spans="1:6" x14ac:dyDescent="0.25">
      <c r="A3320">
        <f>'Active Log'!A3322</f>
        <v>0</v>
      </c>
      <c r="D3320">
        <f t="shared" si="156"/>
        <v>0</v>
      </c>
      <c r="E3320">
        <f t="shared" ca="1" si="157"/>
        <v>6450</v>
      </c>
      <c r="F3320" t="str">
        <f t="shared" ca="1" si="158"/>
        <v>80+</v>
      </c>
    </row>
    <row r="3321" spans="1:6" x14ac:dyDescent="0.25">
      <c r="A3321">
        <f>'Active Log'!A3323</f>
        <v>0</v>
      </c>
      <c r="D3321">
        <f t="shared" si="156"/>
        <v>0</v>
      </c>
      <c r="E3321">
        <f t="shared" ca="1" si="157"/>
        <v>6450</v>
      </c>
      <c r="F3321" t="str">
        <f t="shared" ca="1" si="158"/>
        <v>80+</v>
      </c>
    </row>
    <row r="3322" spans="1:6" x14ac:dyDescent="0.25">
      <c r="A3322">
        <f>'Active Log'!A3324</f>
        <v>0</v>
      </c>
      <c r="D3322">
        <f t="shared" si="156"/>
        <v>0</v>
      </c>
      <c r="E3322">
        <f t="shared" ca="1" si="157"/>
        <v>6450</v>
      </c>
      <c r="F3322" t="str">
        <f t="shared" ca="1" si="158"/>
        <v>80+</v>
      </c>
    </row>
    <row r="3323" spans="1:6" x14ac:dyDescent="0.25">
      <c r="A3323">
        <f>'Active Log'!A3325</f>
        <v>0</v>
      </c>
      <c r="D3323">
        <f t="shared" si="156"/>
        <v>0</v>
      </c>
      <c r="E3323">
        <f t="shared" ca="1" si="157"/>
        <v>6450</v>
      </c>
      <c r="F3323" t="str">
        <f t="shared" ca="1" si="158"/>
        <v>80+</v>
      </c>
    </row>
    <row r="3324" spans="1:6" x14ac:dyDescent="0.25">
      <c r="A3324">
        <f>'Active Log'!A3326</f>
        <v>0</v>
      </c>
      <c r="D3324">
        <f t="shared" si="156"/>
        <v>0</v>
      </c>
      <c r="E3324">
        <f t="shared" ca="1" si="157"/>
        <v>6450</v>
      </c>
      <c r="F3324" t="str">
        <f t="shared" ca="1" si="158"/>
        <v>80+</v>
      </c>
    </row>
    <row r="3325" spans="1:6" x14ac:dyDescent="0.25">
      <c r="A3325">
        <f>'Active Log'!A3327</f>
        <v>0</v>
      </c>
      <c r="D3325">
        <f t="shared" si="156"/>
        <v>0</v>
      </c>
      <c r="E3325">
        <f t="shared" ca="1" si="157"/>
        <v>6450</v>
      </c>
      <c r="F3325" t="str">
        <f t="shared" ca="1" si="158"/>
        <v>80+</v>
      </c>
    </row>
    <row r="3326" spans="1:6" x14ac:dyDescent="0.25">
      <c r="A3326">
        <f>'Active Log'!A3328</f>
        <v>0</v>
      </c>
      <c r="D3326">
        <f t="shared" si="156"/>
        <v>0</v>
      </c>
      <c r="E3326">
        <f t="shared" ca="1" si="157"/>
        <v>6450</v>
      </c>
      <c r="F3326" t="str">
        <f t="shared" ca="1" si="158"/>
        <v>80+</v>
      </c>
    </row>
    <row r="3327" spans="1:6" x14ac:dyDescent="0.25">
      <c r="A3327">
        <f>'Active Log'!A3329</f>
        <v>0</v>
      </c>
      <c r="D3327">
        <f t="shared" si="156"/>
        <v>0</v>
      </c>
      <c r="E3327">
        <f t="shared" ca="1" si="157"/>
        <v>6450</v>
      </c>
      <c r="F3327" t="str">
        <f t="shared" ca="1" si="158"/>
        <v>80+</v>
      </c>
    </row>
    <row r="3328" spans="1:6" x14ac:dyDescent="0.25">
      <c r="A3328">
        <f>'Active Log'!A3330</f>
        <v>0</v>
      </c>
      <c r="D3328">
        <f t="shared" si="156"/>
        <v>0</v>
      </c>
      <c r="E3328">
        <f t="shared" ca="1" si="157"/>
        <v>6450</v>
      </c>
      <c r="F3328" t="str">
        <f t="shared" ca="1" si="158"/>
        <v>80+</v>
      </c>
    </row>
    <row r="3329" spans="1:6" x14ac:dyDescent="0.25">
      <c r="A3329">
        <f>'Active Log'!A3331</f>
        <v>0</v>
      </c>
      <c r="D3329">
        <f t="shared" si="156"/>
        <v>0</v>
      </c>
      <c r="E3329">
        <f t="shared" ca="1" si="157"/>
        <v>6450</v>
      </c>
      <c r="F3329" t="str">
        <f t="shared" ca="1" si="158"/>
        <v>80+</v>
      </c>
    </row>
    <row r="3330" spans="1:6" x14ac:dyDescent="0.25">
      <c r="A3330">
        <f>'Active Log'!A3332</f>
        <v>0</v>
      </c>
      <c r="D3330">
        <f t="shared" ref="D3330:D3357" si="159">IF(COUNTIFS($A$2:$A$1048576, A3330, $C$2:$C$1048576, "complete")&gt;0, "", _xlfn.MAXIFS($B$2:$B$1048576, $A$2:$A$1048576, A3330, $C$2:$C$1048576, "&lt;&gt;complete"))</f>
        <v>0</v>
      </c>
      <c r="E3330">
        <f t="shared" ref="E3330:E3357" ca="1" si="160">IF(D3330&lt;&gt;"", FLOOR((TODAY()-D3330)/7,1), "")</f>
        <v>6450</v>
      </c>
      <c r="F3330" t="str">
        <f t="shared" ref="F3330:F3357" ca="1" si="161">IF(E3330&lt;&gt;"", VLOOKUP(E3330, $H$2:$I$32, 2, TRUE), "")</f>
        <v>80+</v>
      </c>
    </row>
    <row r="3331" spans="1:6" x14ac:dyDescent="0.25">
      <c r="A3331">
        <f>'Active Log'!A3333</f>
        <v>0</v>
      </c>
      <c r="D3331">
        <f t="shared" si="159"/>
        <v>0</v>
      </c>
      <c r="E3331">
        <f t="shared" ca="1" si="160"/>
        <v>6450</v>
      </c>
      <c r="F3331" t="str">
        <f t="shared" ca="1" si="161"/>
        <v>80+</v>
      </c>
    </row>
    <row r="3332" spans="1:6" x14ac:dyDescent="0.25">
      <c r="A3332">
        <f>'Active Log'!A3334</f>
        <v>0</v>
      </c>
      <c r="D3332">
        <f t="shared" si="159"/>
        <v>0</v>
      </c>
      <c r="E3332">
        <f t="shared" ca="1" si="160"/>
        <v>6450</v>
      </c>
      <c r="F3332" t="str">
        <f t="shared" ca="1" si="161"/>
        <v>80+</v>
      </c>
    </row>
    <row r="3333" spans="1:6" x14ac:dyDescent="0.25">
      <c r="A3333">
        <f>'Active Log'!A3335</f>
        <v>0</v>
      </c>
      <c r="D3333">
        <f t="shared" si="159"/>
        <v>0</v>
      </c>
      <c r="E3333">
        <f t="shared" ca="1" si="160"/>
        <v>6450</v>
      </c>
      <c r="F3333" t="str">
        <f t="shared" ca="1" si="161"/>
        <v>80+</v>
      </c>
    </row>
    <row r="3334" spans="1:6" x14ac:dyDescent="0.25">
      <c r="A3334">
        <f>'Active Log'!A3336</f>
        <v>0</v>
      </c>
      <c r="D3334">
        <f t="shared" si="159"/>
        <v>0</v>
      </c>
      <c r="E3334">
        <f t="shared" ca="1" si="160"/>
        <v>6450</v>
      </c>
      <c r="F3334" t="str">
        <f t="shared" ca="1" si="161"/>
        <v>80+</v>
      </c>
    </row>
    <row r="3335" spans="1:6" x14ac:dyDescent="0.25">
      <c r="A3335">
        <f>'Active Log'!A3337</f>
        <v>0</v>
      </c>
      <c r="D3335">
        <f t="shared" si="159"/>
        <v>0</v>
      </c>
      <c r="E3335">
        <f t="shared" ca="1" si="160"/>
        <v>6450</v>
      </c>
      <c r="F3335" t="str">
        <f t="shared" ca="1" si="161"/>
        <v>80+</v>
      </c>
    </row>
    <row r="3336" spans="1:6" x14ac:dyDescent="0.25">
      <c r="A3336">
        <f>'Active Log'!A3338</f>
        <v>0</v>
      </c>
      <c r="D3336">
        <f t="shared" si="159"/>
        <v>0</v>
      </c>
      <c r="E3336">
        <f t="shared" ca="1" si="160"/>
        <v>6450</v>
      </c>
      <c r="F3336" t="str">
        <f t="shared" ca="1" si="161"/>
        <v>80+</v>
      </c>
    </row>
    <row r="3337" spans="1:6" x14ac:dyDescent="0.25">
      <c r="A3337">
        <f>'Active Log'!A3339</f>
        <v>0</v>
      </c>
      <c r="D3337">
        <f t="shared" si="159"/>
        <v>0</v>
      </c>
      <c r="E3337">
        <f t="shared" ca="1" si="160"/>
        <v>6450</v>
      </c>
      <c r="F3337" t="str">
        <f t="shared" ca="1" si="161"/>
        <v>80+</v>
      </c>
    </row>
    <row r="3338" spans="1:6" x14ac:dyDescent="0.25">
      <c r="A3338">
        <f>'Active Log'!A3340</f>
        <v>0</v>
      </c>
      <c r="D3338">
        <f t="shared" si="159"/>
        <v>0</v>
      </c>
      <c r="E3338">
        <f t="shared" ca="1" si="160"/>
        <v>6450</v>
      </c>
      <c r="F3338" t="str">
        <f t="shared" ca="1" si="161"/>
        <v>80+</v>
      </c>
    </row>
    <row r="3339" spans="1:6" x14ac:dyDescent="0.25">
      <c r="A3339">
        <f>'Active Log'!A3341</f>
        <v>0</v>
      </c>
      <c r="D3339">
        <f t="shared" si="159"/>
        <v>0</v>
      </c>
      <c r="E3339">
        <f t="shared" ca="1" si="160"/>
        <v>6450</v>
      </c>
      <c r="F3339" t="str">
        <f t="shared" ca="1" si="161"/>
        <v>80+</v>
      </c>
    </row>
    <row r="3340" spans="1:6" x14ac:dyDescent="0.25">
      <c r="A3340">
        <f>'Active Log'!A3342</f>
        <v>0</v>
      </c>
      <c r="D3340">
        <f t="shared" si="159"/>
        <v>0</v>
      </c>
      <c r="E3340">
        <f t="shared" ca="1" si="160"/>
        <v>6450</v>
      </c>
      <c r="F3340" t="str">
        <f t="shared" ca="1" si="161"/>
        <v>80+</v>
      </c>
    </row>
    <row r="3341" spans="1:6" x14ac:dyDescent="0.25">
      <c r="A3341">
        <f>'Active Log'!A3343</f>
        <v>0</v>
      </c>
      <c r="D3341">
        <f t="shared" si="159"/>
        <v>0</v>
      </c>
      <c r="E3341">
        <f t="shared" ca="1" si="160"/>
        <v>6450</v>
      </c>
      <c r="F3341" t="str">
        <f t="shared" ca="1" si="161"/>
        <v>80+</v>
      </c>
    </row>
    <row r="3342" spans="1:6" x14ac:dyDescent="0.25">
      <c r="A3342">
        <f>'Active Log'!A3344</f>
        <v>0</v>
      </c>
      <c r="D3342">
        <f t="shared" si="159"/>
        <v>0</v>
      </c>
      <c r="E3342">
        <f t="shared" ca="1" si="160"/>
        <v>6450</v>
      </c>
      <c r="F3342" t="str">
        <f t="shared" ca="1" si="161"/>
        <v>80+</v>
      </c>
    </row>
    <row r="3343" spans="1:6" x14ac:dyDescent="0.25">
      <c r="A3343">
        <f>'Active Log'!A3345</f>
        <v>0</v>
      </c>
      <c r="D3343">
        <f t="shared" si="159"/>
        <v>0</v>
      </c>
      <c r="E3343">
        <f t="shared" ca="1" si="160"/>
        <v>6450</v>
      </c>
      <c r="F3343" t="str">
        <f t="shared" ca="1" si="161"/>
        <v>80+</v>
      </c>
    </row>
    <row r="3344" spans="1:6" x14ac:dyDescent="0.25">
      <c r="A3344">
        <f>'Active Log'!A3346</f>
        <v>0</v>
      </c>
      <c r="D3344">
        <f t="shared" si="159"/>
        <v>0</v>
      </c>
      <c r="E3344">
        <f t="shared" ca="1" si="160"/>
        <v>6450</v>
      </c>
      <c r="F3344" t="str">
        <f t="shared" ca="1" si="161"/>
        <v>80+</v>
      </c>
    </row>
    <row r="3345" spans="1:6" x14ac:dyDescent="0.25">
      <c r="A3345">
        <f>'Active Log'!A3347</f>
        <v>0</v>
      </c>
      <c r="D3345">
        <f t="shared" si="159"/>
        <v>0</v>
      </c>
      <c r="E3345">
        <f t="shared" ca="1" si="160"/>
        <v>6450</v>
      </c>
      <c r="F3345" t="str">
        <f t="shared" ca="1" si="161"/>
        <v>80+</v>
      </c>
    </row>
    <row r="3346" spans="1:6" x14ac:dyDescent="0.25">
      <c r="A3346">
        <f>'Active Log'!A3348</f>
        <v>0</v>
      </c>
      <c r="D3346">
        <f t="shared" si="159"/>
        <v>0</v>
      </c>
      <c r="E3346">
        <f t="shared" ca="1" si="160"/>
        <v>6450</v>
      </c>
      <c r="F3346" t="str">
        <f t="shared" ca="1" si="161"/>
        <v>80+</v>
      </c>
    </row>
    <row r="3347" spans="1:6" x14ac:dyDescent="0.25">
      <c r="A3347">
        <f>'Active Log'!A3349</f>
        <v>0</v>
      </c>
      <c r="D3347">
        <f t="shared" si="159"/>
        <v>0</v>
      </c>
      <c r="E3347">
        <f t="shared" ca="1" si="160"/>
        <v>6450</v>
      </c>
      <c r="F3347" t="str">
        <f t="shared" ca="1" si="161"/>
        <v>80+</v>
      </c>
    </row>
    <row r="3348" spans="1:6" x14ac:dyDescent="0.25">
      <c r="A3348">
        <f>'Active Log'!A3350</f>
        <v>0</v>
      </c>
      <c r="D3348">
        <f t="shared" si="159"/>
        <v>0</v>
      </c>
      <c r="E3348">
        <f t="shared" ca="1" si="160"/>
        <v>6450</v>
      </c>
      <c r="F3348" t="str">
        <f t="shared" ca="1" si="161"/>
        <v>80+</v>
      </c>
    </row>
    <row r="3349" spans="1:6" x14ac:dyDescent="0.25">
      <c r="A3349">
        <f>'Active Log'!A3351</f>
        <v>0</v>
      </c>
      <c r="D3349">
        <f t="shared" si="159"/>
        <v>0</v>
      </c>
      <c r="E3349">
        <f t="shared" ca="1" si="160"/>
        <v>6450</v>
      </c>
      <c r="F3349" t="str">
        <f t="shared" ca="1" si="161"/>
        <v>80+</v>
      </c>
    </row>
    <row r="3350" spans="1:6" x14ac:dyDescent="0.25">
      <c r="A3350">
        <f>'Active Log'!A3352</f>
        <v>0</v>
      </c>
      <c r="D3350">
        <f t="shared" si="159"/>
        <v>0</v>
      </c>
      <c r="E3350">
        <f t="shared" ca="1" si="160"/>
        <v>6450</v>
      </c>
      <c r="F3350" t="str">
        <f t="shared" ca="1" si="161"/>
        <v>80+</v>
      </c>
    </row>
    <row r="3351" spans="1:6" x14ac:dyDescent="0.25">
      <c r="A3351">
        <f>'Active Log'!A3353</f>
        <v>0</v>
      </c>
      <c r="D3351">
        <f t="shared" si="159"/>
        <v>0</v>
      </c>
      <c r="E3351">
        <f t="shared" ca="1" si="160"/>
        <v>6450</v>
      </c>
      <c r="F3351" t="str">
        <f t="shared" ca="1" si="161"/>
        <v>80+</v>
      </c>
    </row>
    <row r="3352" spans="1:6" x14ac:dyDescent="0.25">
      <c r="A3352">
        <f>'Active Log'!A3354</f>
        <v>0</v>
      </c>
      <c r="D3352">
        <f t="shared" si="159"/>
        <v>0</v>
      </c>
      <c r="E3352">
        <f t="shared" ca="1" si="160"/>
        <v>6450</v>
      </c>
      <c r="F3352" t="str">
        <f t="shared" ca="1" si="161"/>
        <v>80+</v>
      </c>
    </row>
    <row r="3353" spans="1:6" x14ac:dyDescent="0.25">
      <c r="A3353">
        <f>'Active Log'!A3355</f>
        <v>0</v>
      </c>
      <c r="D3353">
        <f t="shared" si="159"/>
        <v>0</v>
      </c>
      <c r="E3353">
        <f t="shared" ca="1" si="160"/>
        <v>6450</v>
      </c>
      <c r="F3353" t="str">
        <f t="shared" ca="1" si="161"/>
        <v>80+</v>
      </c>
    </row>
    <row r="3354" spans="1:6" x14ac:dyDescent="0.25">
      <c r="A3354">
        <f>'Active Log'!A3356</f>
        <v>0</v>
      </c>
      <c r="D3354">
        <f t="shared" si="159"/>
        <v>0</v>
      </c>
      <c r="E3354">
        <f t="shared" ca="1" si="160"/>
        <v>6450</v>
      </c>
      <c r="F3354" t="str">
        <f t="shared" ca="1" si="161"/>
        <v>80+</v>
      </c>
    </row>
    <row r="3355" spans="1:6" x14ac:dyDescent="0.25">
      <c r="A3355">
        <f>'Active Log'!A3357</f>
        <v>0</v>
      </c>
      <c r="D3355">
        <f t="shared" si="159"/>
        <v>0</v>
      </c>
      <c r="E3355">
        <f t="shared" ca="1" si="160"/>
        <v>6450</v>
      </c>
      <c r="F3355" t="str">
        <f t="shared" ca="1" si="161"/>
        <v>80+</v>
      </c>
    </row>
    <row r="3356" spans="1:6" x14ac:dyDescent="0.25">
      <c r="A3356">
        <f>'Active Log'!A3358</f>
        <v>0</v>
      </c>
      <c r="D3356">
        <f t="shared" si="159"/>
        <v>0</v>
      </c>
      <c r="E3356">
        <f t="shared" ca="1" si="160"/>
        <v>6450</v>
      </c>
      <c r="F3356" t="str">
        <f t="shared" ca="1" si="161"/>
        <v>80+</v>
      </c>
    </row>
    <row r="3357" spans="1:6" x14ac:dyDescent="0.25">
      <c r="A3357">
        <f>'Active Log'!A3359</f>
        <v>0</v>
      </c>
      <c r="D3357">
        <f t="shared" si="159"/>
        <v>0</v>
      </c>
      <c r="E3357">
        <f t="shared" ca="1" si="160"/>
        <v>6450</v>
      </c>
      <c r="F3357" t="str">
        <f t="shared" ca="1" si="161"/>
        <v>80+</v>
      </c>
    </row>
  </sheetData>
  <phoneticPr fontId="6" type="noConversion"/>
  <pageMargins left="0.7" right="0.7" top="0.75" bottom="0.75" header="0.3" footer="0.3"/>
  <drawing r:id="rId17"/>
  <tableParts count="1">
    <tablePart r:id="rId1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EE7B-56BC-48D9-AAC0-73074ADFD789}">
  <dimension ref="A2:AC53"/>
  <sheetViews>
    <sheetView topLeftCell="A22" workbookViewId="0">
      <selection activeCell="L21" sqref="L21"/>
    </sheetView>
  </sheetViews>
  <sheetFormatPr defaultRowHeight="15" x14ac:dyDescent="0.25"/>
  <cols>
    <col min="1" max="1" width="13.140625" bestFit="1" customWidth="1"/>
    <col min="2" max="2" width="28.5703125" bestFit="1" customWidth="1"/>
    <col min="6" max="6" width="14.5703125" bestFit="1" customWidth="1"/>
    <col min="7" max="7" width="28.5703125" bestFit="1" customWidth="1"/>
    <col min="11" max="11" width="13.140625" bestFit="1" customWidth="1"/>
    <col min="12" max="12" width="28.5703125" bestFit="1" customWidth="1"/>
    <col min="15" max="15" width="13.140625" bestFit="1" customWidth="1"/>
    <col min="16" max="16" width="28.5703125" bestFit="1" customWidth="1"/>
    <col min="19" max="19" width="13.140625" bestFit="1" customWidth="1"/>
    <col min="20" max="20" width="28.5703125" bestFit="1" customWidth="1"/>
    <col min="23" max="24" width="13.140625" bestFit="1" customWidth="1"/>
    <col min="25" max="25" width="18.85546875" bestFit="1" customWidth="1"/>
    <col min="28" max="28" width="17.85546875" bestFit="1" customWidth="1"/>
    <col min="29" max="29" width="18.85546875" bestFit="1" customWidth="1"/>
  </cols>
  <sheetData>
    <row r="2" spans="1:29" x14ac:dyDescent="0.25">
      <c r="X2" s="29" t="s">
        <v>245</v>
      </c>
      <c r="Y2" t="s">
        <v>324</v>
      </c>
      <c r="AB2" s="29" t="s">
        <v>245</v>
      </c>
      <c r="AC2" t="s">
        <v>324</v>
      </c>
    </row>
    <row r="3" spans="1:29" x14ac:dyDescent="0.25">
      <c r="A3" s="29" t="s">
        <v>245</v>
      </c>
      <c r="B3" t="s">
        <v>318</v>
      </c>
      <c r="F3" s="29" t="s">
        <v>245</v>
      </c>
      <c r="G3" t="s">
        <v>318</v>
      </c>
      <c r="X3" s="28" t="s">
        <v>165</v>
      </c>
      <c r="Y3">
        <v>1</v>
      </c>
      <c r="AB3" s="28" t="s">
        <v>297</v>
      </c>
      <c r="AC3">
        <v>2</v>
      </c>
    </row>
    <row r="4" spans="1:29" x14ac:dyDescent="0.25">
      <c r="A4" s="28" t="s">
        <v>135</v>
      </c>
      <c r="B4">
        <v>2</v>
      </c>
      <c r="F4" s="28" t="s">
        <v>135</v>
      </c>
      <c r="L4" t="s">
        <v>135</v>
      </c>
      <c r="N4" t="s">
        <v>188</v>
      </c>
      <c r="P4" t="s">
        <v>216</v>
      </c>
      <c r="X4" s="28" t="s">
        <v>279</v>
      </c>
      <c r="Y4">
        <v>1</v>
      </c>
      <c r="AB4" s="28" t="s">
        <v>306</v>
      </c>
      <c r="AC4">
        <v>2</v>
      </c>
    </row>
    <row r="5" spans="1:29" x14ac:dyDescent="0.25">
      <c r="A5" s="28" t="s">
        <v>188</v>
      </c>
      <c r="B5">
        <v>4</v>
      </c>
      <c r="F5" s="88" t="s">
        <v>311</v>
      </c>
      <c r="G5">
        <v>1</v>
      </c>
      <c r="L5" t="s">
        <v>19</v>
      </c>
      <c r="P5" t="s">
        <v>191</v>
      </c>
      <c r="X5" s="28" t="s">
        <v>265</v>
      </c>
      <c r="Y5">
        <v>1</v>
      </c>
      <c r="AB5" s="28" t="s">
        <v>290</v>
      </c>
      <c r="AC5">
        <v>2</v>
      </c>
    </row>
    <row r="6" spans="1:29" x14ac:dyDescent="0.25">
      <c r="A6" s="28" t="s">
        <v>216</v>
      </c>
      <c r="B6">
        <v>15</v>
      </c>
      <c r="F6" s="88" t="s">
        <v>191</v>
      </c>
      <c r="G6">
        <v>1</v>
      </c>
      <c r="H6">
        <v>-1</v>
      </c>
      <c r="X6" s="28" t="s">
        <v>150</v>
      </c>
      <c r="Y6">
        <v>2</v>
      </c>
      <c r="AB6" s="28" t="s">
        <v>235</v>
      </c>
      <c r="AC6">
        <v>2</v>
      </c>
    </row>
    <row r="7" spans="1:29" x14ac:dyDescent="0.25">
      <c r="A7" s="28" t="s">
        <v>158</v>
      </c>
      <c r="B7">
        <v>6</v>
      </c>
      <c r="F7" s="28" t="s">
        <v>188</v>
      </c>
      <c r="X7" s="28" t="s">
        <v>210</v>
      </c>
      <c r="Y7">
        <v>2</v>
      </c>
      <c r="AB7" s="28" t="s">
        <v>118</v>
      </c>
      <c r="AC7">
        <v>3</v>
      </c>
    </row>
    <row r="8" spans="1:29" x14ac:dyDescent="0.25">
      <c r="A8" s="28" t="s">
        <v>14</v>
      </c>
      <c r="B8">
        <v>20</v>
      </c>
      <c r="F8" s="88" t="s">
        <v>311</v>
      </c>
      <c r="G8">
        <v>1</v>
      </c>
      <c r="L8" t="s">
        <v>158</v>
      </c>
      <c r="N8" t="s">
        <v>14</v>
      </c>
      <c r="X8" s="28" t="s">
        <v>213</v>
      </c>
      <c r="Y8">
        <v>2</v>
      </c>
      <c r="AB8" s="28" t="s">
        <v>81</v>
      </c>
      <c r="AC8">
        <v>3</v>
      </c>
    </row>
    <row r="9" spans="1:29" x14ac:dyDescent="0.25">
      <c r="A9" s="28" t="s">
        <v>102</v>
      </c>
      <c r="B9">
        <v>13</v>
      </c>
      <c r="F9" s="88" t="s">
        <v>19</v>
      </c>
      <c r="G9">
        <v>2</v>
      </c>
      <c r="L9" t="s">
        <v>19</v>
      </c>
      <c r="N9" t="s">
        <v>191</v>
      </c>
      <c r="X9" s="28" t="s">
        <v>212</v>
      </c>
      <c r="Y9">
        <v>2</v>
      </c>
      <c r="AB9" s="28" t="s">
        <v>83</v>
      </c>
      <c r="AC9">
        <v>4</v>
      </c>
    </row>
    <row r="10" spans="1:29" x14ac:dyDescent="0.25">
      <c r="A10" s="28" t="s">
        <v>246</v>
      </c>
      <c r="B10">
        <v>60</v>
      </c>
      <c r="F10" s="88" t="s">
        <v>191</v>
      </c>
      <c r="G10">
        <v>1</v>
      </c>
      <c r="L10" t="s">
        <v>191</v>
      </c>
      <c r="X10" s="28" t="s">
        <v>207</v>
      </c>
      <c r="Y10">
        <v>2</v>
      </c>
      <c r="AB10" s="28" t="s">
        <v>35</v>
      </c>
      <c r="AC10">
        <v>5</v>
      </c>
    </row>
    <row r="11" spans="1:29" x14ac:dyDescent="0.25">
      <c r="F11" s="28" t="s">
        <v>216</v>
      </c>
      <c r="X11" s="28" t="s">
        <v>289</v>
      </c>
      <c r="Y11">
        <v>2</v>
      </c>
      <c r="AB11" s="28" t="s">
        <v>16</v>
      </c>
      <c r="AC11">
        <v>6</v>
      </c>
    </row>
    <row r="12" spans="1:29" x14ac:dyDescent="0.25">
      <c r="F12" s="88" t="s">
        <v>317</v>
      </c>
      <c r="G12">
        <v>1</v>
      </c>
      <c r="X12" s="28" t="s">
        <v>323</v>
      </c>
      <c r="Y12">
        <v>2</v>
      </c>
      <c r="AB12" s="28" t="s">
        <v>46</v>
      </c>
      <c r="AC12">
        <v>7</v>
      </c>
    </row>
    <row r="13" spans="1:29" x14ac:dyDescent="0.25">
      <c r="F13" s="88" t="s">
        <v>311</v>
      </c>
      <c r="G13">
        <v>4</v>
      </c>
      <c r="X13" s="28" t="s">
        <v>189</v>
      </c>
      <c r="Y13">
        <v>10</v>
      </c>
      <c r="AB13" s="28" t="s">
        <v>47</v>
      </c>
      <c r="AC13">
        <v>7</v>
      </c>
    </row>
    <row r="14" spans="1:29" x14ac:dyDescent="0.25">
      <c r="F14" s="88" t="s">
        <v>19</v>
      </c>
      <c r="G14">
        <v>5</v>
      </c>
      <c r="X14" s="28" t="s">
        <v>214</v>
      </c>
      <c r="Y14">
        <v>10</v>
      </c>
      <c r="AB14" s="28" t="s">
        <v>104</v>
      </c>
      <c r="AC14">
        <v>8</v>
      </c>
    </row>
    <row r="15" spans="1:29" x14ac:dyDescent="0.25">
      <c r="F15" s="88" t="s">
        <v>191</v>
      </c>
      <c r="G15">
        <v>1</v>
      </c>
      <c r="X15" s="28" t="s">
        <v>110</v>
      </c>
      <c r="Y15">
        <v>13</v>
      </c>
      <c r="AB15" s="28" t="s">
        <v>145</v>
      </c>
      <c r="AC15">
        <v>9</v>
      </c>
    </row>
    <row r="16" spans="1:29" x14ac:dyDescent="0.25">
      <c r="F16" s="28" t="s">
        <v>158</v>
      </c>
      <c r="X16" s="28" t="s">
        <v>276</v>
      </c>
      <c r="Y16">
        <v>14</v>
      </c>
      <c r="AB16" s="28" t="s">
        <v>36</v>
      </c>
      <c r="AC16">
        <v>10</v>
      </c>
    </row>
    <row r="17" spans="6:29" x14ac:dyDescent="0.25">
      <c r="F17" s="88" t="s">
        <v>311</v>
      </c>
      <c r="G17">
        <v>4</v>
      </c>
      <c r="L17" t="s">
        <v>135</v>
      </c>
      <c r="N17" t="s">
        <v>188</v>
      </c>
      <c r="P17" t="s">
        <v>216</v>
      </c>
      <c r="R17" t="s">
        <v>158</v>
      </c>
      <c r="T17" t="s">
        <v>14</v>
      </c>
      <c r="V17" t="s">
        <v>102</v>
      </c>
      <c r="X17" s="28" t="s">
        <v>217</v>
      </c>
      <c r="Y17">
        <v>15</v>
      </c>
      <c r="AB17" s="28" t="s">
        <v>82</v>
      </c>
      <c r="AC17">
        <v>11</v>
      </c>
    </row>
    <row r="18" spans="6:29" x14ac:dyDescent="0.25">
      <c r="F18" s="88" t="s">
        <v>19</v>
      </c>
      <c r="G18">
        <v>1</v>
      </c>
      <c r="K18" t="s">
        <v>19</v>
      </c>
      <c r="L18" t="e">
        <f>GETPIVOTDATA("[Measures].[Distinct Count of REQUEST NO.]",$F$3,"[Range].[REQUESTOR]","[Range].[REQUESTOR].&amp;[Borses]","[Range].[STATUS]","[Range].[STATUS].&amp;[Pending]")-1</f>
        <v>#REF!</v>
      </c>
      <c r="N18">
        <f>GETPIVOTDATA("[Measures].[Distinct Count of REQUEST NO.]",$F$3,"[Range].[REQUESTOR]","[Range].[REQUESTOR].&amp;[Dergham]","[Range].[STATUS]","[Range].[STATUS].&amp;[Pending]")</f>
        <v>2</v>
      </c>
      <c r="P18">
        <f>GETPIVOTDATA("[Measures].[Distinct Count of REQUEST NO.]",$F$3,"[Range].[REQUESTOR]","[Range].[REQUESTOR].&amp;[Ma]","[Range].[STATUS]","[Range].[STATUS].&amp;[Pending]")</f>
        <v>5</v>
      </c>
      <c r="R18">
        <f>GETPIVOTDATA("[Measures].[Distinct Count of REQUEST NO.]",$F$3,"[Range].[REQUESTOR]","[Range].[REQUESTOR].&amp;[Machetanz]","[Range].[STATUS]","[Range].[STATUS].&amp;[Pending]")-1</f>
        <v>0</v>
      </c>
      <c r="T18">
        <f>GETPIVOTDATA("[Measures].[Distinct Count of REQUEST NO.]",$F$3,"[Range].[REQUESTOR]","[Range].[REQUESTOR].&amp;[Naik]","[Range].[STATUS]","[Range].[STATUS].&amp;[Pending]")</f>
        <v>11</v>
      </c>
      <c r="V18">
        <f>GETPIVOTDATA("[Measures].[Distinct Count of REQUEST NO.]",$F$3,"[Range].[REQUESTOR]","[Range].[REQUESTOR].&amp;[Sheppard]","[Range].[STATUS]","[Range].[STATUS].&amp;[Pending]")</f>
        <v>3</v>
      </c>
      <c r="X18" s="28" t="s">
        <v>90</v>
      </c>
      <c r="Y18">
        <v>23</v>
      </c>
      <c r="AB18" s="28" t="s">
        <v>33</v>
      </c>
      <c r="AC18">
        <v>12</v>
      </c>
    </row>
    <row r="19" spans="6:29" x14ac:dyDescent="0.25">
      <c r="F19" s="88" t="s">
        <v>191</v>
      </c>
      <c r="G19">
        <v>1</v>
      </c>
      <c r="K19" t="s">
        <v>311</v>
      </c>
      <c r="L19">
        <f>GETPIVOTDATA("[Measures].[Distinct Count of REQUEST NO.]",$F$3,"[Range].[REQUESTOR]","[Range].[REQUESTOR].&amp;[Borses]","[Range].[STATUS]","[Range].[STATUS].&amp;[Complete]")</f>
        <v>1</v>
      </c>
      <c r="N19">
        <f>GETPIVOTDATA("[Measures].[Distinct Count of REQUEST NO.]",$F$3,"[Range].[REQUESTOR]","[Range].[REQUESTOR].&amp;[Dergham]","[Range].[STATUS]","[Range].[STATUS].&amp;[Complete]")</f>
        <v>1</v>
      </c>
      <c r="P19">
        <f>GETPIVOTDATA("[Measures].[Distinct Count of REQUEST NO.]",$F$3,"[Range].[REQUESTOR]","[Range].[REQUESTOR].&amp;[Ma]","[Range].[STATUS]","[Range].[STATUS].&amp;[Complete]")</f>
        <v>4</v>
      </c>
      <c r="R19">
        <f>GETPIVOTDATA("[Measures].[Distinct Count of REQUEST NO.]",$F$3,"[Range].[REQUESTOR]","[Range].[REQUESTOR].&amp;[Machetanz]","[Range].[STATUS]","[Range].[STATUS].&amp;[Complete]")</f>
        <v>4</v>
      </c>
      <c r="T19">
        <f>GETPIVOTDATA("[Measures].[Distinct Count of REQUEST NO.]",$F$3,"[Range].[REQUESTOR]","[Range].[REQUESTOR].&amp;[Naik]","[Range].[STATUS]","[Range].[STATUS].&amp;[Complete]")</f>
        <v>4</v>
      </c>
      <c r="V19">
        <f>GETPIVOTDATA("[Measures].[Distinct Count of REQUEST NO.]",$F$3,"[Range].[REQUESTOR]","[Range].[REQUESTOR].&amp;[Sheppard]","[Range].[STATUS]","[Range].[STATUS].&amp;[Complete]")</f>
        <v>6</v>
      </c>
      <c r="X19" s="28" t="s">
        <v>223</v>
      </c>
      <c r="Y19">
        <v>30</v>
      </c>
      <c r="AB19" s="28" t="s">
        <v>45</v>
      </c>
      <c r="AC19">
        <v>13</v>
      </c>
    </row>
    <row r="20" spans="6:29" x14ac:dyDescent="0.25">
      <c r="F20" s="28" t="s">
        <v>14</v>
      </c>
      <c r="K20" t="s">
        <v>191</v>
      </c>
      <c r="L20">
        <f>GETPIVOTDATA("[Measures].[Distinct Count of REQUEST NO.]",$F$3,"[Range].[REQUESTOR]","[Range].[REQUESTOR].&amp;[Borses]","[Range].[STATUS]","[Range].[STATUS].&amp;[Suspended]")-1</f>
        <v>0</v>
      </c>
      <c r="N20">
        <f>GETPIVOTDATA("[Measures].[Distinct Count of REQUEST NO.]",$F$3,"[Range].[REQUESTOR]","[Range].[REQUESTOR].&amp;[Dergham]","[Range].[STATUS]","[Range].[STATUS].&amp;[Suspended]")</f>
        <v>1</v>
      </c>
      <c r="P20">
        <f>GETPIVOTDATA("[Measures].[Distinct Count of REQUEST NO.]",$F$3,"[Range].[REQUESTOR]","[Range].[REQUESTOR].&amp;[Ma]","[Range].[STATUS]","[Range].[STATUS].&amp;[Suspended]")-1</f>
        <v>0</v>
      </c>
      <c r="R20">
        <f>GETPIVOTDATA("[Measures].[Distinct Count of REQUEST NO.]",$F$3,"[Range].[REQUESTOR]","[Range].[REQUESTOR].&amp;[Machetanz]","[Range].[STATUS]","[Range].[STATUS].&amp;[Suspended]")-1</f>
        <v>0</v>
      </c>
      <c r="T20">
        <f>GETPIVOTDATA("[Measures].[Distinct Count of REQUEST NO.]",$F$3,"[Range].[REQUESTOR]","[Range].[REQUESTOR].&amp;[Naik]","[Range].[STATUS]","[Range].[STATUS].&amp;[Suspended]")-1</f>
        <v>0</v>
      </c>
      <c r="V20">
        <f>GETPIVOTDATA("[Measures].[Distinct Count of REQUEST NO.]",$F$3,"[Range].[REQUESTOR]","[Range].[REQUESTOR].&amp;[Sheppard]","[Range].[STATUS]","[Range].[STATUS].&amp;[Suspended]")</f>
        <v>1</v>
      </c>
      <c r="X20" s="28" t="s">
        <v>161</v>
      </c>
      <c r="Y20">
        <v>50</v>
      </c>
      <c r="AB20" s="28" t="s">
        <v>41</v>
      </c>
      <c r="AC20">
        <v>16</v>
      </c>
    </row>
    <row r="21" spans="6:29" x14ac:dyDescent="0.25">
      <c r="F21" s="88" t="s">
        <v>311</v>
      </c>
      <c r="G21">
        <v>4</v>
      </c>
      <c r="X21" s="28" t="s">
        <v>222</v>
      </c>
      <c r="Y21">
        <v>54</v>
      </c>
      <c r="AB21" s="28" t="s">
        <v>44</v>
      </c>
      <c r="AC21">
        <v>16</v>
      </c>
    </row>
    <row r="22" spans="6:29" x14ac:dyDescent="0.25">
      <c r="F22" s="88" t="s">
        <v>19</v>
      </c>
      <c r="G22">
        <v>11</v>
      </c>
      <c r="X22" s="28" t="s">
        <v>130</v>
      </c>
      <c r="Y22">
        <v>63</v>
      </c>
      <c r="AB22" s="28" t="s">
        <v>62</v>
      </c>
      <c r="AC22">
        <v>17</v>
      </c>
    </row>
    <row r="23" spans="6:29" x14ac:dyDescent="0.25">
      <c r="F23" s="88" t="s">
        <v>191</v>
      </c>
      <c r="G23">
        <v>1</v>
      </c>
      <c r="X23" s="28" t="s">
        <v>88</v>
      </c>
      <c r="Y23">
        <v>121</v>
      </c>
      <c r="AB23" s="28" t="s">
        <v>21</v>
      </c>
      <c r="AC23">
        <v>17</v>
      </c>
    </row>
    <row r="24" spans="6:29" x14ac:dyDescent="0.25">
      <c r="F24" s="28" t="s">
        <v>102</v>
      </c>
      <c r="X24" s="28" t="s">
        <v>221</v>
      </c>
      <c r="Y24">
        <v>123</v>
      </c>
      <c r="AB24" s="28" t="s">
        <v>63</v>
      </c>
      <c r="AC24">
        <v>17</v>
      </c>
    </row>
    <row r="25" spans="6:29" x14ac:dyDescent="0.25">
      <c r="F25" s="88" t="s">
        <v>311</v>
      </c>
      <c r="G25">
        <v>6</v>
      </c>
      <c r="X25" s="28" t="s">
        <v>15</v>
      </c>
      <c r="Y25">
        <v>369</v>
      </c>
      <c r="AB25" s="28" t="s">
        <v>64</v>
      </c>
      <c r="AC25">
        <v>18</v>
      </c>
    </row>
    <row r="26" spans="6:29" x14ac:dyDescent="0.25">
      <c r="F26" s="88" t="s">
        <v>19</v>
      </c>
      <c r="G26">
        <v>3</v>
      </c>
      <c r="X26" s="28" t="s">
        <v>246</v>
      </c>
      <c r="Y26">
        <v>912</v>
      </c>
      <c r="AB26" s="28" t="s">
        <v>91</v>
      </c>
      <c r="AC26">
        <v>21</v>
      </c>
    </row>
    <row r="27" spans="6:29" x14ac:dyDescent="0.25">
      <c r="F27" s="88" t="s">
        <v>191</v>
      </c>
      <c r="G27">
        <v>1</v>
      </c>
      <c r="AB27" s="28" t="s">
        <v>27</v>
      </c>
      <c r="AC27">
        <v>23</v>
      </c>
    </row>
    <row r="28" spans="6:29" x14ac:dyDescent="0.25">
      <c r="F28" s="28" t="s">
        <v>246</v>
      </c>
      <c r="G28">
        <v>47</v>
      </c>
      <c r="AB28" s="28" t="s">
        <v>28</v>
      </c>
      <c r="AC28">
        <v>23</v>
      </c>
    </row>
    <row r="29" spans="6:29" x14ac:dyDescent="0.25">
      <c r="AB29" s="28" t="s">
        <v>26</v>
      </c>
      <c r="AC29">
        <v>24</v>
      </c>
    </row>
    <row r="30" spans="6:29" x14ac:dyDescent="0.25">
      <c r="AB30" s="28" t="s">
        <v>43</v>
      </c>
      <c r="AC30">
        <v>26</v>
      </c>
    </row>
    <row r="31" spans="6:29" x14ac:dyDescent="0.25">
      <c r="AB31" s="28" t="s">
        <v>22</v>
      </c>
      <c r="AC31">
        <v>29</v>
      </c>
    </row>
    <row r="32" spans="6:29" x14ac:dyDescent="0.25">
      <c r="AB32" s="28" t="s">
        <v>23</v>
      </c>
      <c r="AC32">
        <v>30</v>
      </c>
    </row>
    <row r="33" spans="1:29" x14ac:dyDescent="0.25">
      <c r="AB33" s="28" t="s">
        <v>24</v>
      </c>
      <c r="AC33">
        <v>30</v>
      </c>
    </row>
    <row r="34" spans="1:29" x14ac:dyDescent="0.25">
      <c r="AB34" s="28" t="s">
        <v>57</v>
      </c>
      <c r="AC34">
        <v>52</v>
      </c>
    </row>
    <row r="35" spans="1:29" x14ac:dyDescent="0.25">
      <c r="AB35" s="28" t="s">
        <v>37</v>
      </c>
      <c r="AC35">
        <v>58</v>
      </c>
    </row>
    <row r="36" spans="1:29" x14ac:dyDescent="0.25">
      <c r="AB36" s="28" t="s">
        <v>29</v>
      </c>
      <c r="AC36">
        <v>73</v>
      </c>
    </row>
    <row r="37" spans="1:29" x14ac:dyDescent="0.25">
      <c r="Q37" t="s">
        <v>325</v>
      </c>
      <c r="AB37" s="28" t="s">
        <v>30</v>
      </c>
      <c r="AC37">
        <v>158</v>
      </c>
    </row>
    <row r="38" spans="1:29" x14ac:dyDescent="0.25">
      <c r="AB38" s="28" t="s">
        <v>31</v>
      </c>
      <c r="AC38">
        <v>158</v>
      </c>
    </row>
    <row r="39" spans="1:29" x14ac:dyDescent="0.25">
      <c r="AB39" s="28" t="s">
        <v>246</v>
      </c>
      <c r="AC39">
        <v>912</v>
      </c>
    </row>
    <row r="47" spans="1:29" x14ac:dyDescent="0.25">
      <c r="A47" s="29" t="s">
        <v>245</v>
      </c>
      <c r="B47" t="s">
        <v>318</v>
      </c>
      <c r="C47">
        <f>GETPIVOTDATA("[Measures].[Distinct Count of REQUEST NO.]",$A$47)</f>
        <v>1</v>
      </c>
      <c r="F47" s="29" t="s">
        <v>245</v>
      </c>
      <c r="G47" t="s">
        <v>318</v>
      </c>
      <c r="H47">
        <f>GETPIVOTDATA("[Measures].[Distinct Count of REQUEST NO.]",$F$47)</f>
        <v>2</v>
      </c>
      <c r="K47" s="29" t="s">
        <v>245</v>
      </c>
      <c r="L47" t="s">
        <v>318</v>
      </c>
      <c r="M47">
        <f>GETPIVOTDATA("[Measures].[Distinct Count of REQUEST NO.]",$K$47)</f>
        <v>11</v>
      </c>
      <c r="O47" s="29" t="s">
        <v>245</v>
      </c>
      <c r="P47" t="s">
        <v>318</v>
      </c>
      <c r="Q47">
        <f>GETPIVOTDATA("[Measures].[Distinct Count of REQUEST NO.]",$O$47)</f>
        <v>3</v>
      </c>
      <c r="S47" s="29" t="s">
        <v>245</v>
      </c>
      <c r="T47" t="s">
        <v>318</v>
      </c>
      <c r="U47">
        <f>GETPIVOTDATA("[Measures].[Distinct Count of REQUEST NO.]",$S$47)</f>
        <v>16</v>
      </c>
      <c r="W47" s="29" t="s">
        <v>245</v>
      </c>
      <c r="X47" t="s">
        <v>318</v>
      </c>
      <c r="Y47">
        <f>GETPIVOTDATA("[Measures].[Distinct Count of REQUEST NO.]",$W$47)</f>
        <v>6</v>
      </c>
    </row>
    <row r="48" spans="1:29" x14ac:dyDescent="0.25">
      <c r="A48" s="28" t="s">
        <v>135</v>
      </c>
      <c r="F48" s="28" t="s">
        <v>188</v>
      </c>
      <c r="K48" s="28" t="s">
        <v>216</v>
      </c>
      <c r="O48" s="28" t="s">
        <v>158</v>
      </c>
      <c r="S48" s="28" t="s">
        <v>14</v>
      </c>
      <c r="W48" s="28" t="s">
        <v>102</v>
      </c>
    </row>
    <row r="49" spans="1:24" x14ac:dyDescent="0.25">
      <c r="A49" s="88" t="s">
        <v>25</v>
      </c>
      <c r="B49">
        <v>1</v>
      </c>
      <c r="F49" s="88" t="s">
        <v>19</v>
      </c>
      <c r="G49">
        <v>2</v>
      </c>
      <c r="K49" s="88" t="s">
        <v>317</v>
      </c>
      <c r="L49">
        <v>1</v>
      </c>
      <c r="O49" s="88" t="s">
        <v>19</v>
      </c>
      <c r="P49">
        <v>1</v>
      </c>
      <c r="S49" s="88" t="s">
        <v>107</v>
      </c>
      <c r="T49">
        <v>1</v>
      </c>
      <c r="W49" s="88" t="s">
        <v>218</v>
      </c>
      <c r="X49">
        <v>2</v>
      </c>
    </row>
    <row r="50" spans="1:24" x14ac:dyDescent="0.25">
      <c r="A50" s="28" t="s">
        <v>246</v>
      </c>
      <c r="B50">
        <v>1</v>
      </c>
      <c r="F50" s="88" t="s">
        <v>25</v>
      </c>
      <c r="G50">
        <v>2</v>
      </c>
      <c r="K50" s="88" t="s">
        <v>218</v>
      </c>
      <c r="L50">
        <v>3</v>
      </c>
      <c r="O50" s="88" t="s">
        <v>224</v>
      </c>
      <c r="P50">
        <v>2</v>
      </c>
      <c r="S50" s="88" t="s">
        <v>19</v>
      </c>
      <c r="T50">
        <v>11</v>
      </c>
      <c r="W50" s="88" t="s">
        <v>19</v>
      </c>
      <c r="X50">
        <v>3</v>
      </c>
    </row>
    <row r="51" spans="1:24" x14ac:dyDescent="0.25">
      <c r="F51" s="28" t="s">
        <v>246</v>
      </c>
      <c r="G51">
        <v>2</v>
      </c>
      <c r="K51" s="88" t="s">
        <v>19</v>
      </c>
      <c r="L51">
        <v>5</v>
      </c>
      <c r="O51" s="28" t="s">
        <v>246</v>
      </c>
      <c r="P51">
        <v>3</v>
      </c>
      <c r="S51" s="88" t="s">
        <v>25</v>
      </c>
      <c r="T51">
        <v>15</v>
      </c>
      <c r="W51" s="88" t="s">
        <v>25</v>
      </c>
      <c r="X51">
        <v>4</v>
      </c>
    </row>
    <row r="52" spans="1:24" x14ac:dyDescent="0.25">
      <c r="K52" s="88" t="s">
        <v>25</v>
      </c>
      <c r="L52">
        <v>7</v>
      </c>
      <c r="S52" s="28" t="s">
        <v>246</v>
      </c>
      <c r="T52">
        <v>16</v>
      </c>
      <c r="W52" s="88" t="s">
        <v>224</v>
      </c>
      <c r="X52">
        <v>1</v>
      </c>
    </row>
    <row r="53" spans="1:24" x14ac:dyDescent="0.25">
      <c r="K53" s="28" t="s">
        <v>246</v>
      </c>
      <c r="L53">
        <v>11</v>
      </c>
      <c r="W53" s="28" t="s">
        <v>246</v>
      </c>
      <c r="X53">
        <v>6</v>
      </c>
    </row>
  </sheetData>
  <pageMargins left="0.7" right="0.7" top="0.75" bottom="0.75" header="0.3" footer="0.3"/>
  <pageSetup orientation="portrait" r:id="rId11"/>
  <drawing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CF11-688A-46B3-A50A-A57AB6D38C25}">
  <dimension ref="A1:U50"/>
  <sheetViews>
    <sheetView topLeftCell="F1" workbookViewId="0">
      <selection activeCell="M37" sqref="M37"/>
    </sheetView>
  </sheetViews>
  <sheetFormatPr defaultRowHeight="15" x14ac:dyDescent="0.25"/>
  <cols>
    <col min="1" max="1" width="21.7109375" bestFit="1" customWidth="1"/>
    <col min="2" max="2" width="28.5703125" bestFit="1" customWidth="1"/>
    <col min="6" max="6" width="39.85546875" bestFit="1" customWidth="1"/>
    <col min="7" max="7" width="28.5703125" bestFit="1" customWidth="1"/>
    <col min="11" max="11" width="25.140625" bestFit="1" customWidth="1"/>
    <col min="12" max="12" width="28.5703125" bestFit="1" customWidth="1"/>
    <col min="20" max="20" width="25.140625" bestFit="1" customWidth="1"/>
    <col min="21" max="21" width="28.5703125" bestFit="1" customWidth="1"/>
  </cols>
  <sheetData>
    <row r="1" spans="1:21" x14ac:dyDescent="0.25">
      <c r="A1" s="29" t="s">
        <v>245</v>
      </c>
      <c r="B1" t="s">
        <v>318</v>
      </c>
      <c r="C1">
        <f>SUM(B:B)-GETPIVOTDATA("[Measures].[Distinct Count of REQUEST NO.]",$A$1)</f>
        <v>34</v>
      </c>
      <c r="F1" s="29" t="s">
        <v>245</v>
      </c>
      <c r="G1" t="s">
        <v>318</v>
      </c>
      <c r="H1">
        <f>SUM(G:G)-GETPIVOTDATA("[Measures].[Distinct Count of REQUEST NO.]",$F$1)</f>
        <v>14</v>
      </c>
      <c r="K1" s="29" t="s">
        <v>245</v>
      </c>
      <c r="L1" t="s">
        <v>318</v>
      </c>
      <c r="M1">
        <f>SUM(L:L)-GETPIVOTDATA("[Measures].[Distinct Count of REQUEST NO.]",$K$1)</f>
        <v>33</v>
      </c>
      <c r="T1" s="29" t="s">
        <v>245</v>
      </c>
      <c r="U1" t="s">
        <v>318</v>
      </c>
    </row>
    <row r="2" spans="1:21" x14ac:dyDescent="0.25">
      <c r="A2" s="28" t="s">
        <v>92</v>
      </c>
      <c r="F2" s="28" t="s">
        <v>54</v>
      </c>
      <c r="K2" s="28" t="s">
        <v>18</v>
      </c>
      <c r="T2" s="28" t="s">
        <v>18</v>
      </c>
    </row>
    <row r="3" spans="1:21" x14ac:dyDescent="0.25">
      <c r="A3" s="88" t="s">
        <v>168</v>
      </c>
      <c r="F3" s="88" t="s">
        <v>266</v>
      </c>
      <c r="K3" s="88" t="s">
        <v>68</v>
      </c>
      <c r="T3" s="88" t="s">
        <v>68</v>
      </c>
    </row>
    <row r="4" spans="1:21" x14ac:dyDescent="0.25">
      <c r="A4" s="93" t="s">
        <v>167</v>
      </c>
      <c r="B4">
        <v>1</v>
      </c>
      <c r="F4" s="93" t="s">
        <v>192</v>
      </c>
      <c r="G4">
        <v>1</v>
      </c>
      <c r="K4" s="93" t="s">
        <v>187</v>
      </c>
      <c r="L4">
        <v>1</v>
      </c>
      <c r="T4" s="93" t="s">
        <v>187</v>
      </c>
      <c r="U4">
        <v>1</v>
      </c>
    </row>
    <row r="5" spans="1:21" x14ac:dyDescent="0.25">
      <c r="A5" s="88" t="s">
        <v>68</v>
      </c>
      <c r="F5" s="88" t="s">
        <v>68</v>
      </c>
      <c r="K5" s="93" t="s">
        <v>119</v>
      </c>
      <c r="L5">
        <v>1</v>
      </c>
      <c r="T5" s="93" t="s">
        <v>119</v>
      </c>
      <c r="U5">
        <v>1</v>
      </c>
    </row>
    <row r="6" spans="1:21" x14ac:dyDescent="0.25">
      <c r="A6" s="93" t="s">
        <v>105</v>
      </c>
      <c r="B6">
        <v>1</v>
      </c>
      <c r="F6" s="93" t="s">
        <v>183</v>
      </c>
      <c r="G6">
        <v>1</v>
      </c>
      <c r="K6" s="93" t="s">
        <v>136</v>
      </c>
      <c r="L6">
        <v>1</v>
      </c>
      <c r="T6" s="93" t="s">
        <v>136</v>
      </c>
      <c r="U6">
        <v>1</v>
      </c>
    </row>
    <row r="7" spans="1:21" x14ac:dyDescent="0.25">
      <c r="A7" s="93" t="s">
        <v>149</v>
      </c>
      <c r="B7">
        <v>1</v>
      </c>
      <c r="F7" s="88" t="s">
        <v>58</v>
      </c>
      <c r="K7" s="93" t="s">
        <v>180</v>
      </c>
      <c r="L7">
        <v>1</v>
      </c>
      <c r="T7" s="93" t="s">
        <v>180</v>
      </c>
      <c r="U7">
        <v>1</v>
      </c>
    </row>
    <row r="8" spans="1:21" x14ac:dyDescent="0.25">
      <c r="A8" s="93" t="s">
        <v>309</v>
      </c>
      <c r="B8">
        <v>1</v>
      </c>
      <c r="F8" s="93" t="s">
        <v>123</v>
      </c>
      <c r="G8">
        <v>1</v>
      </c>
      <c r="K8" s="88" t="s">
        <v>17</v>
      </c>
      <c r="T8" s="88" t="s">
        <v>17</v>
      </c>
    </row>
    <row r="9" spans="1:21" x14ac:dyDescent="0.25">
      <c r="A9" s="88" t="s">
        <v>305</v>
      </c>
      <c r="F9" s="93" t="s">
        <v>291</v>
      </c>
      <c r="G9">
        <v>1</v>
      </c>
      <c r="K9" s="93" t="s">
        <v>38</v>
      </c>
      <c r="L9">
        <v>1</v>
      </c>
      <c r="T9" s="93" t="s">
        <v>38</v>
      </c>
      <c r="U9">
        <v>1</v>
      </c>
    </row>
    <row r="10" spans="1:21" x14ac:dyDescent="0.25">
      <c r="A10" s="93" t="s">
        <v>233</v>
      </c>
      <c r="B10">
        <v>1</v>
      </c>
      <c r="F10" s="93" t="s">
        <v>332</v>
      </c>
      <c r="G10">
        <v>1</v>
      </c>
      <c r="K10" s="93" t="s">
        <v>13</v>
      </c>
      <c r="L10">
        <v>1</v>
      </c>
      <c r="T10" s="93" t="s">
        <v>13</v>
      </c>
      <c r="U10">
        <v>1</v>
      </c>
    </row>
    <row r="11" spans="1:21" x14ac:dyDescent="0.25">
      <c r="A11" s="88" t="s">
        <v>58</v>
      </c>
      <c r="F11" s="93" t="s">
        <v>51</v>
      </c>
      <c r="G11">
        <v>1</v>
      </c>
      <c r="K11" s="93" t="s">
        <v>42</v>
      </c>
      <c r="L11">
        <v>1</v>
      </c>
      <c r="T11" s="93" t="s">
        <v>42</v>
      </c>
      <c r="U11">
        <v>1</v>
      </c>
    </row>
    <row r="12" spans="1:21" x14ac:dyDescent="0.25">
      <c r="A12" s="93" t="s">
        <v>89</v>
      </c>
      <c r="B12">
        <v>1</v>
      </c>
      <c r="F12" s="93" t="s">
        <v>183</v>
      </c>
      <c r="G12">
        <v>1</v>
      </c>
      <c r="K12" s="93" t="s">
        <v>34</v>
      </c>
      <c r="L12">
        <v>1</v>
      </c>
      <c r="P12" t="s">
        <v>92</v>
      </c>
      <c r="Q12">
        <f>C1</f>
        <v>34</v>
      </c>
      <c r="T12" s="93" t="s">
        <v>34</v>
      </c>
      <c r="U12">
        <v>1</v>
      </c>
    </row>
    <row r="13" spans="1:21" x14ac:dyDescent="0.25">
      <c r="A13" s="93" t="s">
        <v>105</v>
      </c>
      <c r="B13">
        <v>1</v>
      </c>
      <c r="F13" s="93" t="s">
        <v>152</v>
      </c>
      <c r="G13">
        <v>1</v>
      </c>
      <c r="K13" s="93" t="s">
        <v>59</v>
      </c>
      <c r="L13">
        <v>1</v>
      </c>
      <c r="P13" t="s">
        <v>54</v>
      </c>
      <c r="Q13">
        <f>H1</f>
        <v>14</v>
      </c>
      <c r="T13" s="93" t="s">
        <v>59</v>
      </c>
      <c r="U13">
        <v>1</v>
      </c>
    </row>
    <row r="14" spans="1:21" x14ac:dyDescent="0.25">
      <c r="A14" s="93" t="s">
        <v>119</v>
      </c>
      <c r="B14">
        <v>1</v>
      </c>
      <c r="F14" s="88" t="s">
        <v>283</v>
      </c>
      <c r="K14" s="88" t="s">
        <v>76</v>
      </c>
      <c r="P14" t="s">
        <v>18</v>
      </c>
      <c r="Q14">
        <f>M1</f>
        <v>33</v>
      </c>
      <c r="T14" s="88" t="s">
        <v>76</v>
      </c>
    </row>
    <row r="15" spans="1:21" x14ac:dyDescent="0.25">
      <c r="A15" s="93" t="s">
        <v>136</v>
      </c>
      <c r="B15">
        <v>1</v>
      </c>
      <c r="F15" s="93" t="s">
        <v>183</v>
      </c>
      <c r="G15">
        <v>1</v>
      </c>
      <c r="K15" s="93" t="s">
        <v>119</v>
      </c>
      <c r="L15">
        <v>1</v>
      </c>
      <c r="T15" s="93" t="s">
        <v>119</v>
      </c>
      <c r="U15">
        <v>1</v>
      </c>
    </row>
    <row r="16" spans="1:21" x14ac:dyDescent="0.25">
      <c r="A16" s="93" t="s">
        <v>180</v>
      </c>
      <c r="B16">
        <v>1</v>
      </c>
      <c r="F16" s="88" t="s">
        <v>69</v>
      </c>
      <c r="K16" s="93" t="s">
        <v>180</v>
      </c>
      <c r="L16">
        <v>1</v>
      </c>
      <c r="T16" s="93" t="s">
        <v>180</v>
      </c>
      <c r="U16">
        <v>1</v>
      </c>
    </row>
    <row r="17" spans="1:21" x14ac:dyDescent="0.25">
      <c r="A17" s="93" t="s">
        <v>101</v>
      </c>
      <c r="B17">
        <v>1</v>
      </c>
      <c r="F17" s="93" t="s">
        <v>183</v>
      </c>
      <c r="G17">
        <v>1</v>
      </c>
      <c r="K17" s="88" t="s">
        <v>66</v>
      </c>
      <c r="T17" s="88" t="s">
        <v>66</v>
      </c>
    </row>
    <row r="18" spans="1:21" x14ac:dyDescent="0.25">
      <c r="A18" s="93" t="s">
        <v>269</v>
      </c>
      <c r="B18">
        <v>1</v>
      </c>
      <c r="F18" s="88" t="s">
        <v>125</v>
      </c>
      <c r="K18" s="93" t="s">
        <v>233</v>
      </c>
      <c r="L18">
        <v>1</v>
      </c>
      <c r="T18" s="93" t="s">
        <v>233</v>
      </c>
      <c r="U18">
        <v>1</v>
      </c>
    </row>
    <row r="19" spans="1:21" x14ac:dyDescent="0.25">
      <c r="A19" s="93" t="s">
        <v>280</v>
      </c>
      <c r="B19">
        <v>1</v>
      </c>
      <c r="F19" s="93" t="s">
        <v>133</v>
      </c>
      <c r="G19">
        <v>1</v>
      </c>
      <c r="K19" s="93" t="s">
        <v>59</v>
      </c>
      <c r="L19">
        <v>1</v>
      </c>
      <c r="T19" s="93" t="s">
        <v>59</v>
      </c>
      <c r="U19">
        <v>1</v>
      </c>
    </row>
    <row r="20" spans="1:21" x14ac:dyDescent="0.25">
      <c r="A20" s="93" t="s">
        <v>309</v>
      </c>
      <c r="B20">
        <v>1</v>
      </c>
      <c r="F20" s="93" t="s">
        <v>51</v>
      </c>
      <c r="G20">
        <v>1</v>
      </c>
      <c r="K20" s="93" t="s">
        <v>105</v>
      </c>
      <c r="L20">
        <v>1</v>
      </c>
      <c r="T20" s="93" t="s">
        <v>105</v>
      </c>
      <c r="U20">
        <v>1</v>
      </c>
    </row>
    <row r="21" spans="1:21" x14ac:dyDescent="0.25">
      <c r="A21" s="93" t="s">
        <v>109</v>
      </c>
      <c r="B21">
        <v>1</v>
      </c>
      <c r="F21" s="93" t="s">
        <v>80</v>
      </c>
      <c r="G21">
        <v>1</v>
      </c>
      <c r="K21" s="93" t="s">
        <v>136</v>
      </c>
      <c r="L21">
        <v>1</v>
      </c>
      <c r="T21" s="93" t="s">
        <v>136</v>
      </c>
      <c r="U21">
        <v>1</v>
      </c>
    </row>
    <row r="22" spans="1:21" x14ac:dyDescent="0.25">
      <c r="A22" s="88" t="s">
        <v>310</v>
      </c>
      <c r="F22" s="93" t="s">
        <v>183</v>
      </c>
      <c r="G22">
        <v>1</v>
      </c>
      <c r="K22" s="93" t="s">
        <v>180</v>
      </c>
      <c r="L22">
        <v>1</v>
      </c>
      <c r="T22" s="93" t="s">
        <v>180</v>
      </c>
      <c r="U22">
        <v>1</v>
      </c>
    </row>
    <row r="23" spans="1:21" x14ac:dyDescent="0.25">
      <c r="A23" s="93" t="s">
        <v>309</v>
      </c>
      <c r="B23">
        <v>1</v>
      </c>
      <c r="F23" s="28" t="s">
        <v>246</v>
      </c>
      <c r="G23">
        <v>9</v>
      </c>
      <c r="K23" s="88" t="s">
        <v>238</v>
      </c>
      <c r="T23" s="88" t="s">
        <v>238</v>
      </c>
    </row>
    <row r="24" spans="1:21" x14ac:dyDescent="0.25">
      <c r="A24" s="88" t="s">
        <v>282</v>
      </c>
      <c r="K24" s="93" t="s">
        <v>136</v>
      </c>
      <c r="L24">
        <v>1</v>
      </c>
      <c r="T24" s="93" t="s">
        <v>136</v>
      </c>
      <c r="U24">
        <v>1</v>
      </c>
    </row>
    <row r="25" spans="1:21" x14ac:dyDescent="0.25">
      <c r="A25" s="93" t="s">
        <v>180</v>
      </c>
      <c r="B25">
        <v>1</v>
      </c>
      <c r="K25" s="88" t="s">
        <v>69</v>
      </c>
      <c r="T25" s="88" t="s">
        <v>69</v>
      </c>
    </row>
    <row r="26" spans="1:21" x14ac:dyDescent="0.25">
      <c r="A26" s="88" t="s">
        <v>76</v>
      </c>
      <c r="K26" s="93" t="s">
        <v>233</v>
      </c>
      <c r="L26">
        <v>1</v>
      </c>
      <c r="T26" s="93" t="s">
        <v>233</v>
      </c>
      <c r="U26">
        <v>1</v>
      </c>
    </row>
    <row r="27" spans="1:21" x14ac:dyDescent="0.25">
      <c r="A27" s="93" t="s">
        <v>288</v>
      </c>
      <c r="B27">
        <v>1</v>
      </c>
      <c r="K27" s="93" t="s">
        <v>59</v>
      </c>
      <c r="L27">
        <v>1</v>
      </c>
      <c r="T27" s="93" t="s">
        <v>59</v>
      </c>
      <c r="U27">
        <v>1</v>
      </c>
    </row>
    <row r="28" spans="1:21" x14ac:dyDescent="0.25">
      <c r="A28" s="93" t="s">
        <v>301</v>
      </c>
      <c r="B28">
        <v>1</v>
      </c>
      <c r="K28" s="93" t="s">
        <v>105</v>
      </c>
      <c r="L28">
        <v>1</v>
      </c>
      <c r="T28" s="93" t="s">
        <v>105</v>
      </c>
      <c r="U28">
        <v>1</v>
      </c>
    </row>
    <row r="29" spans="1:21" x14ac:dyDescent="0.25">
      <c r="A29" s="88" t="s">
        <v>69</v>
      </c>
      <c r="K29" s="93" t="s">
        <v>119</v>
      </c>
      <c r="L29">
        <v>1</v>
      </c>
      <c r="T29" s="93" t="s">
        <v>119</v>
      </c>
      <c r="U29">
        <v>1</v>
      </c>
    </row>
    <row r="30" spans="1:21" x14ac:dyDescent="0.25">
      <c r="A30" s="93" t="s">
        <v>313</v>
      </c>
      <c r="B30">
        <v>1</v>
      </c>
      <c r="K30" s="93" t="s">
        <v>136</v>
      </c>
      <c r="L30">
        <v>1</v>
      </c>
      <c r="T30" s="93" t="s">
        <v>136</v>
      </c>
      <c r="U30">
        <v>1</v>
      </c>
    </row>
    <row r="31" spans="1:21" x14ac:dyDescent="0.25">
      <c r="A31" s="93" t="s">
        <v>101</v>
      </c>
      <c r="B31">
        <v>1</v>
      </c>
      <c r="K31" s="93" t="s">
        <v>180</v>
      </c>
      <c r="L31">
        <v>1</v>
      </c>
      <c r="T31" s="93" t="s">
        <v>180</v>
      </c>
      <c r="U31">
        <v>1</v>
      </c>
    </row>
    <row r="32" spans="1:21" x14ac:dyDescent="0.25">
      <c r="A32" s="88" t="s">
        <v>125</v>
      </c>
      <c r="K32" s="88" t="s">
        <v>125</v>
      </c>
      <c r="T32" s="88" t="s">
        <v>125</v>
      </c>
    </row>
    <row r="33" spans="1:21" x14ac:dyDescent="0.25">
      <c r="A33" s="93" t="s">
        <v>169</v>
      </c>
      <c r="B33">
        <v>1</v>
      </c>
      <c r="K33" s="93" t="s">
        <v>123</v>
      </c>
      <c r="L33">
        <v>1</v>
      </c>
      <c r="T33" s="93" t="s">
        <v>123</v>
      </c>
      <c r="U33">
        <v>1</v>
      </c>
    </row>
    <row r="34" spans="1:21" x14ac:dyDescent="0.25">
      <c r="A34" s="93" t="s">
        <v>313</v>
      </c>
      <c r="B34">
        <v>1</v>
      </c>
      <c r="K34" s="88" t="s">
        <v>71</v>
      </c>
      <c r="T34" s="88" t="s">
        <v>71</v>
      </c>
    </row>
    <row r="35" spans="1:21" x14ac:dyDescent="0.25">
      <c r="A35" s="93" t="s">
        <v>129</v>
      </c>
      <c r="B35">
        <v>1</v>
      </c>
      <c r="K35" s="93" t="s">
        <v>105</v>
      </c>
      <c r="L35">
        <v>1</v>
      </c>
      <c r="T35" s="93" t="s">
        <v>105</v>
      </c>
      <c r="U35">
        <v>1</v>
      </c>
    </row>
    <row r="36" spans="1:21" x14ac:dyDescent="0.25">
      <c r="A36" s="93" t="s">
        <v>131</v>
      </c>
      <c r="B36">
        <v>1</v>
      </c>
      <c r="K36" s="88" t="s">
        <v>70</v>
      </c>
      <c r="T36" s="88" t="s">
        <v>70</v>
      </c>
    </row>
    <row r="37" spans="1:21" x14ac:dyDescent="0.25">
      <c r="A37" s="93" t="s">
        <v>280</v>
      </c>
      <c r="B37">
        <v>1</v>
      </c>
      <c r="K37" s="93" t="s">
        <v>59</v>
      </c>
      <c r="L37">
        <v>1</v>
      </c>
      <c r="T37" s="93" t="s">
        <v>59</v>
      </c>
      <c r="U37">
        <v>1</v>
      </c>
    </row>
    <row r="38" spans="1:21" x14ac:dyDescent="0.25">
      <c r="A38" s="93" t="s">
        <v>309</v>
      </c>
      <c r="B38">
        <v>1</v>
      </c>
      <c r="K38" s="88" t="s">
        <v>74</v>
      </c>
      <c r="T38" s="88" t="s">
        <v>74</v>
      </c>
    </row>
    <row r="39" spans="1:21" x14ac:dyDescent="0.25">
      <c r="A39" s="88" t="s">
        <v>65</v>
      </c>
      <c r="K39" s="93" t="s">
        <v>59</v>
      </c>
      <c r="L39">
        <v>1</v>
      </c>
      <c r="T39" s="93" t="s">
        <v>59</v>
      </c>
      <c r="U39">
        <v>1</v>
      </c>
    </row>
    <row r="40" spans="1:21" x14ac:dyDescent="0.25">
      <c r="A40" s="93" t="s">
        <v>134</v>
      </c>
      <c r="B40">
        <v>1</v>
      </c>
      <c r="K40" s="93" t="s">
        <v>119</v>
      </c>
      <c r="L40">
        <v>1</v>
      </c>
      <c r="T40" s="93" t="s">
        <v>119</v>
      </c>
      <c r="U40">
        <v>1</v>
      </c>
    </row>
    <row r="41" spans="1:21" x14ac:dyDescent="0.25">
      <c r="A41" s="93" t="s">
        <v>284</v>
      </c>
      <c r="B41">
        <v>1</v>
      </c>
      <c r="K41" s="93" t="s">
        <v>136</v>
      </c>
      <c r="L41">
        <v>1</v>
      </c>
      <c r="T41" s="93" t="s">
        <v>136</v>
      </c>
      <c r="U41">
        <v>1</v>
      </c>
    </row>
    <row r="42" spans="1:21" x14ac:dyDescent="0.25">
      <c r="A42" s="93" t="s">
        <v>233</v>
      </c>
      <c r="B42">
        <v>1</v>
      </c>
      <c r="K42" s="88" t="s">
        <v>108</v>
      </c>
      <c r="T42" s="88" t="s">
        <v>108</v>
      </c>
    </row>
    <row r="43" spans="1:21" x14ac:dyDescent="0.25">
      <c r="A43" s="93" t="s">
        <v>105</v>
      </c>
      <c r="B43">
        <v>1</v>
      </c>
      <c r="K43" s="93" t="s">
        <v>119</v>
      </c>
      <c r="L43">
        <v>1</v>
      </c>
      <c r="T43" s="93" t="s">
        <v>119</v>
      </c>
      <c r="U43">
        <v>1</v>
      </c>
    </row>
    <row r="44" spans="1:21" x14ac:dyDescent="0.25">
      <c r="A44" s="93" t="s">
        <v>119</v>
      </c>
      <c r="B44">
        <v>1</v>
      </c>
      <c r="K44" s="88" t="s">
        <v>65</v>
      </c>
      <c r="T44" s="88" t="s">
        <v>65</v>
      </c>
    </row>
    <row r="45" spans="1:21" x14ac:dyDescent="0.25">
      <c r="A45" s="93" t="s">
        <v>136</v>
      </c>
      <c r="B45">
        <v>1</v>
      </c>
      <c r="K45" s="93" t="s">
        <v>13</v>
      </c>
      <c r="L45">
        <v>1</v>
      </c>
      <c r="T45" s="93" t="s">
        <v>13</v>
      </c>
      <c r="U45">
        <v>1</v>
      </c>
    </row>
    <row r="46" spans="1:21" x14ac:dyDescent="0.25">
      <c r="A46" s="93" t="s">
        <v>180</v>
      </c>
      <c r="B46">
        <v>1</v>
      </c>
      <c r="K46" s="88" t="s">
        <v>182</v>
      </c>
      <c r="T46" s="88" t="s">
        <v>182</v>
      </c>
    </row>
    <row r="47" spans="1:21" x14ac:dyDescent="0.25">
      <c r="A47" s="28" t="s">
        <v>246</v>
      </c>
      <c r="B47">
        <v>21</v>
      </c>
      <c r="K47" s="93" t="s">
        <v>180</v>
      </c>
      <c r="L47">
        <v>1</v>
      </c>
      <c r="T47" s="93" t="s">
        <v>180</v>
      </c>
      <c r="U47">
        <v>1</v>
      </c>
    </row>
    <row r="48" spans="1:21" x14ac:dyDescent="0.25">
      <c r="K48" s="88" t="s">
        <v>77</v>
      </c>
      <c r="T48" s="88" t="s">
        <v>77</v>
      </c>
    </row>
    <row r="49" spans="11:21" x14ac:dyDescent="0.25">
      <c r="K49" s="93" t="s">
        <v>119</v>
      </c>
      <c r="L49">
        <v>1</v>
      </c>
      <c r="T49" s="93" t="s">
        <v>119</v>
      </c>
      <c r="U49">
        <v>1</v>
      </c>
    </row>
    <row r="50" spans="11:21" x14ac:dyDescent="0.25">
      <c r="K50" s="28" t="s">
        <v>246</v>
      </c>
      <c r="L50">
        <v>12</v>
      </c>
      <c r="T50" s="28" t="s">
        <v>246</v>
      </c>
      <c r="U50">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0D97-E3F8-4595-AE17-4AF82A958866}">
  <dimension ref="A1:AD86"/>
  <sheetViews>
    <sheetView topLeftCell="R1" workbookViewId="0">
      <selection activeCell="AD18" sqref="AD18"/>
    </sheetView>
  </sheetViews>
  <sheetFormatPr defaultRowHeight="15" x14ac:dyDescent="0.25"/>
  <cols>
    <col min="1" max="1" width="70.85546875" bestFit="1" customWidth="1"/>
    <col min="2" max="2" width="17.28515625" bestFit="1" customWidth="1"/>
    <col min="6" max="6" width="68.140625" bestFit="1" customWidth="1"/>
    <col min="7" max="7" width="17.28515625" bestFit="1" customWidth="1"/>
    <col min="10" max="10" width="29.140625" bestFit="1" customWidth="1"/>
    <col min="11" max="11" width="17.28515625" bestFit="1" customWidth="1"/>
    <col min="14" max="14" width="51.85546875" bestFit="1" customWidth="1"/>
    <col min="15" max="15" width="17.28515625" bestFit="1" customWidth="1"/>
    <col min="18" max="18" width="47.140625" bestFit="1" customWidth="1"/>
    <col min="19" max="19" width="17.28515625" bestFit="1" customWidth="1"/>
    <col min="22" max="22" width="52.140625" bestFit="1" customWidth="1"/>
    <col min="23" max="23" width="17.28515625" bestFit="1" customWidth="1"/>
    <col min="26" max="26" width="45.140625" bestFit="1" customWidth="1"/>
    <col min="27" max="27" width="17.28515625" bestFit="1" customWidth="1"/>
    <col min="29" max="30" width="11" customWidth="1"/>
  </cols>
  <sheetData>
    <row r="1" spans="1:30" x14ac:dyDescent="0.25">
      <c r="A1" s="29" t="s">
        <v>245</v>
      </c>
      <c r="B1" t="s">
        <v>326</v>
      </c>
      <c r="F1" s="29" t="s">
        <v>245</v>
      </c>
      <c r="G1" t="s">
        <v>326</v>
      </c>
      <c r="J1" s="29" t="s">
        <v>245</v>
      </c>
      <c r="K1" t="s">
        <v>326</v>
      </c>
      <c r="N1" s="29" t="s">
        <v>245</v>
      </c>
      <c r="O1" t="s">
        <v>326</v>
      </c>
      <c r="R1" s="29" t="s">
        <v>245</v>
      </c>
      <c r="S1" t="s">
        <v>326</v>
      </c>
      <c r="V1" s="29" t="s">
        <v>245</v>
      </c>
      <c r="W1" t="s">
        <v>326</v>
      </c>
      <c r="Z1" s="29" t="s">
        <v>245</v>
      </c>
      <c r="AA1" t="s">
        <v>326</v>
      </c>
    </row>
    <row r="2" spans="1:30" x14ac:dyDescent="0.25">
      <c r="A2" s="28" t="s">
        <v>184</v>
      </c>
      <c r="F2" s="28" t="s">
        <v>55</v>
      </c>
      <c r="J2" s="28" t="s">
        <v>117</v>
      </c>
      <c r="N2" s="28" t="s">
        <v>20</v>
      </c>
      <c r="P2">
        <f>GETPIVOTDATA("[Measures].[Count of REQUEST]",$N$1)</f>
        <v>183</v>
      </c>
      <c r="R2" s="28" t="s">
        <v>61</v>
      </c>
      <c r="T2">
        <f>GETPIVOTDATA("[Measures].[Count of REQUEST]",$R$1)</f>
        <v>107</v>
      </c>
      <c r="V2" s="28" t="s">
        <v>67</v>
      </c>
      <c r="X2">
        <f>GETPIVOTDATA("[Measures].[Count of REQUEST]",$V$1)</f>
        <v>9</v>
      </c>
      <c r="Z2" s="28" t="s">
        <v>142</v>
      </c>
      <c r="AB2">
        <f>GETPIVOTDATA("[Measures].[Count of REQUEST]",$Z$1)</f>
        <v>12</v>
      </c>
    </row>
    <row r="3" spans="1:30" x14ac:dyDescent="0.25">
      <c r="A3" s="88" t="s">
        <v>19</v>
      </c>
      <c r="C3">
        <f>GETPIVOTDATA("[Measures].[Count of REQUEST]",$A$1)</f>
        <v>10</v>
      </c>
      <c r="F3" s="88" t="s">
        <v>218</v>
      </c>
      <c r="H3">
        <f>GETPIVOTDATA("[Measures].[Count of REQUEST]",$F$1)</f>
        <v>386</v>
      </c>
      <c r="J3" s="88" t="s">
        <v>19</v>
      </c>
      <c r="L3">
        <f>GETPIVOTDATA("[Measures].[Count of REQUEST]",$J$1)</f>
        <v>29</v>
      </c>
      <c r="N3" s="88" t="s">
        <v>317</v>
      </c>
      <c r="R3" s="88" t="s">
        <v>19</v>
      </c>
      <c r="V3" s="88" t="s">
        <v>25</v>
      </c>
      <c r="Z3" s="88" t="s">
        <v>19</v>
      </c>
    </row>
    <row r="4" spans="1:30" x14ac:dyDescent="0.25">
      <c r="A4" s="93" t="s">
        <v>320</v>
      </c>
      <c r="B4">
        <v>7</v>
      </c>
      <c r="F4" s="93" t="s">
        <v>58</v>
      </c>
      <c r="G4">
        <v>5</v>
      </c>
      <c r="J4" s="93" t="s">
        <v>85</v>
      </c>
      <c r="K4">
        <v>10</v>
      </c>
      <c r="N4" s="93" t="s">
        <v>106</v>
      </c>
      <c r="O4">
        <v>2</v>
      </c>
      <c r="R4" s="93" t="s">
        <v>272</v>
      </c>
      <c r="S4">
        <v>2</v>
      </c>
      <c r="V4" s="93" t="s">
        <v>58</v>
      </c>
      <c r="W4">
        <v>7</v>
      </c>
      <c r="Z4" s="93" t="s">
        <v>94</v>
      </c>
      <c r="AA4">
        <v>1</v>
      </c>
    </row>
    <row r="5" spans="1:30" x14ac:dyDescent="0.25">
      <c r="A5" s="93" t="s">
        <v>321</v>
      </c>
      <c r="B5">
        <v>1</v>
      </c>
      <c r="F5" s="93" t="s">
        <v>310</v>
      </c>
      <c r="G5">
        <v>1</v>
      </c>
      <c r="J5" s="88" t="s">
        <v>25</v>
      </c>
      <c r="N5" s="88" t="s">
        <v>107</v>
      </c>
      <c r="R5" s="93" t="s">
        <v>17</v>
      </c>
      <c r="S5">
        <v>37</v>
      </c>
      <c r="V5" s="93" t="s">
        <v>327</v>
      </c>
      <c r="W5">
        <v>2</v>
      </c>
      <c r="Z5" s="88" t="s">
        <v>25</v>
      </c>
    </row>
    <row r="6" spans="1:30" x14ac:dyDescent="0.25">
      <c r="A6" s="93" t="s">
        <v>125</v>
      </c>
      <c r="B6">
        <v>1</v>
      </c>
      <c r="F6" s="93" t="s">
        <v>283</v>
      </c>
      <c r="G6">
        <v>2</v>
      </c>
      <c r="J6" s="93" t="s">
        <v>85</v>
      </c>
      <c r="K6">
        <v>17</v>
      </c>
      <c r="N6" s="93" t="s">
        <v>74</v>
      </c>
      <c r="O6">
        <v>3</v>
      </c>
      <c r="R6" s="93" t="s">
        <v>97</v>
      </c>
      <c r="S6">
        <v>1</v>
      </c>
      <c r="V6" s="28" t="s">
        <v>246</v>
      </c>
      <c r="W6">
        <v>9</v>
      </c>
      <c r="Z6" s="93" t="s">
        <v>141</v>
      </c>
      <c r="AA6">
        <v>2</v>
      </c>
    </row>
    <row r="7" spans="1:30" x14ac:dyDescent="0.25">
      <c r="A7" s="93" t="s">
        <v>100</v>
      </c>
      <c r="B7">
        <v>1</v>
      </c>
      <c r="F7" s="88" t="s">
        <v>107</v>
      </c>
      <c r="J7" s="93" t="s">
        <v>204</v>
      </c>
      <c r="K7">
        <v>2</v>
      </c>
      <c r="N7" s="88" t="s">
        <v>19</v>
      </c>
      <c r="R7" s="93" t="s">
        <v>96</v>
      </c>
      <c r="S7">
        <v>1</v>
      </c>
      <c r="Z7" s="93" t="s">
        <v>50</v>
      </c>
      <c r="AA7">
        <v>9</v>
      </c>
    </row>
    <row r="8" spans="1:30" x14ac:dyDescent="0.25">
      <c r="A8" s="28" t="s">
        <v>246</v>
      </c>
      <c r="B8">
        <v>10</v>
      </c>
      <c r="F8" s="93" t="s">
        <v>68</v>
      </c>
      <c r="G8">
        <v>3</v>
      </c>
      <c r="J8" s="28" t="s">
        <v>246</v>
      </c>
      <c r="K8">
        <v>29</v>
      </c>
      <c r="N8" s="93" t="s">
        <v>72</v>
      </c>
      <c r="O8">
        <v>13</v>
      </c>
      <c r="R8" s="93" t="s">
        <v>236</v>
      </c>
      <c r="S8">
        <v>2</v>
      </c>
      <c r="Z8" s="28" t="s">
        <v>246</v>
      </c>
      <c r="AA8">
        <v>12</v>
      </c>
    </row>
    <row r="9" spans="1:30" x14ac:dyDescent="0.25">
      <c r="F9" s="93" t="s">
        <v>69</v>
      </c>
      <c r="G9">
        <v>3</v>
      </c>
      <c r="N9" s="93" t="s">
        <v>305</v>
      </c>
      <c r="O9">
        <v>1</v>
      </c>
      <c r="R9" s="93" t="s">
        <v>50</v>
      </c>
      <c r="S9">
        <v>41</v>
      </c>
    </row>
    <row r="10" spans="1:30" x14ac:dyDescent="0.25">
      <c r="F10" s="93" t="s">
        <v>77</v>
      </c>
      <c r="G10">
        <v>3</v>
      </c>
      <c r="N10" s="93" t="s">
        <v>106</v>
      </c>
      <c r="O10">
        <v>2</v>
      </c>
      <c r="R10" s="93" t="s">
        <v>95</v>
      </c>
      <c r="S10">
        <v>1</v>
      </c>
      <c r="AC10" t="s">
        <v>329</v>
      </c>
      <c r="AD10" t="s">
        <v>330</v>
      </c>
    </row>
    <row r="11" spans="1:30" x14ac:dyDescent="0.25">
      <c r="F11" s="88" t="s">
        <v>19</v>
      </c>
      <c r="N11" s="93" t="s">
        <v>336</v>
      </c>
      <c r="O11">
        <v>1</v>
      </c>
      <c r="R11" s="93" t="s">
        <v>60</v>
      </c>
      <c r="S11">
        <v>7</v>
      </c>
      <c r="AC11" t="s">
        <v>328</v>
      </c>
      <c r="AD11">
        <f>$X$2</f>
        <v>9</v>
      </c>
    </row>
    <row r="12" spans="1:30" x14ac:dyDescent="0.25">
      <c r="F12" s="93" t="s">
        <v>266</v>
      </c>
      <c r="G12">
        <v>2</v>
      </c>
      <c r="N12" s="93" t="s">
        <v>76</v>
      </c>
      <c r="O12">
        <v>22</v>
      </c>
      <c r="R12" s="88" t="s">
        <v>25</v>
      </c>
      <c r="AC12" t="s">
        <v>184</v>
      </c>
      <c r="AD12">
        <f>$C$3</f>
        <v>10</v>
      </c>
    </row>
    <row r="13" spans="1:30" x14ac:dyDescent="0.25">
      <c r="F13" s="93" t="s">
        <v>120</v>
      </c>
      <c r="G13">
        <v>3</v>
      </c>
      <c r="N13" s="93" t="s">
        <v>300</v>
      </c>
      <c r="O13">
        <v>4</v>
      </c>
      <c r="R13" s="93" t="s">
        <v>17</v>
      </c>
      <c r="S13">
        <v>4</v>
      </c>
      <c r="AC13" t="s">
        <v>142</v>
      </c>
      <c r="AD13">
        <f>$AB$2</f>
        <v>12</v>
      </c>
    </row>
    <row r="14" spans="1:30" x14ac:dyDescent="0.25">
      <c r="F14" s="93" t="s">
        <v>194</v>
      </c>
      <c r="G14">
        <v>1</v>
      </c>
      <c r="N14" s="93" t="s">
        <v>316</v>
      </c>
      <c r="O14">
        <v>4</v>
      </c>
      <c r="R14" s="93" t="s">
        <v>236</v>
      </c>
      <c r="S14">
        <v>5</v>
      </c>
      <c r="AC14" t="s">
        <v>117</v>
      </c>
      <c r="AD14">
        <f>$L$3</f>
        <v>29</v>
      </c>
    </row>
    <row r="15" spans="1:30" x14ac:dyDescent="0.25">
      <c r="F15" s="93" t="s">
        <v>282</v>
      </c>
      <c r="G15">
        <v>1</v>
      </c>
      <c r="N15" s="93" t="s">
        <v>238</v>
      </c>
      <c r="O15">
        <v>2</v>
      </c>
      <c r="R15" s="93" t="s">
        <v>307</v>
      </c>
      <c r="S15">
        <v>1</v>
      </c>
      <c r="AC15" t="s">
        <v>61</v>
      </c>
      <c r="AD15">
        <f>$T$2</f>
        <v>107</v>
      </c>
    </row>
    <row r="16" spans="1:30" x14ac:dyDescent="0.25">
      <c r="F16" s="93" t="s">
        <v>93</v>
      </c>
      <c r="G16">
        <v>1</v>
      </c>
      <c r="N16" s="93" t="s">
        <v>69</v>
      </c>
      <c r="O16">
        <v>2</v>
      </c>
      <c r="R16" s="93" t="s">
        <v>50</v>
      </c>
      <c r="S16">
        <v>5</v>
      </c>
      <c r="AC16" t="s">
        <v>20</v>
      </c>
      <c r="AD16">
        <f>$P$2</f>
        <v>183</v>
      </c>
    </row>
    <row r="17" spans="6:30" x14ac:dyDescent="0.25">
      <c r="F17" s="93" t="s">
        <v>66</v>
      </c>
      <c r="G17">
        <v>1</v>
      </c>
      <c r="N17" s="93" t="s">
        <v>140</v>
      </c>
      <c r="O17">
        <v>1</v>
      </c>
      <c r="R17" s="28" t="s">
        <v>246</v>
      </c>
      <c r="S17">
        <v>107</v>
      </c>
      <c r="AC17" t="s">
        <v>55</v>
      </c>
      <c r="AD17">
        <f>$H$3</f>
        <v>386</v>
      </c>
    </row>
    <row r="18" spans="6:30" x14ac:dyDescent="0.25">
      <c r="F18" s="93" t="s">
        <v>175</v>
      </c>
      <c r="G18">
        <v>1</v>
      </c>
      <c r="N18" s="93" t="s">
        <v>74</v>
      </c>
      <c r="O18">
        <v>7</v>
      </c>
    </row>
    <row r="19" spans="6:30" x14ac:dyDescent="0.25">
      <c r="F19" s="93" t="s">
        <v>84</v>
      </c>
      <c r="G19">
        <v>14</v>
      </c>
      <c r="N19" s="93" t="s">
        <v>108</v>
      </c>
      <c r="O19">
        <v>3</v>
      </c>
    </row>
    <row r="20" spans="6:30" x14ac:dyDescent="0.25">
      <c r="F20" s="93" t="s">
        <v>69</v>
      </c>
      <c r="G20">
        <v>21</v>
      </c>
      <c r="N20" s="93" t="s">
        <v>182</v>
      </c>
      <c r="O20">
        <v>4</v>
      </c>
    </row>
    <row r="21" spans="6:30" x14ac:dyDescent="0.25">
      <c r="F21" s="93" t="s">
        <v>178</v>
      </c>
      <c r="G21">
        <v>1</v>
      </c>
      <c r="N21" s="93" t="s">
        <v>75</v>
      </c>
      <c r="O21">
        <v>7</v>
      </c>
    </row>
    <row r="22" spans="6:30" x14ac:dyDescent="0.25">
      <c r="F22" s="93" t="s">
        <v>140</v>
      </c>
      <c r="G22">
        <v>14</v>
      </c>
      <c r="N22" s="93" t="s">
        <v>99</v>
      </c>
      <c r="O22">
        <v>1</v>
      </c>
    </row>
    <row r="23" spans="6:30" x14ac:dyDescent="0.25">
      <c r="F23" s="93" t="s">
        <v>71</v>
      </c>
      <c r="G23">
        <v>10</v>
      </c>
      <c r="N23" s="93" t="s">
        <v>203</v>
      </c>
      <c r="O23">
        <v>4</v>
      </c>
    </row>
    <row r="24" spans="6:30" x14ac:dyDescent="0.25">
      <c r="F24" s="93" t="s">
        <v>322</v>
      </c>
      <c r="G24">
        <v>8</v>
      </c>
      <c r="N24" s="88" t="s">
        <v>25</v>
      </c>
    </row>
    <row r="25" spans="6:30" x14ac:dyDescent="0.25">
      <c r="F25" s="93" t="s">
        <v>70</v>
      </c>
      <c r="G25">
        <v>4</v>
      </c>
      <c r="N25" s="93" t="s">
        <v>72</v>
      </c>
      <c r="O25">
        <v>4</v>
      </c>
    </row>
    <row r="26" spans="6:30" x14ac:dyDescent="0.25">
      <c r="F26" s="93" t="s">
        <v>179</v>
      </c>
      <c r="G26">
        <v>1</v>
      </c>
      <c r="N26" s="93" t="s">
        <v>106</v>
      </c>
      <c r="O26">
        <v>7</v>
      </c>
    </row>
    <row r="27" spans="6:30" x14ac:dyDescent="0.25">
      <c r="F27" s="93" t="s">
        <v>173</v>
      </c>
      <c r="G27">
        <v>1</v>
      </c>
      <c r="N27" s="93" t="s">
        <v>227</v>
      </c>
      <c r="O27">
        <v>2</v>
      </c>
    </row>
    <row r="28" spans="6:30" x14ac:dyDescent="0.25">
      <c r="F28" s="93" t="s">
        <v>174</v>
      </c>
      <c r="G28">
        <v>1</v>
      </c>
      <c r="N28" s="93" t="s">
        <v>17</v>
      </c>
      <c r="O28">
        <v>19</v>
      </c>
    </row>
    <row r="29" spans="6:30" x14ac:dyDescent="0.25">
      <c r="F29" s="93" t="s">
        <v>176</v>
      </c>
      <c r="G29">
        <v>1</v>
      </c>
      <c r="N29" s="93" t="s">
        <v>76</v>
      </c>
      <c r="O29">
        <v>12</v>
      </c>
    </row>
    <row r="30" spans="6:30" x14ac:dyDescent="0.25">
      <c r="F30" s="93" t="s">
        <v>74</v>
      </c>
      <c r="G30">
        <v>4</v>
      </c>
      <c r="N30" s="93" t="s">
        <v>236</v>
      </c>
      <c r="O30">
        <v>3</v>
      </c>
    </row>
    <row r="31" spans="6:30" x14ac:dyDescent="0.25">
      <c r="F31" s="93" t="s">
        <v>65</v>
      </c>
      <c r="G31">
        <v>8</v>
      </c>
      <c r="N31" s="93" t="s">
        <v>237</v>
      </c>
      <c r="O31">
        <v>4</v>
      </c>
    </row>
    <row r="32" spans="6:30" x14ac:dyDescent="0.25">
      <c r="F32" s="93" t="s">
        <v>241</v>
      </c>
      <c r="G32">
        <v>1</v>
      </c>
      <c r="N32" s="93" t="s">
        <v>238</v>
      </c>
      <c r="O32">
        <v>2</v>
      </c>
    </row>
    <row r="33" spans="6:15" x14ac:dyDescent="0.25">
      <c r="F33" s="93" t="s">
        <v>240</v>
      </c>
      <c r="G33">
        <v>6</v>
      </c>
      <c r="N33" s="93" t="s">
        <v>230</v>
      </c>
      <c r="O33">
        <v>2</v>
      </c>
    </row>
    <row r="34" spans="6:15" x14ac:dyDescent="0.25">
      <c r="F34" s="93" t="s">
        <v>177</v>
      </c>
      <c r="G34">
        <v>1</v>
      </c>
      <c r="N34" s="93" t="s">
        <v>228</v>
      </c>
      <c r="O34">
        <v>2</v>
      </c>
    </row>
    <row r="35" spans="6:15" x14ac:dyDescent="0.25">
      <c r="F35" s="93" t="s">
        <v>206</v>
      </c>
      <c r="G35">
        <v>8</v>
      </c>
      <c r="N35" s="93" t="s">
        <v>69</v>
      </c>
      <c r="O35">
        <v>9</v>
      </c>
    </row>
    <row r="36" spans="6:15" x14ac:dyDescent="0.25">
      <c r="F36" s="93" t="s">
        <v>304</v>
      </c>
      <c r="G36">
        <v>2</v>
      </c>
      <c r="N36" s="93" t="s">
        <v>50</v>
      </c>
      <c r="O36">
        <v>5</v>
      </c>
    </row>
    <row r="37" spans="6:15" x14ac:dyDescent="0.25">
      <c r="F37" s="93" t="s">
        <v>285</v>
      </c>
      <c r="G37">
        <v>2</v>
      </c>
      <c r="N37" s="93" t="s">
        <v>74</v>
      </c>
      <c r="O37">
        <v>3</v>
      </c>
    </row>
    <row r="38" spans="6:15" x14ac:dyDescent="0.25">
      <c r="F38" s="93" t="s">
        <v>77</v>
      </c>
      <c r="G38">
        <v>8</v>
      </c>
      <c r="N38" s="93" t="s">
        <v>108</v>
      </c>
      <c r="O38">
        <v>5</v>
      </c>
    </row>
    <row r="39" spans="6:15" x14ac:dyDescent="0.25">
      <c r="F39" s="88" t="s">
        <v>25</v>
      </c>
      <c r="N39" s="93" t="s">
        <v>203</v>
      </c>
      <c r="O39">
        <v>7</v>
      </c>
    </row>
    <row r="40" spans="6:15" x14ac:dyDescent="0.25">
      <c r="F40" s="93" t="s">
        <v>193</v>
      </c>
      <c r="G40">
        <v>2</v>
      </c>
      <c r="N40" s="93" t="s">
        <v>206</v>
      </c>
      <c r="O40">
        <v>3</v>
      </c>
    </row>
    <row r="41" spans="6:15" x14ac:dyDescent="0.25">
      <c r="F41" s="93" t="s">
        <v>72</v>
      </c>
      <c r="G41">
        <v>10</v>
      </c>
      <c r="N41" s="93" t="s">
        <v>308</v>
      </c>
      <c r="O41">
        <v>1</v>
      </c>
    </row>
    <row r="42" spans="6:15" x14ac:dyDescent="0.25">
      <c r="F42" s="93" t="s">
        <v>68</v>
      </c>
      <c r="G42">
        <v>18</v>
      </c>
      <c r="N42" s="93" t="s">
        <v>122</v>
      </c>
      <c r="O42">
        <v>8</v>
      </c>
    </row>
    <row r="43" spans="6:15" x14ac:dyDescent="0.25">
      <c r="F43" s="93" t="s">
        <v>303</v>
      </c>
      <c r="G43">
        <v>1</v>
      </c>
      <c r="N43" s="88" t="s">
        <v>224</v>
      </c>
    </row>
    <row r="44" spans="6:15" x14ac:dyDescent="0.25">
      <c r="F44" s="93" t="s">
        <v>58</v>
      </c>
      <c r="G44">
        <v>16</v>
      </c>
      <c r="N44" s="93" t="s">
        <v>76</v>
      </c>
      <c r="O44">
        <v>2</v>
      </c>
    </row>
    <row r="45" spans="6:15" x14ac:dyDescent="0.25">
      <c r="F45" s="93" t="s">
        <v>242</v>
      </c>
      <c r="G45">
        <v>2</v>
      </c>
      <c r="N45" s="28" t="s">
        <v>246</v>
      </c>
      <c r="O45">
        <v>183</v>
      </c>
    </row>
    <row r="46" spans="6:15" x14ac:dyDescent="0.25">
      <c r="F46" s="93" t="s">
        <v>194</v>
      </c>
      <c r="G46">
        <v>2</v>
      </c>
    </row>
    <row r="47" spans="6:15" x14ac:dyDescent="0.25">
      <c r="F47" s="93" t="s">
        <v>106</v>
      </c>
      <c r="G47">
        <v>4</v>
      </c>
    </row>
    <row r="48" spans="6:15" x14ac:dyDescent="0.25">
      <c r="F48" s="93" t="s">
        <v>211</v>
      </c>
      <c r="G48">
        <v>1</v>
      </c>
    </row>
    <row r="49" spans="6:7" x14ac:dyDescent="0.25">
      <c r="F49" s="93" t="s">
        <v>315</v>
      </c>
      <c r="G49">
        <v>2</v>
      </c>
    </row>
    <row r="50" spans="6:7" x14ac:dyDescent="0.25">
      <c r="F50" s="93" t="s">
        <v>227</v>
      </c>
      <c r="G50">
        <v>1</v>
      </c>
    </row>
    <row r="51" spans="6:7" x14ac:dyDescent="0.25">
      <c r="F51" s="93" t="s">
        <v>17</v>
      </c>
      <c r="G51">
        <v>2</v>
      </c>
    </row>
    <row r="52" spans="6:7" x14ac:dyDescent="0.25">
      <c r="F52" s="93" t="s">
        <v>76</v>
      </c>
      <c r="G52">
        <v>5</v>
      </c>
    </row>
    <row r="53" spans="6:7" x14ac:dyDescent="0.25">
      <c r="F53" s="93" t="s">
        <v>236</v>
      </c>
      <c r="G53">
        <v>2</v>
      </c>
    </row>
    <row r="54" spans="6:7" x14ac:dyDescent="0.25">
      <c r="F54" s="93" t="s">
        <v>195</v>
      </c>
      <c r="G54">
        <v>2</v>
      </c>
    </row>
    <row r="55" spans="6:7" x14ac:dyDescent="0.25">
      <c r="F55" s="93" t="s">
        <v>66</v>
      </c>
      <c r="G55">
        <v>14</v>
      </c>
    </row>
    <row r="56" spans="6:7" x14ac:dyDescent="0.25">
      <c r="F56" s="93" t="s">
        <v>185</v>
      </c>
      <c r="G56">
        <v>2</v>
      </c>
    </row>
    <row r="57" spans="6:7" x14ac:dyDescent="0.25">
      <c r="F57" s="93" t="s">
        <v>238</v>
      </c>
      <c r="G57">
        <v>2</v>
      </c>
    </row>
    <row r="58" spans="6:7" x14ac:dyDescent="0.25">
      <c r="F58" s="93" t="s">
        <v>230</v>
      </c>
      <c r="G58">
        <v>2</v>
      </c>
    </row>
    <row r="59" spans="6:7" x14ac:dyDescent="0.25">
      <c r="F59" s="93" t="s">
        <v>229</v>
      </c>
      <c r="G59">
        <v>2</v>
      </c>
    </row>
    <row r="60" spans="6:7" x14ac:dyDescent="0.25">
      <c r="F60" s="93" t="s">
        <v>84</v>
      </c>
      <c r="G60">
        <v>14</v>
      </c>
    </row>
    <row r="61" spans="6:7" x14ac:dyDescent="0.25">
      <c r="F61" s="93" t="s">
        <v>69</v>
      </c>
      <c r="G61">
        <v>15</v>
      </c>
    </row>
    <row r="62" spans="6:7" x14ac:dyDescent="0.25">
      <c r="F62" s="93" t="s">
        <v>140</v>
      </c>
      <c r="G62">
        <v>14</v>
      </c>
    </row>
    <row r="63" spans="6:7" x14ac:dyDescent="0.25">
      <c r="F63" s="93" t="s">
        <v>196</v>
      </c>
      <c r="G63">
        <v>2</v>
      </c>
    </row>
    <row r="64" spans="6:7" x14ac:dyDescent="0.25">
      <c r="F64" s="93" t="s">
        <v>125</v>
      </c>
      <c r="G64">
        <v>15</v>
      </c>
    </row>
    <row r="65" spans="6:7" x14ac:dyDescent="0.25">
      <c r="F65" s="93" t="s">
        <v>202</v>
      </c>
      <c r="G65">
        <v>2</v>
      </c>
    </row>
    <row r="66" spans="6:7" x14ac:dyDescent="0.25">
      <c r="F66" s="93" t="s">
        <v>312</v>
      </c>
      <c r="G66">
        <v>1</v>
      </c>
    </row>
    <row r="67" spans="6:7" x14ac:dyDescent="0.25">
      <c r="F67" s="93" t="s">
        <v>198</v>
      </c>
      <c r="G67">
        <v>2</v>
      </c>
    </row>
    <row r="68" spans="6:7" x14ac:dyDescent="0.25">
      <c r="F68" s="93" t="s">
        <v>85</v>
      </c>
      <c r="G68">
        <v>10</v>
      </c>
    </row>
    <row r="69" spans="6:7" x14ac:dyDescent="0.25">
      <c r="F69" s="93" t="s">
        <v>71</v>
      </c>
      <c r="G69">
        <v>8</v>
      </c>
    </row>
    <row r="70" spans="6:7" x14ac:dyDescent="0.25">
      <c r="F70" s="93" t="s">
        <v>322</v>
      </c>
      <c r="G70">
        <v>2</v>
      </c>
    </row>
    <row r="71" spans="6:7" x14ac:dyDescent="0.25">
      <c r="F71" s="93" t="s">
        <v>70</v>
      </c>
      <c r="G71">
        <v>7</v>
      </c>
    </row>
    <row r="72" spans="6:7" x14ac:dyDescent="0.25">
      <c r="F72" s="93" t="s">
        <v>50</v>
      </c>
      <c r="G72">
        <v>25</v>
      </c>
    </row>
    <row r="73" spans="6:7" x14ac:dyDescent="0.25">
      <c r="F73" s="93" t="s">
        <v>74</v>
      </c>
      <c r="G73">
        <v>1</v>
      </c>
    </row>
    <row r="74" spans="6:7" x14ac:dyDescent="0.25">
      <c r="F74" s="93" t="s">
        <v>108</v>
      </c>
      <c r="G74">
        <v>2</v>
      </c>
    </row>
    <row r="75" spans="6:7" x14ac:dyDescent="0.25">
      <c r="F75" s="93" t="s">
        <v>65</v>
      </c>
      <c r="G75">
        <v>12</v>
      </c>
    </row>
    <row r="76" spans="6:7" x14ac:dyDescent="0.25">
      <c r="F76" s="93" t="s">
        <v>241</v>
      </c>
      <c r="G76">
        <v>2</v>
      </c>
    </row>
    <row r="77" spans="6:7" x14ac:dyDescent="0.25">
      <c r="F77" s="93" t="s">
        <v>293</v>
      </c>
      <c r="G77">
        <v>2</v>
      </c>
    </row>
    <row r="78" spans="6:7" x14ac:dyDescent="0.25">
      <c r="F78" s="93" t="s">
        <v>225</v>
      </c>
      <c r="G78">
        <v>2</v>
      </c>
    </row>
    <row r="79" spans="6:7" x14ac:dyDescent="0.25">
      <c r="F79" s="93" t="s">
        <v>203</v>
      </c>
      <c r="G79">
        <v>2</v>
      </c>
    </row>
    <row r="80" spans="6:7" x14ac:dyDescent="0.25">
      <c r="F80" s="93" t="s">
        <v>197</v>
      </c>
      <c r="G80">
        <v>2</v>
      </c>
    </row>
    <row r="81" spans="6:7" x14ac:dyDescent="0.25">
      <c r="F81" s="93" t="s">
        <v>206</v>
      </c>
      <c r="G81">
        <v>2</v>
      </c>
    </row>
    <row r="82" spans="6:7" x14ac:dyDescent="0.25">
      <c r="F82" s="93" t="s">
        <v>77</v>
      </c>
      <c r="G82">
        <v>1</v>
      </c>
    </row>
    <row r="83" spans="6:7" x14ac:dyDescent="0.25">
      <c r="F83" s="88" t="s">
        <v>224</v>
      </c>
    </row>
    <row r="84" spans="6:7" x14ac:dyDescent="0.25">
      <c r="F84" s="93" t="s">
        <v>68</v>
      </c>
      <c r="G84">
        <v>3</v>
      </c>
    </row>
    <row r="85" spans="6:7" x14ac:dyDescent="0.25">
      <c r="F85" s="93" t="s">
        <v>125</v>
      </c>
      <c r="G85">
        <v>3</v>
      </c>
    </row>
    <row r="86" spans="6:7" x14ac:dyDescent="0.25">
      <c r="F86" s="28" t="s">
        <v>246</v>
      </c>
      <c r="G86">
        <v>386</v>
      </c>
    </row>
  </sheetData>
  <pageMargins left="0.7" right="0.7" top="0.75" bottom="0.75" header="0.3" footer="0.3"/>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1654412B034346B355B45532761EC2" ma:contentTypeVersion="2" ma:contentTypeDescription="Create a new document." ma:contentTypeScope="" ma:versionID="aa0a0c8033090cce71da0558cb3bcbf6">
  <xsd:schema xmlns:xsd="http://www.w3.org/2001/XMLSchema" xmlns:xs="http://www.w3.org/2001/XMLSchema" xmlns:p="http://schemas.microsoft.com/office/2006/metadata/properties" xmlns:ns2="0a58cddf-bb7f-4384-a49a-5e67da560f4c" targetNamespace="http://schemas.microsoft.com/office/2006/metadata/properties" ma:root="true" ma:fieldsID="ad48d8cb1ae5a3e14485df0a9929115e" ns2:_="">
    <xsd:import namespace="0a58cddf-bb7f-4384-a49a-5e67da560f4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58cddf-bb7f-4384-a49a-5e67da560f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949F9F-3B7B-411E-BF82-48367F997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58cddf-bb7f-4384-a49a-5e67da560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160A4F-EF91-4BAB-A048-DE36BA966682}">
  <ds:schemaRefs>
    <ds:schemaRef ds:uri="http://purl.org/dc/dcmitype/"/>
    <ds:schemaRef ds:uri="http://purl.org/dc/terms/"/>
    <ds:schemaRef ds:uri="http://schemas.microsoft.com/office/2006/documentManagement/types"/>
    <ds:schemaRef ds:uri="http://schemas.microsoft.com/office/infopath/2007/PartnerControls"/>
    <ds:schemaRef ds:uri="http://www.w3.org/XML/1998/namespace"/>
    <ds:schemaRef ds:uri="0a58cddf-bb7f-4384-a49a-5e67da560f4c"/>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DAC649D-6C6A-4C2F-B00A-A1D6994AA9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PVT</vt:lpstr>
      <vt:lpstr>Summary</vt:lpstr>
      <vt:lpstr>Active Log</vt:lpstr>
      <vt:lpstr># of closed request</vt:lpstr>
      <vt:lpstr>Months</vt:lpstr>
      <vt:lpstr>Request+bar graph data</vt:lpstr>
      <vt:lpstr>Pie data</vt:lpstr>
      <vt:lpstr>Department data</vt:lpstr>
      <vt:lpstr>Summary!Print_Area</vt:lpstr>
    </vt:vector>
  </TitlesOfParts>
  <Manager/>
  <Company>General Atomics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Borges, Ericka</dc:creator>
  <cp:keywords/>
  <dc:description/>
  <cp:lastModifiedBy>14158</cp:lastModifiedBy>
  <cp:revision/>
  <cp:lastPrinted>2023-05-31T22:08:57Z</cp:lastPrinted>
  <dcterms:created xsi:type="dcterms:W3CDTF">2020-10-08T22:16:47Z</dcterms:created>
  <dcterms:modified xsi:type="dcterms:W3CDTF">2023-08-17T21:57:43Z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0x0101006D1654412B034346B355B45532761EC2</vt:lpwstr>
  </property>
</Properties>
</file>