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6ef274aa2f3171/Attachments/"/>
    </mc:Choice>
  </mc:AlternateContent>
  <xr:revisionPtr revIDLastSave="0" documentId="8_{603984E2-3EDF-416E-B061-7EE9B2A297B6}" xr6:coauthVersionLast="47" xr6:coauthVersionMax="47" xr10:uidLastSave="{00000000-0000-0000-0000-000000000000}"/>
  <bookViews>
    <workbookView xWindow="-108" yWindow="-108" windowWidth="23256" windowHeight="12456" tabRatio="797" xr2:uid="{00000000-000D-0000-FFFF-FFFF00000000}"/>
  </bookViews>
  <sheets>
    <sheet name="Crowdfunding" sheetId="1" r:id="rId1"/>
    <sheet name="First Pivot" sheetId="2" r:id="rId2"/>
    <sheet name="Second Pivot" sheetId="3" r:id="rId3"/>
    <sheet name="Third Pivot" sheetId="7" r:id="rId4"/>
    <sheet name="Outcome based on goal" sheetId="9" r:id="rId5"/>
    <sheet name="Stats" sheetId="10" r:id="rId6"/>
  </sheets>
  <definedNames>
    <definedName name="_xlnm._FilterDatabase" localSheetId="0" hidden="1">Crowdfunding!$A$1:$T$1001</definedName>
    <definedName name="_xlchart.v1.0" hidden="1">Stats!$A$2:$A$566</definedName>
    <definedName name="_xlchart.v1.1" hidden="1">Stats!$B$1</definedName>
    <definedName name="_xlchart.v1.2" hidden="1">Stats!$B$2:$B$566</definedName>
    <definedName name="_xlchart.v1.3" hidden="1">Stats!$A$2:$A$566</definedName>
    <definedName name="_xlchart.v1.4" hidden="1">Stats!$B$1</definedName>
    <definedName name="_xlchart.v1.5" hidden="1">Stats!$B$2:$B$566</definedName>
    <definedName name="_xlcn.WorksheetConnection_CrowdfundingAT1" hidden="1">Crowdfunding!$A:$T</definedName>
  </definedNames>
  <calcPr calcId="191029" concurrentCalc="0"/>
  <pivotCaches>
    <pivotCache cacheId="11" r:id="rId7"/>
    <pivotCache cacheId="13" r:id="rId8"/>
    <pivotCache cacheId="68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0" l="1"/>
  <c r="K2" i="10"/>
  <c r="J3" i="10"/>
  <c r="J2" i="10"/>
  <c r="M3" i="10"/>
  <c r="M2" i="10"/>
  <c r="L3" i="10"/>
  <c r="L2" i="10"/>
  <c r="I3" i="10"/>
  <c r="I2" i="10"/>
  <c r="H3" i="10"/>
  <c r="H2" i="10"/>
  <c r="D3" i="9"/>
  <c r="B3" i="9"/>
  <c r="C3" i="9"/>
  <c r="E3" i="9"/>
  <c r="H3" i="9"/>
  <c r="D4" i="9"/>
  <c r="B4" i="9"/>
  <c r="C4" i="9"/>
  <c r="E4" i="9"/>
  <c r="H4" i="9"/>
  <c r="D5" i="9"/>
  <c r="B5" i="9"/>
  <c r="C5" i="9"/>
  <c r="E5" i="9"/>
  <c r="H5" i="9"/>
  <c r="D6" i="9"/>
  <c r="B6" i="9"/>
  <c r="C6" i="9"/>
  <c r="E6" i="9"/>
  <c r="H6" i="9"/>
  <c r="D7" i="9"/>
  <c r="B7" i="9"/>
  <c r="C7" i="9"/>
  <c r="E7" i="9"/>
  <c r="H7" i="9"/>
  <c r="D8" i="9"/>
  <c r="B8" i="9"/>
  <c r="C8" i="9"/>
  <c r="E8" i="9"/>
  <c r="H8" i="9"/>
  <c r="D9" i="9"/>
  <c r="B9" i="9"/>
  <c r="C9" i="9"/>
  <c r="E9" i="9"/>
  <c r="H9" i="9"/>
  <c r="D10" i="9"/>
  <c r="B10" i="9"/>
  <c r="C10" i="9"/>
  <c r="E10" i="9"/>
  <c r="H10" i="9"/>
  <c r="D11" i="9"/>
  <c r="B11" i="9"/>
  <c r="C11" i="9"/>
  <c r="E11" i="9"/>
  <c r="H11" i="9"/>
  <c r="D12" i="9"/>
  <c r="B12" i="9"/>
  <c r="C12" i="9"/>
  <c r="E12" i="9"/>
  <c r="H12" i="9"/>
  <c r="D13" i="9"/>
  <c r="B13" i="9"/>
  <c r="C13" i="9"/>
  <c r="E13" i="9"/>
  <c r="H13" i="9"/>
  <c r="D2" i="9"/>
  <c r="B2" i="9"/>
  <c r="C2" i="9"/>
  <c r="E2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B1F6DC-84FB-488B-AF86-0A269ABF519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3B05CE3-8912-4395-9D9E-F1DA539BDDF0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parent catego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<sst xmlns="http://schemas.openxmlformats.org/spreadsheetml/2006/main" count="9060" uniqueCount="2112">
  <si>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</si>
  <si>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</si>
  <si>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</si>
  <si>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</si>
  <si>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</si>
  <si>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</si>
  <si>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</si>
  <si>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</si>
  <si>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</si>
  <si>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</si>
  <si>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</si>
  <si>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</si>
  <si>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</si>
  <si>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</si>
  <si>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</si>
  <si>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</si>
  <si>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</si>
  <si>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</si>
  <si>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</si>
  <si>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</si>
  <si>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</si>
  <si>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</si>
  <si>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</si>
  <si>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</si>
  <si>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</si>
  <si>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</si>
  <si>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</si>
  <si>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</si>
  <si>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</si>
  <si>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</si>
  <si>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</si>
  <si>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</si>
  <si>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</si>
  <si>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</si>
  <si>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</si>
  <si>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</si>
  <si>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</si>
  <si>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</si>
  <si>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</si>
  <si>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</si>
  <si>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</si>
  <si>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</si>
  <si>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</si>
  <si>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</si>
  <si>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</si>
  <si>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</si>
  <si>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</si>
  <si>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</si>
  <si>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</si>
  <si>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</si>
  <si>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</si>
  <si>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</si>
  <si>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</si>
  <si>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</si>
  <si>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</si>
  <si>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</si>
  <si>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</si>
  <si>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</si>
  <si>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</si>
  <si>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</si>
  <si>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</si>
  <si>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</si>
  <si>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</si>
  <si>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</si>
  <si>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</si>
  <si>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</si>
  <si>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</si>
  <si>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</si>
  <si>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</si>
  <si>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</si>
  <si>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</si>
  <si>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</si>
  <si>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</si>
  <si>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</si>
  <si>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</si>
  <si>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</si>
  <si>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</si>
  <si>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</si>
  <si>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</si>
  <si>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</si>
  <si>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</si>
  <si>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</si>
  <si>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</si>
  <si>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</si>
  <si>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</si>
  <si>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</si>
  <si>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</si>
  <si>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</si>
  <si>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</si>
  <si>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</si>
  <si>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</si>
  <si>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</si>
  <si>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</si>
  <si>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</si>
  <si>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</si>
  <si>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</si>
  <si>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</si>
  <si>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</si>
  <si>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</si>
  <si>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</si>
  <si>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</si>
  <si>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</si>
  <si>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</si>
  <si>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</si>
  <si>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</si>
  <si>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</si>
  <si>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</si>
  <si>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</si>
  <si>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</si>
  <si>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</si>
  <si>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</si>
  <si>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</si>
  <si>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</si>
  <si>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</si>
  <si>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</si>
  <si>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</si>
  <si>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</si>
  <si>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</si>
  <si>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</si>
  <si>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</si>
  <si>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</si>
  <si>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</si>
  <si>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</si>
  <si>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</si>
  <si>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</si>
  <si>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</si>
  <si>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</si>
  <si>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</si>
  <si>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</si>
  <si>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</si>
  <si>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</si>
  <si>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</si>
  <si>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</si>
  <si>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</si>
  <si>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</si>
  <si>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</si>
  <si>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</si>
  <si>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</si>
  <si>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</si>
  <si>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</si>
  <si>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</si>
  <si>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</si>
  <si>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</si>
  <si>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</si>
  <si>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</si>
  <si>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</si>
  <si>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</si>
  <si>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</si>
  <si>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</si>
  <si>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</si>
  <si>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</si>
  <si>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</si>
  <si>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</si>
  <si>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</si>
  <si>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</si>
  <si>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</si>
  <si>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</si>
  <si>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</si>
  <si>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</si>
  <si>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</si>
  <si>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</si>
  <si>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</si>
  <si>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</si>
  <si>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</si>
  <si>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</si>
  <si>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</si>
  <si>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</si>
  <si>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</si>
  <si>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</si>
  <si>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</si>
  <si>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</si>
  <si>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</si>
  <si>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</si>
  <si>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</si>
  <si>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</si>
  <si>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</si>
  <si>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</si>
  <si>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</si>
  <si>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</si>
  <si>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</si>
  <si>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</si>
  <si>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</si>
  <si>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</si>
  <si>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</si>
  <si>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</si>
  <si>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</si>
  <si>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</si>
  <si>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</si>
  <si>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</si>
  <si>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</si>
  <si>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</si>
  <si>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</si>
  <si>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</si>
  <si>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</si>
  <si>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</si>
  <si>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</si>
  <si>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</si>
  <si>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</si>
  <si>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</si>
  <si>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</si>
  <si>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</si>
  <si>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</si>
  <si>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</si>
  <si>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</si>
  <si>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</si>
  <si>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</si>
  <si>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</si>
  <si>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</si>
  <si>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</si>
  <si>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</si>
  <si>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</si>
  <si>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</si>
  <si>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</si>
  <si>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</si>
  <si>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</si>
  <si>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</si>
  <si>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</si>
  <si>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</si>
  <si>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</si>
  <si>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</si>
  <si>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</si>
  <si>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</si>
  <si>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</si>
  <si>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</si>
  <si>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</si>
  <si>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</si>
  <si>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</si>
  <si>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</si>
  <si>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</si>
  <si>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</si>
  <si>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</si>
  <si>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</si>
  <si>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</si>
  <si>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</si>
  <si>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</si>
  <si>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</si>
  <si>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</si>
  <si>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</si>
  <si>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</si>
  <si>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</si>
  <si>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</si>
  <si>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</si>
  <si>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</si>
  <si>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</si>
  <si>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</si>
  <si>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</si>
  <si>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</si>
  <si>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</si>
  <si>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</si>
  <si>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</si>
  <si>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</si>
  <si>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</si>
  <si>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</si>
  <si>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</si>
  <si>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</si>
  <si>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</si>
  <si>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</si>
  <si>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</si>
  <si>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</si>
  <si>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</si>
  <si>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</si>
  <si>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</si>
  <si>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</si>
  <si>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</si>
  <si>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</si>
  <si>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</si>
  <si>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</si>
  <si>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</si>
  <si>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</si>
  <si>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</si>
  <si>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</si>
  <si>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</si>
  <si>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</si>
  <si>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</si>
  <si>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</si>
  <si>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</si>
  <si>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</si>
  <si>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</si>
  <si>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</si>
  <si>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</si>
  <si>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</si>
  <si>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</si>
  <si>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</si>
  <si>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</si>
  <si>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</si>
  <si>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</si>
  <si>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</si>
  <si>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</si>
  <si>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</si>
  <si>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</si>
  <si>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</si>
  <si>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</si>
  <si>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</si>
  <si>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</si>
  <si>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</si>
  <si>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</si>
  <si>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</si>
  <si>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</si>
  <si>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</si>
  <si>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</si>
  <si>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</si>
  <si>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</si>
  <si>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</si>
  <si>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</si>
  <si>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</si>
  <si>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</si>
  <si>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</si>
  <si>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</si>
  <si>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</si>
  <si>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</si>
  <si>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</si>
  <si>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</si>
  <si>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</si>
  <si>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</si>
  <si>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</si>
  <si>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</si>
  <si>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</si>
  <si>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</si>
  <si>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</si>
  <si>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</si>
  <si>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</si>
  <si>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</si>
  <si>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</si>
  <si>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</si>
  <si>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</si>
  <si>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</si>
  <si>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</si>
  <si>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</si>
  <si>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</si>
  <si>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</si>
  <si>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</si>
  <si>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</si>
  <si>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</si>
  <si>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</si>
  <si>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</si>
  <si>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</si>
  <si>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</si>
  <si>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</si>
  <si>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</si>
  <si>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</si>
  <si>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</si>
  <si>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</si>
  <si>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</si>
  <si>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</si>
  <si>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</si>
  <si>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</si>
  <si>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</si>
  <si>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</si>
  <si>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</si>
  <si>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</si>
  <si>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</si>
  <si>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</si>
  <si>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</si>
  <si>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</si>
  <si>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</si>
  <si>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</si>
  <si>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</si>
  <si>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</si>
  <si>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</si>
  <si>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</si>
  <si>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</si>
  <si>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</si>
  <si>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</si>
  <si>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</si>
  <si>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</si>
  <si>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</si>
  <si>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</si>
  <si>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</si>
  <si>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</si>
  <si>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</si>
  <si>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</si>
  <si>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</si>
  <si>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</si>
  <si>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</si>
  <si>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</si>
  <si>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</si>
  <si>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</si>
  <si>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</si>
  <si>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</si>
  <si>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</si>
  <si>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</si>
  <si>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</si>
  <si>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</si>
  <si>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</si>
  <si>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</si>
  <si>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</si>
  <si>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</si>
  <si>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</si>
  <si>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</si>
  <si>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</si>
  <si>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</si>
  <si>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</si>
  <si>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</si>
  <si>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</si>
  <si>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</si>
  <si>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</si>
  <si>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</si>
  <si>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</si>
  <si>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</si>
  <si>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</si>
  <si>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</si>
  <si>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</si>
  <si>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</si>
  <si>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</si>
  <si>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</si>
  <si>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</si>
  <si>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</si>
  <si>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</si>
  <si>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</si>
  <si>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</si>
  <si>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</si>
  <si>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</si>
  <si>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</si>
  <si>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</si>
  <si>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</si>
  <si>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</si>
  <si>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</si>
  <si>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</si>
  <si>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</si>
  <si>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</si>
  <si>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</si>
  <si>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</si>
  <si>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</si>
  <si>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</si>
  <si>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</si>
  <si>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</si>
  <si>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</si>
  <si>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</si>
  <si>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</si>
  <si>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</si>
  <si>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</si>
  <si>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</si>
  <si>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</si>
  <si>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</si>
  <si>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</si>
  <si>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</si>
  <si>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</si>
  <si>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</si>
  <si>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</si>
  <si>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</si>
  <si>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</si>
  <si>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</si>
  <si>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</si>
  <si>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</si>
  <si>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</si>
  <si>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</si>
  <si>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</si>
  <si>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</si>
  <si>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</si>
  <si>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</si>
  <si>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</si>
  <si>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</si>
  <si>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</si>
  <si>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</si>
  <si>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</si>
  <si>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</si>
  <si>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</si>
  <si>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</si>
  <si>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</si>
  <si>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</si>
  <si>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</si>
  <si>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</si>
  <si>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</si>
  <si>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</si>
  <si>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</si>
  <si>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</si>
  <si>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</si>
  <si>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</si>
  <si>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</si>
  <si>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</si>
  <si>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</si>
  <si>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</si>
  <si>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</si>
  <si>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</si>
  <si>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</si>
  <si>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</si>
  <si>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</si>
  <si>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</si>
  <si>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</si>
  <si>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</si>
  <si>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</si>
  <si>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</si>
  <si>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</si>
  <si>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</si>
  <si>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</si>
  <si>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</si>
  <si>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</si>
  <si>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</si>
  <si>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</si>
  <si>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</si>
  <si>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</si>
  <si>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</si>
  <si>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</si>
  <si>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</si>
  <si>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</si>
  <si>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</si>
  <si>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</si>
  <si>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</si>
  <si>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</si>
  <si>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</si>
  <si>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</si>
  <si>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</si>
  <si>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</si>
  <si>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</si>
  <si>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</si>
  <si>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</si>
  <si>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</si>
  <si>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</si>
  <si>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</si>
  <si>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</si>
  <si>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</si>
  <si>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</si>
  <si>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</si>
  <si>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</si>
  <si>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</si>
  <si>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</si>
  <si>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</si>
  <si>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</si>
  <si>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</si>
  <si>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</si>
  <si>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</si>
  <si>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</si>
  <si>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</si>
  <si>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</si>
  <si>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</si>
  <si>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</si>
  <si>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</si>
  <si>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</si>
  <si>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</si>
  <si>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</si>
  <si>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</si>
  <si>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</si>
  <si>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</si>
  <si>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</si>
  <si>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</si>
  <si>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</si>
  <si>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</si>
  <si>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</si>
  <si>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</si>
  <si>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</si>
  <si>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</si>
  <si>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</si>
  <si>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</si>
  <si>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</si>
  <si>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</si>
  <si>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</si>
  <si>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</si>
  <si>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</si>
  <si>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</si>
  <si>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</si>
  <si>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</si>
  <si>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</si>
  <si>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</si>
  <si>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</si>
  <si>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</si>
  <si>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</si>
  <si>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</si>
  <si>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</si>
  <si>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</si>
  <si>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</si>
  <si>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</si>
  <si>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</si>
  <si>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</si>
  <si>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</si>
  <si>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</si>
  <si>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</si>
  <si>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</si>
  <si>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</si>
  <si>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</si>
  <si>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</si>
  <si>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</si>
  <si>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</si>
  <si>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</si>
  <si>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</si>
  <si>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</si>
  <si>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</si>
  <si>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</si>
  <si>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</si>
  <si>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</si>
  <si>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</si>
  <si>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</si>
  <si>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</si>
  <si>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</si>
  <si>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</si>
  <si>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</si>
  <si>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</si>
  <si>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</si>
  <si>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</si>
  <si>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</si>
  <si>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</si>
  <si>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</si>
  <si>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</si>
  <si>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</si>
  <si>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</si>
  <si>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</si>
  <si>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</si>
  <si>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</si>
  <si>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</si>
  <si>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</si>
  <si>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</si>
  <si>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</si>
  <si>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</si>
  <si>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</si>
  <si>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</si>
  <si>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</si>
  <si>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</si>
  <si>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</si>
  <si>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</si>
  <si>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</si>
  <si>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</si>
  <si>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</si>
  <si>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</si>
  <si>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</si>
  <si>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</si>
  <si>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</si>
  <si>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</si>
  <si>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</si>
  <si>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</si>
  <si>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</si>
  <si>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</si>
  <si>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</si>
  <si>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</si>
  <si>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</si>
  <si>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</si>
  <si>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</si>
  <si>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</si>
  <si>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</si>
  <si>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</si>
  <si>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</si>
  <si>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</si>
  <si>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</si>
  <si>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</si>
  <si>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</si>
  <si>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</si>
  <si>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</si>
  <si>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</si>
  <si>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</si>
  <si>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</si>
  <si>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</si>
  <si>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</si>
  <si>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</si>
  <si>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</si>
  <si>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</si>
  <si>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</si>
  <si>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</si>
  <si>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</si>
  <si>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</si>
  <si>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</si>
  <si>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</si>
  <si>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</si>
  <si>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</si>
  <si>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</si>
  <si>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</si>
  <si>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</si>
  <si>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</si>
  <si>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</si>
  <si>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</si>
  <si>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</si>
  <si>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</si>
  <si>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</si>
  <si>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</si>
  <si>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</si>
  <si>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</si>
  <si>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</si>
  <si>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</si>
  <si>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</si>
  <si>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</si>
  <si>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</si>
  <si>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</si>
  <si>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</si>
  <si>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</si>
  <si>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</si>
  <si>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</si>
  <si>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</si>
  <si>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</si>
  <si>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</si>
  <si>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</si>
  <si>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</si>
  <si>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</si>
  <si>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</si>
  <si>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</si>
  <si>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</si>
  <si>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</si>
  <si>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</si>
  <si>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</si>
  <si>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</si>
  <si>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</si>
  <si>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</si>
  <si>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</si>
  <si>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</si>
  <si>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</si>
  <si>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</si>
  <si>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</si>
  <si>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</si>
  <si>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</si>
  <si>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</si>
  <si>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</si>
  <si>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</si>
  <si>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</si>
  <si>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</si>
  <si>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</si>
  <si>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</si>
  <si>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</si>
  <si>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</si>
  <si>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</si>
  <si>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</si>
  <si>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</si>
  <si>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</si>
  <si>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</si>
  <si>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</si>
  <si>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</si>
  <si>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</si>
  <si>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</si>
  <si>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</si>
  <si>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</si>
  <si>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</si>
  <si>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</si>
  <si>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</si>
  <si>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</si>
  <si>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</si>
  <si>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</si>
  <si>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</si>
  <si>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</si>
  <si>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</si>
  <si>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</si>
  <si>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</si>
  <si>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</si>
  <si>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</si>
  <si>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</si>
  <si>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</si>
  <si>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</si>
  <si>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</si>
  <si>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</si>
  <si>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</si>
  <si>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</si>
  <si>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</si>
  <si>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</si>
  <si>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</si>
  <si>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</si>
  <si>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</si>
  <si>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</si>
  <si>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</si>
  <si>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</si>
  <si>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</si>
  <si>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</si>
  <si>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</si>
  <si>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</si>
  <si>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</si>
  <si>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</si>
  <si>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</si>
  <si>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</si>
  <si>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</si>
  <si>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</si>
  <si>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</si>
  <si>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</si>
  <si>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</si>
  <si>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</si>
  <si>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</si>
  <si>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</si>
  <si>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</si>
  <si>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</si>
  <si>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</si>
  <si>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</si>
  <si>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</si>
  <si>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</si>
  <si>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</si>
  <si>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</si>
  <si>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</si>
  <si>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</si>
  <si>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</si>
  <si>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</si>
  <si>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</si>
  <si>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</si>
  <si>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</si>
  <si>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</si>
  <si>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</si>
  <si>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</si>
  <si>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</si>
  <si>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</si>
  <si>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</si>
  <si>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</si>
  <si>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</si>
  <si>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</si>
  <si>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</si>
  <si>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</si>
  <si>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</si>
  <si>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</si>
  <si>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</si>
  <si>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</si>
  <si>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</si>
  <si>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</si>
  <si>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</si>
  <si>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</si>
  <si>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</si>
  <si>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</si>
  <si>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</si>
  <si>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</si>
  <si>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</si>
  <si>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</si>
  <si>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</si>
  <si>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</si>
  <si>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</si>
  <si>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</si>
  <si>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</si>
  <si>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</si>
  <si>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</si>
  <si>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</si>
  <si>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</si>
  <si>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</si>
  <si>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</si>
  <si>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</si>
  <si>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</si>
  <si>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</si>
  <si>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</si>
  <si>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</si>
  <si>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</si>
  <si>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</si>
  <si>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</si>
  <si>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</si>
  <si>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</si>
  <si>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</si>
  <si>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</si>
  <si>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</si>
  <si>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</si>
  <si>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</si>
  <si>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</si>
  <si>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</si>
  <si>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</si>
  <si>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</si>
  <si>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</si>
  <si>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</si>
  <si>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</si>
  <si>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</si>
  <si>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</si>
  <si>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</si>
  <si>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</si>
  <si>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</si>
  <si>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</si>
  <si>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</si>
  <si>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</si>
  <si>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</si>
  <si>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</si>
  <si>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</si>
  <si>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</si>
  <si>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</si>
  <si>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</si>
  <si>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</si>
  <si>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</si>
  <si>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</si>
  <si>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</si>
  <si>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</si>
  <si>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</si>
  <si>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</si>
  <si>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</si>
  <si>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</si>
  <si>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</si>
  <si>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</si>
  <si>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</si>
  <si>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</si>
  <si>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</si>
  <si>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</si>
  <si>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</si>
  <si>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</si>
  <si>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</si>
  <si>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</si>
  <si>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</si>
  <si>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</si>
  <si>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</si>
  <si>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</si>
  <si>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</si>
  <si>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</si>
  <si>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</si>
  <si>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</si>
  <si>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</si>
  <si>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</si>
  <si>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</si>
  <si>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</si>
  <si>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</si>
  <si>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</si>
  <si>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</si>
  <si>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</si>
  <si>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</si>
  <si>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</si>
  <si>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</si>
  <si>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</si>
  <si>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</si>
  <si>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</si>
  <si>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</si>
  <si>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</si>
  <si>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</si>
  <si>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</si>
  <si>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</si>
  <si>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</si>
  <si>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</si>
  <si>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</si>
  <si>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</si>
  <si>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</si>
  <si>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</si>
  <si>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</si>
  <si>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</si>
  <si>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</si>
  <si>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</si>
  <si>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</si>
  <si>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</si>
  <si>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</si>
  <si>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</si>
  <si>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</si>
  <si>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</si>
  <si>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</si>
  <si>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</si>
  <si>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</si>
  <si>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</si>
  <si>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</si>
  <si>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</si>
  <si>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</si>
  <si>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</si>
  <si>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</si>
  <si>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</si>
  <si>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</si>
  <si>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</si>
  <si>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</si>
  <si>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</si>
  <si>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</si>
  <si>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</si>
  <si>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</si>
  <si>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</si>
  <si>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</si>
  <si>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</si>
  <si>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</si>
  <si>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</si>
  <si>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</si>
  <si>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</si>
  <si>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</si>
  <si>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</si>
  <si>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</si>
  <si>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</si>
  <si>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</si>
  <si>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</si>
  <si>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</si>
  <si>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</si>
  <si>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</si>
  <si>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</si>
  <si>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</si>
  <si>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</si>
  <si>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</si>
  <si>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</si>
  <si>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</si>
  <si>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</si>
  <si>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</si>
  <si>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</si>
  <si>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</si>
  <si>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</si>
  <si>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</si>
  <si>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</si>
  <si>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</si>
  <si>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</si>
  <si>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</si>
  <si>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</si>
  <si>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</si>
  <si>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</si>
  <si>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</si>
  <si>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</si>
  <si>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</si>
  <si>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</si>
  <si>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</si>
  <si>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</si>
  <si>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</si>
  <si>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</si>
  <si>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</si>
  <si>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</si>
  <si>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</si>
  <si>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</si>
  <si>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</si>
  <si>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</si>
  <si>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</si>
  <si>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</si>
  <si>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</si>
  <si>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</si>
  <si>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</si>
  <si>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</si>
  <si>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</si>
  <si>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</si>
  <si>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</si>
  <si>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</si>
  <si>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</si>
  <si>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</si>
  <si>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</si>
  <si>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</si>
  <si>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</si>
  <si>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</si>
  <si>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</si>
  <si>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</si>
  <si>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</si>
  <si>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</si>
  <si>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</si>
  <si>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</si>
  <si>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</si>
  <si>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</si>
  <si>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</si>
  <si>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</si>
  <si>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</si>
  <si>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</si>
  <si>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</si>
  <si>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</si>
  <si>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</si>
  <si>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</si>
  <si>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</si>
  <si>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</si>
  <si>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</si>
  <si>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</si>
  <si>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</si>
  <si>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</si>
  <si>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</si>
  <si>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</si>
  <si>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</si>
  <si>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</si>
  <si>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</si>
  <si>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</si>
  <si>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</si>
  <si>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</si>
  <si>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</si>
  <si>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</si>
  <si>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</si>
  <si>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</si>
  <si>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</si>
  <si>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</si>
  <si>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</si>
  <si>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</si>
  <si>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</si>
  <si>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</si>
  <si>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</si>
  <si>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</si>
  <si>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</si>
  <si>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</si>
  <si>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</si>
  <si>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</si>
  <si>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</si>
  <si>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</si>
  <si>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</si>
  <si>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</si>
  <si>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</si>
  <si>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</si>
  <si>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</si>
  <si>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</si>
  <si>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</si>
  <si>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</si>
  <si>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</si>
  <si>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</si>
  <si>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</si>
  <si>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</si>
  <si>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</si>
  <si>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</si>
  <si>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</si>
  <si>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</si>
  <si>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</si>
  <si>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</si>
  <si>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</si>
  <si>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</si>
  <si>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</si>
  <si>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</si>
  <si>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</si>
  <si>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</si>
  <si>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</si>
  <si>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</si>
  <si>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</si>
  <si>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</si>
  <si>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</si>
  <si>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</si>
  <si>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</si>
  <si>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</si>
  <si>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</si>
  <si>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</si>
  <si>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</si>
  <si>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</si>
  <si>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</si>
  <si>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</si>
  <si>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</si>
  <si>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</si>
  <si>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</si>
  <si>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</si>
  <si>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</si>
  <si>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</si>
  <si>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</si>
  <si>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</si>
  <si>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</si>
  <si>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</si>
  <si>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</si>
  <si>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</si>
  <si>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</si>
  <si>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</si>
  <si>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</si>
  <si>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</si>
  <si>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</si>
  <si>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</si>
  <si>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</si>
  <si>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</si>
  <si>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</si>
  <si>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</si>
  <si>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</si>
  <si>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</si>
  <si>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</si>
  <si>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</si>
  <si>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</si>
  <si>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</si>
  <si>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</si>
  <si>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</si>
  <si>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</si>
  <si>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</si>
  <si>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</si>
  <si>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</si>
  <si>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</si>
  <si>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</si>
  <si>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</si>
  <si>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</si>
  <si>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</si>
  <si>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</si>
  <si>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</si>
  <si>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</si>
  <si>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</si>
  <si>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</si>
  <si>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</si>
  <si>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</si>
  <si>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</si>
  <si>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</si>
  <si>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</si>
  <si>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</si>
  <si>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</si>
  <si>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</si>
  <si>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</si>
  <si>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</si>
  <si>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</si>
  <si>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</si>
  <si>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</si>
  <si>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</si>
  <si>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</si>
  <si>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</si>
  <si>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</si>
  <si>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</si>
  <si>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</si>
  <si>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</si>
  <si>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</si>
  <si>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</si>
  <si>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</si>
  <si>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</si>
  <si>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</si>
  <si>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</si>
  <si>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</si>
  <si>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</si>
  <si>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</si>
  <si>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</si>
  <si>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</si>
  <si>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</si>
  <si>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</si>
  <si>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</si>
  <si>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</si>
  <si>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</si>
  <si>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</si>
  <si>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</si>
  <si>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</si>
  <si>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</si>
  <si>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</si>
  <si>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</si>
  <si>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</si>
  <si>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</si>
  <si>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</si>
  <si>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</si>
  <si>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</si>
  <si>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</si>
  <si>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</si>
  <si>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</si>
  <si>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</si>
  <si>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</si>
  <si>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</si>
  <si>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</si>
  <si>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</si>
  <si>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</si>
  <si>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</si>
  <si>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</si>
  <si>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</si>
  <si>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</si>
  <si>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</si>
  <si>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</si>
  <si>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</si>
  <si>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</si>
  <si>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</si>
  <si>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</si>
  <si>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</si>
  <si>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</si>
  <si>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</si>
  <si>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</si>
  <si>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</si>
  <si>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</si>
  <si>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</si>
  <si>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</si>
  <si>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</si>
  <si>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</si>
  <si>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</si>
  <si>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</si>
  <si>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</si>
  <si>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</si>
  <si>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</si>
  <si>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</si>
  <si>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</si>
  <si>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</si>
  <si>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</si>
  <si>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</si>
  <si>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</si>
  <si>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</si>
  <si>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</si>
  <si>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</si>
  <si>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</si>
  <si>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</si>
  <si>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</si>
  <si>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</si>
  <si>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</si>
  <si>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</si>
  <si>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</si>
  <si>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</si>
  <si>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</si>
  <si>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</si>
  <si>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</si>
  <si>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</si>
  <si>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</si>
  <si>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</si>
  <si>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</si>
  <si>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</si>
  <si>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</si>
  <si>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</si>
  <si>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</si>
  <si>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</si>
  <si>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</si>
  <si>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</si>
  <si>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</si>
  <si>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</si>
  <si>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</si>
  <si>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</si>
  <si>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</si>
  <si>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</si>
  <si>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</si>
  <si>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</si>
  <si>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</si>
  <si>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</si>
  <si>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</si>
  <si>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</si>
  <si>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</si>
  <si>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</si>
  <si>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</si>
  <si>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</si>
  <si>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</si>
  <si>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</si>
  <si>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</si>
  <si>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</si>
  <si>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</si>
  <si>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</si>
  <si>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</si>
  <si>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</si>
  <si>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</si>
  <si>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</si>
  <si>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</si>
  <si>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</si>
  <si>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</si>
  <si>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</si>
  <si>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</si>
  <si>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</si>
  <si>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</si>
  <si>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</si>
  <si>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</si>
  <si>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</si>
  <si>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</si>
  <si>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</si>
  <si>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</si>
  <si>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</si>
  <si>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</si>
  <si>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</si>
  <si>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</si>
  <si>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</si>
  <si>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</si>
  <si>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</si>
  <si>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</si>
  <si>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</si>
  <si>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</si>
  <si>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</si>
  <si>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</si>
  <si>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</si>
  <si>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</si>
  <si>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</si>
  <si>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</si>
  <si>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</si>
  <si>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</si>
  <si>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</si>
  <si>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</si>
  <si>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</si>
  <si>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</si>
  <si>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</si>
  <si>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</si>
  <si>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</si>
  <si>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</si>
  <si>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</si>
  <si>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</si>
  <si>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</si>
  <si>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</si>
  <si>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</si>
  <si>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</si>
  <si>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</si>
  <si>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</si>
  <si>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</si>
  <si>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</si>
  <si>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</si>
  <si>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</si>
  <si>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</si>
  <si>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</si>
  <si>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</si>
  <si>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</si>
  <si>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</si>
  <si>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</si>
  <si>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</si>
  <si>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</si>
  <si>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</si>
  <si>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</si>
  <si>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</si>
  <si>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</si>
  <si>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</si>
  <si>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</si>
  <si>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</si>
  <si>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</si>
  <si>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</si>
  <si>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</si>
  <si>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</si>
  <si>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</si>
  <si>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</si>
  <si>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</si>
  <si>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</si>
  <si>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</si>
  <si>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</si>
  <si>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</si>
  <si>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</si>
  <si>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</si>
  <si>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</si>
  <si>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</si>
  <si>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</si>
  <si>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</si>
  <si>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</si>
  <si>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</si>
  <si>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</si>
  <si>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</si>
  <si>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</si>
  <si>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</si>
  <si>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</si>
  <si>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</si>
  <si>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</si>
  <si>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</si>
  <si>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</si>
  <si>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</si>
  <si>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</si>
  <si>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</si>
  <si>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</si>
  <si>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</si>
  <si>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</si>
  <si>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</si>
  <si>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</si>
  <si>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</si>
  <si>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</si>
  <si>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</si>
  <si>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</si>
  <si>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</si>
  <si>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</si>
  <si>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</si>
  <si>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</si>
  <si>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</si>
  <si>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</si>
  <si>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</si>
  <si>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</si>
  <si>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</si>
  <si>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</si>
  <si>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</si>
  <si>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</si>
  <si>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</si>
  <si>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</si>
  <si>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</si>
  <si>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</si>
  <si>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</si>
  <si>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</si>
  <si>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</si>
  <si>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</si>
  <si>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</si>
  <si>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</si>
  <si>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</si>
  <si>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</si>
  <si>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</si>
  <si>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</si>
  <si>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</si>
  <si>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</si>
  <si>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</si>
  <si>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</si>
  <si>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</si>
  <si>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</si>
  <si>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</si>
  <si>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</si>
  <si>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</si>
  <si>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</si>
  <si>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</si>
  <si>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</si>
  <si>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</si>
  <si>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</si>
  <si>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</si>
  <si>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</si>
  <si>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</si>
  <si>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</si>
  <si>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</si>
  <si>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</si>
  <si>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</si>
  <si>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</si>
  <si>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</si>
  <si>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</si>
  <si>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</si>
  <si>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</si>
  <si>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</si>
  <si>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</si>
  <si>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</si>
  <si>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</si>
  <si>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</si>
  <si>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</si>
  <si>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</si>
  <si>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</si>
  <si>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</si>
  <si>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</si>
  <si>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</si>
  <si>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</si>
  <si>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</si>
  <si>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</si>
  <si>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</si>
  <si>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</si>
  <si>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</si>
  <si>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</si>
  <si>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</si>
  <si>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</si>
  <si>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</si>
  <si>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</si>
  <si>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</si>
  <si>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</si>
  <si>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</si>
  <si>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</si>
  <si>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</si>
  <si>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</si>
  <si>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</si>
  <si>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</si>
  <si>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</si>
  <si>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</si>
  <si>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</si>
  <si>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</si>
  <si>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</si>
  <si>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</si>
  <si>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</si>
  <si>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</si>
  <si>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</si>
  <si>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</si>
  <si>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</si>
  <si>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</si>
  <si>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</si>
  <si>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</si>
  <si>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</si>
  <si>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</si>
  <si>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</si>
  <si>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</si>
  <si>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</si>
  <si>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</si>
  <si>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</si>
  <si>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</si>
  <si>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</si>
  <si>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</si>
  <si>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</si>
  <si>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</si>
  <si>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</si>
  <si>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</si>
  <si>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</si>
  <si>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</si>
  <si>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</si>
  <si>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</si>
  <si>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</si>
  <si>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</si>
  <si>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</si>
  <si>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</si>
  <si>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</si>
  <si>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</si>
  <si>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</si>
  <si>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</si>
  <si>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</si>
  <si>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</si>
  <si>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</si>
  <si>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</si>
  <si>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</si>
  <si>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</si>
  <si>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</si>
  <si>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</si>
  <si>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</si>
  <si>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</si>
  <si>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</si>
  <si>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</si>
  <si>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</si>
  <si>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</si>
  <si>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</si>
  <si>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</si>
  <si>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</si>
  <si>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</si>
  <si>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</si>
  <si>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</si>
  <si>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</si>
  <si>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</si>
  <si>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</si>
  <si>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</si>
  <si>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</si>
  <si>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</si>
  <si>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</si>
  <si>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</si>
  <si>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</si>
  <si>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</si>
  <si>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</si>
  <si>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</si>
  <si>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</si>
  <si>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</si>
  <si>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</si>
  <si>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</si>
  <si>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</si>
  <si>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</si>
  <si>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</si>
  <si>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</si>
  <si>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</si>
  <si>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</si>
  <si>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</si>
  <si>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</si>
  <si>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</si>
  <si>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</si>
  <si>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</si>
  <si>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</si>
  <si>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</si>
  <si>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</si>
  <si>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</si>
  <si>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</si>
  <si>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</si>
  <si>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</si>
  <si>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</si>
  <si>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</si>
  <si>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</si>
  <si>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</si>
  <si>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</si>
  <si>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</si>
  <si>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</si>
  <si>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</si>
  <si>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</si>
  <si>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</si>
  <si>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</si>
  <si>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</si>
  <si>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</si>
  <si>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</si>
  <si>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</si>
  <si>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</si>
  <si>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</si>
  <si>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</si>
  <si>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</si>
  <si>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</si>
  <si>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</si>
  <si>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</si>
  <si>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</si>
  <si>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</si>
  <si>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</si>
  <si>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</si>
  <si>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</si>
  <si>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</si>
  <si>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</si>
  <si>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</si>
  <si>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</si>
  <si>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</si>
  <si>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</si>
  <si>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</si>
  <si>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</si>
  <si>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</si>
  <si>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</si>
  <si>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</si>
  <si>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</si>
  <si>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</si>
  <si>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</si>
  <si>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</si>
  <si>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</si>
  <si>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</si>
  <si>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</si>
  <si>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</si>
  <si>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</si>
  <si>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</si>
  <si>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</si>
  <si>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</si>
  <si>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</si>
  <si>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</si>
  <si>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</si>
  <si>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</si>
  <si>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</si>
  <si>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</si>
  <si>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</si>
  <si>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</si>
  <si>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</si>
  <si>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</si>
  <si>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</si>
  <si>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</si>
  <si>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</si>
  <si>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</si>
  <si>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</si>
  <si>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</si>
  <si>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</si>
  <si>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</si>
  <si>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</si>
  <si>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</si>
  <si>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</si>
  <si>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</si>
  <si>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</si>
  <si>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</si>
  <si>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</si>
  <si>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</si>
  <si>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</si>
  <si>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</si>
  <si>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</si>
  <si>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</si>
  <si>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</si>
  <si>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</si>
  <si>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</si>
  <si>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</si>
  <si>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</si>
  <si>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</si>
  <si>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</si>
  <si>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</si>
  <si>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</si>
  <si>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</si>
  <si>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</si>
  <si>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</si>
  <si>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</si>
  <si>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</si>
  <si>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</si>
  <si>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</si>
  <si>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</si>
  <si>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</si>
  <si>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</si>
  <si>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</si>
  <si>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</si>
  <si>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</si>
  <si>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</si>
  <si>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</si>
  <si>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</si>
  <si>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</si>
  <si>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</si>
  <si>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</si>
  <si>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</si>
  <si>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</si>
  <si>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</si>
  <si>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</si>
  <si>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</si>
  <si>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</si>
  <si>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</si>
  <si>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</si>
  <si>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</si>
  <si>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</si>
  <si>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</si>
  <si>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</si>
  <si>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</si>
  <si>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</si>
  <si>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</si>
  <si>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</si>
  <si>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</si>
  <si>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</si>
  <si>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</si>
  <si>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</si>
  <si>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</si>
  <si>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</si>
  <si>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</si>
  <si>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</si>
  <si>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</si>
  <si>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</si>
  <si>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</si>
  <si>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</si>
  <si>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</si>
  <si>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</si>
  <si>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</si>
  <si>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</si>
  <si>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</si>
  <si>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</si>
  <si>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</si>
  <si>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</si>
  <si>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</si>
  <si>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</si>
  <si>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</si>
  <si>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</si>
  <si>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</si>
  <si>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</si>
  <si>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</si>
  <si>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</si>
  <si>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</si>
  <si>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</si>
  <si>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</si>
  <si>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</si>
  <si>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</si>
  <si>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</si>
  <si>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</si>
  <si>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</si>
  <si>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</si>
  <si>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</si>
  <si>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</si>
  <si>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</si>
  <si>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</si>
  <si>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</si>
  <si>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</si>
  <si>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</si>
  <si>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</si>
  <si>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</si>
  <si>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</si>
  <si>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</si>
  <si>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</si>
  <si>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</si>
  <si>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</si>
  <si>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</si>
  <si>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</si>
  <si>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</si>
  <si>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</si>
  <si>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</si>
  <si>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</si>
  <si>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</si>
  <si>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</si>
  <si>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</si>
  <si>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</si>
  <si>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</si>
  <si>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</si>
  <si>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</si>
  <si>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</si>
  <si>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</si>
  <si>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</si>
  <si>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</si>
  <si>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</si>
  <si>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</si>
  <si>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</si>
  <si>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</si>
  <si>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</si>
  <si>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</si>
  <si>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</si>
  <si>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</si>
  <si>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</si>
  <si>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</si>
  <si>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</si>
  <si>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</si>
  <si>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</si>
  <si>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</si>
  <si>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</si>
  <si>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</si>
  <si>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</si>
  <si>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</si>
  <si>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</si>
  <si>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</si>
  <si>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</si>
  <si>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</si>
  <si>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</si>
  <si>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</si>
  <si>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</si>
  <si>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</si>
  <si>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</si>
  <si>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</si>
  <si>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</si>
  <si>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</si>
  <si>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</si>
  <si>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</si>
  <si>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</si>
  <si>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</si>
  <si>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</si>
  <si>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</si>
  <si>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</si>
  <si>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</si>
  <si>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</si>
  <si>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</si>
  <si>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</si>
  <si>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</si>
  <si>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</si>
  <si>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</si>
  <si>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</si>
  <si>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</si>
  <si>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</si>
  <si>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</si>
  <si>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</si>
  <si>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</si>
  <si>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</si>
  <si>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</si>
  <si>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</si>
  <si>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</si>
  <si>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</si>
  <si>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</si>
  <si>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</si>
  <si>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</si>
  <si>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</si>
  <si>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</si>
  <si>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</si>
  <si>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</si>
  <si>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</si>
  <si>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</si>
  <si>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</si>
  <si>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</si>
  <si>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</si>
  <si>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</si>
  <si>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</si>
  <si>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</si>
  <si>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</si>
  <si>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</si>
  <si>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</si>
  <si>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</si>
  <si>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</si>
  <si>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</si>
  <si>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</si>
  <si>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</si>
  <si>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</si>
  <si>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</si>
  <si>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</si>
  <si>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</si>
  <si>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</si>
  <si>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</si>
  <si>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</si>
  <si>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</si>
  <si>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</si>
  <si>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</si>
  <si>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</si>
  <si>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</si>
  <si>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</si>
  <si>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</si>
  <si>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</si>
  <si>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</si>
  <si>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</si>
  <si>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</si>
  <si>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</si>
  <si>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</si>
  <si>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</si>
  <si>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</si>
  <si>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</si>
  <si>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</si>
  <si>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</si>
  <si>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</si>
  <si>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</si>
  <si>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</si>
  <si>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</si>
  <si>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</si>
  <si>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</si>
  <si>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</si>
  <si>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</si>
  <si>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</si>
  <si>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</si>
  <si>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</si>
  <si>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</si>
  <si>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</si>
  <si>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</si>
  <si>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</si>
  <si>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</si>
  <si>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</si>
  <si>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</si>
  <si>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</si>
  <si>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</si>
  <si>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</si>
  <si>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</si>
  <si>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</si>
  <si>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</si>
  <si>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</si>
  <si>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</si>
  <si>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</si>
  <si>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</si>
  <si>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</si>
  <si>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</si>
  <si>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</si>
  <si>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</si>
  <si>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</si>
  <si>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</si>
  <si>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</si>
  <si>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</si>
  <si>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</si>
  <si>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</si>
  <si>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</si>
  <si>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</si>
  <si>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</si>
  <si>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</si>
  <si>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</si>
  <si>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</si>
  <si>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</si>
  <si>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</si>
  <si>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</si>
  <si>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</si>
  <si>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</si>
  <si>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</si>
  <si>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</si>
  <si>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</si>
  <si>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</si>
  <si>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</si>
  <si>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</si>
  <si>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</si>
  <si>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</si>
  <si>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</si>
  <si>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</si>
  <si>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</si>
  <si>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</si>
  <si>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</si>
  <si>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</si>
  <si>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</si>
  <si>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</si>
  <si>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</si>
  <si>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</si>
  <si>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</si>
  <si>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</si>
  <si>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</si>
  <si>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</si>
  <si>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</si>
  <si>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</si>
  <si>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</si>
  <si>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</si>
  <si>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</si>
  <si>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</si>
  <si>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</si>
  <si>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</si>
  <si>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</si>
  <si>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</si>
  <si>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</si>
  <si>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</si>
  <si>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</si>
  <si>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</si>
  <si>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</si>
  <si>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</si>
  <si>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</si>
  <si>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</si>
  <si>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</si>
  <si>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</si>
  <si>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</si>
  <si>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</si>
  <si>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</si>
  <si>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</si>
  <si>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</si>
  <si>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</si>
  <si>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</si>
  <si>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</si>
  <si>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</si>
  <si>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</si>
  <si>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</si>
  <si>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</si>
  <si>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</si>
  <si>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</si>
  <si>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</si>
  <si>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</si>
  <si>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</si>
  <si>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</si>
  <si>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</si>
  <si>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</si>
  <si>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</si>
  <si>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</si>
  <si>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</si>
  <si>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</si>
  <si>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</si>
  <si>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</si>
  <si>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</si>
  <si>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</si>
  <si>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</si>
  <si>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</si>
  <si>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</si>
  <si>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</si>
  <si>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</si>
  <si>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</si>
  <si>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</si>
  <si>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</si>
  <si>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</si>
  <si>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</si>
  <si>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</si>
  <si>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</si>
  <si>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</si>
  <si>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</si>
  <si>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</si>
  <si>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</si>
  <si>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</si>
  <si>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</si>
  <si>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</si>
  <si>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</si>
  <si>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</si>
  <si>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</si>
  <si>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</si>
  <si>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</si>
  <si>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</si>
  <si>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</si>
  <si>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</si>
  <si>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</si>
  <si>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</si>
  <si>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</si>
  <si>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</si>
  <si>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</si>
  <si>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</si>
  <si>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</si>
  <si>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</si>
  <si>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</si>
  <si>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</si>
  <si>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</si>
  <si>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</si>
  <si>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</si>
  <si>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</si>
  <si>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</si>
  <si>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</si>
  <si>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</si>
  <si>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</si>
  <si>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</si>
  <si>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</si>
  <si>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</si>
  <si>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</si>
  <si>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</si>
  <si>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</si>
  <si>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</si>
  <si>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</si>
  <si>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</si>
  <si>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</si>
  <si>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</si>
  <si>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</si>
  <si>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</si>
  <si>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</si>
  <si>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</si>
  <si>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</si>
  <si>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</si>
  <si>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</si>
  <si>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</si>
  <si>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</si>
  <si>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</si>
  <si>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</si>
  <si>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</si>
  <si>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</si>
  <si>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</si>
  <si>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</si>
  <si>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</si>
  <si>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</si>
  <si>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</si>
  <si>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</si>
  <si>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</si>
  <si>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</si>
  <si>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</si>
  <si>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</si>
  <si>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</si>
  <si>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</si>
  <si>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</si>
  <si>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</si>
  <si>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</si>
  <si>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</si>
  <si>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</si>
  <si>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</si>
  <si>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</si>
  <si>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</si>
  <si>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</si>
  <si>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</si>
  <si>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</si>
  <si>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</si>
  <si>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</si>
  <si>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</si>
  <si>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</si>
  <si>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</si>
  <si>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</si>
  <si>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</si>
  <si>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</si>
  <si>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</si>
  <si>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</si>
  <si>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</si>
  <si>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</si>
  <si>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</si>
  <si>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</si>
  <si>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</si>
  <si>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</si>
  <si>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</si>
  <si>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</si>
  <si>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</si>
  <si>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</si>
  <si>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</si>
  <si>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</si>
  <si>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</si>
  <si>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</si>
  <si>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</si>
  <si>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</si>
  <si>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</si>
  <si>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</si>
  <si>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</si>
  <si>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</si>
  <si>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</si>
  <si>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</si>
  <si>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</si>
  <si>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</si>
  <si>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</si>
  <si>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</si>
  <si>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</si>
  <si>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</si>
  <si>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All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</si>
  <si>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</si>
  <si>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</si>
  <si>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</si>
  <si>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</si>
  <si>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</si>
  <si>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</si>
  <si>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</si>
  <si>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</si>
  <si>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</si>
  <si>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</si>
  <si>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</si>
  <si>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</si>
  <si>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</si>
  <si>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</si>
  <si>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</si>
  <si>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</si>
  <si>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</si>
  <si>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</si>
  <si>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</si>
  <si>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10000 to 14999</t>
  </si>
  <si>
    <t>Oucomes</t>
  </si>
  <si>
    <t>Median</t>
  </si>
  <si>
    <t>Mean</t>
  </si>
  <si>
    <t>Variance</t>
  </si>
  <si>
    <t>Standard Deviation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</si>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</sst>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02124"/>
      <name val="Arial"/>
      <family val="2"/>
    </font>
    <font>
      <sz val="10"/>
      <color rgb="FF323232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16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19" fillId="0" borderId="0" xfId="0" applyFont="1" applyAlignment="1">
      <alignment horizontal="left" vertical="center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fgColor rgb="FFFF8161"/>
          <bgColor rgb="FFFFFFFF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fgColor rgb="FFFF8161"/>
          <bgColor rgb="FFFFFFFF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fgColor rgb="FFFF8161"/>
          <bgColor rgb="FFFFFFFF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8161"/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[Finished CrowdfundingBook.xlsx]First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'First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'First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'First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7-416F-BF11-812CC681505E}"/>
            </c:ext>
          </c:extLst>
        </c:ser>
        <c:ser>
          <c:idx val="1"/>
          <c:order val="1"/>
          <c:tx>
            <c:strRef>
              <c:f>'First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'First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'First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7-416F-BF11-812CC681505E}"/>
            </c:ext>
          </c:extLst>
        </c:ser>
        <c:ser>
          <c:idx val="2"/>
          <c:order val="2"/>
          <c:tx>
            <c:strRef>
              <c:f>'First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'First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'First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7-416F-BF11-812CC681505E}"/>
            </c:ext>
          </c:extLst>
        </c:ser>
        <c:ser>
          <c:idx val="3"/>
          <c:order val="3"/>
          <c:tx>
            <c:strRef>
              <c:f>'First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'First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'First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7-416F-BF11-812CC681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62384"/>
        <c:axId val="1849706352"/>
      </c:barChart>
      <c:catAx>
        <c:axId val="1859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06352"/>
        <c:crosses val="autoZero"/>
        <c:auto val="1"/>
        <c:lblAlgn val="ctr"/>
        <c:lblOffset val="100"/>
        <c:noMultiLvlLbl val="0"/>
      </c:catAx>
      <c:valAx>
        <c:axId val="18497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[Finished CrowdfundingBook.xlsx]Second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'Second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'Second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'Second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8-487A-9415-EB34BF4FE2FB}"/>
            </c:ext>
          </c:extLst>
        </c:ser>
        <c:ser>
          <c:idx val="1"/>
          <c:order val="1"/>
          <c:tx>
            <c:strRef>
              <c:f>'Second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'Second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'Second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8-487A-9415-EB34BF4FE2FB}"/>
            </c:ext>
          </c:extLst>
        </c:ser>
        <c:ser>
          <c:idx val="2"/>
          <c:order val="2"/>
          <c:tx>
            <c:strRef>
              <c:f>'Second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'Second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'Second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8-487A-9415-EB34BF4FE2FB}"/>
            </c:ext>
          </c:extLst>
        </c:ser>
        <c:ser>
          <c:idx val="3"/>
          <c:order val="3"/>
          <c:tx>
            <c:strRef>
              <c:f>'Second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'Second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'Second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8-487A-9415-EB34BF4FE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886512"/>
        <c:axId val="1850085376"/>
      </c:barChart>
      <c:catAx>
        <c:axId val="23288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85376"/>
        <c:crosses val="autoZero"/>
        <c:auto val="1"/>
        <c:lblAlgn val="ctr"/>
        <c:lblOffset val="100"/>
        <c:noMultiLvlLbl val="0"/>
      </c:catAx>
      <c:valAx>
        <c:axId val="18500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8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[Finished CrowdfundingBook.xlsx]Third Pivot!PivotTable6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'Third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'Third Pivot'!$A$6:$A$17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'Third Pivot'!$B$6:$B$17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5-4DC7-BABE-6DF0E15346BE}"/>
            </c:ext>
          </c:extLst>
        </c:ser>
        <c:ser>
          <c:idx val="1"/>
          <c:order val="1"/>
          <c:tx>
            <c:strRef>
              <c:f>'Third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'Third Pivot'!$A$6:$A$17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'Third Pivot'!$C$6:$C$17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5-4DC7-BABE-6DF0E15346BE}"/>
            </c:ext>
          </c:extLst>
        </c:ser>
        <c:ser>
          <c:idx val="2"/>
          <c:order val="2"/>
          <c:tx>
            <c:strRef>
              <c:f>'Third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'Third Pivot'!$A$6:$A$17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'Third Pivot'!$D$6:$D$17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5-4DC7-BABE-6DF0E1534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01248"/>
        <c:axId val="1763444944"/>
      </c:lineChart>
      <c:catAx>
        <c:axId val="5800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44944"/>
        <c:crosses val="autoZero"/>
        <c:auto val="1"/>
        <c:lblAlgn val="ctr"/>
        <c:lblOffset val="100"/>
        <c:noMultiLvlLbl val="0"/>
      </c:catAx>
      <c:valAx>
        <c:axId val="17634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821990316903817E-2"/>
          <c:y val="2.6428781422565106E-2"/>
          <c:w val="0.90032295233168846"/>
          <c:h val="0.59501418597978895"/>
        </c:manualLayout>
      </c:layout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D-4EF2-816E-78F9F76F06E1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D-4EF2-816E-78F9F76F06E1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D-4EF2-816E-78F9F76F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11210048"/>
        <c:axId val="809774912"/>
      </c:lineChart>
      <c:catAx>
        <c:axId val="3112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  <a:r>
                  <a:rPr lang="en-US" baseline="0"/>
                  <a:t> based on goal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334217346919226"/>
              <c:y val="2.83400809716599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74912"/>
        <c:crosses val="autoZero"/>
        <c:auto val="1"/>
        <c:lblAlgn val="ctr"/>
        <c:lblOffset val="100"/>
        <c:noMultiLvlLbl val="0"/>
      </c:catAx>
      <c:valAx>
        <c:axId val="80977491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100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FC3BA805-640C-460E-9429-4146B53FFA4E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</xdr:row>
      <xdr:rowOff>171450</xdr:rowOff>
    </xdr:from>
    <xdr:to>
      <xdr:col>13</xdr:col>
      <xdr:colOff>99060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690F3-6966-6F0F-C2D0-475B23641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281946</xdr:colOff>
      <xdr:row>2</xdr:row>
      <xdr:rowOff>125730</xdr:rowOff>
    </xdr:from>
    <xdr:to>
      <xdr:col>19</xdr:col>
      <xdr:colOff>457200</xdr:colOff>
      <xdr:row>18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3C430-6832-E58B-89C3-FA646538E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</xdr:colOff>
      <xdr:row>3</xdr:row>
      <xdr:rowOff>133350</xdr:rowOff>
    </xdr:from>
    <xdr:to>
      <xdr:col>12</xdr:col>
      <xdr:colOff>598170</xdr:colOff>
      <xdr:row>17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02E3BD-1D43-1107-C69D-E30A83343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14</xdr:row>
      <xdr:rowOff>171450</xdr:rowOff>
    </xdr:from>
    <xdr:to>
      <xdr:col>6</xdr:col>
      <xdr:colOff>1059180</xdr:colOff>
      <xdr:row>29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25BB4-D1C5-68C8-654C-0431D3B17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3</xdr:row>
      <xdr:rowOff>156210</xdr:rowOff>
    </xdr:from>
    <xdr:to>
      <xdr:col>12</xdr:col>
      <xdr:colOff>259080</xdr:colOff>
      <xdr:row>13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B57AE82-F3DA-0357-6F6B-21CFBD0D91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9570" y="750570"/>
              <a:ext cx="4522470" cy="18783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seida Barajas" refreshedDate="45150.869742476854" createdVersion="8" refreshedVersion="8" minRefreshableVersion="3" recordCount="1000" xr:uid="{8B3FCCBA-2369-4A7D-8350-1452D3AFF8D1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seida Barajas" refreshedDate="45150.872909606478" createdVersion="8" refreshedVersion="8" minRefreshableVersion="3" recordCount="1001" xr:uid="{9C205728-6CFD-49D3-BACC-62F9C84811E3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iseida Barajas" refreshedDate="45150.900644675923" backgroundQuery="1" createdVersion="8" refreshedVersion="8" minRefreshableVersion="3" recordCount="0" supportSubquery="1" supportAdvancedDrill="1" xr:uid="{BAC8F878-3E85-46CD-AC1B-5023847EA1B1}">
  <cacheSource type="external" connectionId="1"/>
  <cacheFields count="4"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Date Created Conversion (Year)].[Date Created Conversion (Year)]" caption="Date Created Conversion (Year)" numFmtId="0" hierarchy="20" level="1">
      <sharedItems count="11"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72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7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00000004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55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19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99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3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59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292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38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8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3.999999999999986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56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84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9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59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37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31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56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2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1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4999999999991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33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2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31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15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51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33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6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1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41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7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06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4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3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6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47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58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79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1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5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46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83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7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53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1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2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53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3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72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499999999999986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2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.000000000000007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52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43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9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65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62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4999999989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892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83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.000000000000007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2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57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04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6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32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53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1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4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75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391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57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79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9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72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7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00000004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55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19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99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59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292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38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8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3.99999999999998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56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84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9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59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37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31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56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1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4999999999991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33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2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31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15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51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33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6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1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41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7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06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3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6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47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58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79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1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5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46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83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7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53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1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2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53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3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72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49999999999998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.000000000000007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52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43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9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65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62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4999999989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892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83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.000000000000007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2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57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04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6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32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53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1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7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39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5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79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9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33757-1A31-4686-9AD3-2795BF8EFA98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7B841-E79E-4357-B162-816FB1A13BB3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93A08-F75A-4EB9-9A1C-2E671E9ECF4D}" name="PivotTable6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7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xis="axisRow" allDrilled="1" subtotalTop="0" showAll="0" dataSourceSort="1" defaultSubtotal="0">
      <items count="1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3" hier="18" name="[Range].[parent category].[All]" cap="All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C3" sqref="C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8984375" style="5" bestFit="1" customWidth="1"/>
    <col min="8" max="8" width="13.19921875" bestFit="1" customWidth="1"/>
    <col min="9" max="9" width="16.09765625" style="7" bestFit="1" customWidth="1"/>
    <col min="12" max="12" width="15.296875" bestFit="1" customWidth="1"/>
    <col min="13" max="13" width="26.19921875" bestFit="1" customWidth="1"/>
    <col min="14" max="14" width="12.19921875" bestFit="1" customWidth="1"/>
    <col min="15" max="15" width="24.796875" bestFit="1" customWidth="1"/>
    <col min="18" max="19" width="28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ROUND((E2/D2)*100,0)</f>
        <v>0</v>
      </c>
      <c r="G2" t="s">
        <v>14</v>
      </c>
      <c r="H2">
        <v>0</v>
      </c>
      <c r="I2" s="7">
        <f>IF(H2=0,0,ROUND(E2/H2,2))</f>
        <v>0</v>
      </c>
      <c r="J2" t="s">
        <v>15</v>
      </c>
      <c r="K2" t="s">
        <v>16</v>
      </c>
      <c r="L2">
        <v>1448690400</v>
      </c>
      <c r="M2" s="10">
        <f>DATE(1970,1,1)+(L2/86400)</f>
        <v>42336.25</v>
      </c>
      <c r="N2">
        <v>1450159200</v>
      </c>
      <c r="O2" s="10">
        <f>DATE(1970,1,1)+(N2/86400)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ROUND((E3/D3)*100,0)</f>
        <v>1040</v>
      </c>
      <c r="G3" t="s">
        <v>20</v>
      </c>
      <c r="H3">
        <v>158</v>
      </c>
      <c r="I3" s="7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 s="10">
        <f t="shared" ref="M3:M66" si="2">DATE(1970,1,1)+(L3/86400)</f>
        <v>41870.208333333336</v>
      </c>
      <c r="N3">
        <v>1408597200</v>
      </c>
      <c r="O3" s="10">
        <f t="shared" ref="O3:O66" si="3">DATE(1970,1,1)+(N3/86400)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</v>
      </c>
      <c r="G4" t="s">
        <v>20</v>
      </c>
      <c r="H4">
        <v>1425</v>
      </c>
      <c r="I4" s="7">
        <f t="shared" si="1"/>
        <v>100.02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59</v>
      </c>
      <c r="G5" t="s">
        <v>14</v>
      </c>
      <c r="H5">
        <v>24</v>
      </c>
      <c r="I5" s="7">
        <f t="shared" si="1"/>
        <v>103.21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</v>
      </c>
      <c r="G6" t="s">
        <v>14</v>
      </c>
      <c r="H6">
        <v>53</v>
      </c>
      <c r="I6" s="7">
        <f t="shared" si="1"/>
        <v>99.34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174</v>
      </c>
      <c r="G7" t="s">
        <v>20</v>
      </c>
      <c r="H7">
        <v>174</v>
      </c>
      <c r="I7" s="7">
        <f t="shared" si="1"/>
        <v>75.83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21</v>
      </c>
      <c r="G8" t="s">
        <v>14</v>
      </c>
      <c r="H8">
        <v>18</v>
      </c>
      <c r="I8" s="7">
        <f t="shared" si="1"/>
        <v>60.56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328</v>
      </c>
      <c r="G9" t="s">
        <v>20</v>
      </c>
      <c r="H9">
        <v>227</v>
      </c>
      <c r="I9" s="7">
        <f t="shared" si="1"/>
        <v>64.94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20</v>
      </c>
      <c r="G10" t="s">
        <v>47</v>
      </c>
      <c r="H10">
        <v>708</v>
      </c>
      <c r="I10" s="7">
        <f t="shared" si="1"/>
        <v>31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52</v>
      </c>
      <c r="G11" t="s">
        <v>14</v>
      </c>
      <c r="H11">
        <v>44</v>
      </c>
      <c r="I11" s="7">
        <f t="shared" si="1"/>
        <v>72.91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</v>
      </c>
      <c r="G13" t="s">
        <v>14</v>
      </c>
      <c r="H13">
        <v>27</v>
      </c>
      <c r="I13" s="7">
        <f t="shared" si="1"/>
        <v>112.22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</v>
      </c>
      <c r="G14" t="s">
        <v>14</v>
      </c>
      <c r="H14">
        <v>55</v>
      </c>
      <c r="I14" s="7">
        <f t="shared" si="1"/>
        <v>102.35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</v>
      </c>
      <c r="G15" t="s">
        <v>20</v>
      </c>
      <c r="H15">
        <v>98</v>
      </c>
      <c r="I15" s="7">
        <f t="shared" si="1"/>
        <v>105.05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67</v>
      </c>
      <c r="G16" t="s">
        <v>14</v>
      </c>
      <c r="H16">
        <v>200</v>
      </c>
      <c r="I16" s="7">
        <f t="shared" si="1"/>
        <v>94.15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</v>
      </c>
      <c r="G17" t="s">
        <v>14</v>
      </c>
      <c r="H17">
        <v>452</v>
      </c>
      <c r="I17" s="7">
        <f t="shared" si="1"/>
        <v>84.99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</v>
      </c>
      <c r="G19" t="s">
        <v>20</v>
      </c>
      <c r="H19">
        <v>1249</v>
      </c>
      <c r="I19" s="7">
        <f t="shared" si="1"/>
        <v>107.96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67</v>
      </c>
      <c r="G20" t="s">
        <v>74</v>
      </c>
      <c r="H20">
        <v>135</v>
      </c>
      <c r="I20" s="7">
        <f t="shared" si="1"/>
        <v>45.1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49</v>
      </c>
      <c r="G21" t="s">
        <v>14</v>
      </c>
      <c r="H21">
        <v>674</v>
      </c>
      <c r="I21" s="7">
        <f t="shared" si="1"/>
        <v>45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</v>
      </c>
      <c r="G22" t="s">
        <v>20</v>
      </c>
      <c r="H22">
        <v>1396</v>
      </c>
      <c r="I22" s="7">
        <f t="shared" si="1"/>
        <v>105.97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41</v>
      </c>
      <c r="G23" t="s">
        <v>14</v>
      </c>
      <c r="H23">
        <v>558</v>
      </c>
      <c r="I23" s="7">
        <f t="shared" si="1"/>
        <v>69.06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</v>
      </c>
      <c r="G24" t="s">
        <v>20</v>
      </c>
      <c r="H24">
        <v>890</v>
      </c>
      <c r="I24" s="7">
        <f t="shared" si="1"/>
        <v>85.04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</v>
      </c>
      <c r="G25" t="s">
        <v>20</v>
      </c>
      <c r="H25">
        <v>142</v>
      </c>
      <c r="I25" s="7">
        <f t="shared" si="1"/>
        <v>105.23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113</v>
      </c>
      <c r="G26" t="s">
        <v>20</v>
      </c>
      <c r="H26">
        <v>2673</v>
      </c>
      <c r="I26" s="7">
        <f t="shared" si="1"/>
        <v>39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</v>
      </c>
      <c r="G27" t="s">
        <v>20</v>
      </c>
      <c r="H27">
        <v>163</v>
      </c>
      <c r="I27" s="7">
        <f t="shared" si="1"/>
        <v>73.03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</v>
      </c>
      <c r="G28" t="s">
        <v>74</v>
      </c>
      <c r="H28">
        <v>1480</v>
      </c>
      <c r="I28" s="7">
        <f t="shared" si="1"/>
        <v>35.01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80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</v>
      </c>
      <c r="G30" t="s">
        <v>20</v>
      </c>
      <c r="H30">
        <v>2220</v>
      </c>
      <c r="I30" s="7">
        <f t="shared" si="1"/>
        <v>62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329</v>
      </c>
      <c r="G31" t="s">
        <v>20</v>
      </c>
      <c r="H31">
        <v>1606</v>
      </c>
      <c r="I31" s="7">
        <f t="shared" si="1"/>
        <v>94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161</v>
      </c>
      <c r="G32" t="s">
        <v>20</v>
      </c>
      <c r="H32">
        <v>129</v>
      </c>
      <c r="I32" s="7">
        <f t="shared" si="1"/>
        <v>112.05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7">
        <f t="shared" si="1"/>
        <v>48.01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87</v>
      </c>
      <c r="G34" t="s">
        <v>14</v>
      </c>
      <c r="H34">
        <v>2307</v>
      </c>
      <c r="I34" s="7">
        <f t="shared" si="1"/>
        <v>38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378</v>
      </c>
      <c r="G35" t="s">
        <v>20</v>
      </c>
      <c r="H35">
        <v>5419</v>
      </c>
      <c r="I35" s="7">
        <f t="shared" si="1"/>
        <v>35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151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</v>
      </c>
      <c r="G37" t="s">
        <v>20</v>
      </c>
      <c r="H37">
        <v>1965</v>
      </c>
      <c r="I37" s="7">
        <f t="shared" si="1"/>
        <v>95.99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</v>
      </c>
      <c r="G38" t="s">
        <v>20</v>
      </c>
      <c r="H38">
        <v>16</v>
      </c>
      <c r="I38" s="7">
        <f t="shared" si="1"/>
        <v>68.81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140</v>
      </c>
      <c r="G39" t="s">
        <v>20</v>
      </c>
      <c r="H39">
        <v>107</v>
      </c>
      <c r="I39" s="7">
        <f t="shared" si="1"/>
        <v>105.97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</v>
      </c>
      <c r="G40" t="s">
        <v>20</v>
      </c>
      <c r="H40">
        <v>134</v>
      </c>
      <c r="I40" s="7">
        <f t="shared" si="1"/>
        <v>75.260000000000005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51</v>
      </c>
      <c r="G41" t="s">
        <v>14</v>
      </c>
      <c r="H41">
        <v>88</v>
      </c>
      <c r="I41" s="7">
        <f t="shared" si="1"/>
        <v>57.13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</v>
      </c>
      <c r="G42" t="s">
        <v>20</v>
      </c>
      <c r="H42">
        <v>198</v>
      </c>
      <c r="I42" s="7">
        <f t="shared" si="1"/>
        <v>75.14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213</v>
      </c>
      <c r="G43" t="s">
        <v>20</v>
      </c>
      <c r="H43">
        <v>111</v>
      </c>
      <c r="I43" s="7">
        <f t="shared" si="1"/>
        <v>107.42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444</v>
      </c>
      <c r="G44" t="s">
        <v>20</v>
      </c>
      <c r="H44">
        <v>222</v>
      </c>
      <c r="I44" s="7">
        <f t="shared" si="1"/>
        <v>36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186</v>
      </c>
      <c r="G45" t="s">
        <v>20</v>
      </c>
      <c r="H45">
        <v>6212</v>
      </c>
      <c r="I45" s="7">
        <f t="shared" si="1"/>
        <v>27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659</v>
      </c>
      <c r="G46" t="s">
        <v>20</v>
      </c>
      <c r="H46">
        <v>98</v>
      </c>
      <c r="I46" s="7">
        <f t="shared" si="1"/>
        <v>107.56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48</v>
      </c>
      <c r="G47" t="s">
        <v>14</v>
      </c>
      <c r="H47">
        <v>48</v>
      </c>
      <c r="I47" s="7">
        <f t="shared" si="1"/>
        <v>94.38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115</v>
      </c>
      <c r="G48" t="s">
        <v>20</v>
      </c>
      <c r="H48">
        <v>92</v>
      </c>
      <c r="I48" s="7">
        <f t="shared" si="1"/>
        <v>46.16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</v>
      </c>
      <c r="G49" t="s">
        <v>20</v>
      </c>
      <c r="H49">
        <v>149</v>
      </c>
      <c r="I49" s="7">
        <f t="shared" si="1"/>
        <v>47.85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387</v>
      </c>
      <c r="G50" t="s">
        <v>20</v>
      </c>
      <c r="H50">
        <v>2431</v>
      </c>
      <c r="I50" s="7">
        <f t="shared" si="1"/>
        <v>53.01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190</v>
      </c>
      <c r="G51" t="s">
        <v>20</v>
      </c>
      <c r="H51">
        <v>303</v>
      </c>
      <c r="I51" s="7">
        <f t="shared" si="1"/>
        <v>45.06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92</v>
      </c>
      <c r="G53" t="s">
        <v>14</v>
      </c>
      <c r="H53">
        <v>1467</v>
      </c>
      <c r="I53" s="7">
        <f t="shared" si="1"/>
        <v>99.01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</v>
      </c>
      <c r="G54" t="s">
        <v>14</v>
      </c>
      <c r="H54">
        <v>75</v>
      </c>
      <c r="I54" s="7">
        <f t="shared" si="1"/>
        <v>32.79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</v>
      </c>
      <c r="G55" t="s">
        <v>20</v>
      </c>
      <c r="H55">
        <v>209</v>
      </c>
      <c r="I55" s="7">
        <f t="shared" si="1"/>
        <v>59.12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90</v>
      </c>
      <c r="G56" t="s">
        <v>14</v>
      </c>
      <c r="H56">
        <v>120</v>
      </c>
      <c r="I56" s="7">
        <f t="shared" si="1"/>
        <v>44.93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178</v>
      </c>
      <c r="G57" t="s">
        <v>20</v>
      </c>
      <c r="H57">
        <v>131</v>
      </c>
      <c r="I57" s="7">
        <f t="shared" si="1"/>
        <v>89.66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144</v>
      </c>
      <c r="G58" t="s">
        <v>20</v>
      </c>
      <c r="H58">
        <v>164</v>
      </c>
      <c r="I58" s="7">
        <f t="shared" si="1"/>
        <v>70.08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</v>
      </c>
      <c r="G59" t="s">
        <v>20</v>
      </c>
      <c r="H59">
        <v>201</v>
      </c>
      <c r="I59" s="7">
        <f t="shared" si="1"/>
        <v>31.06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</v>
      </c>
      <c r="G60" t="s">
        <v>20</v>
      </c>
      <c r="H60">
        <v>211</v>
      </c>
      <c r="I60" s="7">
        <f t="shared" si="1"/>
        <v>29.06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</v>
      </c>
      <c r="G61" t="s">
        <v>20</v>
      </c>
      <c r="H61">
        <v>128</v>
      </c>
      <c r="I61" s="7">
        <f t="shared" si="1"/>
        <v>30.09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</v>
      </c>
      <c r="G62" t="s">
        <v>20</v>
      </c>
      <c r="H62">
        <v>1600</v>
      </c>
      <c r="I62" s="7">
        <f t="shared" si="1"/>
        <v>85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93</v>
      </c>
      <c r="G63" t="s">
        <v>14</v>
      </c>
      <c r="H63">
        <v>2253</v>
      </c>
      <c r="I63" s="7">
        <f t="shared" si="1"/>
        <v>82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723</v>
      </c>
      <c r="G64" t="s">
        <v>20</v>
      </c>
      <c r="H64">
        <v>249</v>
      </c>
      <c r="I64" s="7">
        <f t="shared" si="1"/>
        <v>58.04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12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98</v>
      </c>
      <c r="G66" t="s">
        <v>14</v>
      </c>
      <c r="H66">
        <v>38</v>
      </c>
      <c r="I66" s="7">
        <f t="shared" si="1"/>
        <v>71.95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4">ROUND((E67/D67)*100,0)</f>
        <v>236</v>
      </c>
      <c r="G67" t="s">
        <v>20</v>
      </c>
      <c r="H67">
        <v>236</v>
      </c>
      <c r="I67" s="7">
        <f t="shared" ref="I67:I130" si="5">IF(H67=0,0,ROUND(E67/H67,2))</f>
        <v>61.04</v>
      </c>
      <c r="J67" t="s">
        <v>21</v>
      </c>
      <c r="K67" t="s">
        <v>22</v>
      </c>
      <c r="L67">
        <v>1296108000</v>
      </c>
      <c r="M67" s="10">
        <f t="shared" ref="M67:M130" si="6">DATE(1970,1,1)+(L67/86400)</f>
        <v>40570.25</v>
      </c>
      <c r="N67">
        <v>1296712800</v>
      </c>
      <c r="O67" s="10">
        <f t="shared" ref="O67:O130" si="7">DATE(1970,1,1)+(N67/86400)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4"/>
        <v>45</v>
      </c>
      <c r="G68" t="s">
        <v>14</v>
      </c>
      <c r="H68">
        <v>12</v>
      </c>
      <c r="I68" s="7">
        <f t="shared" si="5"/>
        <v>108.92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4"/>
        <v>162</v>
      </c>
      <c r="G69" t="s">
        <v>20</v>
      </c>
      <c r="H69">
        <v>4065</v>
      </c>
      <c r="I69" s="7">
        <f t="shared" si="5"/>
        <v>29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4"/>
        <v>255</v>
      </c>
      <c r="G70" t="s">
        <v>20</v>
      </c>
      <c r="H70">
        <v>246</v>
      </c>
      <c r="I70" s="7">
        <f t="shared" si="5"/>
        <v>58.98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4"/>
        <v>24</v>
      </c>
      <c r="G71" t="s">
        <v>74</v>
      </c>
      <c r="H71">
        <v>17</v>
      </c>
      <c r="I71" s="7">
        <f t="shared" si="5"/>
        <v>111.82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4"/>
        <v>124</v>
      </c>
      <c r="G72" t="s">
        <v>20</v>
      </c>
      <c r="H72">
        <v>2475</v>
      </c>
      <c r="I72" s="7">
        <f t="shared" si="5"/>
        <v>64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4"/>
        <v>108</v>
      </c>
      <c r="G73" t="s">
        <v>20</v>
      </c>
      <c r="H73">
        <v>76</v>
      </c>
      <c r="I73" s="7">
        <f t="shared" si="5"/>
        <v>85.32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4"/>
        <v>670</v>
      </c>
      <c r="G74" t="s">
        <v>20</v>
      </c>
      <c r="H74">
        <v>54</v>
      </c>
      <c r="I74" s="7">
        <f t="shared" si="5"/>
        <v>74.48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4"/>
        <v>661</v>
      </c>
      <c r="G75" t="s">
        <v>20</v>
      </c>
      <c r="H75">
        <v>88</v>
      </c>
      <c r="I75" s="7">
        <f t="shared" si="5"/>
        <v>105.15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4"/>
        <v>122</v>
      </c>
      <c r="G76" t="s">
        <v>20</v>
      </c>
      <c r="H76">
        <v>85</v>
      </c>
      <c r="I76" s="7">
        <f t="shared" si="5"/>
        <v>56.19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4"/>
        <v>151</v>
      </c>
      <c r="G77" t="s">
        <v>20</v>
      </c>
      <c r="H77">
        <v>170</v>
      </c>
      <c r="I77" s="7">
        <f t="shared" si="5"/>
        <v>85.92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4"/>
        <v>78</v>
      </c>
      <c r="G78" t="s">
        <v>14</v>
      </c>
      <c r="H78">
        <v>1684</v>
      </c>
      <c r="I78" s="7">
        <f t="shared" si="5"/>
        <v>57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4"/>
        <v>47</v>
      </c>
      <c r="G79" t="s">
        <v>14</v>
      </c>
      <c r="H79">
        <v>56</v>
      </c>
      <c r="I79" s="7">
        <f t="shared" si="5"/>
        <v>79.64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4"/>
        <v>301</v>
      </c>
      <c r="G80" t="s">
        <v>20</v>
      </c>
      <c r="H80">
        <v>330</v>
      </c>
      <c r="I80" s="7">
        <f t="shared" si="5"/>
        <v>41.02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4"/>
        <v>70</v>
      </c>
      <c r="G81" t="s">
        <v>14</v>
      </c>
      <c r="H81">
        <v>838</v>
      </c>
      <c r="I81" s="7">
        <f t="shared" si="5"/>
        <v>48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4"/>
        <v>637</v>
      </c>
      <c r="G82" t="s">
        <v>20</v>
      </c>
      <c r="H82">
        <v>127</v>
      </c>
      <c r="I82" s="7">
        <f t="shared" si="5"/>
        <v>55.21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4"/>
        <v>225</v>
      </c>
      <c r="G83" t="s">
        <v>20</v>
      </c>
      <c r="H83">
        <v>411</v>
      </c>
      <c r="I83" s="7">
        <f t="shared" si="5"/>
        <v>92.11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4"/>
        <v>1497</v>
      </c>
      <c r="G84" t="s">
        <v>20</v>
      </c>
      <c r="H84">
        <v>180</v>
      </c>
      <c r="I84" s="7">
        <f t="shared" si="5"/>
        <v>83.18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4"/>
        <v>38</v>
      </c>
      <c r="G85" t="s">
        <v>14</v>
      </c>
      <c r="H85">
        <v>1000</v>
      </c>
      <c r="I85" s="7">
        <f t="shared" si="5"/>
        <v>40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4"/>
        <v>132</v>
      </c>
      <c r="G86" t="s">
        <v>20</v>
      </c>
      <c r="H86">
        <v>374</v>
      </c>
      <c r="I86" s="7">
        <f t="shared" si="5"/>
        <v>111.13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4"/>
        <v>131</v>
      </c>
      <c r="G87" t="s">
        <v>20</v>
      </c>
      <c r="H87">
        <v>71</v>
      </c>
      <c r="I87" s="7">
        <f t="shared" si="5"/>
        <v>90.56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4"/>
        <v>168</v>
      </c>
      <c r="G88" t="s">
        <v>20</v>
      </c>
      <c r="H88">
        <v>203</v>
      </c>
      <c r="I88" s="7">
        <f t="shared" si="5"/>
        <v>61.11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4"/>
        <v>62</v>
      </c>
      <c r="G89" t="s">
        <v>14</v>
      </c>
      <c r="H89">
        <v>1482</v>
      </c>
      <c r="I89" s="7">
        <f t="shared" si="5"/>
        <v>83.02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4"/>
        <v>261</v>
      </c>
      <c r="G90" t="s">
        <v>20</v>
      </c>
      <c r="H90">
        <v>113</v>
      </c>
      <c r="I90" s="7">
        <f t="shared" si="5"/>
        <v>110.76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4"/>
        <v>253</v>
      </c>
      <c r="G91" t="s">
        <v>20</v>
      </c>
      <c r="H91">
        <v>96</v>
      </c>
      <c r="I91" s="7">
        <f t="shared" si="5"/>
        <v>89.46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4"/>
        <v>79</v>
      </c>
      <c r="G92" t="s">
        <v>14</v>
      </c>
      <c r="H92">
        <v>106</v>
      </c>
      <c r="I92" s="7">
        <f t="shared" si="5"/>
        <v>57.85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4"/>
        <v>48</v>
      </c>
      <c r="G93" t="s">
        <v>14</v>
      </c>
      <c r="H93">
        <v>679</v>
      </c>
      <c r="I93" s="7">
        <f t="shared" si="5"/>
        <v>110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4"/>
        <v>259</v>
      </c>
      <c r="G94" t="s">
        <v>20</v>
      </c>
      <c r="H94">
        <v>498</v>
      </c>
      <c r="I94" s="7">
        <f t="shared" si="5"/>
        <v>103.97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4"/>
        <v>61</v>
      </c>
      <c r="G95" t="s">
        <v>74</v>
      </c>
      <c r="H95">
        <v>610</v>
      </c>
      <c r="I95" s="7">
        <f t="shared" si="5"/>
        <v>108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4"/>
        <v>304</v>
      </c>
      <c r="G96" t="s">
        <v>20</v>
      </c>
      <c r="H96">
        <v>180</v>
      </c>
      <c r="I96" s="7">
        <f t="shared" si="5"/>
        <v>48.93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4"/>
        <v>113</v>
      </c>
      <c r="G97" t="s">
        <v>20</v>
      </c>
      <c r="H97">
        <v>27</v>
      </c>
      <c r="I97" s="7">
        <f t="shared" si="5"/>
        <v>37.67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4"/>
        <v>217</v>
      </c>
      <c r="G98" t="s">
        <v>20</v>
      </c>
      <c r="H98">
        <v>2331</v>
      </c>
      <c r="I98" s="7">
        <f t="shared" si="5"/>
        <v>65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4"/>
        <v>927</v>
      </c>
      <c r="G99" t="s">
        <v>20</v>
      </c>
      <c r="H99">
        <v>113</v>
      </c>
      <c r="I99" s="7">
        <f t="shared" si="5"/>
        <v>106.61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4"/>
        <v>34</v>
      </c>
      <c r="G100" t="s">
        <v>14</v>
      </c>
      <c r="H100">
        <v>1220</v>
      </c>
      <c r="I100" s="7">
        <f t="shared" si="5"/>
        <v>27.01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4"/>
        <v>197</v>
      </c>
      <c r="G101" t="s">
        <v>20</v>
      </c>
      <c r="H101">
        <v>164</v>
      </c>
      <c r="I101" s="7">
        <f t="shared" si="5"/>
        <v>91.16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4"/>
        <v>1021</v>
      </c>
      <c r="G103" t="s">
        <v>20</v>
      </c>
      <c r="H103">
        <v>164</v>
      </c>
      <c r="I103" s="7">
        <f t="shared" si="5"/>
        <v>56.05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4"/>
        <v>282</v>
      </c>
      <c r="G104" t="s">
        <v>20</v>
      </c>
      <c r="H104">
        <v>336</v>
      </c>
      <c r="I104" s="7">
        <f t="shared" si="5"/>
        <v>31.02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4"/>
        <v>25</v>
      </c>
      <c r="G105" t="s">
        <v>14</v>
      </c>
      <c r="H105">
        <v>37</v>
      </c>
      <c r="I105" s="7">
        <f t="shared" si="5"/>
        <v>66.510000000000005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4"/>
        <v>143</v>
      </c>
      <c r="G106" t="s">
        <v>20</v>
      </c>
      <c r="H106">
        <v>1917</v>
      </c>
      <c r="I106" s="7">
        <f t="shared" si="5"/>
        <v>89.01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4"/>
        <v>145</v>
      </c>
      <c r="G107" t="s">
        <v>20</v>
      </c>
      <c r="H107">
        <v>95</v>
      </c>
      <c r="I107" s="7">
        <f t="shared" si="5"/>
        <v>103.46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4"/>
        <v>359</v>
      </c>
      <c r="G108" t="s">
        <v>20</v>
      </c>
      <c r="H108">
        <v>147</v>
      </c>
      <c r="I108" s="7">
        <f t="shared" si="5"/>
        <v>95.28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4"/>
        <v>186</v>
      </c>
      <c r="G109" t="s">
        <v>20</v>
      </c>
      <c r="H109">
        <v>86</v>
      </c>
      <c r="I109" s="7">
        <f t="shared" si="5"/>
        <v>75.900000000000006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4"/>
        <v>595</v>
      </c>
      <c r="G110" t="s">
        <v>20</v>
      </c>
      <c r="H110">
        <v>83</v>
      </c>
      <c r="I110" s="7">
        <f t="shared" si="5"/>
        <v>107.58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4"/>
        <v>59</v>
      </c>
      <c r="G111" t="s">
        <v>14</v>
      </c>
      <c r="H111">
        <v>60</v>
      </c>
      <c r="I111" s="7">
        <f t="shared" si="5"/>
        <v>51.32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4"/>
        <v>15</v>
      </c>
      <c r="G112" t="s">
        <v>14</v>
      </c>
      <c r="H112">
        <v>296</v>
      </c>
      <c r="I112" s="7">
        <f t="shared" si="5"/>
        <v>71.98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4"/>
        <v>120</v>
      </c>
      <c r="G113" t="s">
        <v>20</v>
      </c>
      <c r="H113">
        <v>676</v>
      </c>
      <c r="I113" s="7">
        <f t="shared" si="5"/>
        <v>108.95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4"/>
        <v>269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4"/>
        <v>377</v>
      </c>
      <c r="G115" t="s">
        <v>20</v>
      </c>
      <c r="H115">
        <v>131</v>
      </c>
      <c r="I115" s="7">
        <f t="shared" si="5"/>
        <v>94.94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4"/>
        <v>727</v>
      </c>
      <c r="G116" t="s">
        <v>20</v>
      </c>
      <c r="H116">
        <v>126</v>
      </c>
      <c r="I116" s="7">
        <f t="shared" si="5"/>
        <v>109.65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4"/>
        <v>87</v>
      </c>
      <c r="G117" t="s">
        <v>14</v>
      </c>
      <c r="H117">
        <v>3304</v>
      </c>
      <c r="I117" s="7">
        <f t="shared" si="5"/>
        <v>44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t="s">
        <v>14</v>
      </c>
      <c r="H118">
        <v>73</v>
      </c>
      <c r="I118" s="7">
        <f t="shared" si="5"/>
        <v>86.79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4"/>
        <v>174</v>
      </c>
      <c r="G119" t="s">
        <v>20</v>
      </c>
      <c r="H119">
        <v>275</v>
      </c>
      <c r="I119" s="7">
        <f t="shared" si="5"/>
        <v>30.99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4"/>
        <v>118</v>
      </c>
      <c r="G120" t="s">
        <v>20</v>
      </c>
      <c r="H120">
        <v>67</v>
      </c>
      <c r="I120" s="7">
        <f t="shared" si="5"/>
        <v>94.79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4"/>
        <v>215</v>
      </c>
      <c r="G121" t="s">
        <v>20</v>
      </c>
      <c r="H121">
        <v>154</v>
      </c>
      <c r="I121" s="7">
        <f t="shared" si="5"/>
        <v>69.790000000000006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4"/>
        <v>149</v>
      </c>
      <c r="G122" t="s">
        <v>20</v>
      </c>
      <c r="H122">
        <v>1782</v>
      </c>
      <c r="I122" s="7">
        <f t="shared" si="5"/>
        <v>63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4"/>
        <v>219</v>
      </c>
      <c r="G123" t="s">
        <v>20</v>
      </c>
      <c r="H123">
        <v>903</v>
      </c>
      <c r="I123" s="7">
        <f t="shared" si="5"/>
        <v>110.03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4"/>
        <v>64</v>
      </c>
      <c r="G124" t="s">
        <v>14</v>
      </c>
      <c r="H124">
        <v>3387</v>
      </c>
      <c r="I124" s="7">
        <f t="shared" si="5"/>
        <v>26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4"/>
        <v>19</v>
      </c>
      <c r="G125" t="s">
        <v>14</v>
      </c>
      <c r="H125">
        <v>662</v>
      </c>
      <c r="I125" s="7">
        <f t="shared" si="5"/>
        <v>49.99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4"/>
        <v>368</v>
      </c>
      <c r="G126" t="s">
        <v>20</v>
      </c>
      <c r="H126">
        <v>94</v>
      </c>
      <c r="I126" s="7">
        <f t="shared" si="5"/>
        <v>101.72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4"/>
        <v>160</v>
      </c>
      <c r="G127" t="s">
        <v>20</v>
      </c>
      <c r="H127">
        <v>180</v>
      </c>
      <c r="I127" s="7">
        <f t="shared" si="5"/>
        <v>47.08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4"/>
        <v>39</v>
      </c>
      <c r="G128" t="s">
        <v>14</v>
      </c>
      <c r="H128">
        <v>774</v>
      </c>
      <c r="I128" s="7">
        <f t="shared" si="5"/>
        <v>89.94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4"/>
        <v>51</v>
      </c>
      <c r="G129" t="s">
        <v>14</v>
      </c>
      <c r="H129">
        <v>672</v>
      </c>
      <c r="I129" s="7">
        <f t="shared" si="5"/>
        <v>78.97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4"/>
        <v>60</v>
      </c>
      <c r="G130" t="s">
        <v>74</v>
      </c>
      <c r="H130">
        <v>532</v>
      </c>
      <c r="I130" s="7">
        <f t="shared" si="5"/>
        <v>80.069999999999993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8">ROUND((E131/D131)*100,0)</f>
        <v>3</v>
      </c>
      <c r="G131" t="s">
        <v>74</v>
      </c>
      <c r="H131">
        <v>55</v>
      </c>
      <c r="I131" s="7">
        <f t="shared" ref="I131:I194" si="9">IF(H131=0,0,ROUND(E131/H131,2))</f>
        <v>86.47</v>
      </c>
      <c r="J131" t="s">
        <v>26</v>
      </c>
      <c r="K131" t="s">
        <v>27</v>
      </c>
      <c r="L131">
        <v>1422943200</v>
      </c>
      <c r="M131" s="10">
        <f t="shared" ref="M131:M194" si="10">DATE(1970,1,1)+(L131/86400)</f>
        <v>42038.25</v>
      </c>
      <c r="N131">
        <v>1425103200</v>
      </c>
      <c r="O131" s="10">
        <f t="shared" ref="O131:O194" si="11">DATE(1970,1,1)+(N131/86400)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8"/>
        <v>155</v>
      </c>
      <c r="G132" t="s">
        <v>20</v>
      </c>
      <c r="H132">
        <v>533</v>
      </c>
      <c r="I132" s="7">
        <f t="shared" si="9"/>
        <v>28</v>
      </c>
      <c r="J132" t="s">
        <v>36</v>
      </c>
      <c r="K132" t="s">
        <v>37</v>
      </c>
      <c r="L132">
        <v>1319605200</v>
      </c>
      <c r="M132" s="10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8"/>
        <v>101</v>
      </c>
      <c r="G133" t="s">
        <v>20</v>
      </c>
      <c r="H133">
        <v>2443</v>
      </c>
      <c r="I133" s="7">
        <f t="shared" si="9"/>
        <v>68</v>
      </c>
      <c r="J133" t="s">
        <v>40</v>
      </c>
      <c r="K133" t="s">
        <v>41</v>
      </c>
      <c r="L133">
        <v>1385704800</v>
      </c>
      <c r="M133" s="10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8"/>
        <v>116</v>
      </c>
      <c r="G134" t="s">
        <v>20</v>
      </c>
      <c r="H134">
        <v>89</v>
      </c>
      <c r="I134" s="7">
        <f t="shared" si="9"/>
        <v>43.08</v>
      </c>
      <c r="J134" t="s">
        <v>21</v>
      </c>
      <c r="K134" t="s">
        <v>22</v>
      </c>
      <c r="L134">
        <v>1515736800</v>
      </c>
      <c r="M134" s="10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8"/>
        <v>311</v>
      </c>
      <c r="G135" t="s">
        <v>20</v>
      </c>
      <c r="H135">
        <v>159</v>
      </c>
      <c r="I135" s="7">
        <f t="shared" si="9"/>
        <v>87.96</v>
      </c>
      <c r="J135" t="s">
        <v>21</v>
      </c>
      <c r="K135" t="s">
        <v>22</v>
      </c>
      <c r="L135">
        <v>1313125200</v>
      </c>
      <c r="M135" s="10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8"/>
        <v>90</v>
      </c>
      <c r="G136" t="s">
        <v>14</v>
      </c>
      <c r="H136">
        <v>940</v>
      </c>
      <c r="I136" s="7">
        <f t="shared" si="9"/>
        <v>94.99</v>
      </c>
      <c r="J136" t="s">
        <v>98</v>
      </c>
      <c r="K136" t="s">
        <v>99</v>
      </c>
      <c r="L136">
        <v>1308459600</v>
      </c>
      <c r="M136" s="10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8"/>
        <v>71</v>
      </c>
      <c r="G137" t="s">
        <v>14</v>
      </c>
      <c r="H137">
        <v>117</v>
      </c>
      <c r="I137" s="7">
        <f t="shared" si="9"/>
        <v>46.91</v>
      </c>
      <c r="J137" t="s">
        <v>21</v>
      </c>
      <c r="K137" t="s">
        <v>22</v>
      </c>
      <c r="L137">
        <v>1362636000</v>
      </c>
      <c r="M137" s="10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8"/>
        <v>3</v>
      </c>
      <c r="G138" t="s">
        <v>74</v>
      </c>
      <c r="H138">
        <v>58</v>
      </c>
      <c r="I138" s="7">
        <f t="shared" si="9"/>
        <v>46.91</v>
      </c>
      <c r="J138" t="s">
        <v>21</v>
      </c>
      <c r="K138" t="s">
        <v>22</v>
      </c>
      <c r="L138">
        <v>1402117200</v>
      </c>
      <c r="M138" s="10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8"/>
        <v>262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 s="10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t="s">
        <v>14</v>
      </c>
      <c r="H140">
        <v>115</v>
      </c>
      <c r="I140" s="7">
        <f t="shared" si="9"/>
        <v>80.14</v>
      </c>
      <c r="J140" t="s">
        <v>21</v>
      </c>
      <c r="K140" t="s">
        <v>22</v>
      </c>
      <c r="L140">
        <v>1348808400</v>
      </c>
      <c r="M140" s="10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8"/>
        <v>21</v>
      </c>
      <c r="G141" t="s">
        <v>14</v>
      </c>
      <c r="H141">
        <v>326</v>
      </c>
      <c r="I141" s="7">
        <f t="shared" si="9"/>
        <v>59.04</v>
      </c>
      <c r="J141" t="s">
        <v>21</v>
      </c>
      <c r="K141" t="s">
        <v>22</v>
      </c>
      <c r="L141">
        <v>1429592400</v>
      </c>
      <c r="M141" s="10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8"/>
        <v>223</v>
      </c>
      <c r="G142" t="s">
        <v>20</v>
      </c>
      <c r="H142">
        <v>186</v>
      </c>
      <c r="I142" s="7">
        <f t="shared" si="9"/>
        <v>65.989999999999995</v>
      </c>
      <c r="J142" t="s">
        <v>21</v>
      </c>
      <c r="K142" t="s">
        <v>22</v>
      </c>
      <c r="L142">
        <v>1519538400</v>
      </c>
      <c r="M142" s="10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8"/>
        <v>102</v>
      </c>
      <c r="G143" t="s">
        <v>20</v>
      </c>
      <c r="H143">
        <v>1071</v>
      </c>
      <c r="I143" s="7">
        <f t="shared" si="9"/>
        <v>60.99</v>
      </c>
      <c r="J143" t="s">
        <v>21</v>
      </c>
      <c r="K143" t="s">
        <v>22</v>
      </c>
      <c r="L143">
        <v>1434085200</v>
      </c>
      <c r="M143" s="10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8"/>
        <v>230</v>
      </c>
      <c r="G144" t="s">
        <v>20</v>
      </c>
      <c r="H144">
        <v>117</v>
      </c>
      <c r="I144" s="7">
        <f t="shared" si="9"/>
        <v>98.31</v>
      </c>
      <c r="J144" t="s">
        <v>21</v>
      </c>
      <c r="K144" t="s">
        <v>22</v>
      </c>
      <c r="L144">
        <v>1333688400</v>
      </c>
      <c r="M144" s="10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8"/>
        <v>136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 s="10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8"/>
        <v>129</v>
      </c>
      <c r="G146" t="s">
        <v>20</v>
      </c>
      <c r="H146">
        <v>135</v>
      </c>
      <c r="I146" s="7">
        <f t="shared" si="9"/>
        <v>86.07</v>
      </c>
      <c r="J146" t="s">
        <v>21</v>
      </c>
      <c r="K146" t="s">
        <v>22</v>
      </c>
      <c r="L146">
        <v>1560747600</v>
      </c>
      <c r="M146" s="10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8"/>
        <v>237</v>
      </c>
      <c r="G147" t="s">
        <v>20</v>
      </c>
      <c r="H147">
        <v>768</v>
      </c>
      <c r="I147" s="7">
        <f t="shared" si="9"/>
        <v>76.989999999999995</v>
      </c>
      <c r="J147" t="s">
        <v>98</v>
      </c>
      <c r="K147" t="s">
        <v>99</v>
      </c>
      <c r="L147">
        <v>1410066000</v>
      </c>
      <c r="M147" s="10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8"/>
        <v>17</v>
      </c>
      <c r="G148" t="s">
        <v>74</v>
      </c>
      <c r="H148">
        <v>51</v>
      </c>
      <c r="I148" s="7">
        <f t="shared" si="9"/>
        <v>29.76</v>
      </c>
      <c r="J148" t="s">
        <v>21</v>
      </c>
      <c r="K148" t="s">
        <v>22</v>
      </c>
      <c r="L148">
        <v>1320732000</v>
      </c>
      <c r="M148" s="10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8"/>
        <v>112</v>
      </c>
      <c r="G149" t="s">
        <v>20</v>
      </c>
      <c r="H149">
        <v>199</v>
      </c>
      <c r="I149" s="7">
        <f t="shared" si="9"/>
        <v>46.92</v>
      </c>
      <c r="J149" t="s">
        <v>21</v>
      </c>
      <c r="K149" t="s">
        <v>22</v>
      </c>
      <c r="L149">
        <v>1465794000</v>
      </c>
      <c r="M149" s="10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8"/>
        <v>121</v>
      </c>
      <c r="G150" t="s">
        <v>20</v>
      </c>
      <c r="H150">
        <v>107</v>
      </c>
      <c r="I150" s="7">
        <f t="shared" si="9"/>
        <v>105.19</v>
      </c>
      <c r="J150" t="s">
        <v>21</v>
      </c>
      <c r="K150" t="s">
        <v>22</v>
      </c>
      <c r="L150">
        <v>1500958800</v>
      </c>
      <c r="M150" s="10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8"/>
        <v>220</v>
      </c>
      <c r="G151" t="s">
        <v>20</v>
      </c>
      <c r="H151">
        <v>195</v>
      </c>
      <c r="I151" s="7">
        <f t="shared" si="9"/>
        <v>69.91</v>
      </c>
      <c r="J151" t="s">
        <v>21</v>
      </c>
      <c r="K151" t="s">
        <v>22</v>
      </c>
      <c r="L151">
        <v>1357020000</v>
      </c>
      <c r="M151" s="10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 s="10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8"/>
        <v>64</v>
      </c>
      <c r="G153" t="s">
        <v>14</v>
      </c>
      <c r="H153">
        <v>1467</v>
      </c>
      <c r="I153" s="7">
        <f t="shared" si="9"/>
        <v>60.01</v>
      </c>
      <c r="J153" t="s">
        <v>21</v>
      </c>
      <c r="K153" t="s">
        <v>22</v>
      </c>
      <c r="L153">
        <v>1402290000</v>
      </c>
      <c r="M153" s="10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8"/>
        <v>423</v>
      </c>
      <c r="G154" t="s">
        <v>20</v>
      </c>
      <c r="H154">
        <v>3376</v>
      </c>
      <c r="I154" s="7">
        <f t="shared" si="9"/>
        <v>52.01</v>
      </c>
      <c r="J154" t="s">
        <v>21</v>
      </c>
      <c r="K154" t="s">
        <v>22</v>
      </c>
      <c r="L154">
        <v>1487311200</v>
      </c>
      <c r="M154" s="10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8"/>
        <v>93</v>
      </c>
      <c r="G155" t="s">
        <v>14</v>
      </c>
      <c r="H155">
        <v>5681</v>
      </c>
      <c r="I155" s="7">
        <f t="shared" si="9"/>
        <v>31</v>
      </c>
      <c r="J155" t="s">
        <v>21</v>
      </c>
      <c r="K155" t="s">
        <v>22</v>
      </c>
      <c r="L155">
        <v>1350622800</v>
      </c>
      <c r="M155" s="10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8"/>
        <v>59</v>
      </c>
      <c r="G156" t="s">
        <v>14</v>
      </c>
      <c r="H156">
        <v>1059</v>
      </c>
      <c r="I156" s="7">
        <f t="shared" si="9"/>
        <v>95.04</v>
      </c>
      <c r="J156" t="s">
        <v>21</v>
      </c>
      <c r="K156" t="s">
        <v>22</v>
      </c>
      <c r="L156">
        <v>1463029200</v>
      </c>
      <c r="M156" s="10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8"/>
        <v>65</v>
      </c>
      <c r="G157" t="s">
        <v>14</v>
      </c>
      <c r="H157">
        <v>1194</v>
      </c>
      <c r="I157" s="7">
        <f t="shared" si="9"/>
        <v>75.97</v>
      </c>
      <c r="J157" t="s">
        <v>21</v>
      </c>
      <c r="K157" t="s">
        <v>22</v>
      </c>
      <c r="L157">
        <v>1269493200</v>
      </c>
      <c r="M157" s="10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8"/>
        <v>74</v>
      </c>
      <c r="G158" t="s">
        <v>74</v>
      </c>
      <c r="H158">
        <v>379</v>
      </c>
      <c r="I158" s="7">
        <f t="shared" si="9"/>
        <v>71.010000000000005</v>
      </c>
      <c r="J158" t="s">
        <v>26</v>
      </c>
      <c r="K158" t="s">
        <v>27</v>
      </c>
      <c r="L158">
        <v>1570251600</v>
      </c>
      <c r="M158" s="10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8"/>
        <v>53</v>
      </c>
      <c r="G159" t="s">
        <v>14</v>
      </c>
      <c r="H159">
        <v>30</v>
      </c>
      <c r="I159" s="7">
        <f t="shared" si="9"/>
        <v>73.73</v>
      </c>
      <c r="J159" t="s">
        <v>26</v>
      </c>
      <c r="K159" t="s">
        <v>27</v>
      </c>
      <c r="L159">
        <v>1388383200</v>
      </c>
      <c r="M159" s="10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8"/>
        <v>221</v>
      </c>
      <c r="G160" t="s">
        <v>20</v>
      </c>
      <c r="H160">
        <v>41</v>
      </c>
      <c r="I160" s="7">
        <f t="shared" si="9"/>
        <v>113.17</v>
      </c>
      <c r="J160" t="s">
        <v>21</v>
      </c>
      <c r="K160" t="s">
        <v>22</v>
      </c>
      <c r="L160">
        <v>1449554400</v>
      </c>
      <c r="M160" s="10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8"/>
        <v>100</v>
      </c>
      <c r="G161" t="s">
        <v>20</v>
      </c>
      <c r="H161">
        <v>1821</v>
      </c>
      <c r="I161" s="7">
        <f t="shared" si="9"/>
        <v>105.01</v>
      </c>
      <c r="J161" t="s">
        <v>21</v>
      </c>
      <c r="K161" t="s">
        <v>22</v>
      </c>
      <c r="L161">
        <v>1553662800</v>
      </c>
      <c r="M161" s="10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8"/>
        <v>162</v>
      </c>
      <c r="G162" t="s">
        <v>20</v>
      </c>
      <c r="H162">
        <v>164</v>
      </c>
      <c r="I162" s="7">
        <f t="shared" si="9"/>
        <v>79.180000000000007</v>
      </c>
      <c r="J162" t="s">
        <v>21</v>
      </c>
      <c r="K162" t="s">
        <v>22</v>
      </c>
      <c r="L162">
        <v>1556341200</v>
      </c>
      <c r="M162" s="10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8"/>
        <v>78</v>
      </c>
      <c r="G163" t="s">
        <v>14</v>
      </c>
      <c r="H163">
        <v>75</v>
      </c>
      <c r="I163" s="7">
        <f t="shared" si="9"/>
        <v>57.33</v>
      </c>
      <c r="J163" t="s">
        <v>21</v>
      </c>
      <c r="K163" t="s">
        <v>22</v>
      </c>
      <c r="L163">
        <v>1442984400</v>
      </c>
      <c r="M163" s="10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8"/>
        <v>150</v>
      </c>
      <c r="G164" t="s">
        <v>20</v>
      </c>
      <c r="H164">
        <v>157</v>
      </c>
      <c r="I164" s="7">
        <f t="shared" si="9"/>
        <v>58.18</v>
      </c>
      <c r="J164" t="s">
        <v>98</v>
      </c>
      <c r="K164" t="s">
        <v>99</v>
      </c>
      <c r="L164">
        <v>1544248800</v>
      </c>
      <c r="M164" s="10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8"/>
        <v>253</v>
      </c>
      <c r="G165" t="s">
        <v>20</v>
      </c>
      <c r="H165">
        <v>246</v>
      </c>
      <c r="I165" s="7">
        <f t="shared" si="9"/>
        <v>36.03</v>
      </c>
      <c r="J165" t="s">
        <v>21</v>
      </c>
      <c r="K165" t="s">
        <v>22</v>
      </c>
      <c r="L165">
        <v>1508475600</v>
      </c>
      <c r="M165" s="10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8"/>
        <v>100</v>
      </c>
      <c r="G166" t="s">
        <v>20</v>
      </c>
      <c r="H166">
        <v>1396</v>
      </c>
      <c r="I166" s="7">
        <f t="shared" si="9"/>
        <v>107.99</v>
      </c>
      <c r="J166" t="s">
        <v>21</v>
      </c>
      <c r="K166" t="s">
        <v>22</v>
      </c>
      <c r="L166">
        <v>1507438800</v>
      </c>
      <c r="M166" s="10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8"/>
        <v>122</v>
      </c>
      <c r="G167" t="s">
        <v>20</v>
      </c>
      <c r="H167">
        <v>2506</v>
      </c>
      <c r="I167" s="7">
        <f t="shared" si="9"/>
        <v>44.01</v>
      </c>
      <c r="J167" t="s">
        <v>21</v>
      </c>
      <c r="K167" t="s">
        <v>22</v>
      </c>
      <c r="L167">
        <v>1501563600</v>
      </c>
      <c r="M167" s="10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8"/>
        <v>137</v>
      </c>
      <c r="G168" t="s">
        <v>20</v>
      </c>
      <c r="H168">
        <v>244</v>
      </c>
      <c r="I168" s="7">
        <f t="shared" si="9"/>
        <v>55.08</v>
      </c>
      <c r="J168" t="s">
        <v>21</v>
      </c>
      <c r="K168" t="s">
        <v>22</v>
      </c>
      <c r="L168">
        <v>1292997600</v>
      </c>
      <c r="M168" s="10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8"/>
        <v>416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 s="10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8"/>
        <v>31</v>
      </c>
      <c r="G170" t="s">
        <v>14</v>
      </c>
      <c r="H170">
        <v>955</v>
      </c>
      <c r="I170" s="7">
        <f t="shared" si="9"/>
        <v>42</v>
      </c>
      <c r="J170" t="s">
        <v>36</v>
      </c>
      <c r="K170" t="s">
        <v>37</v>
      </c>
      <c r="L170">
        <v>1550815200</v>
      </c>
      <c r="M170" s="10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8"/>
        <v>424</v>
      </c>
      <c r="G171" t="s">
        <v>20</v>
      </c>
      <c r="H171">
        <v>1267</v>
      </c>
      <c r="I171" s="7">
        <f t="shared" si="9"/>
        <v>77.989999999999995</v>
      </c>
      <c r="J171" t="s">
        <v>21</v>
      </c>
      <c r="K171" t="s">
        <v>22</v>
      </c>
      <c r="L171">
        <v>1339909200</v>
      </c>
      <c r="M171" s="10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8"/>
        <v>3</v>
      </c>
      <c r="G172" t="s">
        <v>14</v>
      </c>
      <c r="H172">
        <v>67</v>
      </c>
      <c r="I172" s="7">
        <f t="shared" si="9"/>
        <v>82.51</v>
      </c>
      <c r="J172" t="s">
        <v>21</v>
      </c>
      <c r="K172" t="s">
        <v>22</v>
      </c>
      <c r="L172">
        <v>1501736400</v>
      </c>
      <c r="M172" s="10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8"/>
        <v>11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 s="10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8"/>
        <v>83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 s="10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8"/>
        <v>163</v>
      </c>
      <c r="G175" t="s">
        <v>20</v>
      </c>
      <c r="H175">
        <v>1561</v>
      </c>
      <c r="I175" s="7">
        <f t="shared" si="9"/>
        <v>100.98</v>
      </c>
      <c r="J175" t="s">
        <v>21</v>
      </c>
      <c r="K175" t="s">
        <v>22</v>
      </c>
      <c r="L175">
        <v>1368853200</v>
      </c>
      <c r="M175" s="10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8"/>
        <v>895</v>
      </c>
      <c r="G176" t="s">
        <v>20</v>
      </c>
      <c r="H176">
        <v>48</v>
      </c>
      <c r="I176" s="7">
        <f t="shared" si="9"/>
        <v>111.83</v>
      </c>
      <c r="J176" t="s">
        <v>21</v>
      </c>
      <c r="K176" t="s">
        <v>22</v>
      </c>
      <c r="L176">
        <v>1444021200</v>
      </c>
      <c r="M176" s="10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8"/>
        <v>26</v>
      </c>
      <c r="G177" t="s">
        <v>14</v>
      </c>
      <c r="H177">
        <v>1130</v>
      </c>
      <c r="I177" s="7">
        <f t="shared" si="9"/>
        <v>42</v>
      </c>
      <c r="J177" t="s">
        <v>21</v>
      </c>
      <c r="K177" t="s">
        <v>22</v>
      </c>
      <c r="L177">
        <v>1472619600</v>
      </c>
      <c r="M177" s="10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8"/>
        <v>75</v>
      </c>
      <c r="G178" t="s">
        <v>14</v>
      </c>
      <c r="H178">
        <v>782</v>
      </c>
      <c r="I178" s="7">
        <f t="shared" si="9"/>
        <v>110.05</v>
      </c>
      <c r="J178" t="s">
        <v>21</v>
      </c>
      <c r="K178" t="s">
        <v>22</v>
      </c>
      <c r="L178">
        <v>1472878800</v>
      </c>
      <c r="M178" s="10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8"/>
        <v>416</v>
      </c>
      <c r="G179" t="s">
        <v>20</v>
      </c>
      <c r="H179">
        <v>2739</v>
      </c>
      <c r="I179" s="7">
        <f t="shared" si="9"/>
        <v>59</v>
      </c>
      <c r="J179" t="s">
        <v>21</v>
      </c>
      <c r="K179" t="s">
        <v>22</v>
      </c>
      <c r="L179">
        <v>1289800800</v>
      </c>
      <c r="M179" s="10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8"/>
        <v>96</v>
      </c>
      <c r="G180" t="s">
        <v>14</v>
      </c>
      <c r="H180">
        <v>210</v>
      </c>
      <c r="I180" s="7">
        <f t="shared" si="9"/>
        <v>32.99</v>
      </c>
      <c r="J180" t="s">
        <v>21</v>
      </c>
      <c r="K180" t="s">
        <v>22</v>
      </c>
      <c r="L180">
        <v>1505970000</v>
      </c>
      <c r="M180" s="10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8"/>
        <v>358</v>
      </c>
      <c r="G181" t="s">
        <v>20</v>
      </c>
      <c r="H181">
        <v>3537</v>
      </c>
      <c r="I181" s="7">
        <f t="shared" si="9"/>
        <v>45.01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8"/>
        <v>308</v>
      </c>
      <c r="G182" t="s">
        <v>20</v>
      </c>
      <c r="H182">
        <v>2107</v>
      </c>
      <c r="I182" s="7">
        <f t="shared" si="9"/>
        <v>81.98</v>
      </c>
      <c r="J182" t="s">
        <v>26</v>
      </c>
      <c r="K182" t="s">
        <v>27</v>
      </c>
      <c r="L182">
        <v>1269234000</v>
      </c>
      <c r="M182" s="10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8"/>
        <v>62</v>
      </c>
      <c r="G183" t="s">
        <v>14</v>
      </c>
      <c r="H183">
        <v>136</v>
      </c>
      <c r="I183" s="7">
        <f t="shared" si="9"/>
        <v>39.08</v>
      </c>
      <c r="J183" t="s">
        <v>21</v>
      </c>
      <c r="K183" t="s">
        <v>22</v>
      </c>
      <c r="L183">
        <v>1507093200</v>
      </c>
      <c r="M183" s="10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8"/>
        <v>722</v>
      </c>
      <c r="G184" t="s">
        <v>20</v>
      </c>
      <c r="H184">
        <v>3318</v>
      </c>
      <c r="I184" s="7">
        <f t="shared" si="9"/>
        <v>59</v>
      </c>
      <c r="J184" t="s">
        <v>36</v>
      </c>
      <c r="K184" t="s">
        <v>37</v>
      </c>
      <c r="L184">
        <v>1560574800</v>
      </c>
      <c r="M184" s="10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8"/>
        <v>69</v>
      </c>
      <c r="G185" t="s">
        <v>14</v>
      </c>
      <c r="H185">
        <v>86</v>
      </c>
      <c r="I185" s="7">
        <f t="shared" si="9"/>
        <v>40.99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8"/>
        <v>293</v>
      </c>
      <c r="G186" t="s">
        <v>20</v>
      </c>
      <c r="H186">
        <v>340</v>
      </c>
      <c r="I186" s="7">
        <f t="shared" si="9"/>
        <v>31.03</v>
      </c>
      <c r="J186" t="s">
        <v>21</v>
      </c>
      <c r="K186" t="s">
        <v>22</v>
      </c>
      <c r="L186">
        <v>1556859600</v>
      </c>
      <c r="M186" s="10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8"/>
        <v>72</v>
      </c>
      <c r="G187" t="s">
        <v>14</v>
      </c>
      <c r="H187">
        <v>19</v>
      </c>
      <c r="I187" s="7">
        <f t="shared" si="9"/>
        <v>37.79</v>
      </c>
      <c r="J187" t="s">
        <v>21</v>
      </c>
      <c r="K187" t="s">
        <v>22</v>
      </c>
      <c r="L187">
        <v>1526187600</v>
      </c>
      <c r="M187" s="10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8"/>
        <v>32</v>
      </c>
      <c r="G188" t="s">
        <v>14</v>
      </c>
      <c r="H188">
        <v>886</v>
      </c>
      <c r="I188" s="7">
        <f t="shared" si="9"/>
        <v>32.01</v>
      </c>
      <c r="J188" t="s">
        <v>21</v>
      </c>
      <c r="K188" t="s">
        <v>22</v>
      </c>
      <c r="L188">
        <v>1400821200</v>
      </c>
      <c r="M188" s="10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8"/>
        <v>230</v>
      </c>
      <c r="G189" t="s">
        <v>20</v>
      </c>
      <c r="H189">
        <v>1442</v>
      </c>
      <c r="I189" s="7">
        <f t="shared" si="9"/>
        <v>95.97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8"/>
        <v>32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 s="10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8"/>
        <v>24</v>
      </c>
      <c r="G191" t="s">
        <v>74</v>
      </c>
      <c r="H191">
        <v>441</v>
      </c>
      <c r="I191" s="7">
        <f t="shared" si="9"/>
        <v>102.05</v>
      </c>
      <c r="J191" t="s">
        <v>21</v>
      </c>
      <c r="K191" t="s">
        <v>22</v>
      </c>
      <c r="L191">
        <v>1457071200</v>
      </c>
      <c r="M191" s="10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8"/>
        <v>69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 s="10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8"/>
        <v>38</v>
      </c>
      <c r="G193" t="s">
        <v>14</v>
      </c>
      <c r="H193">
        <v>86</v>
      </c>
      <c r="I193" s="7">
        <f t="shared" si="9"/>
        <v>37.07</v>
      </c>
      <c r="J193" t="s">
        <v>107</v>
      </c>
      <c r="K193" t="s">
        <v>108</v>
      </c>
      <c r="L193">
        <v>1552366800</v>
      </c>
      <c r="M193" s="10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8"/>
        <v>20</v>
      </c>
      <c r="G194" t="s">
        <v>14</v>
      </c>
      <c r="H194">
        <v>243</v>
      </c>
      <c r="I194" s="7">
        <f t="shared" si="9"/>
        <v>35.049999999999997</v>
      </c>
      <c r="J194" t="s">
        <v>21</v>
      </c>
      <c r="K194" t="s">
        <v>22</v>
      </c>
      <c r="L194">
        <v>1403845200</v>
      </c>
      <c r="M194" s="10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2">ROUND((E195/D195)*100,0)</f>
        <v>46</v>
      </c>
      <c r="G195" t="s">
        <v>14</v>
      </c>
      <c r="H195">
        <v>65</v>
      </c>
      <c r="I195" s="7">
        <f t="shared" ref="I195:I258" si="13">IF(H195=0,0,ROUND(E195/H195,2))</f>
        <v>46.34</v>
      </c>
      <c r="J195" t="s">
        <v>21</v>
      </c>
      <c r="K195" t="s">
        <v>22</v>
      </c>
      <c r="L195">
        <v>1523163600</v>
      </c>
      <c r="M195" s="10">
        <f t="shared" ref="M195:M258" si="14">DATE(1970,1,1)+(L195/86400)</f>
        <v>43198.208333333328</v>
      </c>
      <c r="N195">
        <v>1523509200</v>
      </c>
      <c r="O195" s="10">
        <f t="shared" ref="O195:O258" si="15">DATE(1970,1,1)+(N195/86400)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2"/>
        <v>123</v>
      </c>
      <c r="G196" t="s">
        <v>20</v>
      </c>
      <c r="H196">
        <v>126</v>
      </c>
      <c r="I196" s="7">
        <f t="shared" si="13"/>
        <v>69.17</v>
      </c>
      <c r="J196" t="s">
        <v>21</v>
      </c>
      <c r="K196" t="s">
        <v>22</v>
      </c>
      <c r="L196">
        <v>1442206800</v>
      </c>
      <c r="M196" s="10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2"/>
        <v>362</v>
      </c>
      <c r="G197" t="s">
        <v>20</v>
      </c>
      <c r="H197">
        <v>524</v>
      </c>
      <c r="I197" s="7">
        <f t="shared" si="13"/>
        <v>109.08</v>
      </c>
      <c r="J197" t="s">
        <v>21</v>
      </c>
      <c r="K197" t="s">
        <v>22</v>
      </c>
      <c r="L197">
        <v>1532840400</v>
      </c>
      <c r="M197" s="10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2"/>
        <v>63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 s="10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2"/>
        <v>298</v>
      </c>
      <c r="G199" t="s">
        <v>20</v>
      </c>
      <c r="H199">
        <v>1989</v>
      </c>
      <c r="I199" s="7">
        <f t="shared" si="13"/>
        <v>82.01</v>
      </c>
      <c r="J199" t="s">
        <v>21</v>
      </c>
      <c r="K199" t="s">
        <v>22</v>
      </c>
      <c r="L199">
        <v>1498194000</v>
      </c>
      <c r="M199" s="10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2"/>
        <v>10</v>
      </c>
      <c r="G200" t="s">
        <v>14</v>
      </c>
      <c r="H200">
        <v>168</v>
      </c>
      <c r="I200" s="7">
        <f t="shared" si="13"/>
        <v>35.96</v>
      </c>
      <c r="J200" t="s">
        <v>21</v>
      </c>
      <c r="K200" t="s">
        <v>22</v>
      </c>
      <c r="L200">
        <v>1281070800</v>
      </c>
      <c r="M200" s="10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2"/>
        <v>54</v>
      </c>
      <c r="G201" t="s">
        <v>14</v>
      </c>
      <c r="H201">
        <v>13</v>
      </c>
      <c r="I201" s="7">
        <f t="shared" si="13"/>
        <v>74.459999999999994</v>
      </c>
      <c r="J201" t="s">
        <v>21</v>
      </c>
      <c r="K201" t="s">
        <v>22</v>
      </c>
      <c r="L201">
        <v>1436245200</v>
      </c>
      <c r="M201" s="10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2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2"/>
        <v>681</v>
      </c>
      <c r="G203" t="s">
        <v>20</v>
      </c>
      <c r="H203">
        <v>157</v>
      </c>
      <c r="I203" s="7">
        <f t="shared" si="13"/>
        <v>91.11</v>
      </c>
      <c r="J203" t="s">
        <v>21</v>
      </c>
      <c r="K203" t="s">
        <v>22</v>
      </c>
      <c r="L203">
        <v>1406264400</v>
      </c>
      <c r="M203" s="10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2"/>
        <v>79</v>
      </c>
      <c r="G204" t="s">
        <v>74</v>
      </c>
      <c r="H204">
        <v>82</v>
      </c>
      <c r="I204" s="7">
        <f t="shared" si="13"/>
        <v>79.790000000000006</v>
      </c>
      <c r="J204" t="s">
        <v>21</v>
      </c>
      <c r="K204" t="s">
        <v>22</v>
      </c>
      <c r="L204">
        <v>1317531600</v>
      </c>
      <c r="M204" s="10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2"/>
        <v>134</v>
      </c>
      <c r="G205" t="s">
        <v>20</v>
      </c>
      <c r="H205">
        <v>4498</v>
      </c>
      <c r="I205" s="7">
        <f t="shared" si="13"/>
        <v>43</v>
      </c>
      <c r="J205" t="s">
        <v>26</v>
      </c>
      <c r="K205" t="s">
        <v>27</v>
      </c>
      <c r="L205">
        <v>1484632800</v>
      </c>
      <c r="M205" s="10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2"/>
        <v>3</v>
      </c>
      <c r="G206" t="s">
        <v>14</v>
      </c>
      <c r="H206">
        <v>40</v>
      </c>
      <c r="I206" s="7">
        <f t="shared" si="13"/>
        <v>63.23</v>
      </c>
      <c r="J206" t="s">
        <v>21</v>
      </c>
      <c r="K206" t="s">
        <v>22</v>
      </c>
      <c r="L206">
        <v>1301806800</v>
      </c>
      <c r="M206" s="10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2"/>
        <v>432</v>
      </c>
      <c r="G207" t="s">
        <v>20</v>
      </c>
      <c r="H207">
        <v>80</v>
      </c>
      <c r="I207" s="7">
        <f t="shared" si="13"/>
        <v>70.180000000000007</v>
      </c>
      <c r="J207" t="s">
        <v>21</v>
      </c>
      <c r="K207" t="s">
        <v>22</v>
      </c>
      <c r="L207">
        <v>1539752400</v>
      </c>
      <c r="M207" s="10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2"/>
        <v>39</v>
      </c>
      <c r="G208" t="s">
        <v>74</v>
      </c>
      <c r="H208">
        <v>57</v>
      </c>
      <c r="I208" s="7">
        <f t="shared" si="13"/>
        <v>61.33</v>
      </c>
      <c r="J208" t="s">
        <v>21</v>
      </c>
      <c r="K208" t="s">
        <v>22</v>
      </c>
      <c r="L208">
        <v>1267250400</v>
      </c>
      <c r="M208" s="10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2"/>
        <v>426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 s="10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2"/>
        <v>101</v>
      </c>
      <c r="G210" t="s">
        <v>20</v>
      </c>
      <c r="H210">
        <v>2053</v>
      </c>
      <c r="I210" s="7">
        <f t="shared" si="13"/>
        <v>96.98</v>
      </c>
      <c r="J210" t="s">
        <v>21</v>
      </c>
      <c r="K210" t="s">
        <v>22</v>
      </c>
      <c r="L210">
        <v>1510207200</v>
      </c>
      <c r="M210" s="10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2"/>
        <v>21</v>
      </c>
      <c r="G211" t="s">
        <v>47</v>
      </c>
      <c r="H211">
        <v>808</v>
      </c>
      <c r="I211" s="7">
        <f t="shared" si="13"/>
        <v>51</v>
      </c>
      <c r="J211" t="s">
        <v>26</v>
      </c>
      <c r="K211" t="s">
        <v>27</v>
      </c>
      <c r="L211">
        <v>1462510800</v>
      </c>
      <c r="M211" s="10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2"/>
        <v>67</v>
      </c>
      <c r="G212" t="s">
        <v>14</v>
      </c>
      <c r="H212">
        <v>226</v>
      </c>
      <c r="I212" s="7">
        <f t="shared" si="13"/>
        <v>28.04</v>
      </c>
      <c r="J212" t="s">
        <v>36</v>
      </c>
      <c r="K212" t="s">
        <v>37</v>
      </c>
      <c r="L212">
        <v>1488520800</v>
      </c>
      <c r="M212" s="10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2"/>
        <v>95</v>
      </c>
      <c r="G213" t="s">
        <v>14</v>
      </c>
      <c r="H213">
        <v>1625</v>
      </c>
      <c r="I213" s="7">
        <f t="shared" si="13"/>
        <v>60.98</v>
      </c>
      <c r="J213" t="s">
        <v>21</v>
      </c>
      <c r="K213" t="s">
        <v>22</v>
      </c>
      <c r="L213">
        <v>1377579600</v>
      </c>
      <c r="M213" s="10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2"/>
        <v>152</v>
      </c>
      <c r="G214" t="s">
        <v>20</v>
      </c>
      <c r="H214">
        <v>168</v>
      </c>
      <c r="I214" s="7">
        <f t="shared" si="13"/>
        <v>73.209999999999994</v>
      </c>
      <c r="J214" t="s">
        <v>21</v>
      </c>
      <c r="K214" t="s">
        <v>22</v>
      </c>
      <c r="L214">
        <v>1576389600</v>
      </c>
      <c r="M214" s="10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2"/>
        <v>195</v>
      </c>
      <c r="G215" t="s">
        <v>20</v>
      </c>
      <c r="H215">
        <v>4289</v>
      </c>
      <c r="I215" s="7">
        <f t="shared" si="13"/>
        <v>40</v>
      </c>
      <c r="J215" t="s">
        <v>21</v>
      </c>
      <c r="K215" t="s">
        <v>22</v>
      </c>
      <c r="L215">
        <v>1289019600</v>
      </c>
      <c r="M215" s="10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2"/>
        <v>1023</v>
      </c>
      <c r="G216" t="s">
        <v>20</v>
      </c>
      <c r="H216">
        <v>165</v>
      </c>
      <c r="I216" s="7">
        <f t="shared" si="13"/>
        <v>86.81</v>
      </c>
      <c r="J216" t="s">
        <v>21</v>
      </c>
      <c r="K216" t="s">
        <v>22</v>
      </c>
      <c r="L216">
        <v>1282194000</v>
      </c>
      <c r="M216" s="10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2"/>
        <v>4</v>
      </c>
      <c r="G217" t="s">
        <v>14</v>
      </c>
      <c r="H217">
        <v>143</v>
      </c>
      <c r="I217" s="7">
        <f t="shared" si="13"/>
        <v>42.13</v>
      </c>
      <c r="J217" t="s">
        <v>21</v>
      </c>
      <c r="K217" t="s">
        <v>22</v>
      </c>
      <c r="L217">
        <v>1550037600</v>
      </c>
      <c r="M217" s="10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2"/>
        <v>155</v>
      </c>
      <c r="G218" t="s">
        <v>20</v>
      </c>
      <c r="H218">
        <v>1815</v>
      </c>
      <c r="I218" s="7">
        <f t="shared" si="13"/>
        <v>103.98</v>
      </c>
      <c r="J218" t="s">
        <v>21</v>
      </c>
      <c r="K218" t="s">
        <v>22</v>
      </c>
      <c r="L218">
        <v>1321941600</v>
      </c>
      <c r="M218" s="10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2"/>
        <v>45</v>
      </c>
      <c r="G219" t="s">
        <v>14</v>
      </c>
      <c r="H219">
        <v>934</v>
      </c>
      <c r="I219" s="7">
        <f t="shared" si="13"/>
        <v>62</v>
      </c>
      <c r="J219" t="s">
        <v>21</v>
      </c>
      <c r="K219" t="s">
        <v>22</v>
      </c>
      <c r="L219">
        <v>1556427600</v>
      </c>
      <c r="M219" s="10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2"/>
        <v>216</v>
      </c>
      <c r="G220" t="s">
        <v>20</v>
      </c>
      <c r="H220">
        <v>397</v>
      </c>
      <c r="I220" s="7">
        <f t="shared" si="13"/>
        <v>31.01</v>
      </c>
      <c r="J220" t="s">
        <v>40</v>
      </c>
      <c r="K220" t="s">
        <v>41</v>
      </c>
      <c r="L220">
        <v>1320991200</v>
      </c>
      <c r="M220" s="10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2"/>
        <v>332</v>
      </c>
      <c r="G221" t="s">
        <v>20</v>
      </c>
      <c r="H221">
        <v>1539</v>
      </c>
      <c r="I221" s="7">
        <f t="shared" si="13"/>
        <v>89.99</v>
      </c>
      <c r="J221" t="s">
        <v>21</v>
      </c>
      <c r="K221" t="s">
        <v>22</v>
      </c>
      <c r="L221">
        <v>1345093200</v>
      </c>
      <c r="M221" s="10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2"/>
        <v>8</v>
      </c>
      <c r="G222" t="s">
        <v>14</v>
      </c>
      <c r="H222">
        <v>17</v>
      </c>
      <c r="I222" s="7">
        <f t="shared" si="13"/>
        <v>39.24</v>
      </c>
      <c r="J222" t="s">
        <v>21</v>
      </c>
      <c r="K222" t="s">
        <v>22</v>
      </c>
      <c r="L222">
        <v>1309496400</v>
      </c>
      <c r="M222" s="10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2"/>
        <v>99</v>
      </c>
      <c r="G223" t="s">
        <v>14</v>
      </c>
      <c r="H223">
        <v>2179</v>
      </c>
      <c r="I223" s="7">
        <f t="shared" si="13"/>
        <v>54.99</v>
      </c>
      <c r="J223" t="s">
        <v>21</v>
      </c>
      <c r="K223" t="s">
        <v>22</v>
      </c>
      <c r="L223">
        <v>1340254800</v>
      </c>
      <c r="M223" s="10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2"/>
        <v>138</v>
      </c>
      <c r="G224" t="s">
        <v>20</v>
      </c>
      <c r="H224">
        <v>138</v>
      </c>
      <c r="I224" s="7">
        <f t="shared" si="13"/>
        <v>47.99</v>
      </c>
      <c r="J224" t="s">
        <v>21</v>
      </c>
      <c r="K224" t="s">
        <v>22</v>
      </c>
      <c r="L224">
        <v>1412226000</v>
      </c>
      <c r="M224" s="10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2"/>
        <v>94</v>
      </c>
      <c r="G225" t="s">
        <v>14</v>
      </c>
      <c r="H225">
        <v>931</v>
      </c>
      <c r="I225" s="7">
        <f t="shared" si="13"/>
        <v>87.97</v>
      </c>
      <c r="J225" t="s">
        <v>21</v>
      </c>
      <c r="K225" t="s">
        <v>22</v>
      </c>
      <c r="L225">
        <v>1458104400</v>
      </c>
      <c r="M225" s="10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2"/>
        <v>404</v>
      </c>
      <c r="G226" t="s">
        <v>20</v>
      </c>
      <c r="H226">
        <v>3594</v>
      </c>
      <c r="I226" s="7">
        <f t="shared" si="13"/>
        <v>52</v>
      </c>
      <c r="J226" t="s">
        <v>21</v>
      </c>
      <c r="K226" t="s">
        <v>22</v>
      </c>
      <c r="L226">
        <v>1411534800</v>
      </c>
      <c r="M226" s="10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2"/>
        <v>260</v>
      </c>
      <c r="G227" t="s">
        <v>20</v>
      </c>
      <c r="H227">
        <v>5880</v>
      </c>
      <c r="I227" s="7">
        <f t="shared" si="13"/>
        <v>30</v>
      </c>
      <c r="J227" t="s">
        <v>21</v>
      </c>
      <c r="K227" t="s">
        <v>22</v>
      </c>
      <c r="L227">
        <v>1399093200</v>
      </c>
      <c r="M227" s="10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2"/>
        <v>367</v>
      </c>
      <c r="G228" t="s">
        <v>20</v>
      </c>
      <c r="H228">
        <v>112</v>
      </c>
      <c r="I228" s="7">
        <f t="shared" si="13"/>
        <v>98.21</v>
      </c>
      <c r="J228" t="s">
        <v>21</v>
      </c>
      <c r="K228" t="s">
        <v>22</v>
      </c>
      <c r="L228">
        <v>1270702800</v>
      </c>
      <c r="M228" s="10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2"/>
        <v>169</v>
      </c>
      <c r="G229" t="s">
        <v>20</v>
      </c>
      <c r="H229">
        <v>943</v>
      </c>
      <c r="I229" s="7">
        <f t="shared" si="13"/>
        <v>108.96</v>
      </c>
      <c r="J229" t="s">
        <v>21</v>
      </c>
      <c r="K229" t="s">
        <v>22</v>
      </c>
      <c r="L229">
        <v>1431666000</v>
      </c>
      <c r="M229" s="10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2"/>
        <v>120</v>
      </c>
      <c r="G230" t="s">
        <v>20</v>
      </c>
      <c r="H230">
        <v>2468</v>
      </c>
      <c r="I230" s="7">
        <f t="shared" si="13"/>
        <v>67</v>
      </c>
      <c r="J230" t="s">
        <v>21</v>
      </c>
      <c r="K230" t="s">
        <v>22</v>
      </c>
      <c r="L230">
        <v>1472619600</v>
      </c>
      <c r="M230" s="10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2"/>
        <v>194</v>
      </c>
      <c r="G231" t="s">
        <v>20</v>
      </c>
      <c r="H231">
        <v>2551</v>
      </c>
      <c r="I231" s="7">
        <f t="shared" si="13"/>
        <v>64.989999999999995</v>
      </c>
      <c r="J231" t="s">
        <v>21</v>
      </c>
      <c r="K231" t="s">
        <v>22</v>
      </c>
      <c r="L231">
        <v>1496293200</v>
      </c>
      <c r="M231" s="10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2"/>
        <v>420</v>
      </c>
      <c r="G232" t="s">
        <v>20</v>
      </c>
      <c r="H232">
        <v>101</v>
      </c>
      <c r="I232" s="7">
        <f t="shared" si="13"/>
        <v>99.84</v>
      </c>
      <c r="J232" t="s">
        <v>21</v>
      </c>
      <c r="K232" t="s">
        <v>22</v>
      </c>
      <c r="L232">
        <v>1575612000</v>
      </c>
      <c r="M232" s="10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2"/>
        <v>77</v>
      </c>
      <c r="G233" t="s">
        <v>74</v>
      </c>
      <c r="H233">
        <v>67</v>
      </c>
      <c r="I233" s="7">
        <f t="shared" si="13"/>
        <v>82.43</v>
      </c>
      <c r="J233" t="s">
        <v>21</v>
      </c>
      <c r="K233" t="s">
        <v>22</v>
      </c>
      <c r="L233">
        <v>1369112400</v>
      </c>
      <c r="M233" s="10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2"/>
        <v>171</v>
      </c>
      <c r="G234" t="s">
        <v>20</v>
      </c>
      <c r="H234">
        <v>92</v>
      </c>
      <c r="I234" s="7">
        <f t="shared" si="13"/>
        <v>63.29</v>
      </c>
      <c r="J234" t="s">
        <v>21</v>
      </c>
      <c r="K234" t="s">
        <v>22</v>
      </c>
      <c r="L234">
        <v>1469422800</v>
      </c>
      <c r="M234" s="10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2"/>
        <v>158</v>
      </c>
      <c r="G235" t="s">
        <v>20</v>
      </c>
      <c r="H235">
        <v>62</v>
      </c>
      <c r="I235" s="7">
        <f t="shared" si="13"/>
        <v>96.77</v>
      </c>
      <c r="J235" t="s">
        <v>21</v>
      </c>
      <c r="K235" t="s">
        <v>22</v>
      </c>
      <c r="L235">
        <v>1307854800</v>
      </c>
      <c r="M235" s="10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2"/>
        <v>109</v>
      </c>
      <c r="G236" t="s">
        <v>20</v>
      </c>
      <c r="H236">
        <v>149</v>
      </c>
      <c r="I236" s="7">
        <f t="shared" si="13"/>
        <v>54.91</v>
      </c>
      <c r="J236" t="s">
        <v>107</v>
      </c>
      <c r="K236" t="s">
        <v>108</v>
      </c>
      <c r="L236">
        <v>1503378000</v>
      </c>
      <c r="M236" s="10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2"/>
        <v>42</v>
      </c>
      <c r="G237" t="s">
        <v>14</v>
      </c>
      <c r="H237">
        <v>92</v>
      </c>
      <c r="I237" s="7">
        <f t="shared" si="13"/>
        <v>39.01</v>
      </c>
      <c r="J237" t="s">
        <v>21</v>
      </c>
      <c r="K237" t="s">
        <v>22</v>
      </c>
      <c r="L237">
        <v>1486965600</v>
      </c>
      <c r="M237" s="10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2"/>
        <v>11</v>
      </c>
      <c r="G238" t="s">
        <v>14</v>
      </c>
      <c r="H238">
        <v>57</v>
      </c>
      <c r="I238" s="7">
        <f t="shared" si="13"/>
        <v>75.84</v>
      </c>
      <c r="J238" t="s">
        <v>26</v>
      </c>
      <c r="K238" t="s">
        <v>27</v>
      </c>
      <c r="L238">
        <v>1561438800</v>
      </c>
      <c r="M238" s="10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2"/>
        <v>159</v>
      </c>
      <c r="G239" t="s">
        <v>20</v>
      </c>
      <c r="H239">
        <v>329</v>
      </c>
      <c r="I239" s="7">
        <f t="shared" si="13"/>
        <v>45.05</v>
      </c>
      <c r="J239" t="s">
        <v>21</v>
      </c>
      <c r="K239" t="s">
        <v>22</v>
      </c>
      <c r="L239">
        <v>1398402000</v>
      </c>
      <c r="M239" s="10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2"/>
        <v>422</v>
      </c>
      <c r="G240" t="s">
        <v>20</v>
      </c>
      <c r="H240">
        <v>97</v>
      </c>
      <c r="I240" s="7">
        <f t="shared" si="13"/>
        <v>104.52</v>
      </c>
      <c r="J240" t="s">
        <v>36</v>
      </c>
      <c r="K240" t="s">
        <v>37</v>
      </c>
      <c r="L240">
        <v>1513231200</v>
      </c>
      <c r="M240" s="10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2"/>
        <v>98</v>
      </c>
      <c r="G241" t="s">
        <v>14</v>
      </c>
      <c r="H241">
        <v>41</v>
      </c>
      <c r="I241" s="7">
        <f t="shared" si="13"/>
        <v>76.27</v>
      </c>
      <c r="J241" t="s">
        <v>21</v>
      </c>
      <c r="K241" t="s">
        <v>22</v>
      </c>
      <c r="L241">
        <v>1440824400</v>
      </c>
      <c r="M241" s="10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2"/>
        <v>419</v>
      </c>
      <c r="G242" t="s">
        <v>20</v>
      </c>
      <c r="H242">
        <v>1784</v>
      </c>
      <c r="I242" s="7">
        <f t="shared" si="13"/>
        <v>69.02</v>
      </c>
      <c r="J242" t="s">
        <v>21</v>
      </c>
      <c r="K242" t="s">
        <v>22</v>
      </c>
      <c r="L242">
        <v>1281070800</v>
      </c>
      <c r="M242" s="10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2"/>
        <v>102</v>
      </c>
      <c r="G243" t="s">
        <v>20</v>
      </c>
      <c r="H243">
        <v>1684</v>
      </c>
      <c r="I243" s="7">
        <f t="shared" si="13"/>
        <v>101.98</v>
      </c>
      <c r="J243" t="s">
        <v>26</v>
      </c>
      <c r="K243" t="s">
        <v>27</v>
      </c>
      <c r="L243">
        <v>1397365200</v>
      </c>
      <c r="M243" s="10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2"/>
        <v>128</v>
      </c>
      <c r="G244" t="s">
        <v>20</v>
      </c>
      <c r="H244">
        <v>250</v>
      </c>
      <c r="I244" s="7">
        <f t="shared" si="13"/>
        <v>42.92</v>
      </c>
      <c r="J244" t="s">
        <v>21</v>
      </c>
      <c r="K244" t="s">
        <v>22</v>
      </c>
      <c r="L244">
        <v>1494392400</v>
      </c>
      <c r="M244" s="10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2"/>
        <v>445</v>
      </c>
      <c r="G245" t="s">
        <v>20</v>
      </c>
      <c r="H245">
        <v>238</v>
      </c>
      <c r="I245" s="7">
        <f t="shared" si="13"/>
        <v>43.03</v>
      </c>
      <c r="J245" t="s">
        <v>21</v>
      </c>
      <c r="K245" t="s">
        <v>22</v>
      </c>
      <c r="L245">
        <v>1520143200</v>
      </c>
      <c r="M245" s="10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2"/>
        <v>570</v>
      </c>
      <c r="G246" t="s">
        <v>20</v>
      </c>
      <c r="H246">
        <v>53</v>
      </c>
      <c r="I246" s="7">
        <f t="shared" si="13"/>
        <v>75.25</v>
      </c>
      <c r="J246" t="s">
        <v>21</v>
      </c>
      <c r="K246" t="s">
        <v>22</v>
      </c>
      <c r="L246">
        <v>1405314000</v>
      </c>
      <c r="M246" s="10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2"/>
        <v>509</v>
      </c>
      <c r="G247" t="s">
        <v>20</v>
      </c>
      <c r="H247">
        <v>214</v>
      </c>
      <c r="I247" s="7">
        <f t="shared" si="13"/>
        <v>69.02</v>
      </c>
      <c r="J247" t="s">
        <v>21</v>
      </c>
      <c r="K247" t="s">
        <v>22</v>
      </c>
      <c r="L247">
        <v>1396846800</v>
      </c>
      <c r="M247" s="10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2"/>
        <v>326</v>
      </c>
      <c r="G248" t="s">
        <v>20</v>
      </c>
      <c r="H248">
        <v>222</v>
      </c>
      <c r="I248" s="7">
        <f t="shared" si="13"/>
        <v>65.989999999999995</v>
      </c>
      <c r="J248" t="s">
        <v>21</v>
      </c>
      <c r="K248" t="s">
        <v>22</v>
      </c>
      <c r="L248">
        <v>1375678800</v>
      </c>
      <c r="M248" s="10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2"/>
        <v>933</v>
      </c>
      <c r="G249" t="s">
        <v>20</v>
      </c>
      <c r="H249">
        <v>1884</v>
      </c>
      <c r="I249" s="7">
        <f t="shared" si="13"/>
        <v>98.01</v>
      </c>
      <c r="J249" t="s">
        <v>21</v>
      </c>
      <c r="K249" t="s">
        <v>22</v>
      </c>
      <c r="L249">
        <v>1482386400</v>
      </c>
      <c r="M249" s="10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2"/>
        <v>211</v>
      </c>
      <c r="G250" t="s">
        <v>20</v>
      </c>
      <c r="H250">
        <v>218</v>
      </c>
      <c r="I250" s="7">
        <f t="shared" si="13"/>
        <v>60.11</v>
      </c>
      <c r="J250" t="s">
        <v>26</v>
      </c>
      <c r="K250" t="s">
        <v>27</v>
      </c>
      <c r="L250">
        <v>1420005600</v>
      </c>
      <c r="M250" s="10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2"/>
        <v>273</v>
      </c>
      <c r="G251" t="s">
        <v>20</v>
      </c>
      <c r="H251">
        <v>6465</v>
      </c>
      <c r="I251" s="7">
        <f t="shared" si="13"/>
        <v>26</v>
      </c>
      <c r="J251" t="s">
        <v>21</v>
      </c>
      <c r="K251" t="s">
        <v>22</v>
      </c>
      <c r="L251">
        <v>1420178400</v>
      </c>
      <c r="M251" s="10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2"/>
        <v>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 s="10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2"/>
        <v>54</v>
      </c>
      <c r="G253" t="s">
        <v>14</v>
      </c>
      <c r="H253">
        <v>101</v>
      </c>
      <c r="I253" s="7">
        <f t="shared" si="13"/>
        <v>38.020000000000003</v>
      </c>
      <c r="J253" t="s">
        <v>21</v>
      </c>
      <c r="K253" t="s">
        <v>22</v>
      </c>
      <c r="L253">
        <v>1355032800</v>
      </c>
      <c r="M253" s="10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2"/>
        <v>626</v>
      </c>
      <c r="G254" t="s">
        <v>20</v>
      </c>
      <c r="H254">
        <v>59</v>
      </c>
      <c r="I254" s="7">
        <f t="shared" si="13"/>
        <v>106.15</v>
      </c>
      <c r="J254" t="s">
        <v>21</v>
      </c>
      <c r="K254" t="s">
        <v>22</v>
      </c>
      <c r="L254">
        <v>1382677200</v>
      </c>
      <c r="M254" s="10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2"/>
        <v>89</v>
      </c>
      <c r="G255" t="s">
        <v>14</v>
      </c>
      <c r="H255">
        <v>1335</v>
      </c>
      <c r="I255" s="7">
        <f t="shared" si="13"/>
        <v>81.02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2"/>
        <v>185</v>
      </c>
      <c r="G256" t="s">
        <v>20</v>
      </c>
      <c r="H256">
        <v>88</v>
      </c>
      <c r="I256" s="7">
        <f t="shared" si="13"/>
        <v>96.65</v>
      </c>
      <c r="J256" t="s">
        <v>21</v>
      </c>
      <c r="K256" t="s">
        <v>22</v>
      </c>
      <c r="L256">
        <v>1487656800</v>
      </c>
      <c r="M256" s="10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2"/>
        <v>120</v>
      </c>
      <c r="G257" t="s">
        <v>20</v>
      </c>
      <c r="H257">
        <v>1697</v>
      </c>
      <c r="I257" s="7">
        <f t="shared" si="13"/>
        <v>57</v>
      </c>
      <c r="J257" t="s">
        <v>21</v>
      </c>
      <c r="K257" t="s">
        <v>22</v>
      </c>
      <c r="L257">
        <v>1297836000</v>
      </c>
      <c r="M257" s="10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2"/>
        <v>23</v>
      </c>
      <c r="G258" t="s">
        <v>14</v>
      </c>
      <c r="H258">
        <v>15</v>
      </c>
      <c r="I258" s="7">
        <f t="shared" si="13"/>
        <v>63.93</v>
      </c>
      <c r="J258" t="s">
        <v>40</v>
      </c>
      <c r="K258" t="s">
        <v>41</v>
      </c>
      <c r="L258">
        <v>1453615200</v>
      </c>
      <c r="M258" s="10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16">ROUND((E259/D259)*100,0)</f>
        <v>146</v>
      </c>
      <c r="G259" t="s">
        <v>20</v>
      </c>
      <c r="H259">
        <v>92</v>
      </c>
      <c r="I259" s="7">
        <f t="shared" ref="I259:I322" si="17">IF(H259=0,0,ROUND(E259/H259,2))</f>
        <v>90.46</v>
      </c>
      <c r="J259" t="s">
        <v>21</v>
      </c>
      <c r="K259" t="s">
        <v>22</v>
      </c>
      <c r="L259">
        <v>1362463200</v>
      </c>
      <c r="M259" s="10">
        <f t="shared" ref="M259:M322" si="18">DATE(1970,1,1)+(L259/86400)</f>
        <v>41338.25</v>
      </c>
      <c r="N259">
        <v>1363669200</v>
      </c>
      <c r="O259" s="10">
        <f t="shared" ref="O259:O322" si="19">DATE(1970,1,1)+(N259/86400)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6"/>
        <v>268</v>
      </c>
      <c r="G260" t="s">
        <v>20</v>
      </c>
      <c r="H260">
        <v>186</v>
      </c>
      <c r="I260" s="7">
        <f t="shared" si="17"/>
        <v>72.17</v>
      </c>
      <c r="J260" t="s">
        <v>21</v>
      </c>
      <c r="K260" t="s">
        <v>22</v>
      </c>
      <c r="L260">
        <v>1481176800</v>
      </c>
      <c r="M260" s="10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6"/>
        <v>598</v>
      </c>
      <c r="G261" t="s">
        <v>20</v>
      </c>
      <c r="H261">
        <v>138</v>
      </c>
      <c r="I261" s="7">
        <f t="shared" si="17"/>
        <v>77.930000000000007</v>
      </c>
      <c r="J261" t="s">
        <v>21</v>
      </c>
      <c r="K261" t="s">
        <v>22</v>
      </c>
      <c r="L261">
        <v>1354946400</v>
      </c>
      <c r="M261" s="10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6"/>
        <v>158</v>
      </c>
      <c r="G262" t="s">
        <v>20</v>
      </c>
      <c r="H262">
        <v>261</v>
      </c>
      <c r="I262" s="7">
        <f t="shared" si="17"/>
        <v>38.07</v>
      </c>
      <c r="J262" t="s">
        <v>21</v>
      </c>
      <c r="K262" t="s">
        <v>22</v>
      </c>
      <c r="L262">
        <v>1348808400</v>
      </c>
      <c r="M262" s="10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6"/>
        <v>31</v>
      </c>
      <c r="G263" t="s">
        <v>14</v>
      </c>
      <c r="H263">
        <v>454</v>
      </c>
      <c r="I263" s="7">
        <f t="shared" si="17"/>
        <v>57.94</v>
      </c>
      <c r="J263" t="s">
        <v>21</v>
      </c>
      <c r="K263" t="s">
        <v>22</v>
      </c>
      <c r="L263">
        <v>1282712400</v>
      </c>
      <c r="M263" s="10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6"/>
        <v>313</v>
      </c>
      <c r="G264" t="s">
        <v>20</v>
      </c>
      <c r="H264">
        <v>107</v>
      </c>
      <c r="I264" s="7">
        <f t="shared" si="17"/>
        <v>49.79</v>
      </c>
      <c r="J264" t="s">
        <v>21</v>
      </c>
      <c r="K264" t="s">
        <v>22</v>
      </c>
      <c r="L264">
        <v>1301979600</v>
      </c>
      <c r="M264" s="10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6"/>
        <v>371</v>
      </c>
      <c r="G265" t="s">
        <v>20</v>
      </c>
      <c r="H265">
        <v>199</v>
      </c>
      <c r="I265" s="7">
        <f t="shared" si="17"/>
        <v>54.05</v>
      </c>
      <c r="J265" t="s">
        <v>21</v>
      </c>
      <c r="K265" t="s">
        <v>22</v>
      </c>
      <c r="L265">
        <v>1263016800</v>
      </c>
      <c r="M265" s="10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6"/>
        <v>363</v>
      </c>
      <c r="G266" t="s">
        <v>20</v>
      </c>
      <c r="H266">
        <v>5512</v>
      </c>
      <c r="I266" s="7">
        <f t="shared" si="17"/>
        <v>30</v>
      </c>
      <c r="J266" t="s">
        <v>21</v>
      </c>
      <c r="K266" t="s">
        <v>22</v>
      </c>
      <c r="L266">
        <v>1360648800</v>
      </c>
      <c r="M266" s="10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6"/>
        <v>123</v>
      </c>
      <c r="G267" t="s">
        <v>20</v>
      </c>
      <c r="H267">
        <v>86</v>
      </c>
      <c r="I267" s="7">
        <f t="shared" si="17"/>
        <v>70.13</v>
      </c>
      <c r="J267" t="s">
        <v>21</v>
      </c>
      <c r="K267" t="s">
        <v>22</v>
      </c>
      <c r="L267">
        <v>1451800800</v>
      </c>
      <c r="M267" s="10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6"/>
        <v>77</v>
      </c>
      <c r="G268" t="s">
        <v>14</v>
      </c>
      <c r="H268">
        <v>3182</v>
      </c>
      <c r="I268" s="7">
        <f t="shared" si="17"/>
        <v>27</v>
      </c>
      <c r="J268" t="s">
        <v>107</v>
      </c>
      <c r="K268" t="s">
        <v>108</v>
      </c>
      <c r="L268">
        <v>1415340000</v>
      </c>
      <c r="M268" s="10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6"/>
        <v>234</v>
      </c>
      <c r="G269" t="s">
        <v>20</v>
      </c>
      <c r="H269">
        <v>2768</v>
      </c>
      <c r="I269" s="7">
        <f t="shared" si="17"/>
        <v>51.99</v>
      </c>
      <c r="J269" t="s">
        <v>26</v>
      </c>
      <c r="K269" t="s">
        <v>27</v>
      </c>
      <c r="L269">
        <v>1351054800</v>
      </c>
      <c r="M269" s="10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6"/>
        <v>181</v>
      </c>
      <c r="G270" t="s">
        <v>20</v>
      </c>
      <c r="H270">
        <v>48</v>
      </c>
      <c r="I270" s="7">
        <f t="shared" si="17"/>
        <v>56.42</v>
      </c>
      <c r="J270" t="s">
        <v>21</v>
      </c>
      <c r="K270" t="s">
        <v>22</v>
      </c>
      <c r="L270">
        <v>1349326800</v>
      </c>
      <c r="M270" s="10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6"/>
        <v>253</v>
      </c>
      <c r="G271" t="s">
        <v>20</v>
      </c>
      <c r="H271">
        <v>87</v>
      </c>
      <c r="I271" s="7">
        <f t="shared" si="17"/>
        <v>101.63</v>
      </c>
      <c r="J271" t="s">
        <v>21</v>
      </c>
      <c r="K271" t="s">
        <v>22</v>
      </c>
      <c r="L271">
        <v>1548914400</v>
      </c>
      <c r="M271" s="10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6"/>
        <v>27</v>
      </c>
      <c r="G272" t="s">
        <v>74</v>
      </c>
      <c r="H272">
        <v>1890</v>
      </c>
      <c r="I272" s="7">
        <f t="shared" si="17"/>
        <v>25.01</v>
      </c>
      <c r="J272" t="s">
        <v>21</v>
      </c>
      <c r="K272" t="s">
        <v>22</v>
      </c>
      <c r="L272">
        <v>1291269600</v>
      </c>
      <c r="M272" s="10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6"/>
        <v>1</v>
      </c>
      <c r="G273" t="s">
        <v>47</v>
      </c>
      <c r="H273">
        <v>61</v>
      </c>
      <c r="I273" s="7">
        <f t="shared" si="17"/>
        <v>32.020000000000003</v>
      </c>
      <c r="J273" t="s">
        <v>21</v>
      </c>
      <c r="K273" t="s">
        <v>22</v>
      </c>
      <c r="L273">
        <v>1449468000</v>
      </c>
      <c r="M273" s="10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6"/>
        <v>304</v>
      </c>
      <c r="G274" t="s">
        <v>20</v>
      </c>
      <c r="H274">
        <v>1894</v>
      </c>
      <c r="I274" s="7">
        <f t="shared" si="17"/>
        <v>82.02</v>
      </c>
      <c r="J274" t="s">
        <v>21</v>
      </c>
      <c r="K274" t="s">
        <v>22</v>
      </c>
      <c r="L274">
        <v>1562734800</v>
      </c>
      <c r="M274" s="10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6"/>
        <v>137</v>
      </c>
      <c r="G275" t="s">
        <v>20</v>
      </c>
      <c r="H275">
        <v>282</v>
      </c>
      <c r="I275" s="7">
        <f t="shared" si="17"/>
        <v>37.96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6"/>
        <v>32</v>
      </c>
      <c r="G276" t="s">
        <v>14</v>
      </c>
      <c r="H276">
        <v>15</v>
      </c>
      <c r="I276" s="7">
        <f t="shared" si="17"/>
        <v>51.53</v>
      </c>
      <c r="J276" t="s">
        <v>21</v>
      </c>
      <c r="K276" t="s">
        <v>22</v>
      </c>
      <c r="L276">
        <v>1509948000</v>
      </c>
      <c r="M276" s="10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6"/>
        <v>242</v>
      </c>
      <c r="G277" t="s">
        <v>20</v>
      </c>
      <c r="H277">
        <v>116</v>
      </c>
      <c r="I277" s="7">
        <f t="shared" si="17"/>
        <v>81.2</v>
      </c>
      <c r="J277" t="s">
        <v>21</v>
      </c>
      <c r="K277" t="s">
        <v>22</v>
      </c>
      <c r="L277">
        <v>1554526800</v>
      </c>
      <c r="M277" s="10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6"/>
        <v>97</v>
      </c>
      <c r="G278" t="s">
        <v>14</v>
      </c>
      <c r="H278">
        <v>133</v>
      </c>
      <c r="I278" s="7">
        <f t="shared" si="17"/>
        <v>40.03</v>
      </c>
      <c r="J278" t="s">
        <v>21</v>
      </c>
      <c r="K278" t="s">
        <v>22</v>
      </c>
      <c r="L278">
        <v>1334811600</v>
      </c>
      <c r="M278" s="10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6"/>
        <v>1066</v>
      </c>
      <c r="G279" t="s">
        <v>20</v>
      </c>
      <c r="H279">
        <v>83</v>
      </c>
      <c r="I279" s="7">
        <f t="shared" si="17"/>
        <v>89.94</v>
      </c>
      <c r="J279" t="s">
        <v>21</v>
      </c>
      <c r="K279" t="s">
        <v>22</v>
      </c>
      <c r="L279">
        <v>1279515600</v>
      </c>
      <c r="M279" s="10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6"/>
        <v>326</v>
      </c>
      <c r="G280" t="s">
        <v>20</v>
      </c>
      <c r="H280">
        <v>91</v>
      </c>
      <c r="I280" s="7">
        <f t="shared" si="17"/>
        <v>96.69</v>
      </c>
      <c r="J280" t="s">
        <v>21</v>
      </c>
      <c r="K280" t="s">
        <v>22</v>
      </c>
      <c r="L280">
        <v>1353909600</v>
      </c>
      <c r="M280" s="10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6"/>
        <v>171</v>
      </c>
      <c r="G281" t="s">
        <v>20</v>
      </c>
      <c r="H281">
        <v>546</v>
      </c>
      <c r="I281" s="7">
        <f t="shared" si="17"/>
        <v>25.01</v>
      </c>
      <c r="J281" t="s">
        <v>21</v>
      </c>
      <c r="K281" t="s">
        <v>22</v>
      </c>
      <c r="L281">
        <v>1535950800</v>
      </c>
      <c r="M281" s="10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6"/>
        <v>581</v>
      </c>
      <c r="G282" t="s">
        <v>20</v>
      </c>
      <c r="H282">
        <v>393</v>
      </c>
      <c r="I282" s="7">
        <f t="shared" si="17"/>
        <v>36.99</v>
      </c>
      <c r="J282" t="s">
        <v>21</v>
      </c>
      <c r="K282" t="s">
        <v>22</v>
      </c>
      <c r="L282">
        <v>1511244000</v>
      </c>
      <c r="M282" s="10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6"/>
        <v>92</v>
      </c>
      <c r="G283" t="s">
        <v>14</v>
      </c>
      <c r="H283">
        <v>2062</v>
      </c>
      <c r="I283" s="7">
        <f t="shared" si="17"/>
        <v>73.010000000000005</v>
      </c>
      <c r="J283" t="s">
        <v>21</v>
      </c>
      <c r="K283" t="s">
        <v>22</v>
      </c>
      <c r="L283">
        <v>1331445600</v>
      </c>
      <c r="M283" s="10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6"/>
        <v>108</v>
      </c>
      <c r="G284" t="s">
        <v>20</v>
      </c>
      <c r="H284">
        <v>133</v>
      </c>
      <c r="I284" s="7">
        <f t="shared" si="17"/>
        <v>68.239999999999995</v>
      </c>
      <c r="J284" t="s">
        <v>21</v>
      </c>
      <c r="K284" t="s">
        <v>22</v>
      </c>
      <c r="L284">
        <v>1480226400</v>
      </c>
      <c r="M284" s="10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6"/>
        <v>19</v>
      </c>
      <c r="G285" t="s">
        <v>14</v>
      </c>
      <c r="H285">
        <v>29</v>
      </c>
      <c r="I285" s="7">
        <f t="shared" si="17"/>
        <v>52.31</v>
      </c>
      <c r="J285" t="s">
        <v>36</v>
      </c>
      <c r="K285" t="s">
        <v>37</v>
      </c>
      <c r="L285">
        <v>1464584400</v>
      </c>
      <c r="M285" s="10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6"/>
        <v>83</v>
      </c>
      <c r="G286" t="s">
        <v>14</v>
      </c>
      <c r="H286">
        <v>132</v>
      </c>
      <c r="I286" s="7">
        <f t="shared" si="17"/>
        <v>61.77</v>
      </c>
      <c r="J286" t="s">
        <v>21</v>
      </c>
      <c r="K286" t="s">
        <v>22</v>
      </c>
      <c r="L286">
        <v>1335848400</v>
      </c>
      <c r="M286" s="10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6"/>
        <v>706</v>
      </c>
      <c r="G287" t="s">
        <v>20</v>
      </c>
      <c r="H287">
        <v>254</v>
      </c>
      <c r="I287" s="7">
        <f t="shared" si="17"/>
        <v>25.03</v>
      </c>
      <c r="J287" t="s">
        <v>21</v>
      </c>
      <c r="K287" t="s">
        <v>22</v>
      </c>
      <c r="L287">
        <v>1473483600</v>
      </c>
      <c r="M287" s="10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6"/>
        <v>17</v>
      </c>
      <c r="G288" t="s">
        <v>74</v>
      </c>
      <c r="H288">
        <v>184</v>
      </c>
      <c r="I288" s="7">
        <f t="shared" si="17"/>
        <v>106.29</v>
      </c>
      <c r="J288" t="s">
        <v>21</v>
      </c>
      <c r="K288" t="s">
        <v>22</v>
      </c>
      <c r="L288">
        <v>1479880800</v>
      </c>
      <c r="M288" s="10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6"/>
        <v>210</v>
      </c>
      <c r="G289" t="s">
        <v>20</v>
      </c>
      <c r="H289">
        <v>176</v>
      </c>
      <c r="I289" s="7">
        <f t="shared" si="17"/>
        <v>75.069999999999993</v>
      </c>
      <c r="J289" t="s">
        <v>21</v>
      </c>
      <c r="K289" t="s">
        <v>22</v>
      </c>
      <c r="L289">
        <v>1430197200</v>
      </c>
      <c r="M289" s="10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6"/>
        <v>98</v>
      </c>
      <c r="G290" t="s">
        <v>14</v>
      </c>
      <c r="H290">
        <v>137</v>
      </c>
      <c r="I290" s="7">
        <f t="shared" si="17"/>
        <v>39.97</v>
      </c>
      <c r="J290" t="s">
        <v>36</v>
      </c>
      <c r="K290" t="s">
        <v>37</v>
      </c>
      <c r="L290">
        <v>1331701200</v>
      </c>
      <c r="M290" s="10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6"/>
        <v>1684</v>
      </c>
      <c r="G291" t="s">
        <v>20</v>
      </c>
      <c r="H291">
        <v>337</v>
      </c>
      <c r="I291" s="7">
        <f t="shared" si="17"/>
        <v>39.979999999999997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6"/>
        <v>54</v>
      </c>
      <c r="G292" t="s">
        <v>14</v>
      </c>
      <c r="H292">
        <v>908</v>
      </c>
      <c r="I292" s="7">
        <f t="shared" si="17"/>
        <v>101.02</v>
      </c>
      <c r="J292" t="s">
        <v>21</v>
      </c>
      <c r="K292" t="s">
        <v>22</v>
      </c>
      <c r="L292">
        <v>1368162000</v>
      </c>
      <c r="M292" s="10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6"/>
        <v>457</v>
      </c>
      <c r="G293" t="s">
        <v>20</v>
      </c>
      <c r="H293">
        <v>107</v>
      </c>
      <c r="I293" s="7">
        <f t="shared" si="17"/>
        <v>76.81</v>
      </c>
      <c r="J293" t="s">
        <v>21</v>
      </c>
      <c r="K293" t="s">
        <v>22</v>
      </c>
      <c r="L293">
        <v>1318654800</v>
      </c>
      <c r="M293" s="10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6"/>
        <v>10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 s="10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6"/>
        <v>16</v>
      </c>
      <c r="G295" t="s">
        <v>74</v>
      </c>
      <c r="H295">
        <v>32</v>
      </c>
      <c r="I295" s="7">
        <f t="shared" si="17"/>
        <v>33.28</v>
      </c>
      <c r="J295" t="s">
        <v>107</v>
      </c>
      <c r="K295" t="s">
        <v>108</v>
      </c>
      <c r="L295">
        <v>1286254800</v>
      </c>
      <c r="M295" s="10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6"/>
        <v>1340</v>
      </c>
      <c r="G296" t="s">
        <v>20</v>
      </c>
      <c r="H296">
        <v>183</v>
      </c>
      <c r="I296" s="7">
        <f t="shared" si="17"/>
        <v>43.92</v>
      </c>
      <c r="J296" t="s">
        <v>21</v>
      </c>
      <c r="K296" t="s">
        <v>22</v>
      </c>
      <c r="L296">
        <v>1540530000</v>
      </c>
      <c r="M296" s="10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6"/>
        <v>36</v>
      </c>
      <c r="G297" t="s">
        <v>14</v>
      </c>
      <c r="H297">
        <v>1910</v>
      </c>
      <c r="I297" s="7">
        <f t="shared" si="17"/>
        <v>36</v>
      </c>
      <c r="J297" t="s">
        <v>98</v>
      </c>
      <c r="K297" t="s">
        <v>99</v>
      </c>
      <c r="L297">
        <v>1381813200</v>
      </c>
      <c r="M297" s="10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6"/>
        <v>55</v>
      </c>
      <c r="G298" t="s">
        <v>14</v>
      </c>
      <c r="H298">
        <v>38</v>
      </c>
      <c r="I298" s="7">
        <f t="shared" si="17"/>
        <v>88.21</v>
      </c>
      <c r="J298" t="s">
        <v>26</v>
      </c>
      <c r="K298" t="s">
        <v>27</v>
      </c>
      <c r="L298">
        <v>1548655200</v>
      </c>
      <c r="M298" s="10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6"/>
        <v>94</v>
      </c>
      <c r="G299" t="s">
        <v>14</v>
      </c>
      <c r="H299">
        <v>104</v>
      </c>
      <c r="I299" s="7">
        <f t="shared" si="17"/>
        <v>65.239999999999995</v>
      </c>
      <c r="J299" t="s">
        <v>26</v>
      </c>
      <c r="K299" t="s">
        <v>27</v>
      </c>
      <c r="L299">
        <v>1389679200</v>
      </c>
      <c r="M299" s="10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6"/>
        <v>144</v>
      </c>
      <c r="G300" t="s">
        <v>20</v>
      </c>
      <c r="H300">
        <v>72</v>
      </c>
      <c r="I300" s="7">
        <f t="shared" si="17"/>
        <v>69.959999999999994</v>
      </c>
      <c r="J300" t="s">
        <v>21</v>
      </c>
      <c r="K300" t="s">
        <v>22</v>
      </c>
      <c r="L300">
        <v>1456466400</v>
      </c>
      <c r="M300" s="10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6"/>
        <v>51</v>
      </c>
      <c r="G301" t="s">
        <v>14</v>
      </c>
      <c r="H301">
        <v>49</v>
      </c>
      <c r="I301" s="7">
        <f t="shared" si="17"/>
        <v>39.880000000000003</v>
      </c>
      <c r="J301" t="s">
        <v>21</v>
      </c>
      <c r="K301" t="s">
        <v>22</v>
      </c>
      <c r="L301">
        <v>1456984800</v>
      </c>
      <c r="M301" s="10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6"/>
        <v>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 s="10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6"/>
        <v>1345</v>
      </c>
      <c r="G303" t="s">
        <v>20</v>
      </c>
      <c r="H303">
        <v>295</v>
      </c>
      <c r="I303" s="7">
        <f t="shared" si="17"/>
        <v>41.02</v>
      </c>
      <c r="J303" t="s">
        <v>21</v>
      </c>
      <c r="K303" t="s">
        <v>22</v>
      </c>
      <c r="L303">
        <v>1424930400</v>
      </c>
      <c r="M303" s="10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6"/>
        <v>32</v>
      </c>
      <c r="G304" t="s">
        <v>14</v>
      </c>
      <c r="H304">
        <v>245</v>
      </c>
      <c r="I304" s="7">
        <f t="shared" si="17"/>
        <v>98.91</v>
      </c>
      <c r="J304" t="s">
        <v>21</v>
      </c>
      <c r="K304" t="s">
        <v>22</v>
      </c>
      <c r="L304">
        <v>1535864400</v>
      </c>
      <c r="M304" s="10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6"/>
        <v>83</v>
      </c>
      <c r="G305" t="s">
        <v>14</v>
      </c>
      <c r="H305">
        <v>32</v>
      </c>
      <c r="I305" s="7">
        <f t="shared" si="17"/>
        <v>87.78</v>
      </c>
      <c r="J305" t="s">
        <v>21</v>
      </c>
      <c r="K305" t="s">
        <v>22</v>
      </c>
      <c r="L305">
        <v>1452146400</v>
      </c>
      <c r="M305" s="10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6"/>
        <v>546</v>
      </c>
      <c r="G306" t="s">
        <v>20</v>
      </c>
      <c r="H306">
        <v>142</v>
      </c>
      <c r="I306" s="7">
        <f t="shared" si="17"/>
        <v>80.77</v>
      </c>
      <c r="J306" t="s">
        <v>21</v>
      </c>
      <c r="K306" t="s">
        <v>22</v>
      </c>
      <c r="L306">
        <v>1470546000</v>
      </c>
      <c r="M306" s="10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6"/>
        <v>286</v>
      </c>
      <c r="G307" t="s">
        <v>20</v>
      </c>
      <c r="H307">
        <v>85</v>
      </c>
      <c r="I307" s="7">
        <f t="shared" si="17"/>
        <v>94.28</v>
      </c>
      <c r="J307" t="s">
        <v>21</v>
      </c>
      <c r="K307" t="s">
        <v>22</v>
      </c>
      <c r="L307">
        <v>1458363600</v>
      </c>
      <c r="M307" s="10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6"/>
        <v>8</v>
      </c>
      <c r="G308" t="s">
        <v>14</v>
      </c>
      <c r="H308">
        <v>7</v>
      </c>
      <c r="I308" s="7">
        <f t="shared" si="17"/>
        <v>73.430000000000007</v>
      </c>
      <c r="J308" t="s">
        <v>21</v>
      </c>
      <c r="K308" t="s">
        <v>22</v>
      </c>
      <c r="L308">
        <v>1500008400</v>
      </c>
      <c r="M308" s="10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6"/>
        <v>132</v>
      </c>
      <c r="G309" t="s">
        <v>20</v>
      </c>
      <c r="H309">
        <v>659</v>
      </c>
      <c r="I309" s="7">
        <f t="shared" si="17"/>
        <v>65.97</v>
      </c>
      <c r="J309" t="s">
        <v>36</v>
      </c>
      <c r="K309" t="s">
        <v>37</v>
      </c>
      <c r="L309">
        <v>1338958800</v>
      </c>
      <c r="M309" s="10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6"/>
        <v>74</v>
      </c>
      <c r="G310" t="s">
        <v>14</v>
      </c>
      <c r="H310">
        <v>803</v>
      </c>
      <c r="I310" s="7">
        <f t="shared" si="17"/>
        <v>109.04</v>
      </c>
      <c r="J310" t="s">
        <v>21</v>
      </c>
      <c r="K310" t="s">
        <v>22</v>
      </c>
      <c r="L310">
        <v>1303102800</v>
      </c>
      <c r="M310" s="10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6"/>
        <v>75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 s="10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6"/>
        <v>20</v>
      </c>
      <c r="G312" t="s">
        <v>14</v>
      </c>
      <c r="H312">
        <v>16</v>
      </c>
      <c r="I312" s="7">
        <f t="shared" si="17"/>
        <v>99.13</v>
      </c>
      <c r="J312" t="s">
        <v>21</v>
      </c>
      <c r="K312" t="s">
        <v>22</v>
      </c>
      <c r="L312">
        <v>1270789200</v>
      </c>
      <c r="M312" s="10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6"/>
        <v>203</v>
      </c>
      <c r="G313" t="s">
        <v>20</v>
      </c>
      <c r="H313">
        <v>121</v>
      </c>
      <c r="I313" s="7">
        <f t="shared" si="17"/>
        <v>105.88</v>
      </c>
      <c r="J313" t="s">
        <v>21</v>
      </c>
      <c r="K313" t="s">
        <v>22</v>
      </c>
      <c r="L313">
        <v>1297836000</v>
      </c>
      <c r="M313" s="10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6"/>
        <v>310</v>
      </c>
      <c r="G314" t="s">
        <v>20</v>
      </c>
      <c r="H314">
        <v>3742</v>
      </c>
      <c r="I314" s="7">
        <f t="shared" si="17"/>
        <v>49</v>
      </c>
      <c r="J314" t="s">
        <v>21</v>
      </c>
      <c r="K314" t="s">
        <v>22</v>
      </c>
      <c r="L314">
        <v>1382677200</v>
      </c>
      <c r="M314" s="10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6"/>
        <v>395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 s="10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6"/>
        <v>295</v>
      </c>
      <c r="G316" t="s">
        <v>20</v>
      </c>
      <c r="H316">
        <v>133</v>
      </c>
      <c r="I316" s="7">
        <f t="shared" si="17"/>
        <v>31.02</v>
      </c>
      <c r="J316" t="s">
        <v>21</v>
      </c>
      <c r="K316" t="s">
        <v>22</v>
      </c>
      <c r="L316">
        <v>1552366800</v>
      </c>
      <c r="M316" s="10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6"/>
        <v>34</v>
      </c>
      <c r="G317" t="s">
        <v>14</v>
      </c>
      <c r="H317">
        <v>31</v>
      </c>
      <c r="I317" s="7">
        <f t="shared" si="17"/>
        <v>103.87</v>
      </c>
      <c r="J317" t="s">
        <v>21</v>
      </c>
      <c r="K317" t="s">
        <v>22</v>
      </c>
      <c r="L317">
        <v>1400907600</v>
      </c>
      <c r="M317" s="10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6"/>
        <v>67</v>
      </c>
      <c r="G318" t="s">
        <v>14</v>
      </c>
      <c r="H318">
        <v>108</v>
      </c>
      <c r="I318" s="7">
        <f t="shared" si="17"/>
        <v>59.27</v>
      </c>
      <c r="J318" t="s">
        <v>107</v>
      </c>
      <c r="K318" t="s">
        <v>108</v>
      </c>
      <c r="L318">
        <v>1574143200</v>
      </c>
      <c r="M318" s="10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6"/>
        <v>19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 s="10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6"/>
        <v>16</v>
      </c>
      <c r="G320" t="s">
        <v>14</v>
      </c>
      <c r="H320">
        <v>17</v>
      </c>
      <c r="I320" s="7">
        <f t="shared" si="17"/>
        <v>53.12</v>
      </c>
      <c r="J320" t="s">
        <v>21</v>
      </c>
      <c r="K320" t="s">
        <v>22</v>
      </c>
      <c r="L320">
        <v>1392357600</v>
      </c>
      <c r="M320" s="10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6"/>
        <v>39</v>
      </c>
      <c r="G321" t="s">
        <v>74</v>
      </c>
      <c r="H321">
        <v>64</v>
      </c>
      <c r="I321" s="7">
        <f t="shared" si="17"/>
        <v>50.8</v>
      </c>
      <c r="J321" t="s">
        <v>21</v>
      </c>
      <c r="K321" t="s">
        <v>22</v>
      </c>
      <c r="L321">
        <v>1281589200</v>
      </c>
      <c r="M321" s="10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6"/>
        <v>10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 s="10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20">ROUND((E323/D323)*100,0)</f>
        <v>94</v>
      </c>
      <c r="G323" t="s">
        <v>14</v>
      </c>
      <c r="H323">
        <v>2468</v>
      </c>
      <c r="I323" s="7">
        <f t="shared" ref="I323:I386" si="21">IF(H323=0,0,ROUND(E323/H323,2))</f>
        <v>65</v>
      </c>
      <c r="J323" t="s">
        <v>21</v>
      </c>
      <c r="K323" t="s">
        <v>22</v>
      </c>
      <c r="L323">
        <v>1301634000</v>
      </c>
      <c r="M323" s="10">
        <f t="shared" ref="M323:M386" si="22">DATE(1970,1,1)+(L323/86400)</f>
        <v>40634.208333333336</v>
      </c>
      <c r="N323">
        <v>1302325200</v>
      </c>
      <c r="O323" s="10">
        <f t="shared" ref="O323:O386" si="23">DATE(1970,1,1)+(N323/86400)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0"/>
        <v>167</v>
      </c>
      <c r="G324" t="s">
        <v>20</v>
      </c>
      <c r="H324">
        <v>5168</v>
      </c>
      <c r="I324" s="7">
        <f t="shared" si="21"/>
        <v>38</v>
      </c>
      <c r="J324" t="s">
        <v>21</v>
      </c>
      <c r="K324" t="s">
        <v>22</v>
      </c>
      <c r="L324">
        <v>1290664800</v>
      </c>
      <c r="M324" s="10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0"/>
        <v>24</v>
      </c>
      <c r="G325" t="s">
        <v>14</v>
      </c>
      <c r="H325">
        <v>26</v>
      </c>
      <c r="I325" s="7">
        <f t="shared" si="21"/>
        <v>82.62</v>
      </c>
      <c r="J325" t="s">
        <v>40</v>
      </c>
      <c r="K325" t="s">
        <v>41</v>
      </c>
      <c r="L325">
        <v>1395896400</v>
      </c>
      <c r="M325" s="10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0"/>
        <v>164</v>
      </c>
      <c r="G326" t="s">
        <v>20</v>
      </c>
      <c r="H326">
        <v>307</v>
      </c>
      <c r="I326" s="7">
        <f t="shared" si="21"/>
        <v>37.94</v>
      </c>
      <c r="J326" t="s">
        <v>21</v>
      </c>
      <c r="K326" t="s">
        <v>22</v>
      </c>
      <c r="L326">
        <v>1434862800</v>
      </c>
      <c r="M326" s="10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0"/>
        <v>91</v>
      </c>
      <c r="G327" t="s">
        <v>14</v>
      </c>
      <c r="H327">
        <v>73</v>
      </c>
      <c r="I327" s="7">
        <f t="shared" si="21"/>
        <v>80.78</v>
      </c>
      <c r="J327" t="s">
        <v>21</v>
      </c>
      <c r="K327" t="s">
        <v>22</v>
      </c>
      <c r="L327">
        <v>1529125200</v>
      </c>
      <c r="M327" s="10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0"/>
        <v>46</v>
      </c>
      <c r="G328" t="s">
        <v>14</v>
      </c>
      <c r="H328">
        <v>128</v>
      </c>
      <c r="I328" s="7">
        <f t="shared" si="21"/>
        <v>25.98</v>
      </c>
      <c r="J328" t="s">
        <v>21</v>
      </c>
      <c r="K328" t="s">
        <v>22</v>
      </c>
      <c r="L328">
        <v>1451109600</v>
      </c>
      <c r="M328" s="10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0"/>
        <v>39</v>
      </c>
      <c r="G329" t="s">
        <v>14</v>
      </c>
      <c r="H329">
        <v>33</v>
      </c>
      <c r="I329" s="7">
        <f t="shared" si="21"/>
        <v>30.36</v>
      </c>
      <c r="J329" t="s">
        <v>21</v>
      </c>
      <c r="K329" t="s">
        <v>22</v>
      </c>
      <c r="L329">
        <v>1566968400</v>
      </c>
      <c r="M329" s="10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0"/>
        <v>134</v>
      </c>
      <c r="G330" t="s">
        <v>20</v>
      </c>
      <c r="H330">
        <v>2441</v>
      </c>
      <c r="I330" s="7">
        <f t="shared" si="21"/>
        <v>54</v>
      </c>
      <c r="J330" t="s">
        <v>21</v>
      </c>
      <c r="K330" t="s">
        <v>22</v>
      </c>
      <c r="L330">
        <v>1543557600</v>
      </c>
      <c r="M330" s="10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0"/>
        <v>23</v>
      </c>
      <c r="G331" t="s">
        <v>47</v>
      </c>
      <c r="H331">
        <v>211</v>
      </c>
      <c r="I331" s="7">
        <f t="shared" si="21"/>
        <v>101.79</v>
      </c>
      <c r="J331" t="s">
        <v>21</v>
      </c>
      <c r="K331" t="s">
        <v>22</v>
      </c>
      <c r="L331">
        <v>1481522400</v>
      </c>
      <c r="M331" s="10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0"/>
        <v>185</v>
      </c>
      <c r="G332" t="s">
        <v>20</v>
      </c>
      <c r="H332">
        <v>1385</v>
      </c>
      <c r="I332" s="7">
        <f t="shared" si="21"/>
        <v>45</v>
      </c>
      <c r="J332" t="s">
        <v>40</v>
      </c>
      <c r="K332" t="s">
        <v>41</v>
      </c>
      <c r="L332">
        <v>1512712800</v>
      </c>
      <c r="M332" s="10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0"/>
        <v>444</v>
      </c>
      <c r="G333" t="s">
        <v>20</v>
      </c>
      <c r="H333">
        <v>190</v>
      </c>
      <c r="I333" s="7">
        <f t="shared" si="21"/>
        <v>77.069999999999993</v>
      </c>
      <c r="J333" t="s">
        <v>21</v>
      </c>
      <c r="K333" t="s">
        <v>22</v>
      </c>
      <c r="L333">
        <v>1324274400</v>
      </c>
      <c r="M333" s="10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0"/>
        <v>200</v>
      </c>
      <c r="G334" t="s">
        <v>20</v>
      </c>
      <c r="H334">
        <v>470</v>
      </c>
      <c r="I334" s="7">
        <f t="shared" si="21"/>
        <v>88.08</v>
      </c>
      <c r="J334" t="s">
        <v>21</v>
      </c>
      <c r="K334" t="s">
        <v>22</v>
      </c>
      <c r="L334">
        <v>1364446800</v>
      </c>
      <c r="M334" s="10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0"/>
        <v>124</v>
      </c>
      <c r="G335" t="s">
        <v>20</v>
      </c>
      <c r="H335">
        <v>253</v>
      </c>
      <c r="I335" s="7">
        <f t="shared" si="21"/>
        <v>47.04</v>
      </c>
      <c r="J335" t="s">
        <v>21</v>
      </c>
      <c r="K335" t="s">
        <v>22</v>
      </c>
      <c r="L335">
        <v>1542693600</v>
      </c>
      <c r="M335" s="10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0"/>
        <v>187</v>
      </c>
      <c r="G336" t="s">
        <v>20</v>
      </c>
      <c r="H336">
        <v>1113</v>
      </c>
      <c r="I336" s="7">
        <f t="shared" si="21"/>
        <v>111</v>
      </c>
      <c r="J336" t="s">
        <v>21</v>
      </c>
      <c r="K336" t="s">
        <v>22</v>
      </c>
      <c r="L336">
        <v>1515564000</v>
      </c>
      <c r="M336" s="10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0"/>
        <v>114</v>
      </c>
      <c r="G337" t="s">
        <v>20</v>
      </c>
      <c r="H337">
        <v>2283</v>
      </c>
      <c r="I337" s="7">
        <f t="shared" si="21"/>
        <v>87</v>
      </c>
      <c r="J337" t="s">
        <v>21</v>
      </c>
      <c r="K337" t="s">
        <v>22</v>
      </c>
      <c r="L337">
        <v>1573797600</v>
      </c>
      <c r="M337" s="10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0"/>
        <v>97</v>
      </c>
      <c r="G338" t="s">
        <v>14</v>
      </c>
      <c r="H338">
        <v>1072</v>
      </c>
      <c r="I338" s="7">
        <f t="shared" si="21"/>
        <v>63.99</v>
      </c>
      <c r="J338" t="s">
        <v>21</v>
      </c>
      <c r="K338" t="s">
        <v>22</v>
      </c>
      <c r="L338">
        <v>1292392800</v>
      </c>
      <c r="M338" s="10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0"/>
        <v>123</v>
      </c>
      <c r="G339" t="s">
        <v>20</v>
      </c>
      <c r="H339">
        <v>1095</v>
      </c>
      <c r="I339" s="7">
        <f t="shared" si="21"/>
        <v>105.99</v>
      </c>
      <c r="J339" t="s">
        <v>21</v>
      </c>
      <c r="K339" t="s">
        <v>22</v>
      </c>
      <c r="L339">
        <v>1573452000</v>
      </c>
      <c r="M339" s="10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0"/>
        <v>179</v>
      </c>
      <c r="G340" t="s">
        <v>20</v>
      </c>
      <c r="H340">
        <v>1690</v>
      </c>
      <c r="I340" s="7">
        <f t="shared" si="21"/>
        <v>73.989999999999995</v>
      </c>
      <c r="J340" t="s">
        <v>21</v>
      </c>
      <c r="K340" t="s">
        <v>22</v>
      </c>
      <c r="L340">
        <v>1317790800</v>
      </c>
      <c r="M340" s="10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0"/>
        <v>80</v>
      </c>
      <c r="G341" t="s">
        <v>74</v>
      </c>
      <c r="H341">
        <v>1297</v>
      </c>
      <c r="I341" s="7">
        <f t="shared" si="21"/>
        <v>84.02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0"/>
        <v>94</v>
      </c>
      <c r="G342" t="s">
        <v>14</v>
      </c>
      <c r="H342">
        <v>393</v>
      </c>
      <c r="I342" s="7">
        <f t="shared" si="21"/>
        <v>88.97</v>
      </c>
      <c r="J342" t="s">
        <v>21</v>
      </c>
      <c r="K342" t="s">
        <v>22</v>
      </c>
      <c r="L342">
        <v>1323669600</v>
      </c>
      <c r="M342" s="10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0"/>
        <v>85</v>
      </c>
      <c r="G343" t="s">
        <v>14</v>
      </c>
      <c r="H343">
        <v>1257</v>
      </c>
      <c r="I343" s="7">
        <f t="shared" si="21"/>
        <v>76.989999999999995</v>
      </c>
      <c r="J343" t="s">
        <v>21</v>
      </c>
      <c r="K343" t="s">
        <v>22</v>
      </c>
      <c r="L343">
        <v>1440738000</v>
      </c>
      <c r="M343" s="10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0"/>
        <v>67</v>
      </c>
      <c r="G344" t="s">
        <v>14</v>
      </c>
      <c r="H344">
        <v>328</v>
      </c>
      <c r="I344" s="7">
        <f t="shared" si="21"/>
        <v>97.15</v>
      </c>
      <c r="J344" t="s">
        <v>21</v>
      </c>
      <c r="K344" t="s">
        <v>22</v>
      </c>
      <c r="L344">
        <v>1374296400</v>
      </c>
      <c r="M344" s="10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0"/>
        <v>54</v>
      </c>
      <c r="G345" t="s">
        <v>14</v>
      </c>
      <c r="H345">
        <v>147</v>
      </c>
      <c r="I345" s="7">
        <f t="shared" si="21"/>
        <v>33.01</v>
      </c>
      <c r="J345" t="s">
        <v>21</v>
      </c>
      <c r="K345" t="s">
        <v>22</v>
      </c>
      <c r="L345">
        <v>1384840800</v>
      </c>
      <c r="M345" s="10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0"/>
        <v>42</v>
      </c>
      <c r="G346" t="s">
        <v>14</v>
      </c>
      <c r="H346">
        <v>830</v>
      </c>
      <c r="I346" s="7">
        <f t="shared" si="21"/>
        <v>99.95</v>
      </c>
      <c r="J346" t="s">
        <v>21</v>
      </c>
      <c r="K346" t="s">
        <v>22</v>
      </c>
      <c r="L346">
        <v>1516600800</v>
      </c>
      <c r="M346" s="10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0"/>
        <v>15</v>
      </c>
      <c r="G347" t="s">
        <v>14</v>
      </c>
      <c r="H347">
        <v>331</v>
      </c>
      <c r="I347" s="7">
        <f t="shared" si="21"/>
        <v>69.97</v>
      </c>
      <c r="J347" t="s">
        <v>40</v>
      </c>
      <c r="K347" t="s">
        <v>41</v>
      </c>
      <c r="L347">
        <v>1436418000</v>
      </c>
      <c r="M347" s="10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0"/>
        <v>34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 s="10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0"/>
        <v>1401</v>
      </c>
      <c r="G349" t="s">
        <v>20</v>
      </c>
      <c r="H349">
        <v>191</v>
      </c>
      <c r="I349" s="7">
        <f t="shared" si="21"/>
        <v>66.010000000000005</v>
      </c>
      <c r="J349" t="s">
        <v>21</v>
      </c>
      <c r="K349" t="s">
        <v>22</v>
      </c>
      <c r="L349">
        <v>1423634400</v>
      </c>
      <c r="M349" s="10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0"/>
        <v>72</v>
      </c>
      <c r="G350" t="s">
        <v>14</v>
      </c>
      <c r="H350">
        <v>3483</v>
      </c>
      <c r="I350" s="7">
        <f t="shared" si="21"/>
        <v>41.01</v>
      </c>
      <c r="J350" t="s">
        <v>21</v>
      </c>
      <c r="K350" t="s">
        <v>22</v>
      </c>
      <c r="L350">
        <v>1487224800</v>
      </c>
      <c r="M350" s="10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0"/>
        <v>53</v>
      </c>
      <c r="G351" t="s">
        <v>14</v>
      </c>
      <c r="H351">
        <v>923</v>
      </c>
      <c r="I351" s="7">
        <f t="shared" si="21"/>
        <v>103.96</v>
      </c>
      <c r="J351" t="s">
        <v>21</v>
      </c>
      <c r="K351" t="s">
        <v>22</v>
      </c>
      <c r="L351">
        <v>1500008400</v>
      </c>
      <c r="M351" s="10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0"/>
        <v>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 s="10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0"/>
        <v>128</v>
      </c>
      <c r="G353" t="s">
        <v>20</v>
      </c>
      <c r="H353">
        <v>2013</v>
      </c>
      <c r="I353" s="7">
        <f t="shared" si="21"/>
        <v>47.01</v>
      </c>
      <c r="J353" t="s">
        <v>21</v>
      </c>
      <c r="K353" t="s">
        <v>22</v>
      </c>
      <c r="L353">
        <v>1440392400</v>
      </c>
      <c r="M353" s="10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0"/>
        <v>35</v>
      </c>
      <c r="G354" t="s">
        <v>14</v>
      </c>
      <c r="H354">
        <v>33</v>
      </c>
      <c r="I354" s="7">
        <f t="shared" si="21"/>
        <v>29.61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0"/>
        <v>411</v>
      </c>
      <c r="G355" t="s">
        <v>20</v>
      </c>
      <c r="H355">
        <v>1703</v>
      </c>
      <c r="I355" s="7">
        <f t="shared" si="21"/>
        <v>81.010000000000005</v>
      </c>
      <c r="J355" t="s">
        <v>21</v>
      </c>
      <c r="K355" t="s">
        <v>22</v>
      </c>
      <c r="L355">
        <v>1562302800</v>
      </c>
      <c r="M355" s="10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0"/>
        <v>124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 s="10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0"/>
        <v>59</v>
      </c>
      <c r="G357" t="s">
        <v>47</v>
      </c>
      <c r="H357">
        <v>86</v>
      </c>
      <c r="I357" s="7">
        <f t="shared" si="21"/>
        <v>26.06</v>
      </c>
      <c r="J357" t="s">
        <v>21</v>
      </c>
      <c r="K357" t="s">
        <v>22</v>
      </c>
      <c r="L357">
        <v>1485064800</v>
      </c>
      <c r="M357" s="10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0"/>
        <v>37</v>
      </c>
      <c r="G358" t="s">
        <v>14</v>
      </c>
      <c r="H358">
        <v>40</v>
      </c>
      <c r="I358" s="7">
        <f t="shared" si="21"/>
        <v>85.78</v>
      </c>
      <c r="J358" t="s">
        <v>107</v>
      </c>
      <c r="K358" t="s">
        <v>108</v>
      </c>
      <c r="L358">
        <v>1326520800</v>
      </c>
      <c r="M358" s="10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0"/>
        <v>185</v>
      </c>
      <c r="G359" t="s">
        <v>20</v>
      </c>
      <c r="H359">
        <v>41</v>
      </c>
      <c r="I359" s="7">
        <f t="shared" si="21"/>
        <v>103.73</v>
      </c>
      <c r="J359" t="s">
        <v>21</v>
      </c>
      <c r="K359" t="s">
        <v>22</v>
      </c>
      <c r="L359">
        <v>1441256400</v>
      </c>
      <c r="M359" s="10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0"/>
        <v>12</v>
      </c>
      <c r="G360" t="s">
        <v>14</v>
      </c>
      <c r="H360">
        <v>23</v>
      </c>
      <c r="I360" s="7">
        <f t="shared" si="21"/>
        <v>49.83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0"/>
        <v>299</v>
      </c>
      <c r="G361" t="s">
        <v>20</v>
      </c>
      <c r="H361">
        <v>187</v>
      </c>
      <c r="I361" s="7">
        <f t="shared" si="21"/>
        <v>63.89</v>
      </c>
      <c r="J361" t="s">
        <v>21</v>
      </c>
      <c r="K361" t="s">
        <v>22</v>
      </c>
      <c r="L361">
        <v>1314421200</v>
      </c>
      <c r="M361" s="10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0"/>
        <v>226</v>
      </c>
      <c r="G362" t="s">
        <v>20</v>
      </c>
      <c r="H362">
        <v>2875</v>
      </c>
      <c r="I362" s="7">
        <f t="shared" si="21"/>
        <v>47</v>
      </c>
      <c r="J362" t="s">
        <v>40</v>
      </c>
      <c r="K362" t="s">
        <v>41</v>
      </c>
      <c r="L362">
        <v>1293861600</v>
      </c>
      <c r="M362" s="10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0"/>
        <v>174</v>
      </c>
      <c r="G363" t="s">
        <v>20</v>
      </c>
      <c r="H363">
        <v>88</v>
      </c>
      <c r="I363" s="7">
        <f t="shared" si="21"/>
        <v>108.48</v>
      </c>
      <c r="J363" t="s">
        <v>21</v>
      </c>
      <c r="K363" t="s">
        <v>22</v>
      </c>
      <c r="L363">
        <v>1507352400</v>
      </c>
      <c r="M363" s="10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0"/>
        <v>372</v>
      </c>
      <c r="G364" t="s">
        <v>20</v>
      </c>
      <c r="H364">
        <v>191</v>
      </c>
      <c r="I364" s="7">
        <f t="shared" si="21"/>
        <v>72.02</v>
      </c>
      <c r="J364" t="s">
        <v>21</v>
      </c>
      <c r="K364" t="s">
        <v>22</v>
      </c>
      <c r="L364">
        <v>1296108000</v>
      </c>
      <c r="M364" s="10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0"/>
        <v>160</v>
      </c>
      <c r="G365" t="s">
        <v>20</v>
      </c>
      <c r="H365">
        <v>139</v>
      </c>
      <c r="I365" s="7">
        <f t="shared" si="21"/>
        <v>59.93</v>
      </c>
      <c r="J365" t="s">
        <v>21</v>
      </c>
      <c r="K365" t="s">
        <v>22</v>
      </c>
      <c r="L365">
        <v>1324965600</v>
      </c>
      <c r="M365" s="10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0"/>
        <v>1616</v>
      </c>
      <c r="G366" t="s">
        <v>20</v>
      </c>
      <c r="H366">
        <v>186</v>
      </c>
      <c r="I366" s="7">
        <f t="shared" si="21"/>
        <v>78.209999999999994</v>
      </c>
      <c r="J366" t="s">
        <v>21</v>
      </c>
      <c r="K366" t="s">
        <v>22</v>
      </c>
      <c r="L366">
        <v>1520229600</v>
      </c>
      <c r="M366" s="10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0"/>
        <v>733</v>
      </c>
      <c r="G367" t="s">
        <v>20</v>
      </c>
      <c r="H367">
        <v>112</v>
      </c>
      <c r="I367" s="7">
        <f t="shared" si="21"/>
        <v>104.78</v>
      </c>
      <c r="J367" t="s">
        <v>26</v>
      </c>
      <c r="K367" t="s">
        <v>27</v>
      </c>
      <c r="L367">
        <v>1482991200</v>
      </c>
      <c r="M367" s="10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0"/>
        <v>592</v>
      </c>
      <c r="G368" t="s">
        <v>20</v>
      </c>
      <c r="H368">
        <v>101</v>
      </c>
      <c r="I368" s="7">
        <f t="shared" si="21"/>
        <v>105.52</v>
      </c>
      <c r="J368" t="s">
        <v>21</v>
      </c>
      <c r="K368" t="s">
        <v>22</v>
      </c>
      <c r="L368">
        <v>1294034400</v>
      </c>
      <c r="M368" s="10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0"/>
        <v>19</v>
      </c>
      <c r="G369" t="s">
        <v>14</v>
      </c>
      <c r="H369">
        <v>75</v>
      </c>
      <c r="I369" s="7">
        <f t="shared" si="21"/>
        <v>24.93</v>
      </c>
      <c r="J369" t="s">
        <v>21</v>
      </c>
      <c r="K369" t="s">
        <v>22</v>
      </c>
      <c r="L369">
        <v>1413608400</v>
      </c>
      <c r="M369" s="10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0"/>
        <v>277</v>
      </c>
      <c r="G370" t="s">
        <v>20</v>
      </c>
      <c r="H370">
        <v>206</v>
      </c>
      <c r="I370" s="7">
        <f t="shared" si="21"/>
        <v>69.87</v>
      </c>
      <c r="J370" t="s">
        <v>40</v>
      </c>
      <c r="K370" t="s">
        <v>41</v>
      </c>
      <c r="L370">
        <v>1286946000</v>
      </c>
      <c r="M370" s="10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0"/>
        <v>273</v>
      </c>
      <c r="G371" t="s">
        <v>20</v>
      </c>
      <c r="H371">
        <v>154</v>
      </c>
      <c r="I371" s="7">
        <f t="shared" si="21"/>
        <v>95.73</v>
      </c>
      <c r="J371" t="s">
        <v>21</v>
      </c>
      <c r="K371" t="s">
        <v>22</v>
      </c>
      <c r="L371">
        <v>1359871200</v>
      </c>
      <c r="M371" s="10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0"/>
        <v>159</v>
      </c>
      <c r="G372" t="s">
        <v>20</v>
      </c>
      <c r="H372">
        <v>5966</v>
      </c>
      <c r="I372" s="7">
        <f t="shared" si="21"/>
        <v>30</v>
      </c>
      <c r="J372" t="s">
        <v>21</v>
      </c>
      <c r="K372" t="s">
        <v>22</v>
      </c>
      <c r="L372">
        <v>1555304400</v>
      </c>
      <c r="M372" s="10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0"/>
        <v>68</v>
      </c>
      <c r="G373" t="s">
        <v>14</v>
      </c>
      <c r="H373">
        <v>2176</v>
      </c>
      <c r="I373" s="7">
        <f t="shared" si="21"/>
        <v>59.01</v>
      </c>
      <c r="J373" t="s">
        <v>21</v>
      </c>
      <c r="K373" t="s">
        <v>22</v>
      </c>
      <c r="L373">
        <v>1423375200</v>
      </c>
      <c r="M373" s="10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0"/>
        <v>1592</v>
      </c>
      <c r="G374" t="s">
        <v>20</v>
      </c>
      <c r="H374">
        <v>169</v>
      </c>
      <c r="I374" s="7">
        <f t="shared" si="21"/>
        <v>84.76</v>
      </c>
      <c r="J374" t="s">
        <v>21</v>
      </c>
      <c r="K374" t="s">
        <v>22</v>
      </c>
      <c r="L374">
        <v>1420696800</v>
      </c>
      <c r="M374" s="10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0"/>
        <v>730</v>
      </c>
      <c r="G375" t="s">
        <v>20</v>
      </c>
      <c r="H375">
        <v>2106</v>
      </c>
      <c r="I375" s="7">
        <f t="shared" si="21"/>
        <v>78.010000000000005</v>
      </c>
      <c r="J375" t="s">
        <v>21</v>
      </c>
      <c r="K375" t="s">
        <v>22</v>
      </c>
      <c r="L375">
        <v>1502946000</v>
      </c>
      <c r="M375" s="10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0"/>
        <v>13</v>
      </c>
      <c r="G376" t="s">
        <v>14</v>
      </c>
      <c r="H376">
        <v>441</v>
      </c>
      <c r="I376" s="7">
        <f t="shared" si="21"/>
        <v>50.05</v>
      </c>
      <c r="J376" t="s">
        <v>21</v>
      </c>
      <c r="K376" t="s">
        <v>22</v>
      </c>
      <c r="L376">
        <v>1547186400</v>
      </c>
      <c r="M376" s="10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0"/>
        <v>55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 s="10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0"/>
        <v>361</v>
      </c>
      <c r="G378" t="s">
        <v>20</v>
      </c>
      <c r="H378">
        <v>131</v>
      </c>
      <c r="I378" s="7">
        <f t="shared" si="21"/>
        <v>93.7</v>
      </c>
      <c r="J378" t="s">
        <v>21</v>
      </c>
      <c r="K378" t="s">
        <v>22</v>
      </c>
      <c r="L378">
        <v>1404622800</v>
      </c>
      <c r="M378" s="10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0"/>
        <v>10</v>
      </c>
      <c r="G379" t="s">
        <v>14</v>
      </c>
      <c r="H379">
        <v>127</v>
      </c>
      <c r="I379" s="7">
        <f t="shared" si="21"/>
        <v>40.14</v>
      </c>
      <c r="J379" t="s">
        <v>21</v>
      </c>
      <c r="K379" t="s">
        <v>22</v>
      </c>
      <c r="L379">
        <v>1571720400</v>
      </c>
      <c r="M379" s="10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0"/>
        <v>14</v>
      </c>
      <c r="G380" t="s">
        <v>14</v>
      </c>
      <c r="H380">
        <v>355</v>
      </c>
      <c r="I380" s="7">
        <f t="shared" si="21"/>
        <v>70.09</v>
      </c>
      <c r="J380" t="s">
        <v>21</v>
      </c>
      <c r="K380" t="s">
        <v>22</v>
      </c>
      <c r="L380">
        <v>1526878800</v>
      </c>
      <c r="M380" s="10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0"/>
        <v>40</v>
      </c>
      <c r="G381" t="s">
        <v>14</v>
      </c>
      <c r="H381">
        <v>44</v>
      </c>
      <c r="I381" s="7">
        <f t="shared" si="21"/>
        <v>66.180000000000007</v>
      </c>
      <c r="J381" t="s">
        <v>40</v>
      </c>
      <c r="K381" t="s">
        <v>41</v>
      </c>
      <c r="L381">
        <v>1319691600</v>
      </c>
      <c r="M381" s="10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0"/>
        <v>160</v>
      </c>
      <c r="G382" t="s">
        <v>20</v>
      </c>
      <c r="H382">
        <v>84</v>
      </c>
      <c r="I382" s="7">
        <f t="shared" si="21"/>
        <v>47.71</v>
      </c>
      <c r="J382" t="s">
        <v>21</v>
      </c>
      <c r="K382" t="s">
        <v>22</v>
      </c>
      <c r="L382">
        <v>1371963600</v>
      </c>
      <c r="M382" s="10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0"/>
        <v>184</v>
      </c>
      <c r="G383" t="s">
        <v>20</v>
      </c>
      <c r="H383">
        <v>155</v>
      </c>
      <c r="I383" s="7">
        <f t="shared" si="21"/>
        <v>62.9</v>
      </c>
      <c r="J383" t="s">
        <v>21</v>
      </c>
      <c r="K383" t="s">
        <v>22</v>
      </c>
      <c r="L383">
        <v>1433739600</v>
      </c>
      <c r="M383" s="10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0"/>
        <v>64</v>
      </c>
      <c r="G384" t="s">
        <v>14</v>
      </c>
      <c r="H384">
        <v>67</v>
      </c>
      <c r="I384" s="7">
        <f t="shared" si="21"/>
        <v>86.61</v>
      </c>
      <c r="J384" t="s">
        <v>21</v>
      </c>
      <c r="K384" t="s">
        <v>22</v>
      </c>
      <c r="L384">
        <v>1508130000</v>
      </c>
      <c r="M384" s="10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0"/>
        <v>225</v>
      </c>
      <c r="G385" t="s">
        <v>20</v>
      </c>
      <c r="H385">
        <v>189</v>
      </c>
      <c r="I385" s="7">
        <f t="shared" si="21"/>
        <v>75.13</v>
      </c>
      <c r="J385" t="s">
        <v>21</v>
      </c>
      <c r="K385" t="s">
        <v>22</v>
      </c>
      <c r="L385">
        <v>1550037600</v>
      </c>
      <c r="M385" s="10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0"/>
        <v>172</v>
      </c>
      <c r="G386" t="s">
        <v>20</v>
      </c>
      <c r="H386">
        <v>4799</v>
      </c>
      <c r="I386" s="7">
        <f t="shared" si="21"/>
        <v>41</v>
      </c>
      <c r="J386" t="s">
        <v>21</v>
      </c>
      <c r="K386" t="s">
        <v>22</v>
      </c>
      <c r="L386">
        <v>1486706400</v>
      </c>
      <c r="M386" s="10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24">ROUND((E387/D387)*100,0)</f>
        <v>146</v>
      </c>
      <c r="G387" t="s">
        <v>20</v>
      </c>
      <c r="H387">
        <v>1137</v>
      </c>
      <c r="I387" s="7">
        <f t="shared" ref="I387:I450" si="25">IF(H387=0,0,ROUND(E387/H387,2))</f>
        <v>50.01</v>
      </c>
      <c r="J387" t="s">
        <v>21</v>
      </c>
      <c r="K387" t="s">
        <v>22</v>
      </c>
      <c r="L387">
        <v>1553835600</v>
      </c>
      <c r="M387" s="10">
        <f t="shared" ref="M387:M450" si="26">DATE(1970,1,1)+(L387/86400)</f>
        <v>43553.208333333328</v>
      </c>
      <c r="N387">
        <v>1556600400</v>
      </c>
      <c r="O387" s="10">
        <f t="shared" ref="O387:O450" si="27">DATE(1970,1,1)+(N387/86400)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24"/>
        <v>76</v>
      </c>
      <c r="G388" t="s">
        <v>14</v>
      </c>
      <c r="H388">
        <v>1068</v>
      </c>
      <c r="I388" s="7">
        <f t="shared" si="25"/>
        <v>96.96</v>
      </c>
      <c r="J388" t="s">
        <v>21</v>
      </c>
      <c r="K388" t="s">
        <v>22</v>
      </c>
      <c r="L388">
        <v>1277528400</v>
      </c>
      <c r="M388" s="10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4"/>
        <v>39</v>
      </c>
      <c r="G389" t="s">
        <v>14</v>
      </c>
      <c r="H389">
        <v>424</v>
      </c>
      <c r="I389" s="7">
        <f t="shared" si="25"/>
        <v>100.93</v>
      </c>
      <c r="J389" t="s">
        <v>21</v>
      </c>
      <c r="K389" t="s">
        <v>22</v>
      </c>
      <c r="L389">
        <v>1339477200</v>
      </c>
      <c r="M389" s="10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4"/>
        <v>11</v>
      </c>
      <c r="G390" t="s">
        <v>74</v>
      </c>
      <c r="H390">
        <v>145</v>
      </c>
      <c r="I390" s="7">
        <f t="shared" si="25"/>
        <v>89.23</v>
      </c>
      <c r="J390" t="s">
        <v>98</v>
      </c>
      <c r="K390" t="s">
        <v>99</v>
      </c>
      <c r="L390">
        <v>1325656800</v>
      </c>
      <c r="M390" s="10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4"/>
        <v>122</v>
      </c>
      <c r="G391" t="s">
        <v>20</v>
      </c>
      <c r="H391">
        <v>1152</v>
      </c>
      <c r="I391" s="7">
        <f t="shared" si="25"/>
        <v>87.98</v>
      </c>
      <c r="J391" t="s">
        <v>21</v>
      </c>
      <c r="K391" t="s">
        <v>22</v>
      </c>
      <c r="L391">
        <v>1288242000</v>
      </c>
      <c r="M391" s="10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4"/>
        <v>187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 s="10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4"/>
        <v>7</v>
      </c>
      <c r="G393" t="s">
        <v>14</v>
      </c>
      <c r="H393">
        <v>151</v>
      </c>
      <c r="I393" s="7">
        <f t="shared" si="25"/>
        <v>29.09</v>
      </c>
      <c r="J393" t="s">
        <v>21</v>
      </c>
      <c r="K393" t="s">
        <v>22</v>
      </c>
      <c r="L393">
        <v>1389679200</v>
      </c>
      <c r="M393" s="10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4"/>
        <v>66</v>
      </c>
      <c r="G394" t="s">
        <v>14</v>
      </c>
      <c r="H394">
        <v>1608</v>
      </c>
      <c r="I394" s="7">
        <f t="shared" si="25"/>
        <v>42.01</v>
      </c>
      <c r="J394" t="s">
        <v>21</v>
      </c>
      <c r="K394" t="s">
        <v>22</v>
      </c>
      <c r="L394">
        <v>1294293600</v>
      </c>
      <c r="M394" s="10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4"/>
        <v>229</v>
      </c>
      <c r="G395" t="s">
        <v>20</v>
      </c>
      <c r="H395">
        <v>3059</v>
      </c>
      <c r="I395" s="7">
        <f t="shared" si="25"/>
        <v>47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4"/>
        <v>469</v>
      </c>
      <c r="G396" t="s">
        <v>20</v>
      </c>
      <c r="H396">
        <v>34</v>
      </c>
      <c r="I396" s="7">
        <f t="shared" si="25"/>
        <v>110.44</v>
      </c>
      <c r="J396" t="s">
        <v>21</v>
      </c>
      <c r="K396" t="s">
        <v>22</v>
      </c>
      <c r="L396">
        <v>1375074000</v>
      </c>
      <c r="M396" s="10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4"/>
        <v>130</v>
      </c>
      <c r="G397" t="s">
        <v>20</v>
      </c>
      <c r="H397">
        <v>220</v>
      </c>
      <c r="I397" s="7">
        <f t="shared" si="25"/>
        <v>41.99</v>
      </c>
      <c r="J397" t="s">
        <v>21</v>
      </c>
      <c r="K397" t="s">
        <v>22</v>
      </c>
      <c r="L397">
        <v>1323324000</v>
      </c>
      <c r="M397" s="10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4"/>
        <v>167</v>
      </c>
      <c r="G398" t="s">
        <v>20</v>
      </c>
      <c r="H398">
        <v>1604</v>
      </c>
      <c r="I398" s="7">
        <f t="shared" si="25"/>
        <v>48.01</v>
      </c>
      <c r="J398" t="s">
        <v>26</v>
      </c>
      <c r="K398" t="s">
        <v>27</v>
      </c>
      <c r="L398">
        <v>1538715600</v>
      </c>
      <c r="M398" s="10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4"/>
        <v>174</v>
      </c>
      <c r="G399" t="s">
        <v>20</v>
      </c>
      <c r="H399">
        <v>454</v>
      </c>
      <c r="I399" s="7">
        <f t="shared" si="25"/>
        <v>31.02</v>
      </c>
      <c r="J399" t="s">
        <v>21</v>
      </c>
      <c r="K399" t="s">
        <v>22</v>
      </c>
      <c r="L399">
        <v>1369285200</v>
      </c>
      <c r="M399" s="10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4"/>
        <v>718</v>
      </c>
      <c r="G400" t="s">
        <v>20</v>
      </c>
      <c r="H400">
        <v>123</v>
      </c>
      <c r="I400" s="7">
        <f t="shared" si="25"/>
        <v>99.2</v>
      </c>
      <c r="J400" t="s">
        <v>107</v>
      </c>
      <c r="K400" t="s">
        <v>108</v>
      </c>
      <c r="L400">
        <v>1525755600</v>
      </c>
      <c r="M400" s="10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4"/>
        <v>64</v>
      </c>
      <c r="G401" t="s">
        <v>14</v>
      </c>
      <c r="H401">
        <v>941</v>
      </c>
      <c r="I401" s="7">
        <f t="shared" si="25"/>
        <v>66.02</v>
      </c>
      <c r="J401" t="s">
        <v>21</v>
      </c>
      <c r="K401" t="s">
        <v>22</v>
      </c>
      <c r="L401">
        <v>1296626400</v>
      </c>
      <c r="M401" s="10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4"/>
        <v>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 s="10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4"/>
        <v>1530</v>
      </c>
      <c r="G403" t="s">
        <v>20</v>
      </c>
      <c r="H403">
        <v>299</v>
      </c>
      <c r="I403" s="7">
        <f t="shared" si="25"/>
        <v>46.06</v>
      </c>
      <c r="J403" t="s">
        <v>21</v>
      </c>
      <c r="K403" t="s">
        <v>22</v>
      </c>
      <c r="L403">
        <v>1572152400</v>
      </c>
      <c r="M403" s="10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4"/>
        <v>40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 s="10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4"/>
        <v>86</v>
      </c>
      <c r="G405" t="s">
        <v>14</v>
      </c>
      <c r="H405">
        <v>3015</v>
      </c>
      <c r="I405" s="7">
        <f t="shared" si="25"/>
        <v>55.99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4"/>
        <v>316</v>
      </c>
      <c r="G406" t="s">
        <v>20</v>
      </c>
      <c r="H406">
        <v>2237</v>
      </c>
      <c r="I406" s="7">
        <f t="shared" si="25"/>
        <v>68.989999999999995</v>
      </c>
      <c r="J406" t="s">
        <v>21</v>
      </c>
      <c r="K406" t="s">
        <v>22</v>
      </c>
      <c r="L406">
        <v>1510639200</v>
      </c>
      <c r="M406" s="10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4"/>
        <v>90</v>
      </c>
      <c r="G407" t="s">
        <v>14</v>
      </c>
      <c r="H407">
        <v>435</v>
      </c>
      <c r="I407" s="7">
        <f t="shared" si="25"/>
        <v>60.98</v>
      </c>
      <c r="J407" t="s">
        <v>21</v>
      </c>
      <c r="K407" t="s">
        <v>22</v>
      </c>
      <c r="L407">
        <v>1528088400</v>
      </c>
      <c r="M407" s="10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4"/>
        <v>182</v>
      </c>
      <c r="G408" t="s">
        <v>20</v>
      </c>
      <c r="H408">
        <v>645</v>
      </c>
      <c r="I408" s="7">
        <f t="shared" si="25"/>
        <v>110.98</v>
      </c>
      <c r="J408" t="s">
        <v>21</v>
      </c>
      <c r="K408" t="s">
        <v>22</v>
      </c>
      <c r="L408">
        <v>1359525600</v>
      </c>
      <c r="M408" s="10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4"/>
        <v>356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 s="10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4"/>
        <v>132</v>
      </c>
      <c r="G410" t="s">
        <v>20</v>
      </c>
      <c r="H410">
        <v>154</v>
      </c>
      <c r="I410" s="7">
        <f t="shared" si="25"/>
        <v>78.760000000000005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4"/>
        <v>46</v>
      </c>
      <c r="G411" t="s">
        <v>14</v>
      </c>
      <c r="H411">
        <v>714</v>
      </c>
      <c r="I411" s="7">
        <f t="shared" si="25"/>
        <v>87.96</v>
      </c>
      <c r="J411" t="s">
        <v>21</v>
      </c>
      <c r="K411" t="s">
        <v>22</v>
      </c>
      <c r="L411">
        <v>1492491600</v>
      </c>
      <c r="M411" s="10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4"/>
        <v>36</v>
      </c>
      <c r="G412" t="s">
        <v>47</v>
      </c>
      <c r="H412">
        <v>1111</v>
      </c>
      <c r="I412" s="7">
        <f t="shared" si="25"/>
        <v>49.99</v>
      </c>
      <c r="J412" t="s">
        <v>21</v>
      </c>
      <c r="K412" t="s">
        <v>22</v>
      </c>
      <c r="L412">
        <v>1430197200</v>
      </c>
      <c r="M412" s="10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4"/>
        <v>105</v>
      </c>
      <c r="G413" t="s">
        <v>20</v>
      </c>
      <c r="H413">
        <v>82</v>
      </c>
      <c r="I413" s="7">
        <f t="shared" si="25"/>
        <v>99.52</v>
      </c>
      <c r="J413" t="s">
        <v>21</v>
      </c>
      <c r="K413" t="s">
        <v>22</v>
      </c>
      <c r="L413">
        <v>1496034000</v>
      </c>
      <c r="M413" s="10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4"/>
        <v>669</v>
      </c>
      <c r="G414" t="s">
        <v>20</v>
      </c>
      <c r="H414">
        <v>134</v>
      </c>
      <c r="I414" s="7">
        <f t="shared" si="25"/>
        <v>104.82</v>
      </c>
      <c r="J414" t="s">
        <v>21</v>
      </c>
      <c r="K414" t="s">
        <v>22</v>
      </c>
      <c r="L414">
        <v>1388728800</v>
      </c>
      <c r="M414" s="10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4"/>
        <v>62</v>
      </c>
      <c r="G415" t="s">
        <v>47</v>
      </c>
      <c r="H415">
        <v>1089</v>
      </c>
      <c r="I415" s="7">
        <f t="shared" si="25"/>
        <v>108.01</v>
      </c>
      <c r="J415" t="s">
        <v>21</v>
      </c>
      <c r="K415" t="s">
        <v>22</v>
      </c>
      <c r="L415">
        <v>1543298400</v>
      </c>
      <c r="M415" s="10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4"/>
        <v>85</v>
      </c>
      <c r="G416" t="s">
        <v>14</v>
      </c>
      <c r="H416">
        <v>5497</v>
      </c>
      <c r="I416" s="7">
        <f t="shared" si="25"/>
        <v>29</v>
      </c>
      <c r="J416" t="s">
        <v>21</v>
      </c>
      <c r="K416" t="s">
        <v>22</v>
      </c>
      <c r="L416">
        <v>1271739600</v>
      </c>
      <c r="M416" s="10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4"/>
        <v>11</v>
      </c>
      <c r="G417" t="s">
        <v>14</v>
      </c>
      <c r="H417">
        <v>418</v>
      </c>
      <c r="I417" s="7">
        <f t="shared" si="25"/>
        <v>30.03</v>
      </c>
      <c r="J417" t="s">
        <v>21</v>
      </c>
      <c r="K417" t="s">
        <v>22</v>
      </c>
      <c r="L417">
        <v>1326434400</v>
      </c>
      <c r="M417" s="10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4"/>
        <v>44</v>
      </c>
      <c r="G418" t="s">
        <v>14</v>
      </c>
      <c r="H418">
        <v>1439</v>
      </c>
      <c r="I418" s="7">
        <f t="shared" si="25"/>
        <v>41.01</v>
      </c>
      <c r="J418" t="s">
        <v>21</v>
      </c>
      <c r="K418" t="s">
        <v>22</v>
      </c>
      <c r="L418">
        <v>1295244000</v>
      </c>
      <c r="M418" s="10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4"/>
        <v>55</v>
      </c>
      <c r="G419" t="s">
        <v>14</v>
      </c>
      <c r="H419">
        <v>15</v>
      </c>
      <c r="I419" s="7">
        <f t="shared" si="25"/>
        <v>62.87</v>
      </c>
      <c r="J419" t="s">
        <v>21</v>
      </c>
      <c r="K419" t="s">
        <v>22</v>
      </c>
      <c r="L419">
        <v>1541221200</v>
      </c>
      <c r="M419" s="10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4"/>
        <v>57</v>
      </c>
      <c r="G420" t="s">
        <v>14</v>
      </c>
      <c r="H420">
        <v>1999</v>
      </c>
      <c r="I420" s="7">
        <f t="shared" si="25"/>
        <v>47.01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4"/>
        <v>123</v>
      </c>
      <c r="G421" t="s">
        <v>20</v>
      </c>
      <c r="H421">
        <v>5203</v>
      </c>
      <c r="I421" s="7">
        <f t="shared" si="25"/>
        <v>27</v>
      </c>
      <c r="J421" t="s">
        <v>21</v>
      </c>
      <c r="K421" t="s">
        <v>22</v>
      </c>
      <c r="L421">
        <v>1324533600</v>
      </c>
      <c r="M421" s="10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4"/>
        <v>128</v>
      </c>
      <c r="G422" t="s">
        <v>20</v>
      </c>
      <c r="H422">
        <v>94</v>
      </c>
      <c r="I422" s="7">
        <f t="shared" si="25"/>
        <v>68.33</v>
      </c>
      <c r="J422" t="s">
        <v>21</v>
      </c>
      <c r="K422" t="s">
        <v>22</v>
      </c>
      <c r="L422">
        <v>1498366800</v>
      </c>
      <c r="M422" s="10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4"/>
        <v>64</v>
      </c>
      <c r="G423" t="s">
        <v>14</v>
      </c>
      <c r="H423">
        <v>118</v>
      </c>
      <c r="I423" s="7">
        <f t="shared" si="25"/>
        <v>50.97</v>
      </c>
      <c r="J423" t="s">
        <v>21</v>
      </c>
      <c r="K423" t="s">
        <v>22</v>
      </c>
      <c r="L423">
        <v>1498712400</v>
      </c>
      <c r="M423" s="10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4"/>
        <v>127</v>
      </c>
      <c r="G424" t="s">
        <v>20</v>
      </c>
      <c r="H424">
        <v>205</v>
      </c>
      <c r="I424" s="7">
        <f t="shared" si="25"/>
        <v>54.02</v>
      </c>
      <c r="J424" t="s">
        <v>21</v>
      </c>
      <c r="K424" t="s">
        <v>22</v>
      </c>
      <c r="L424">
        <v>1271480400</v>
      </c>
      <c r="M424" s="10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4"/>
        <v>11</v>
      </c>
      <c r="G425" t="s">
        <v>14</v>
      </c>
      <c r="H425">
        <v>162</v>
      </c>
      <c r="I425" s="7">
        <f t="shared" si="25"/>
        <v>97.06</v>
      </c>
      <c r="J425" t="s">
        <v>21</v>
      </c>
      <c r="K425" t="s">
        <v>22</v>
      </c>
      <c r="L425">
        <v>1316667600</v>
      </c>
      <c r="M425" s="10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4"/>
        <v>40</v>
      </c>
      <c r="G426" t="s">
        <v>14</v>
      </c>
      <c r="H426">
        <v>83</v>
      </c>
      <c r="I426" s="7">
        <f t="shared" si="25"/>
        <v>24.87</v>
      </c>
      <c r="J426" t="s">
        <v>21</v>
      </c>
      <c r="K426" t="s">
        <v>22</v>
      </c>
      <c r="L426">
        <v>1524027600</v>
      </c>
      <c r="M426" s="10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4"/>
        <v>288</v>
      </c>
      <c r="G427" t="s">
        <v>20</v>
      </c>
      <c r="H427">
        <v>92</v>
      </c>
      <c r="I427" s="7">
        <f t="shared" si="25"/>
        <v>84.42</v>
      </c>
      <c r="J427" t="s">
        <v>21</v>
      </c>
      <c r="K427" t="s">
        <v>22</v>
      </c>
      <c r="L427">
        <v>1438059600</v>
      </c>
      <c r="M427" s="10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4"/>
        <v>573</v>
      </c>
      <c r="G428" t="s">
        <v>20</v>
      </c>
      <c r="H428">
        <v>219</v>
      </c>
      <c r="I428" s="7">
        <f t="shared" si="25"/>
        <v>47.09</v>
      </c>
      <c r="J428" t="s">
        <v>21</v>
      </c>
      <c r="K428" t="s">
        <v>22</v>
      </c>
      <c r="L428">
        <v>1361944800</v>
      </c>
      <c r="M428" s="10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4"/>
        <v>113</v>
      </c>
      <c r="G429" t="s">
        <v>20</v>
      </c>
      <c r="H429">
        <v>2526</v>
      </c>
      <c r="I429" s="7">
        <f t="shared" si="25"/>
        <v>78</v>
      </c>
      <c r="J429" t="s">
        <v>21</v>
      </c>
      <c r="K429" t="s">
        <v>22</v>
      </c>
      <c r="L429">
        <v>1410584400</v>
      </c>
      <c r="M429" s="10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4"/>
        <v>46</v>
      </c>
      <c r="G430" t="s">
        <v>14</v>
      </c>
      <c r="H430">
        <v>747</v>
      </c>
      <c r="I430" s="7">
        <f t="shared" si="25"/>
        <v>62.97</v>
      </c>
      <c r="J430" t="s">
        <v>21</v>
      </c>
      <c r="K430" t="s">
        <v>22</v>
      </c>
      <c r="L430">
        <v>1297404000</v>
      </c>
      <c r="M430" s="10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4"/>
        <v>91</v>
      </c>
      <c r="G431" t="s">
        <v>74</v>
      </c>
      <c r="H431">
        <v>2138</v>
      </c>
      <c r="I431" s="7">
        <f t="shared" si="25"/>
        <v>81.010000000000005</v>
      </c>
      <c r="J431" t="s">
        <v>21</v>
      </c>
      <c r="K431" t="s">
        <v>22</v>
      </c>
      <c r="L431">
        <v>1392012000</v>
      </c>
      <c r="M431" s="10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4"/>
        <v>68</v>
      </c>
      <c r="G432" t="s">
        <v>14</v>
      </c>
      <c r="H432">
        <v>84</v>
      </c>
      <c r="I432" s="7">
        <f t="shared" si="25"/>
        <v>65.319999999999993</v>
      </c>
      <c r="J432" t="s">
        <v>21</v>
      </c>
      <c r="K432" t="s">
        <v>22</v>
      </c>
      <c r="L432">
        <v>1569733200</v>
      </c>
      <c r="M432" s="10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4"/>
        <v>192</v>
      </c>
      <c r="G433" t="s">
        <v>20</v>
      </c>
      <c r="H433">
        <v>94</v>
      </c>
      <c r="I433" s="7">
        <f t="shared" si="25"/>
        <v>104.44</v>
      </c>
      <c r="J433" t="s">
        <v>21</v>
      </c>
      <c r="K433" t="s">
        <v>22</v>
      </c>
      <c r="L433">
        <v>1529643600</v>
      </c>
      <c r="M433" s="10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4"/>
        <v>83</v>
      </c>
      <c r="G434" t="s">
        <v>14</v>
      </c>
      <c r="H434">
        <v>91</v>
      </c>
      <c r="I434" s="7">
        <f t="shared" si="25"/>
        <v>69.989999999999995</v>
      </c>
      <c r="J434" t="s">
        <v>21</v>
      </c>
      <c r="K434" t="s">
        <v>22</v>
      </c>
      <c r="L434">
        <v>1399006800</v>
      </c>
      <c r="M434" s="10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4"/>
        <v>54</v>
      </c>
      <c r="G435" t="s">
        <v>14</v>
      </c>
      <c r="H435">
        <v>792</v>
      </c>
      <c r="I435" s="7">
        <f t="shared" si="25"/>
        <v>83.02</v>
      </c>
      <c r="J435" t="s">
        <v>21</v>
      </c>
      <c r="K435" t="s">
        <v>22</v>
      </c>
      <c r="L435">
        <v>1385359200</v>
      </c>
      <c r="M435" s="10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4"/>
        <v>17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4"/>
        <v>117</v>
      </c>
      <c r="G437" t="s">
        <v>20</v>
      </c>
      <c r="H437">
        <v>1713</v>
      </c>
      <c r="I437" s="7">
        <f t="shared" si="25"/>
        <v>103.98</v>
      </c>
      <c r="J437" t="s">
        <v>107</v>
      </c>
      <c r="K437" t="s">
        <v>108</v>
      </c>
      <c r="L437">
        <v>1418623200</v>
      </c>
      <c r="M437" s="10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4"/>
        <v>1052</v>
      </c>
      <c r="G438" t="s">
        <v>20</v>
      </c>
      <c r="H438">
        <v>249</v>
      </c>
      <c r="I438" s="7">
        <f t="shared" si="25"/>
        <v>54.93</v>
      </c>
      <c r="J438" t="s">
        <v>21</v>
      </c>
      <c r="K438" t="s">
        <v>22</v>
      </c>
      <c r="L438">
        <v>1555736400</v>
      </c>
      <c r="M438" s="10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4"/>
        <v>123</v>
      </c>
      <c r="G439" t="s">
        <v>20</v>
      </c>
      <c r="H439">
        <v>192</v>
      </c>
      <c r="I439" s="7">
        <f t="shared" si="25"/>
        <v>51.92</v>
      </c>
      <c r="J439" t="s">
        <v>21</v>
      </c>
      <c r="K439" t="s">
        <v>22</v>
      </c>
      <c r="L439">
        <v>1442120400</v>
      </c>
      <c r="M439" s="10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4"/>
        <v>179</v>
      </c>
      <c r="G440" t="s">
        <v>20</v>
      </c>
      <c r="H440">
        <v>247</v>
      </c>
      <c r="I440" s="7">
        <f t="shared" si="25"/>
        <v>60.03</v>
      </c>
      <c r="J440" t="s">
        <v>21</v>
      </c>
      <c r="K440" t="s">
        <v>22</v>
      </c>
      <c r="L440">
        <v>1362376800</v>
      </c>
      <c r="M440" s="10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4"/>
        <v>355</v>
      </c>
      <c r="G441" t="s">
        <v>20</v>
      </c>
      <c r="H441">
        <v>2293</v>
      </c>
      <c r="I441" s="7">
        <f t="shared" si="25"/>
        <v>44</v>
      </c>
      <c r="J441" t="s">
        <v>21</v>
      </c>
      <c r="K441" t="s">
        <v>22</v>
      </c>
      <c r="L441">
        <v>1478408400</v>
      </c>
      <c r="M441" s="10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4"/>
        <v>162</v>
      </c>
      <c r="G442" t="s">
        <v>20</v>
      </c>
      <c r="H442">
        <v>3131</v>
      </c>
      <c r="I442" s="7">
        <f t="shared" si="25"/>
        <v>53</v>
      </c>
      <c r="J442" t="s">
        <v>21</v>
      </c>
      <c r="K442" t="s">
        <v>22</v>
      </c>
      <c r="L442">
        <v>1498798800</v>
      </c>
      <c r="M442" s="10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4"/>
        <v>25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 s="10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4"/>
        <v>199</v>
      </c>
      <c r="G444" t="s">
        <v>20</v>
      </c>
      <c r="H444">
        <v>143</v>
      </c>
      <c r="I444" s="7">
        <f t="shared" si="25"/>
        <v>75.040000000000006</v>
      </c>
      <c r="J444" t="s">
        <v>107</v>
      </c>
      <c r="K444" t="s">
        <v>108</v>
      </c>
      <c r="L444">
        <v>1504328400</v>
      </c>
      <c r="M444" s="10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4"/>
        <v>35</v>
      </c>
      <c r="G445" t="s">
        <v>74</v>
      </c>
      <c r="H445">
        <v>90</v>
      </c>
      <c r="I445" s="7">
        <f t="shared" si="25"/>
        <v>35.909999999999997</v>
      </c>
      <c r="J445" t="s">
        <v>21</v>
      </c>
      <c r="K445" t="s">
        <v>22</v>
      </c>
      <c r="L445">
        <v>1285822800</v>
      </c>
      <c r="M445" s="10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4"/>
        <v>176</v>
      </c>
      <c r="G446" t="s">
        <v>20</v>
      </c>
      <c r="H446">
        <v>296</v>
      </c>
      <c r="I446" s="7">
        <f t="shared" si="25"/>
        <v>36.950000000000003</v>
      </c>
      <c r="J446" t="s">
        <v>21</v>
      </c>
      <c r="K446" t="s">
        <v>22</v>
      </c>
      <c r="L446">
        <v>1311483600</v>
      </c>
      <c r="M446" s="10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4"/>
        <v>511</v>
      </c>
      <c r="G447" t="s">
        <v>20</v>
      </c>
      <c r="H447">
        <v>170</v>
      </c>
      <c r="I447" s="7">
        <f t="shared" si="25"/>
        <v>63.17</v>
      </c>
      <c r="J447" t="s">
        <v>21</v>
      </c>
      <c r="K447" t="s">
        <v>22</v>
      </c>
      <c r="L447">
        <v>1291356000</v>
      </c>
      <c r="M447" s="10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4"/>
        <v>82</v>
      </c>
      <c r="G448" t="s">
        <v>14</v>
      </c>
      <c r="H448">
        <v>186</v>
      </c>
      <c r="I448" s="7">
        <f t="shared" si="25"/>
        <v>29.99</v>
      </c>
      <c r="J448" t="s">
        <v>21</v>
      </c>
      <c r="K448" t="s">
        <v>22</v>
      </c>
      <c r="L448">
        <v>1355810400</v>
      </c>
      <c r="M448" s="10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4"/>
        <v>24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 s="10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4"/>
        <v>50</v>
      </c>
      <c r="G450" t="s">
        <v>14</v>
      </c>
      <c r="H450">
        <v>605</v>
      </c>
      <c r="I450" s="7">
        <f t="shared" si="25"/>
        <v>75.010000000000005</v>
      </c>
      <c r="J450" t="s">
        <v>21</v>
      </c>
      <c r="K450" t="s">
        <v>22</v>
      </c>
      <c r="L450">
        <v>1365915600</v>
      </c>
      <c r="M450" s="10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28">ROUND((E451/D451)*100,0)</f>
        <v>967</v>
      </c>
      <c r="G451" t="s">
        <v>20</v>
      </c>
      <c r="H451">
        <v>86</v>
      </c>
      <c r="I451" s="7">
        <f t="shared" ref="I451:I514" si="29">IF(H451=0,0,ROUND(E451/H451,2))</f>
        <v>101.2</v>
      </c>
      <c r="J451" t="s">
        <v>36</v>
      </c>
      <c r="K451" t="s">
        <v>37</v>
      </c>
      <c r="L451">
        <v>1551852000</v>
      </c>
      <c r="M451" s="10">
        <f t="shared" ref="M451:M514" si="30">DATE(1970,1,1)+(L451/86400)</f>
        <v>43530.25</v>
      </c>
      <c r="N451">
        <v>1553317200</v>
      </c>
      <c r="O451" s="10">
        <f t="shared" ref="O451:O514" si="31">DATE(1970,1,1)+(N451/86400)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8"/>
        <v>123</v>
      </c>
      <c r="G453" t="s">
        <v>20</v>
      </c>
      <c r="H453">
        <v>6286</v>
      </c>
      <c r="I453" s="7">
        <f t="shared" si="29"/>
        <v>29</v>
      </c>
      <c r="J453" t="s">
        <v>21</v>
      </c>
      <c r="K453" t="s">
        <v>22</v>
      </c>
      <c r="L453">
        <v>1500440400</v>
      </c>
      <c r="M453" s="10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8"/>
        <v>63</v>
      </c>
      <c r="G454" t="s">
        <v>14</v>
      </c>
      <c r="H454">
        <v>31</v>
      </c>
      <c r="I454" s="7">
        <f t="shared" si="29"/>
        <v>98.23</v>
      </c>
      <c r="J454" t="s">
        <v>21</v>
      </c>
      <c r="K454" t="s">
        <v>22</v>
      </c>
      <c r="L454">
        <v>1278392400</v>
      </c>
      <c r="M454" s="10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8"/>
        <v>56</v>
      </c>
      <c r="G455" t="s">
        <v>14</v>
      </c>
      <c r="H455">
        <v>1181</v>
      </c>
      <c r="I455" s="7">
        <f t="shared" si="29"/>
        <v>87</v>
      </c>
      <c r="J455" t="s">
        <v>21</v>
      </c>
      <c r="K455" t="s">
        <v>22</v>
      </c>
      <c r="L455">
        <v>1480572000</v>
      </c>
      <c r="M455" s="10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8"/>
        <v>44</v>
      </c>
      <c r="G456" t="s">
        <v>14</v>
      </c>
      <c r="H456">
        <v>39</v>
      </c>
      <c r="I456" s="7">
        <f t="shared" si="29"/>
        <v>45.21</v>
      </c>
      <c r="J456" t="s">
        <v>21</v>
      </c>
      <c r="K456" t="s">
        <v>22</v>
      </c>
      <c r="L456">
        <v>1382331600</v>
      </c>
      <c r="M456" s="10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8"/>
        <v>118</v>
      </c>
      <c r="G457" t="s">
        <v>20</v>
      </c>
      <c r="H457">
        <v>3727</v>
      </c>
      <c r="I457" s="7">
        <f t="shared" si="29"/>
        <v>37</v>
      </c>
      <c r="J457" t="s">
        <v>21</v>
      </c>
      <c r="K457" t="s">
        <v>22</v>
      </c>
      <c r="L457">
        <v>1316754000</v>
      </c>
      <c r="M457" s="10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8"/>
        <v>104</v>
      </c>
      <c r="G458" t="s">
        <v>20</v>
      </c>
      <c r="H458">
        <v>1605</v>
      </c>
      <c r="I458" s="7">
        <f t="shared" si="29"/>
        <v>94.98</v>
      </c>
      <c r="J458" t="s">
        <v>21</v>
      </c>
      <c r="K458" t="s">
        <v>22</v>
      </c>
      <c r="L458">
        <v>1518242400</v>
      </c>
      <c r="M458" s="10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8"/>
        <v>27</v>
      </c>
      <c r="G459" t="s">
        <v>14</v>
      </c>
      <c r="H459">
        <v>46</v>
      </c>
      <c r="I459" s="7">
        <f t="shared" si="29"/>
        <v>28.96</v>
      </c>
      <c r="J459" t="s">
        <v>21</v>
      </c>
      <c r="K459" t="s">
        <v>22</v>
      </c>
      <c r="L459">
        <v>1476421200</v>
      </c>
      <c r="M459" s="10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8"/>
        <v>351</v>
      </c>
      <c r="G460" t="s">
        <v>20</v>
      </c>
      <c r="H460">
        <v>2120</v>
      </c>
      <c r="I460" s="7">
        <f t="shared" si="29"/>
        <v>55.99</v>
      </c>
      <c r="J460" t="s">
        <v>21</v>
      </c>
      <c r="K460" t="s">
        <v>22</v>
      </c>
      <c r="L460">
        <v>1269752400</v>
      </c>
      <c r="M460" s="10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8"/>
        <v>90</v>
      </c>
      <c r="G461" t="s">
        <v>14</v>
      </c>
      <c r="H461">
        <v>105</v>
      </c>
      <c r="I461" s="7">
        <f t="shared" si="29"/>
        <v>54.04</v>
      </c>
      <c r="J461" t="s">
        <v>21</v>
      </c>
      <c r="K461" t="s">
        <v>22</v>
      </c>
      <c r="L461">
        <v>1419746400</v>
      </c>
      <c r="M461" s="10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8"/>
        <v>172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 s="10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8"/>
        <v>141</v>
      </c>
      <c r="G463" t="s">
        <v>20</v>
      </c>
      <c r="H463">
        <v>2080</v>
      </c>
      <c r="I463" s="7">
        <f t="shared" si="29"/>
        <v>67</v>
      </c>
      <c r="J463" t="s">
        <v>21</v>
      </c>
      <c r="K463" t="s">
        <v>22</v>
      </c>
      <c r="L463">
        <v>1398661200</v>
      </c>
      <c r="M463" s="10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8"/>
        <v>31</v>
      </c>
      <c r="G464" t="s">
        <v>14</v>
      </c>
      <c r="H464">
        <v>535</v>
      </c>
      <c r="I464" s="7">
        <f t="shared" si="29"/>
        <v>107.91</v>
      </c>
      <c r="J464" t="s">
        <v>21</v>
      </c>
      <c r="K464" t="s">
        <v>22</v>
      </c>
      <c r="L464">
        <v>1359525600</v>
      </c>
      <c r="M464" s="10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8"/>
        <v>108</v>
      </c>
      <c r="G465" t="s">
        <v>20</v>
      </c>
      <c r="H465">
        <v>2105</v>
      </c>
      <c r="I465" s="7">
        <f t="shared" si="29"/>
        <v>69.010000000000005</v>
      </c>
      <c r="J465" t="s">
        <v>21</v>
      </c>
      <c r="K465" t="s">
        <v>22</v>
      </c>
      <c r="L465">
        <v>1388469600</v>
      </c>
      <c r="M465" s="10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8"/>
        <v>133</v>
      </c>
      <c r="G466" t="s">
        <v>20</v>
      </c>
      <c r="H466">
        <v>2436</v>
      </c>
      <c r="I466" s="7">
        <f t="shared" si="29"/>
        <v>39.01</v>
      </c>
      <c r="J466" t="s">
        <v>21</v>
      </c>
      <c r="K466" t="s">
        <v>22</v>
      </c>
      <c r="L466">
        <v>1518328800</v>
      </c>
      <c r="M466" s="10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8"/>
        <v>188</v>
      </c>
      <c r="G467" t="s">
        <v>20</v>
      </c>
      <c r="H467">
        <v>80</v>
      </c>
      <c r="I467" s="7">
        <f t="shared" si="29"/>
        <v>110.36</v>
      </c>
      <c r="J467" t="s">
        <v>21</v>
      </c>
      <c r="K467" t="s">
        <v>22</v>
      </c>
      <c r="L467">
        <v>1517032800</v>
      </c>
      <c r="M467" s="10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8"/>
        <v>332</v>
      </c>
      <c r="G468" t="s">
        <v>20</v>
      </c>
      <c r="H468">
        <v>42</v>
      </c>
      <c r="I468" s="7">
        <f t="shared" si="29"/>
        <v>94.86</v>
      </c>
      <c r="J468" t="s">
        <v>21</v>
      </c>
      <c r="K468" t="s">
        <v>22</v>
      </c>
      <c r="L468">
        <v>1368594000</v>
      </c>
      <c r="M468" s="10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8"/>
        <v>575</v>
      </c>
      <c r="G469" t="s">
        <v>20</v>
      </c>
      <c r="H469">
        <v>139</v>
      </c>
      <c r="I469" s="7">
        <f t="shared" si="29"/>
        <v>57.94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8"/>
        <v>41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 s="10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8"/>
        <v>184</v>
      </c>
      <c r="G471" t="s">
        <v>20</v>
      </c>
      <c r="H471">
        <v>159</v>
      </c>
      <c r="I471" s="7">
        <f t="shared" si="29"/>
        <v>64.959999999999994</v>
      </c>
      <c r="J471" t="s">
        <v>21</v>
      </c>
      <c r="K471" t="s">
        <v>22</v>
      </c>
      <c r="L471">
        <v>1431925200</v>
      </c>
      <c r="M471" s="10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8"/>
        <v>286</v>
      </c>
      <c r="G472" t="s">
        <v>20</v>
      </c>
      <c r="H472">
        <v>381</v>
      </c>
      <c r="I472" s="7">
        <f t="shared" si="29"/>
        <v>27.01</v>
      </c>
      <c r="J472" t="s">
        <v>21</v>
      </c>
      <c r="K472" t="s">
        <v>22</v>
      </c>
      <c r="L472">
        <v>1481522400</v>
      </c>
      <c r="M472" s="10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8"/>
        <v>319</v>
      </c>
      <c r="G473" t="s">
        <v>20</v>
      </c>
      <c r="H473">
        <v>194</v>
      </c>
      <c r="I473" s="7">
        <f t="shared" si="29"/>
        <v>50.97</v>
      </c>
      <c r="J473" t="s">
        <v>40</v>
      </c>
      <c r="K473" t="s">
        <v>41</v>
      </c>
      <c r="L473">
        <v>1335934800</v>
      </c>
      <c r="M473" s="10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8"/>
        <v>39</v>
      </c>
      <c r="G474" t="s">
        <v>14</v>
      </c>
      <c r="H474">
        <v>575</v>
      </c>
      <c r="I474" s="7">
        <f t="shared" si="29"/>
        <v>104.94</v>
      </c>
      <c r="J474" t="s">
        <v>21</v>
      </c>
      <c r="K474" t="s">
        <v>22</v>
      </c>
      <c r="L474">
        <v>1552280400</v>
      </c>
      <c r="M474" s="10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8"/>
        <v>178</v>
      </c>
      <c r="G475" t="s">
        <v>20</v>
      </c>
      <c r="H475">
        <v>106</v>
      </c>
      <c r="I475" s="7">
        <f t="shared" si="29"/>
        <v>84.03</v>
      </c>
      <c r="J475" t="s">
        <v>21</v>
      </c>
      <c r="K475" t="s">
        <v>22</v>
      </c>
      <c r="L475">
        <v>1529989200</v>
      </c>
      <c r="M475" s="10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8"/>
        <v>365</v>
      </c>
      <c r="G476" t="s">
        <v>20</v>
      </c>
      <c r="H476">
        <v>142</v>
      </c>
      <c r="I476" s="7">
        <f t="shared" si="29"/>
        <v>102.86</v>
      </c>
      <c r="J476" t="s">
        <v>21</v>
      </c>
      <c r="K476" t="s">
        <v>22</v>
      </c>
      <c r="L476">
        <v>1418709600</v>
      </c>
      <c r="M476" s="10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8"/>
        <v>114</v>
      </c>
      <c r="G477" t="s">
        <v>20</v>
      </c>
      <c r="H477">
        <v>211</v>
      </c>
      <c r="I477" s="7">
        <f t="shared" si="29"/>
        <v>39.96</v>
      </c>
      <c r="J477" t="s">
        <v>21</v>
      </c>
      <c r="K477" t="s">
        <v>22</v>
      </c>
      <c r="L477">
        <v>1372136400</v>
      </c>
      <c r="M477" s="10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8"/>
        <v>30</v>
      </c>
      <c r="G478" t="s">
        <v>14</v>
      </c>
      <c r="H478">
        <v>1120</v>
      </c>
      <c r="I478" s="7">
        <f t="shared" si="29"/>
        <v>51</v>
      </c>
      <c r="J478" t="s">
        <v>21</v>
      </c>
      <c r="K478" t="s">
        <v>22</v>
      </c>
      <c r="L478">
        <v>1533877200</v>
      </c>
      <c r="M478" s="10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8"/>
        <v>54</v>
      </c>
      <c r="G479" t="s">
        <v>14</v>
      </c>
      <c r="H479">
        <v>113</v>
      </c>
      <c r="I479" s="7">
        <f t="shared" si="29"/>
        <v>40.82</v>
      </c>
      <c r="J479" t="s">
        <v>21</v>
      </c>
      <c r="K479" t="s">
        <v>22</v>
      </c>
      <c r="L479">
        <v>1309064400</v>
      </c>
      <c r="M479" s="10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8"/>
        <v>236</v>
      </c>
      <c r="G480" t="s">
        <v>20</v>
      </c>
      <c r="H480">
        <v>2756</v>
      </c>
      <c r="I480" s="7">
        <f t="shared" si="29"/>
        <v>59</v>
      </c>
      <c r="J480" t="s">
        <v>21</v>
      </c>
      <c r="K480" t="s">
        <v>22</v>
      </c>
      <c r="L480">
        <v>1425877200</v>
      </c>
      <c r="M480" s="10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8"/>
        <v>513</v>
      </c>
      <c r="G481" t="s">
        <v>20</v>
      </c>
      <c r="H481">
        <v>173</v>
      </c>
      <c r="I481" s="7">
        <f t="shared" si="29"/>
        <v>71.16</v>
      </c>
      <c r="J481" t="s">
        <v>40</v>
      </c>
      <c r="K481" t="s">
        <v>41</v>
      </c>
      <c r="L481">
        <v>1501304400</v>
      </c>
      <c r="M481" s="10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8"/>
        <v>101</v>
      </c>
      <c r="G482" t="s">
        <v>20</v>
      </c>
      <c r="H482">
        <v>87</v>
      </c>
      <c r="I482" s="7">
        <f t="shared" si="29"/>
        <v>99.49</v>
      </c>
      <c r="J482" t="s">
        <v>21</v>
      </c>
      <c r="K482" t="s">
        <v>22</v>
      </c>
      <c r="L482">
        <v>1268287200</v>
      </c>
      <c r="M482" s="10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8"/>
        <v>81</v>
      </c>
      <c r="G483" t="s">
        <v>14</v>
      </c>
      <c r="H483">
        <v>1538</v>
      </c>
      <c r="I483" s="7">
        <f t="shared" si="29"/>
        <v>103.99</v>
      </c>
      <c r="J483" t="s">
        <v>21</v>
      </c>
      <c r="K483" t="s">
        <v>22</v>
      </c>
      <c r="L483">
        <v>1412139600</v>
      </c>
      <c r="M483" s="10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8"/>
        <v>16</v>
      </c>
      <c r="G484" t="s">
        <v>14</v>
      </c>
      <c r="H484">
        <v>9</v>
      </c>
      <c r="I484" s="7">
        <f t="shared" si="29"/>
        <v>76.56</v>
      </c>
      <c r="J484" t="s">
        <v>21</v>
      </c>
      <c r="K484" t="s">
        <v>22</v>
      </c>
      <c r="L484">
        <v>1330063200</v>
      </c>
      <c r="M484" s="10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8"/>
        <v>53</v>
      </c>
      <c r="G485" t="s">
        <v>14</v>
      </c>
      <c r="H485">
        <v>554</v>
      </c>
      <c r="I485" s="7">
        <f t="shared" si="29"/>
        <v>87.07</v>
      </c>
      <c r="J485" t="s">
        <v>21</v>
      </c>
      <c r="K485" t="s">
        <v>22</v>
      </c>
      <c r="L485">
        <v>1576130400</v>
      </c>
      <c r="M485" s="10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8"/>
        <v>260</v>
      </c>
      <c r="G486" t="s">
        <v>20</v>
      </c>
      <c r="H486">
        <v>1572</v>
      </c>
      <c r="I486" s="7">
        <f t="shared" si="29"/>
        <v>49</v>
      </c>
      <c r="J486" t="s">
        <v>40</v>
      </c>
      <c r="K486" t="s">
        <v>41</v>
      </c>
      <c r="L486">
        <v>1407128400</v>
      </c>
      <c r="M486" s="10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8"/>
        <v>31</v>
      </c>
      <c r="G487" t="s">
        <v>14</v>
      </c>
      <c r="H487">
        <v>648</v>
      </c>
      <c r="I487" s="7">
        <f t="shared" si="29"/>
        <v>42.97</v>
      </c>
      <c r="J487" t="s">
        <v>40</v>
      </c>
      <c r="K487" t="s">
        <v>41</v>
      </c>
      <c r="L487">
        <v>1560142800</v>
      </c>
      <c r="M487" s="10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8"/>
        <v>14</v>
      </c>
      <c r="G488" t="s">
        <v>14</v>
      </c>
      <c r="H488">
        <v>21</v>
      </c>
      <c r="I488" s="7">
        <f t="shared" si="29"/>
        <v>33.43</v>
      </c>
      <c r="J488" t="s">
        <v>40</v>
      </c>
      <c r="K488" t="s">
        <v>41</v>
      </c>
      <c r="L488">
        <v>1520575200</v>
      </c>
      <c r="M488" s="10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8"/>
        <v>179</v>
      </c>
      <c r="G489" t="s">
        <v>20</v>
      </c>
      <c r="H489">
        <v>2346</v>
      </c>
      <c r="I489" s="7">
        <f t="shared" si="29"/>
        <v>83.98</v>
      </c>
      <c r="J489" t="s">
        <v>21</v>
      </c>
      <c r="K489" t="s">
        <v>22</v>
      </c>
      <c r="L489">
        <v>1492664400</v>
      </c>
      <c r="M489" s="10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8"/>
        <v>220</v>
      </c>
      <c r="G490" t="s">
        <v>20</v>
      </c>
      <c r="H490">
        <v>115</v>
      </c>
      <c r="I490" s="7">
        <f t="shared" si="29"/>
        <v>101.42</v>
      </c>
      <c r="J490" t="s">
        <v>21</v>
      </c>
      <c r="K490" t="s">
        <v>22</v>
      </c>
      <c r="L490">
        <v>1454479200</v>
      </c>
      <c r="M490" s="10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8"/>
        <v>102</v>
      </c>
      <c r="G491" t="s">
        <v>20</v>
      </c>
      <c r="H491">
        <v>85</v>
      </c>
      <c r="I491" s="7">
        <f t="shared" si="29"/>
        <v>109.87</v>
      </c>
      <c r="J491" t="s">
        <v>107</v>
      </c>
      <c r="K491" t="s">
        <v>108</v>
      </c>
      <c r="L491">
        <v>1281934800</v>
      </c>
      <c r="M491" s="10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8"/>
        <v>192</v>
      </c>
      <c r="G492" t="s">
        <v>20</v>
      </c>
      <c r="H492">
        <v>144</v>
      </c>
      <c r="I492" s="7">
        <f t="shared" si="29"/>
        <v>31.92</v>
      </c>
      <c r="J492" t="s">
        <v>21</v>
      </c>
      <c r="K492" t="s">
        <v>22</v>
      </c>
      <c r="L492">
        <v>1573970400</v>
      </c>
      <c r="M492" s="10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8"/>
        <v>305</v>
      </c>
      <c r="G493" t="s">
        <v>20</v>
      </c>
      <c r="H493">
        <v>2443</v>
      </c>
      <c r="I493" s="7">
        <f t="shared" si="29"/>
        <v>70.989999999999995</v>
      </c>
      <c r="J493" t="s">
        <v>21</v>
      </c>
      <c r="K493" t="s">
        <v>22</v>
      </c>
      <c r="L493">
        <v>1372654800</v>
      </c>
      <c r="M493" s="10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8"/>
        <v>24</v>
      </c>
      <c r="G494" t="s">
        <v>74</v>
      </c>
      <c r="H494">
        <v>595</v>
      </c>
      <c r="I494" s="7">
        <f t="shared" si="29"/>
        <v>77.03</v>
      </c>
      <c r="J494" t="s">
        <v>21</v>
      </c>
      <c r="K494" t="s">
        <v>22</v>
      </c>
      <c r="L494">
        <v>1275886800</v>
      </c>
      <c r="M494" s="10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8"/>
        <v>724</v>
      </c>
      <c r="G495" t="s">
        <v>20</v>
      </c>
      <c r="H495">
        <v>64</v>
      </c>
      <c r="I495" s="7">
        <f t="shared" si="29"/>
        <v>101.78</v>
      </c>
      <c r="J495" t="s">
        <v>21</v>
      </c>
      <c r="K495" t="s">
        <v>22</v>
      </c>
      <c r="L495">
        <v>1561784400</v>
      </c>
      <c r="M495" s="10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8"/>
        <v>547</v>
      </c>
      <c r="G496" t="s">
        <v>20</v>
      </c>
      <c r="H496">
        <v>268</v>
      </c>
      <c r="I496" s="7">
        <f t="shared" si="29"/>
        <v>51.06</v>
      </c>
      <c r="J496" t="s">
        <v>21</v>
      </c>
      <c r="K496" t="s">
        <v>22</v>
      </c>
      <c r="L496">
        <v>1332392400</v>
      </c>
      <c r="M496" s="10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8"/>
        <v>415</v>
      </c>
      <c r="G497" t="s">
        <v>20</v>
      </c>
      <c r="H497">
        <v>195</v>
      </c>
      <c r="I497" s="7">
        <f t="shared" si="29"/>
        <v>68.02</v>
      </c>
      <c r="J497" t="s">
        <v>36</v>
      </c>
      <c r="K497" t="s">
        <v>37</v>
      </c>
      <c r="L497">
        <v>1402376400</v>
      </c>
      <c r="M497" s="10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8"/>
        <v>1</v>
      </c>
      <c r="G498" t="s">
        <v>14</v>
      </c>
      <c r="H498">
        <v>54</v>
      </c>
      <c r="I498" s="7">
        <f t="shared" si="29"/>
        <v>30.87</v>
      </c>
      <c r="J498" t="s">
        <v>21</v>
      </c>
      <c r="K498" t="s">
        <v>22</v>
      </c>
      <c r="L498">
        <v>1495342800</v>
      </c>
      <c r="M498" s="10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8"/>
        <v>34</v>
      </c>
      <c r="G499" t="s">
        <v>14</v>
      </c>
      <c r="H499">
        <v>120</v>
      </c>
      <c r="I499" s="7">
        <f t="shared" si="29"/>
        <v>27.91</v>
      </c>
      <c r="J499" t="s">
        <v>21</v>
      </c>
      <c r="K499" t="s">
        <v>22</v>
      </c>
      <c r="L499">
        <v>1482213600</v>
      </c>
      <c r="M499" s="10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8"/>
        <v>24</v>
      </c>
      <c r="G500" t="s">
        <v>14</v>
      </c>
      <c r="H500">
        <v>579</v>
      </c>
      <c r="I500" s="7">
        <f t="shared" si="29"/>
        <v>79.989999999999995</v>
      </c>
      <c r="J500" t="s">
        <v>36</v>
      </c>
      <c r="K500" t="s">
        <v>37</v>
      </c>
      <c r="L500">
        <v>1420092000</v>
      </c>
      <c r="M500" s="10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8"/>
        <v>48</v>
      </c>
      <c r="G501" t="s">
        <v>14</v>
      </c>
      <c r="H501">
        <v>2072</v>
      </c>
      <c r="I501" s="7">
        <f t="shared" si="29"/>
        <v>38</v>
      </c>
      <c r="J501" t="s">
        <v>21</v>
      </c>
      <c r="K501" t="s">
        <v>22</v>
      </c>
      <c r="L501">
        <v>1458018000</v>
      </c>
      <c r="M501" s="10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>
        <v>0</v>
      </c>
      <c r="I502" s="7">
        <f t="shared" si="29"/>
        <v>0</v>
      </c>
      <c r="J502" t="s">
        <v>21</v>
      </c>
      <c r="K502" t="s">
        <v>22</v>
      </c>
      <c r="L502">
        <v>1367384400</v>
      </c>
      <c r="M502" s="10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8"/>
        <v>70</v>
      </c>
      <c r="G503" t="s">
        <v>14</v>
      </c>
      <c r="H503">
        <v>1796</v>
      </c>
      <c r="I503" s="7">
        <f t="shared" si="29"/>
        <v>59.99</v>
      </c>
      <c r="J503" t="s">
        <v>21</v>
      </c>
      <c r="K503" t="s">
        <v>22</v>
      </c>
      <c r="L503">
        <v>1363064400</v>
      </c>
      <c r="M503" s="10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8"/>
        <v>530</v>
      </c>
      <c r="G504" t="s">
        <v>20</v>
      </c>
      <c r="H504">
        <v>186</v>
      </c>
      <c r="I504" s="7">
        <f t="shared" si="29"/>
        <v>37.04</v>
      </c>
      <c r="J504" t="s">
        <v>26</v>
      </c>
      <c r="K504" t="s">
        <v>27</v>
      </c>
      <c r="L504">
        <v>1343365200</v>
      </c>
      <c r="M504" s="10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8"/>
        <v>180</v>
      </c>
      <c r="G505" t="s">
        <v>20</v>
      </c>
      <c r="H505">
        <v>460</v>
      </c>
      <c r="I505" s="7">
        <f t="shared" si="29"/>
        <v>99.96</v>
      </c>
      <c r="J505" t="s">
        <v>21</v>
      </c>
      <c r="K505" t="s">
        <v>22</v>
      </c>
      <c r="L505">
        <v>1435726800</v>
      </c>
      <c r="M505" s="10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8"/>
        <v>92</v>
      </c>
      <c r="G506" t="s">
        <v>14</v>
      </c>
      <c r="H506">
        <v>62</v>
      </c>
      <c r="I506" s="7">
        <f t="shared" si="29"/>
        <v>111.68</v>
      </c>
      <c r="J506" t="s">
        <v>107</v>
      </c>
      <c r="K506" t="s">
        <v>108</v>
      </c>
      <c r="L506">
        <v>1431925200</v>
      </c>
      <c r="M506" s="10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8"/>
        <v>14</v>
      </c>
      <c r="G507" t="s">
        <v>14</v>
      </c>
      <c r="H507">
        <v>347</v>
      </c>
      <c r="I507" s="7">
        <f t="shared" si="29"/>
        <v>36.01</v>
      </c>
      <c r="J507" t="s">
        <v>21</v>
      </c>
      <c r="K507" t="s">
        <v>22</v>
      </c>
      <c r="L507">
        <v>1362722400</v>
      </c>
      <c r="M507" s="10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8"/>
        <v>927</v>
      </c>
      <c r="G508" t="s">
        <v>20</v>
      </c>
      <c r="H508">
        <v>2528</v>
      </c>
      <c r="I508" s="7">
        <f t="shared" si="29"/>
        <v>66.010000000000005</v>
      </c>
      <c r="J508" t="s">
        <v>21</v>
      </c>
      <c r="K508" t="s">
        <v>22</v>
      </c>
      <c r="L508">
        <v>1511416800</v>
      </c>
      <c r="M508" s="10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8"/>
        <v>40</v>
      </c>
      <c r="G509" t="s">
        <v>14</v>
      </c>
      <c r="H509">
        <v>19</v>
      </c>
      <c r="I509" s="7">
        <f t="shared" si="29"/>
        <v>44.05</v>
      </c>
      <c r="J509" t="s">
        <v>21</v>
      </c>
      <c r="K509" t="s">
        <v>22</v>
      </c>
      <c r="L509">
        <v>1365483600</v>
      </c>
      <c r="M509" s="10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8"/>
        <v>112</v>
      </c>
      <c r="G510" t="s">
        <v>20</v>
      </c>
      <c r="H510">
        <v>3657</v>
      </c>
      <c r="I510" s="7">
        <f t="shared" si="29"/>
        <v>53</v>
      </c>
      <c r="J510" t="s">
        <v>21</v>
      </c>
      <c r="K510" t="s">
        <v>22</v>
      </c>
      <c r="L510">
        <v>1532840400</v>
      </c>
      <c r="M510" s="10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8"/>
        <v>71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 s="10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8"/>
        <v>119</v>
      </c>
      <c r="G512" t="s">
        <v>20</v>
      </c>
      <c r="H512">
        <v>131</v>
      </c>
      <c r="I512" s="7">
        <f t="shared" si="29"/>
        <v>70.91</v>
      </c>
      <c r="J512" t="s">
        <v>26</v>
      </c>
      <c r="K512" t="s">
        <v>27</v>
      </c>
      <c r="L512">
        <v>1527742800</v>
      </c>
      <c r="M512" s="10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8"/>
        <v>24</v>
      </c>
      <c r="G513" t="s">
        <v>14</v>
      </c>
      <c r="H513">
        <v>362</v>
      </c>
      <c r="I513" s="7">
        <f t="shared" si="29"/>
        <v>98.06</v>
      </c>
      <c r="J513" t="s">
        <v>21</v>
      </c>
      <c r="K513" t="s">
        <v>22</v>
      </c>
      <c r="L513">
        <v>1564030800</v>
      </c>
      <c r="M513" s="10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28"/>
        <v>139</v>
      </c>
      <c r="G514" t="s">
        <v>20</v>
      </c>
      <c r="H514">
        <v>239</v>
      </c>
      <c r="I514" s="7">
        <f t="shared" si="29"/>
        <v>53.05</v>
      </c>
      <c r="J514" t="s">
        <v>21</v>
      </c>
      <c r="K514" t="s">
        <v>22</v>
      </c>
      <c r="L514">
        <v>1404536400</v>
      </c>
      <c r="M514" s="10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32">ROUND((E515/D515)*100,0)</f>
        <v>39</v>
      </c>
      <c r="G515" t="s">
        <v>74</v>
      </c>
      <c r="H515">
        <v>35</v>
      </c>
      <c r="I515" s="7">
        <f t="shared" ref="I515:I578" si="33">IF(H515=0,0,ROUND(E515/H515,2))</f>
        <v>93.14</v>
      </c>
      <c r="J515" t="s">
        <v>21</v>
      </c>
      <c r="K515" t="s">
        <v>22</v>
      </c>
      <c r="L515">
        <v>1284008400</v>
      </c>
      <c r="M515" s="10">
        <f t="shared" ref="M515:M578" si="34">DATE(1970,1,1)+(L515/86400)</f>
        <v>40430.208333333336</v>
      </c>
      <c r="N515">
        <v>1284181200</v>
      </c>
      <c r="O515" s="10">
        <f t="shared" ref="O515:O578" si="35">DATE(1970,1,1)+(N515/86400)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32"/>
        <v>22</v>
      </c>
      <c r="G516" t="s">
        <v>74</v>
      </c>
      <c r="H516">
        <v>528</v>
      </c>
      <c r="I516" s="7">
        <f t="shared" si="33"/>
        <v>58.95</v>
      </c>
      <c r="J516" t="s">
        <v>98</v>
      </c>
      <c r="K516" t="s">
        <v>99</v>
      </c>
      <c r="L516">
        <v>1386309600</v>
      </c>
      <c r="M516" s="10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2"/>
        <v>56</v>
      </c>
      <c r="G517" t="s">
        <v>14</v>
      </c>
      <c r="H517">
        <v>133</v>
      </c>
      <c r="I517" s="7">
        <f t="shared" si="33"/>
        <v>36.07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2"/>
        <v>43</v>
      </c>
      <c r="G518" t="s">
        <v>14</v>
      </c>
      <c r="H518">
        <v>846</v>
      </c>
      <c r="I518" s="7">
        <f t="shared" si="33"/>
        <v>63.03</v>
      </c>
      <c r="J518" t="s">
        <v>21</v>
      </c>
      <c r="K518" t="s">
        <v>22</v>
      </c>
      <c r="L518">
        <v>1281070800</v>
      </c>
      <c r="M518" s="10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2"/>
        <v>112</v>
      </c>
      <c r="G519" t="s">
        <v>20</v>
      </c>
      <c r="H519">
        <v>78</v>
      </c>
      <c r="I519" s="7">
        <f t="shared" si="33"/>
        <v>84.72</v>
      </c>
      <c r="J519" t="s">
        <v>21</v>
      </c>
      <c r="K519" t="s">
        <v>22</v>
      </c>
      <c r="L519">
        <v>1493960400</v>
      </c>
      <c r="M519" s="10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2"/>
        <v>7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 s="10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2"/>
        <v>102</v>
      </c>
      <c r="G521" t="s">
        <v>20</v>
      </c>
      <c r="H521">
        <v>1773</v>
      </c>
      <c r="I521" s="7">
        <f t="shared" si="33"/>
        <v>101.98</v>
      </c>
      <c r="J521" t="s">
        <v>21</v>
      </c>
      <c r="K521" t="s">
        <v>22</v>
      </c>
      <c r="L521">
        <v>1420696800</v>
      </c>
      <c r="M521" s="10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2"/>
        <v>426</v>
      </c>
      <c r="G522" t="s">
        <v>20</v>
      </c>
      <c r="H522">
        <v>32</v>
      </c>
      <c r="I522" s="7">
        <f t="shared" si="33"/>
        <v>106.44</v>
      </c>
      <c r="J522" t="s">
        <v>21</v>
      </c>
      <c r="K522" t="s">
        <v>22</v>
      </c>
      <c r="L522">
        <v>1555650000</v>
      </c>
      <c r="M522" s="10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2"/>
        <v>146</v>
      </c>
      <c r="G523" t="s">
        <v>20</v>
      </c>
      <c r="H523">
        <v>369</v>
      </c>
      <c r="I523" s="7">
        <f t="shared" si="33"/>
        <v>29.98</v>
      </c>
      <c r="J523" t="s">
        <v>21</v>
      </c>
      <c r="K523" t="s">
        <v>22</v>
      </c>
      <c r="L523">
        <v>1471928400</v>
      </c>
      <c r="M523" s="10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2"/>
        <v>32</v>
      </c>
      <c r="G524" t="s">
        <v>14</v>
      </c>
      <c r="H524">
        <v>191</v>
      </c>
      <c r="I524" s="7">
        <f t="shared" si="33"/>
        <v>85.81</v>
      </c>
      <c r="J524" t="s">
        <v>21</v>
      </c>
      <c r="K524" t="s">
        <v>22</v>
      </c>
      <c r="L524">
        <v>1341291600</v>
      </c>
      <c r="M524" s="10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2"/>
        <v>700</v>
      </c>
      <c r="G525" t="s">
        <v>20</v>
      </c>
      <c r="H525">
        <v>89</v>
      </c>
      <c r="I525" s="7">
        <f t="shared" si="33"/>
        <v>70.819999999999993</v>
      </c>
      <c r="J525" t="s">
        <v>21</v>
      </c>
      <c r="K525" t="s">
        <v>22</v>
      </c>
      <c r="L525">
        <v>1267682400</v>
      </c>
      <c r="M525" s="10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2"/>
        <v>84</v>
      </c>
      <c r="G526" t="s">
        <v>14</v>
      </c>
      <c r="H526">
        <v>1979</v>
      </c>
      <c r="I526" s="7">
        <f t="shared" si="33"/>
        <v>41</v>
      </c>
      <c r="J526" t="s">
        <v>21</v>
      </c>
      <c r="K526" t="s">
        <v>22</v>
      </c>
      <c r="L526">
        <v>1272258000</v>
      </c>
      <c r="M526" s="10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2"/>
        <v>84</v>
      </c>
      <c r="G527" t="s">
        <v>14</v>
      </c>
      <c r="H527">
        <v>63</v>
      </c>
      <c r="I527" s="7">
        <f t="shared" si="33"/>
        <v>28.06</v>
      </c>
      <c r="J527" t="s">
        <v>21</v>
      </c>
      <c r="K527" t="s">
        <v>22</v>
      </c>
      <c r="L527">
        <v>1290492000</v>
      </c>
      <c r="M527" s="10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2"/>
        <v>156</v>
      </c>
      <c r="G528" t="s">
        <v>20</v>
      </c>
      <c r="H528">
        <v>147</v>
      </c>
      <c r="I528" s="7">
        <f t="shared" si="33"/>
        <v>88.05</v>
      </c>
      <c r="J528" t="s">
        <v>21</v>
      </c>
      <c r="K528" t="s">
        <v>22</v>
      </c>
      <c r="L528">
        <v>1451109600</v>
      </c>
      <c r="M528" s="10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2"/>
        <v>100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2"/>
        <v>80</v>
      </c>
      <c r="G530" t="s">
        <v>14</v>
      </c>
      <c r="H530">
        <v>80</v>
      </c>
      <c r="I530" s="7">
        <f t="shared" si="33"/>
        <v>90.34</v>
      </c>
      <c r="J530" t="s">
        <v>40</v>
      </c>
      <c r="K530" t="s">
        <v>41</v>
      </c>
      <c r="L530">
        <v>1385186400</v>
      </c>
      <c r="M530" s="10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2"/>
        <v>11</v>
      </c>
      <c r="G531" t="s">
        <v>14</v>
      </c>
      <c r="H531">
        <v>9</v>
      </c>
      <c r="I531" s="7">
        <f t="shared" si="33"/>
        <v>63.78</v>
      </c>
      <c r="J531" t="s">
        <v>21</v>
      </c>
      <c r="K531" t="s">
        <v>22</v>
      </c>
      <c r="L531">
        <v>1399698000</v>
      </c>
      <c r="M531" s="10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2"/>
        <v>92</v>
      </c>
      <c r="G532" t="s">
        <v>14</v>
      </c>
      <c r="H532">
        <v>1784</v>
      </c>
      <c r="I532" s="7">
        <f t="shared" si="33"/>
        <v>54</v>
      </c>
      <c r="J532" t="s">
        <v>21</v>
      </c>
      <c r="K532" t="s">
        <v>22</v>
      </c>
      <c r="L532">
        <v>1283230800</v>
      </c>
      <c r="M532" s="10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2"/>
        <v>96</v>
      </c>
      <c r="G533" t="s">
        <v>47</v>
      </c>
      <c r="H533">
        <v>3640</v>
      </c>
      <c r="I533" s="7">
        <f t="shared" si="33"/>
        <v>48.99</v>
      </c>
      <c r="J533" t="s">
        <v>98</v>
      </c>
      <c r="K533" t="s">
        <v>99</v>
      </c>
      <c r="L533">
        <v>1384149600</v>
      </c>
      <c r="M533" s="10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2"/>
        <v>503</v>
      </c>
      <c r="G534" t="s">
        <v>20</v>
      </c>
      <c r="H534">
        <v>126</v>
      </c>
      <c r="I534" s="7">
        <f t="shared" si="33"/>
        <v>63.86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2"/>
        <v>159</v>
      </c>
      <c r="G535" t="s">
        <v>20</v>
      </c>
      <c r="H535">
        <v>2218</v>
      </c>
      <c r="I535" s="7">
        <f t="shared" si="33"/>
        <v>83</v>
      </c>
      <c r="J535" t="s">
        <v>40</v>
      </c>
      <c r="K535" t="s">
        <v>41</v>
      </c>
      <c r="L535">
        <v>1374642000</v>
      </c>
      <c r="M535" s="10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2"/>
        <v>15</v>
      </c>
      <c r="G536" t="s">
        <v>14</v>
      </c>
      <c r="H536">
        <v>243</v>
      </c>
      <c r="I536" s="7">
        <f t="shared" si="33"/>
        <v>55.08</v>
      </c>
      <c r="J536" t="s">
        <v>21</v>
      </c>
      <c r="K536" t="s">
        <v>22</v>
      </c>
      <c r="L536">
        <v>1534482000</v>
      </c>
      <c r="M536" s="10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2"/>
        <v>482</v>
      </c>
      <c r="G537" t="s">
        <v>20</v>
      </c>
      <c r="H537">
        <v>202</v>
      </c>
      <c r="I537" s="7">
        <f t="shared" si="33"/>
        <v>62.04</v>
      </c>
      <c r="J537" t="s">
        <v>107</v>
      </c>
      <c r="K537" t="s">
        <v>108</v>
      </c>
      <c r="L537">
        <v>1528434000</v>
      </c>
      <c r="M537" s="10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2"/>
        <v>150</v>
      </c>
      <c r="G538" t="s">
        <v>20</v>
      </c>
      <c r="H538">
        <v>140</v>
      </c>
      <c r="I538" s="7">
        <f t="shared" si="33"/>
        <v>104.98</v>
      </c>
      <c r="J538" t="s">
        <v>107</v>
      </c>
      <c r="K538" t="s">
        <v>108</v>
      </c>
      <c r="L538">
        <v>1282626000</v>
      </c>
      <c r="M538" s="10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2"/>
        <v>117</v>
      </c>
      <c r="G539" t="s">
        <v>20</v>
      </c>
      <c r="H539">
        <v>1052</v>
      </c>
      <c r="I539" s="7">
        <f t="shared" si="33"/>
        <v>94.04</v>
      </c>
      <c r="J539" t="s">
        <v>36</v>
      </c>
      <c r="K539" t="s">
        <v>37</v>
      </c>
      <c r="L539">
        <v>1535605200</v>
      </c>
      <c r="M539" s="10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2"/>
        <v>38</v>
      </c>
      <c r="G540" t="s">
        <v>14</v>
      </c>
      <c r="H540">
        <v>1296</v>
      </c>
      <c r="I540" s="7">
        <f t="shared" si="33"/>
        <v>44.01</v>
      </c>
      <c r="J540" t="s">
        <v>21</v>
      </c>
      <c r="K540" t="s">
        <v>22</v>
      </c>
      <c r="L540">
        <v>1379826000</v>
      </c>
      <c r="M540" s="10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2"/>
        <v>73</v>
      </c>
      <c r="G541" t="s">
        <v>14</v>
      </c>
      <c r="H541">
        <v>77</v>
      </c>
      <c r="I541" s="7">
        <f t="shared" si="33"/>
        <v>92.47</v>
      </c>
      <c r="J541" t="s">
        <v>21</v>
      </c>
      <c r="K541" t="s">
        <v>22</v>
      </c>
      <c r="L541">
        <v>1561957200</v>
      </c>
      <c r="M541" s="10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2"/>
        <v>266</v>
      </c>
      <c r="G542" t="s">
        <v>20</v>
      </c>
      <c r="H542">
        <v>247</v>
      </c>
      <c r="I542" s="7">
        <f t="shared" si="33"/>
        <v>57.07</v>
      </c>
      <c r="J542" t="s">
        <v>21</v>
      </c>
      <c r="K542" t="s">
        <v>22</v>
      </c>
      <c r="L542">
        <v>1525496400</v>
      </c>
      <c r="M542" s="10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2"/>
        <v>24</v>
      </c>
      <c r="G543" t="s">
        <v>14</v>
      </c>
      <c r="H543">
        <v>395</v>
      </c>
      <c r="I543" s="7">
        <f t="shared" si="33"/>
        <v>109.08</v>
      </c>
      <c r="J543" t="s">
        <v>107</v>
      </c>
      <c r="K543" t="s">
        <v>108</v>
      </c>
      <c r="L543">
        <v>1433912400</v>
      </c>
      <c r="M543" s="10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2"/>
        <v>3</v>
      </c>
      <c r="G544" t="s">
        <v>14</v>
      </c>
      <c r="H544">
        <v>49</v>
      </c>
      <c r="I544" s="7">
        <f t="shared" si="33"/>
        <v>39.39</v>
      </c>
      <c r="J544" t="s">
        <v>40</v>
      </c>
      <c r="K544" t="s">
        <v>41</v>
      </c>
      <c r="L544">
        <v>1453442400</v>
      </c>
      <c r="M544" s="10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2"/>
        <v>16</v>
      </c>
      <c r="G545" t="s">
        <v>14</v>
      </c>
      <c r="H545">
        <v>180</v>
      </c>
      <c r="I545" s="7">
        <f t="shared" si="33"/>
        <v>77.02</v>
      </c>
      <c r="J545" t="s">
        <v>21</v>
      </c>
      <c r="K545" t="s">
        <v>22</v>
      </c>
      <c r="L545">
        <v>1378875600</v>
      </c>
      <c r="M545" s="10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2"/>
        <v>277</v>
      </c>
      <c r="G546" t="s">
        <v>20</v>
      </c>
      <c r="H546">
        <v>84</v>
      </c>
      <c r="I546" s="7">
        <f t="shared" si="33"/>
        <v>92.17</v>
      </c>
      <c r="J546" t="s">
        <v>21</v>
      </c>
      <c r="K546" t="s">
        <v>22</v>
      </c>
      <c r="L546">
        <v>1452232800</v>
      </c>
      <c r="M546" s="10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2"/>
        <v>89</v>
      </c>
      <c r="G547" t="s">
        <v>14</v>
      </c>
      <c r="H547">
        <v>2690</v>
      </c>
      <c r="I547" s="7">
        <f t="shared" si="33"/>
        <v>61.01</v>
      </c>
      <c r="J547" t="s">
        <v>21</v>
      </c>
      <c r="K547" t="s">
        <v>22</v>
      </c>
      <c r="L547">
        <v>1577253600</v>
      </c>
      <c r="M547" s="10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2"/>
        <v>164</v>
      </c>
      <c r="G548" t="s">
        <v>20</v>
      </c>
      <c r="H548">
        <v>88</v>
      </c>
      <c r="I548" s="7">
        <f t="shared" si="33"/>
        <v>78.069999999999993</v>
      </c>
      <c r="J548" t="s">
        <v>21</v>
      </c>
      <c r="K548" t="s">
        <v>22</v>
      </c>
      <c r="L548">
        <v>1537160400</v>
      </c>
      <c r="M548" s="10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2"/>
        <v>969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 s="10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2"/>
        <v>271</v>
      </c>
      <c r="G550" t="s">
        <v>20</v>
      </c>
      <c r="H550">
        <v>2985</v>
      </c>
      <c r="I550" s="7">
        <f t="shared" si="33"/>
        <v>59.99</v>
      </c>
      <c r="J550" t="s">
        <v>21</v>
      </c>
      <c r="K550" t="s">
        <v>22</v>
      </c>
      <c r="L550">
        <v>1459486800</v>
      </c>
      <c r="M550" s="10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2"/>
        <v>284</v>
      </c>
      <c r="G551" t="s">
        <v>20</v>
      </c>
      <c r="H551">
        <v>762</v>
      </c>
      <c r="I551" s="7">
        <f t="shared" si="33"/>
        <v>110.03</v>
      </c>
      <c r="J551" t="s">
        <v>21</v>
      </c>
      <c r="K551" t="s">
        <v>22</v>
      </c>
      <c r="L551">
        <v>1369717200</v>
      </c>
      <c r="M551" s="10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2"/>
        <v>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 s="10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2"/>
        <v>59</v>
      </c>
      <c r="G553" t="s">
        <v>14</v>
      </c>
      <c r="H553">
        <v>2779</v>
      </c>
      <c r="I553" s="7">
        <f t="shared" si="33"/>
        <v>38</v>
      </c>
      <c r="J553" t="s">
        <v>26</v>
      </c>
      <c r="K553" t="s">
        <v>27</v>
      </c>
      <c r="L553">
        <v>1419055200</v>
      </c>
      <c r="M553" s="10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2"/>
        <v>99</v>
      </c>
      <c r="G554" t="s">
        <v>14</v>
      </c>
      <c r="H554">
        <v>92</v>
      </c>
      <c r="I554" s="7">
        <f t="shared" si="33"/>
        <v>96.37</v>
      </c>
      <c r="J554" t="s">
        <v>21</v>
      </c>
      <c r="K554" t="s">
        <v>22</v>
      </c>
      <c r="L554">
        <v>1480140000</v>
      </c>
      <c r="M554" s="10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2"/>
        <v>44</v>
      </c>
      <c r="G555" t="s">
        <v>14</v>
      </c>
      <c r="H555">
        <v>1028</v>
      </c>
      <c r="I555" s="7">
        <f t="shared" si="33"/>
        <v>72.98</v>
      </c>
      <c r="J555" t="s">
        <v>21</v>
      </c>
      <c r="K555" t="s">
        <v>22</v>
      </c>
      <c r="L555">
        <v>1293948000</v>
      </c>
      <c r="M555" s="10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2"/>
        <v>152</v>
      </c>
      <c r="G556" t="s">
        <v>20</v>
      </c>
      <c r="H556">
        <v>554</v>
      </c>
      <c r="I556" s="7">
        <f t="shared" si="33"/>
        <v>26.01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2"/>
        <v>224</v>
      </c>
      <c r="G557" t="s">
        <v>20</v>
      </c>
      <c r="H557">
        <v>135</v>
      </c>
      <c r="I557" s="7">
        <f t="shared" si="33"/>
        <v>104.36</v>
      </c>
      <c r="J557" t="s">
        <v>36</v>
      </c>
      <c r="K557" t="s">
        <v>37</v>
      </c>
      <c r="L557">
        <v>1396414800</v>
      </c>
      <c r="M557" s="10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2"/>
        <v>240</v>
      </c>
      <c r="G558" t="s">
        <v>20</v>
      </c>
      <c r="H558">
        <v>122</v>
      </c>
      <c r="I558" s="7">
        <f t="shared" si="33"/>
        <v>102.19</v>
      </c>
      <c r="J558" t="s">
        <v>21</v>
      </c>
      <c r="K558" t="s">
        <v>22</v>
      </c>
      <c r="L558">
        <v>1315285200</v>
      </c>
      <c r="M558" s="10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2"/>
        <v>199</v>
      </c>
      <c r="G559" t="s">
        <v>20</v>
      </c>
      <c r="H559">
        <v>221</v>
      </c>
      <c r="I559" s="7">
        <f t="shared" si="33"/>
        <v>54.12</v>
      </c>
      <c r="J559" t="s">
        <v>21</v>
      </c>
      <c r="K559" t="s">
        <v>22</v>
      </c>
      <c r="L559">
        <v>1443762000</v>
      </c>
      <c r="M559" s="10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2"/>
        <v>137</v>
      </c>
      <c r="G560" t="s">
        <v>20</v>
      </c>
      <c r="H560">
        <v>126</v>
      </c>
      <c r="I560" s="7">
        <f t="shared" si="33"/>
        <v>63.22</v>
      </c>
      <c r="J560" t="s">
        <v>21</v>
      </c>
      <c r="K560" t="s">
        <v>22</v>
      </c>
      <c r="L560">
        <v>1456293600</v>
      </c>
      <c r="M560" s="10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2"/>
        <v>101</v>
      </c>
      <c r="G561" t="s">
        <v>20</v>
      </c>
      <c r="H561">
        <v>1022</v>
      </c>
      <c r="I561" s="7">
        <f t="shared" si="33"/>
        <v>104.03</v>
      </c>
      <c r="J561" t="s">
        <v>21</v>
      </c>
      <c r="K561" t="s">
        <v>22</v>
      </c>
      <c r="L561">
        <v>1470114000</v>
      </c>
      <c r="M561" s="10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2"/>
        <v>794</v>
      </c>
      <c r="G562" t="s">
        <v>20</v>
      </c>
      <c r="H562">
        <v>3177</v>
      </c>
      <c r="I562" s="7">
        <f t="shared" si="33"/>
        <v>49.99</v>
      </c>
      <c r="J562" t="s">
        <v>21</v>
      </c>
      <c r="K562" t="s">
        <v>22</v>
      </c>
      <c r="L562">
        <v>1321596000</v>
      </c>
      <c r="M562" s="10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2"/>
        <v>370</v>
      </c>
      <c r="G563" t="s">
        <v>20</v>
      </c>
      <c r="H563">
        <v>198</v>
      </c>
      <c r="I563" s="7">
        <f t="shared" si="33"/>
        <v>56.02</v>
      </c>
      <c r="J563" t="s">
        <v>98</v>
      </c>
      <c r="K563" t="s">
        <v>99</v>
      </c>
      <c r="L563">
        <v>1318827600</v>
      </c>
      <c r="M563" s="10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2"/>
        <v>13</v>
      </c>
      <c r="G564" t="s">
        <v>14</v>
      </c>
      <c r="H564">
        <v>26</v>
      </c>
      <c r="I564" s="7">
        <f t="shared" si="33"/>
        <v>48.81</v>
      </c>
      <c r="J564" t="s">
        <v>98</v>
      </c>
      <c r="K564" t="s">
        <v>99</v>
      </c>
      <c r="L564">
        <v>1552366800</v>
      </c>
      <c r="M564" s="10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2"/>
        <v>138</v>
      </c>
      <c r="G565" t="s">
        <v>20</v>
      </c>
      <c r="H565">
        <v>85</v>
      </c>
      <c r="I565" s="7">
        <f t="shared" si="33"/>
        <v>60.08</v>
      </c>
      <c r="J565" t="s">
        <v>26</v>
      </c>
      <c r="K565" t="s">
        <v>27</v>
      </c>
      <c r="L565">
        <v>1542088800</v>
      </c>
      <c r="M565" s="10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2"/>
        <v>84</v>
      </c>
      <c r="G566" t="s">
        <v>14</v>
      </c>
      <c r="H566">
        <v>1790</v>
      </c>
      <c r="I566" s="7">
        <f t="shared" si="33"/>
        <v>78.989999999999995</v>
      </c>
      <c r="J566" t="s">
        <v>21</v>
      </c>
      <c r="K566" t="s">
        <v>22</v>
      </c>
      <c r="L566">
        <v>1426395600</v>
      </c>
      <c r="M566" s="10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2"/>
        <v>205</v>
      </c>
      <c r="G567" t="s">
        <v>20</v>
      </c>
      <c r="H567">
        <v>3596</v>
      </c>
      <c r="I567" s="7">
        <f t="shared" si="33"/>
        <v>53.99</v>
      </c>
      <c r="J567" t="s">
        <v>21</v>
      </c>
      <c r="K567" t="s">
        <v>22</v>
      </c>
      <c r="L567">
        <v>1321336800</v>
      </c>
      <c r="M567" s="10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2"/>
        <v>44</v>
      </c>
      <c r="G568" t="s">
        <v>14</v>
      </c>
      <c r="H568">
        <v>37</v>
      </c>
      <c r="I568" s="7">
        <f t="shared" si="33"/>
        <v>111.46</v>
      </c>
      <c r="J568" t="s">
        <v>21</v>
      </c>
      <c r="K568" t="s">
        <v>22</v>
      </c>
      <c r="L568">
        <v>1456293600</v>
      </c>
      <c r="M568" s="10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2"/>
        <v>219</v>
      </c>
      <c r="G569" t="s">
        <v>20</v>
      </c>
      <c r="H569">
        <v>244</v>
      </c>
      <c r="I569" s="7">
        <f t="shared" si="33"/>
        <v>60.92</v>
      </c>
      <c r="J569" t="s">
        <v>21</v>
      </c>
      <c r="K569" t="s">
        <v>22</v>
      </c>
      <c r="L569">
        <v>1404968400</v>
      </c>
      <c r="M569" s="10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2"/>
        <v>186</v>
      </c>
      <c r="G570" t="s">
        <v>20</v>
      </c>
      <c r="H570">
        <v>5180</v>
      </c>
      <c r="I570" s="7">
        <f t="shared" si="33"/>
        <v>26</v>
      </c>
      <c r="J570" t="s">
        <v>21</v>
      </c>
      <c r="K570" t="s">
        <v>22</v>
      </c>
      <c r="L570">
        <v>1279170000</v>
      </c>
      <c r="M570" s="10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2"/>
        <v>237</v>
      </c>
      <c r="G571" t="s">
        <v>20</v>
      </c>
      <c r="H571">
        <v>589</v>
      </c>
      <c r="I571" s="7">
        <f t="shared" si="33"/>
        <v>80.989999999999995</v>
      </c>
      <c r="J571" t="s">
        <v>107</v>
      </c>
      <c r="K571" t="s">
        <v>108</v>
      </c>
      <c r="L571">
        <v>1294725600</v>
      </c>
      <c r="M571" s="10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2"/>
        <v>306</v>
      </c>
      <c r="G572" t="s">
        <v>20</v>
      </c>
      <c r="H572">
        <v>2725</v>
      </c>
      <c r="I572" s="7">
        <f t="shared" si="33"/>
        <v>35</v>
      </c>
      <c r="J572" t="s">
        <v>21</v>
      </c>
      <c r="K572" t="s">
        <v>22</v>
      </c>
      <c r="L572">
        <v>1419055200</v>
      </c>
      <c r="M572" s="10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2"/>
        <v>94</v>
      </c>
      <c r="G573" t="s">
        <v>14</v>
      </c>
      <c r="H573">
        <v>35</v>
      </c>
      <c r="I573" s="7">
        <f t="shared" si="33"/>
        <v>94.14</v>
      </c>
      <c r="J573" t="s">
        <v>107</v>
      </c>
      <c r="K573" t="s">
        <v>108</v>
      </c>
      <c r="L573">
        <v>1434690000</v>
      </c>
      <c r="M573" s="10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2"/>
        <v>54</v>
      </c>
      <c r="G574" t="s">
        <v>74</v>
      </c>
      <c r="H574">
        <v>94</v>
      </c>
      <c r="I574" s="7">
        <f t="shared" si="33"/>
        <v>52.09</v>
      </c>
      <c r="J574" t="s">
        <v>21</v>
      </c>
      <c r="K574" t="s">
        <v>22</v>
      </c>
      <c r="L574">
        <v>1443416400</v>
      </c>
      <c r="M574" s="10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2"/>
        <v>112</v>
      </c>
      <c r="G575" t="s">
        <v>20</v>
      </c>
      <c r="H575">
        <v>300</v>
      </c>
      <c r="I575" s="7">
        <f t="shared" si="33"/>
        <v>24.99</v>
      </c>
      <c r="J575" t="s">
        <v>21</v>
      </c>
      <c r="K575" t="s">
        <v>22</v>
      </c>
      <c r="L575">
        <v>1399006800</v>
      </c>
      <c r="M575" s="10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2"/>
        <v>369</v>
      </c>
      <c r="G576" t="s">
        <v>20</v>
      </c>
      <c r="H576">
        <v>144</v>
      </c>
      <c r="I576" s="7">
        <f t="shared" si="33"/>
        <v>69.22</v>
      </c>
      <c r="J576" t="s">
        <v>21</v>
      </c>
      <c r="K576" t="s">
        <v>22</v>
      </c>
      <c r="L576">
        <v>1575698400</v>
      </c>
      <c r="M576" s="10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2"/>
        <v>63</v>
      </c>
      <c r="G577" t="s">
        <v>14</v>
      </c>
      <c r="H577">
        <v>558</v>
      </c>
      <c r="I577" s="7">
        <f t="shared" si="33"/>
        <v>93.94</v>
      </c>
      <c r="J577" t="s">
        <v>21</v>
      </c>
      <c r="K577" t="s">
        <v>22</v>
      </c>
      <c r="L577">
        <v>1400562000</v>
      </c>
      <c r="M577" s="10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2"/>
        <v>65</v>
      </c>
      <c r="G578" t="s">
        <v>14</v>
      </c>
      <c r="H578">
        <v>64</v>
      </c>
      <c r="I578" s="7">
        <f t="shared" si="33"/>
        <v>98.41</v>
      </c>
      <c r="J578" t="s">
        <v>21</v>
      </c>
      <c r="K578" t="s">
        <v>22</v>
      </c>
      <c r="L578">
        <v>1509512400</v>
      </c>
      <c r="M578" s="10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36">ROUND((E579/D579)*100,0)</f>
        <v>19</v>
      </c>
      <c r="G579" t="s">
        <v>74</v>
      </c>
      <c r="H579">
        <v>37</v>
      </c>
      <c r="I579" s="7">
        <f t="shared" ref="I579:I642" si="37">IF(H579=0,0,ROUND(E579/H579,2))</f>
        <v>41.78</v>
      </c>
      <c r="J579" t="s">
        <v>21</v>
      </c>
      <c r="K579" t="s">
        <v>22</v>
      </c>
      <c r="L579">
        <v>1299823200</v>
      </c>
      <c r="M579" s="10">
        <f t="shared" ref="M579:M642" si="38">DATE(1970,1,1)+(L579/86400)</f>
        <v>40613.25</v>
      </c>
      <c r="N579">
        <v>1302066000</v>
      </c>
      <c r="O579" s="10">
        <f t="shared" ref="O579:O642" si="39">DATE(1970,1,1)+(N579/86400)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36"/>
        <v>17</v>
      </c>
      <c r="G580" t="s">
        <v>14</v>
      </c>
      <c r="H580">
        <v>245</v>
      </c>
      <c r="I580" s="7">
        <f t="shared" si="37"/>
        <v>65.989999999999995</v>
      </c>
      <c r="J580" t="s">
        <v>21</v>
      </c>
      <c r="K580" t="s">
        <v>22</v>
      </c>
      <c r="L580">
        <v>1322719200</v>
      </c>
      <c r="M580" s="10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6"/>
        <v>101</v>
      </c>
      <c r="G581" t="s">
        <v>20</v>
      </c>
      <c r="H581">
        <v>87</v>
      </c>
      <c r="I581" s="7">
        <f t="shared" si="37"/>
        <v>72.06</v>
      </c>
      <c r="J581" t="s">
        <v>21</v>
      </c>
      <c r="K581" t="s">
        <v>22</v>
      </c>
      <c r="L581">
        <v>1312693200</v>
      </c>
      <c r="M581" s="10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6"/>
        <v>342</v>
      </c>
      <c r="G582" t="s">
        <v>20</v>
      </c>
      <c r="H582">
        <v>3116</v>
      </c>
      <c r="I582" s="7">
        <f t="shared" si="37"/>
        <v>48</v>
      </c>
      <c r="J582" t="s">
        <v>21</v>
      </c>
      <c r="K582" t="s">
        <v>22</v>
      </c>
      <c r="L582">
        <v>1393394400</v>
      </c>
      <c r="M582" s="10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6"/>
        <v>64</v>
      </c>
      <c r="G583" t="s">
        <v>14</v>
      </c>
      <c r="H583">
        <v>71</v>
      </c>
      <c r="I583" s="7">
        <f t="shared" si="37"/>
        <v>54.1</v>
      </c>
      <c r="J583" t="s">
        <v>21</v>
      </c>
      <c r="K583" t="s">
        <v>22</v>
      </c>
      <c r="L583">
        <v>1304053200</v>
      </c>
      <c r="M583" s="10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6"/>
        <v>52</v>
      </c>
      <c r="G584" t="s">
        <v>14</v>
      </c>
      <c r="H584">
        <v>42</v>
      </c>
      <c r="I584" s="7">
        <f t="shared" si="37"/>
        <v>107.88</v>
      </c>
      <c r="J584" t="s">
        <v>21</v>
      </c>
      <c r="K584" t="s">
        <v>22</v>
      </c>
      <c r="L584">
        <v>1433912400</v>
      </c>
      <c r="M584" s="10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6"/>
        <v>322</v>
      </c>
      <c r="G585" t="s">
        <v>20</v>
      </c>
      <c r="H585">
        <v>909</v>
      </c>
      <c r="I585" s="7">
        <f t="shared" si="37"/>
        <v>67.03</v>
      </c>
      <c r="J585" t="s">
        <v>21</v>
      </c>
      <c r="K585" t="s">
        <v>22</v>
      </c>
      <c r="L585">
        <v>1329717600</v>
      </c>
      <c r="M585" s="10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6"/>
        <v>120</v>
      </c>
      <c r="G586" t="s">
        <v>20</v>
      </c>
      <c r="H586">
        <v>1613</v>
      </c>
      <c r="I586" s="7">
        <f t="shared" si="37"/>
        <v>64.010000000000005</v>
      </c>
      <c r="J586" t="s">
        <v>21</v>
      </c>
      <c r="K586" t="s">
        <v>22</v>
      </c>
      <c r="L586">
        <v>1335330000</v>
      </c>
      <c r="M586" s="10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6"/>
        <v>147</v>
      </c>
      <c r="G587" t="s">
        <v>20</v>
      </c>
      <c r="H587">
        <v>136</v>
      </c>
      <c r="I587" s="7">
        <f t="shared" si="37"/>
        <v>96.07</v>
      </c>
      <c r="J587" t="s">
        <v>21</v>
      </c>
      <c r="K587" t="s">
        <v>22</v>
      </c>
      <c r="L587">
        <v>1268888400</v>
      </c>
      <c r="M587" s="10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6"/>
        <v>951</v>
      </c>
      <c r="G588" t="s">
        <v>20</v>
      </c>
      <c r="H588">
        <v>130</v>
      </c>
      <c r="I588" s="7">
        <f t="shared" si="37"/>
        <v>51.18</v>
      </c>
      <c r="J588" t="s">
        <v>21</v>
      </c>
      <c r="K588" t="s">
        <v>22</v>
      </c>
      <c r="L588">
        <v>1289973600</v>
      </c>
      <c r="M588" s="10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6"/>
        <v>73</v>
      </c>
      <c r="G589" t="s">
        <v>14</v>
      </c>
      <c r="H589">
        <v>156</v>
      </c>
      <c r="I589" s="7">
        <f t="shared" si="37"/>
        <v>43.92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6"/>
        <v>79</v>
      </c>
      <c r="G590" t="s">
        <v>14</v>
      </c>
      <c r="H590">
        <v>1368</v>
      </c>
      <c r="I590" s="7">
        <f t="shared" si="37"/>
        <v>91.02</v>
      </c>
      <c r="J590" t="s">
        <v>40</v>
      </c>
      <c r="K590" t="s">
        <v>41</v>
      </c>
      <c r="L590">
        <v>1269493200</v>
      </c>
      <c r="M590" s="10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6"/>
        <v>65</v>
      </c>
      <c r="G591" t="s">
        <v>14</v>
      </c>
      <c r="H591">
        <v>102</v>
      </c>
      <c r="I591" s="7">
        <f t="shared" si="37"/>
        <v>50.13</v>
      </c>
      <c r="J591" t="s">
        <v>21</v>
      </c>
      <c r="K591" t="s">
        <v>22</v>
      </c>
      <c r="L591">
        <v>1436072400</v>
      </c>
      <c r="M591" s="10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6"/>
        <v>82</v>
      </c>
      <c r="G592" t="s">
        <v>14</v>
      </c>
      <c r="H592">
        <v>86</v>
      </c>
      <c r="I592" s="7">
        <f t="shared" si="37"/>
        <v>67.72</v>
      </c>
      <c r="J592" t="s">
        <v>26</v>
      </c>
      <c r="K592" t="s">
        <v>27</v>
      </c>
      <c r="L592">
        <v>1419141600</v>
      </c>
      <c r="M592" s="10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6"/>
        <v>1038</v>
      </c>
      <c r="G593" t="s">
        <v>20</v>
      </c>
      <c r="H593">
        <v>102</v>
      </c>
      <c r="I593" s="7">
        <f t="shared" si="37"/>
        <v>61.04</v>
      </c>
      <c r="J593" t="s">
        <v>21</v>
      </c>
      <c r="K593" t="s">
        <v>22</v>
      </c>
      <c r="L593">
        <v>1279083600</v>
      </c>
      <c r="M593" s="10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6"/>
        <v>13</v>
      </c>
      <c r="G594" t="s">
        <v>14</v>
      </c>
      <c r="H594">
        <v>253</v>
      </c>
      <c r="I594" s="7">
        <f t="shared" si="37"/>
        <v>80.010000000000005</v>
      </c>
      <c r="J594" t="s">
        <v>21</v>
      </c>
      <c r="K594" t="s">
        <v>22</v>
      </c>
      <c r="L594">
        <v>1401426000</v>
      </c>
      <c r="M594" s="10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6"/>
        <v>155</v>
      </c>
      <c r="G595" t="s">
        <v>20</v>
      </c>
      <c r="H595">
        <v>4006</v>
      </c>
      <c r="I595" s="7">
        <f t="shared" si="37"/>
        <v>47</v>
      </c>
      <c r="J595" t="s">
        <v>21</v>
      </c>
      <c r="K595" t="s">
        <v>22</v>
      </c>
      <c r="L595">
        <v>1395810000</v>
      </c>
      <c r="M595" s="10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6"/>
        <v>7</v>
      </c>
      <c r="G596" t="s">
        <v>14</v>
      </c>
      <c r="H596">
        <v>157</v>
      </c>
      <c r="I596" s="7">
        <f t="shared" si="37"/>
        <v>71.13</v>
      </c>
      <c r="J596" t="s">
        <v>21</v>
      </c>
      <c r="K596" t="s">
        <v>22</v>
      </c>
      <c r="L596">
        <v>1467003600</v>
      </c>
      <c r="M596" s="10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6"/>
        <v>209</v>
      </c>
      <c r="G597" t="s">
        <v>20</v>
      </c>
      <c r="H597">
        <v>1629</v>
      </c>
      <c r="I597" s="7">
        <f t="shared" si="37"/>
        <v>89.99</v>
      </c>
      <c r="J597" t="s">
        <v>21</v>
      </c>
      <c r="K597" t="s">
        <v>22</v>
      </c>
      <c r="L597">
        <v>1268715600</v>
      </c>
      <c r="M597" s="10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6"/>
        <v>100</v>
      </c>
      <c r="G598" t="s">
        <v>14</v>
      </c>
      <c r="H598">
        <v>183</v>
      </c>
      <c r="I598" s="7">
        <f t="shared" si="37"/>
        <v>43.03</v>
      </c>
      <c r="J598" t="s">
        <v>21</v>
      </c>
      <c r="K598" t="s">
        <v>22</v>
      </c>
      <c r="L598">
        <v>1457157600</v>
      </c>
      <c r="M598" s="10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6"/>
        <v>202</v>
      </c>
      <c r="G599" t="s">
        <v>20</v>
      </c>
      <c r="H599">
        <v>2188</v>
      </c>
      <c r="I599" s="7">
        <f t="shared" si="37"/>
        <v>68</v>
      </c>
      <c r="J599" t="s">
        <v>21</v>
      </c>
      <c r="K599" t="s">
        <v>22</v>
      </c>
      <c r="L599">
        <v>1573970400</v>
      </c>
      <c r="M599" s="10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6"/>
        <v>162</v>
      </c>
      <c r="G600" t="s">
        <v>20</v>
      </c>
      <c r="H600">
        <v>2409</v>
      </c>
      <c r="I600" s="7">
        <f t="shared" si="37"/>
        <v>73</v>
      </c>
      <c r="J600" t="s">
        <v>107</v>
      </c>
      <c r="K600" t="s">
        <v>108</v>
      </c>
      <c r="L600">
        <v>1276578000</v>
      </c>
      <c r="M600" s="10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6"/>
        <v>4</v>
      </c>
      <c r="G601" t="s">
        <v>14</v>
      </c>
      <c r="H601">
        <v>82</v>
      </c>
      <c r="I601" s="7">
        <f t="shared" si="37"/>
        <v>62.34</v>
      </c>
      <c r="J601" t="s">
        <v>36</v>
      </c>
      <c r="K601" t="s">
        <v>37</v>
      </c>
      <c r="L601">
        <v>1423720800</v>
      </c>
      <c r="M601" s="10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6"/>
        <v>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 s="10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6"/>
        <v>207</v>
      </c>
      <c r="G603" t="s">
        <v>20</v>
      </c>
      <c r="H603">
        <v>194</v>
      </c>
      <c r="I603" s="7">
        <f t="shared" si="37"/>
        <v>67.099999999999994</v>
      </c>
      <c r="J603" t="s">
        <v>21</v>
      </c>
      <c r="K603" t="s">
        <v>22</v>
      </c>
      <c r="L603">
        <v>1401426000</v>
      </c>
      <c r="M603" s="10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6"/>
        <v>128</v>
      </c>
      <c r="G604" t="s">
        <v>20</v>
      </c>
      <c r="H604">
        <v>1140</v>
      </c>
      <c r="I604" s="7">
        <f t="shared" si="37"/>
        <v>79.98</v>
      </c>
      <c r="J604" t="s">
        <v>21</v>
      </c>
      <c r="K604" t="s">
        <v>22</v>
      </c>
      <c r="L604">
        <v>1433480400</v>
      </c>
      <c r="M604" s="10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6"/>
        <v>120</v>
      </c>
      <c r="G605" t="s">
        <v>20</v>
      </c>
      <c r="H605">
        <v>102</v>
      </c>
      <c r="I605" s="7">
        <f t="shared" si="37"/>
        <v>62.18</v>
      </c>
      <c r="J605" t="s">
        <v>21</v>
      </c>
      <c r="K605" t="s">
        <v>22</v>
      </c>
      <c r="L605">
        <v>1555563600</v>
      </c>
      <c r="M605" s="10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6"/>
        <v>171</v>
      </c>
      <c r="G606" t="s">
        <v>20</v>
      </c>
      <c r="H606">
        <v>2857</v>
      </c>
      <c r="I606" s="7">
        <f t="shared" si="37"/>
        <v>53.01</v>
      </c>
      <c r="J606" t="s">
        <v>21</v>
      </c>
      <c r="K606" t="s">
        <v>22</v>
      </c>
      <c r="L606">
        <v>1295676000</v>
      </c>
      <c r="M606" s="10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6"/>
        <v>187</v>
      </c>
      <c r="G607" t="s">
        <v>20</v>
      </c>
      <c r="H607">
        <v>107</v>
      </c>
      <c r="I607" s="7">
        <f t="shared" si="37"/>
        <v>57.74</v>
      </c>
      <c r="J607" t="s">
        <v>21</v>
      </c>
      <c r="K607" t="s">
        <v>22</v>
      </c>
      <c r="L607">
        <v>1443848400</v>
      </c>
      <c r="M607" s="10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6"/>
        <v>188</v>
      </c>
      <c r="G608" t="s">
        <v>20</v>
      </c>
      <c r="H608">
        <v>160</v>
      </c>
      <c r="I608" s="7">
        <f t="shared" si="37"/>
        <v>40.03</v>
      </c>
      <c r="J608" t="s">
        <v>40</v>
      </c>
      <c r="K608" t="s">
        <v>41</v>
      </c>
      <c r="L608">
        <v>1457330400</v>
      </c>
      <c r="M608" s="10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6"/>
        <v>131</v>
      </c>
      <c r="G609" t="s">
        <v>20</v>
      </c>
      <c r="H609">
        <v>2230</v>
      </c>
      <c r="I609" s="7">
        <f t="shared" si="37"/>
        <v>81.02</v>
      </c>
      <c r="J609" t="s">
        <v>21</v>
      </c>
      <c r="K609" t="s">
        <v>22</v>
      </c>
      <c r="L609">
        <v>1395550800</v>
      </c>
      <c r="M609" s="10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6"/>
        <v>284</v>
      </c>
      <c r="G610" t="s">
        <v>20</v>
      </c>
      <c r="H610">
        <v>316</v>
      </c>
      <c r="I610" s="7">
        <f t="shared" si="37"/>
        <v>35.049999999999997</v>
      </c>
      <c r="J610" t="s">
        <v>21</v>
      </c>
      <c r="K610" t="s">
        <v>22</v>
      </c>
      <c r="L610">
        <v>1551852000</v>
      </c>
      <c r="M610" s="10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6"/>
        <v>120</v>
      </c>
      <c r="G611" t="s">
        <v>20</v>
      </c>
      <c r="H611">
        <v>117</v>
      </c>
      <c r="I611" s="7">
        <f t="shared" si="37"/>
        <v>102.92</v>
      </c>
      <c r="J611" t="s">
        <v>21</v>
      </c>
      <c r="K611" t="s">
        <v>22</v>
      </c>
      <c r="L611">
        <v>1547618400</v>
      </c>
      <c r="M611" s="10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6"/>
        <v>419</v>
      </c>
      <c r="G612" t="s">
        <v>20</v>
      </c>
      <c r="H612">
        <v>6406</v>
      </c>
      <c r="I612" s="7">
        <f t="shared" si="37"/>
        <v>28</v>
      </c>
      <c r="J612" t="s">
        <v>21</v>
      </c>
      <c r="K612" t="s">
        <v>22</v>
      </c>
      <c r="L612">
        <v>1355637600</v>
      </c>
      <c r="M612" s="10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6"/>
        <v>14</v>
      </c>
      <c r="G613" t="s">
        <v>74</v>
      </c>
      <c r="H613">
        <v>15</v>
      </c>
      <c r="I613" s="7">
        <f t="shared" si="37"/>
        <v>75.73</v>
      </c>
      <c r="J613" t="s">
        <v>21</v>
      </c>
      <c r="K613" t="s">
        <v>22</v>
      </c>
      <c r="L613">
        <v>1374728400</v>
      </c>
      <c r="M613" s="10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6"/>
        <v>139</v>
      </c>
      <c r="G614" t="s">
        <v>20</v>
      </c>
      <c r="H614">
        <v>192</v>
      </c>
      <c r="I614" s="7">
        <f t="shared" si="37"/>
        <v>45.03</v>
      </c>
      <c r="J614" t="s">
        <v>21</v>
      </c>
      <c r="K614" t="s">
        <v>22</v>
      </c>
      <c r="L614">
        <v>1287810000</v>
      </c>
      <c r="M614" s="10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6"/>
        <v>174</v>
      </c>
      <c r="G615" t="s">
        <v>20</v>
      </c>
      <c r="H615">
        <v>26</v>
      </c>
      <c r="I615" s="7">
        <f t="shared" si="37"/>
        <v>73.62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6"/>
        <v>155</v>
      </c>
      <c r="G616" t="s">
        <v>20</v>
      </c>
      <c r="H616">
        <v>723</v>
      </c>
      <c r="I616" s="7">
        <f t="shared" si="37"/>
        <v>56.99</v>
      </c>
      <c r="J616" t="s">
        <v>21</v>
      </c>
      <c r="K616" t="s">
        <v>22</v>
      </c>
      <c r="L616">
        <v>1484114400</v>
      </c>
      <c r="M616" s="10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6"/>
        <v>170</v>
      </c>
      <c r="G617" t="s">
        <v>20</v>
      </c>
      <c r="H617">
        <v>170</v>
      </c>
      <c r="I617" s="7">
        <f t="shared" si="37"/>
        <v>85.22</v>
      </c>
      <c r="J617" t="s">
        <v>107</v>
      </c>
      <c r="K617" t="s">
        <v>108</v>
      </c>
      <c r="L617">
        <v>1461906000</v>
      </c>
      <c r="M617" s="10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6"/>
        <v>190</v>
      </c>
      <c r="G618" t="s">
        <v>20</v>
      </c>
      <c r="H618">
        <v>238</v>
      </c>
      <c r="I618" s="7">
        <f t="shared" si="37"/>
        <v>50.96</v>
      </c>
      <c r="J618" t="s">
        <v>40</v>
      </c>
      <c r="K618" t="s">
        <v>41</v>
      </c>
      <c r="L618">
        <v>1379653200</v>
      </c>
      <c r="M618" s="10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6"/>
        <v>250</v>
      </c>
      <c r="G619" t="s">
        <v>20</v>
      </c>
      <c r="H619">
        <v>55</v>
      </c>
      <c r="I619" s="7">
        <f t="shared" si="37"/>
        <v>63.56</v>
      </c>
      <c r="J619" t="s">
        <v>21</v>
      </c>
      <c r="K619" t="s">
        <v>22</v>
      </c>
      <c r="L619">
        <v>1401858000</v>
      </c>
      <c r="M619" s="10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6"/>
        <v>49</v>
      </c>
      <c r="G620" t="s">
        <v>14</v>
      </c>
      <c r="H620">
        <v>1198</v>
      </c>
      <c r="I620" s="7">
        <f t="shared" si="37"/>
        <v>81</v>
      </c>
      <c r="J620" t="s">
        <v>21</v>
      </c>
      <c r="K620" t="s">
        <v>22</v>
      </c>
      <c r="L620">
        <v>1367470800</v>
      </c>
      <c r="M620" s="10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6"/>
        <v>28</v>
      </c>
      <c r="G621" t="s">
        <v>14</v>
      </c>
      <c r="H621">
        <v>648</v>
      </c>
      <c r="I621" s="7">
        <f t="shared" si="37"/>
        <v>86.04</v>
      </c>
      <c r="J621" t="s">
        <v>21</v>
      </c>
      <c r="K621" t="s">
        <v>22</v>
      </c>
      <c r="L621">
        <v>1304658000</v>
      </c>
      <c r="M621" s="10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6"/>
        <v>268</v>
      </c>
      <c r="G622" t="s">
        <v>20</v>
      </c>
      <c r="H622">
        <v>128</v>
      </c>
      <c r="I622" s="7">
        <f t="shared" si="37"/>
        <v>90.04</v>
      </c>
      <c r="J622" t="s">
        <v>26</v>
      </c>
      <c r="K622" t="s">
        <v>27</v>
      </c>
      <c r="L622">
        <v>1467954000</v>
      </c>
      <c r="M622" s="10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6"/>
        <v>620</v>
      </c>
      <c r="G623" t="s">
        <v>20</v>
      </c>
      <c r="H623">
        <v>2144</v>
      </c>
      <c r="I623" s="7">
        <f t="shared" si="37"/>
        <v>74.010000000000005</v>
      </c>
      <c r="J623" t="s">
        <v>21</v>
      </c>
      <c r="K623" t="s">
        <v>22</v>
      </c>
      <c r="L623">
        <v>1473742800</v>
      </c>
      <c r="M623" s="10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6"/>
        <v>3</v>
      </c>
      <c r="G624" t="s">
        <v>14</v>
      </c>
      <c r="H624">
        <v>64</v>
      </c>
      <c r="I624" s="7">
        <f t="shared" si="37"/>
        <v>92.44</v>
      </c>
      <c r="J624" t="s">
        <v>21</v>
      </c>
      <c r="K624" t="s">
        <v>22</v>
      </c>
      <c r="L624">
        <v>1523768400</v>
      </c>
      <c r="M624" s="10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6"/>
        <v>160</v>
      </c>
      <c r="G625" t="s">
        <v>20</v>
      </c>
      <c r="H625">
        <v>2693</v>
      </c>
      <c r="I625" s="7">
        <f t="shared" si="37"/>
        <v>56</v>
      </c>
      <c r="J625" t="s">
        <v>40</v>
      </c>
      <c r="K625" t="s">
        <v>41</v>
      </c>
      <c r="L625">
        <v>1437022800</v>
      </c>
      <c r="M625" s="10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6"/>
        <v>279</v>
      </c>
      <c r="G626" t="s">
        <v>20</v>
      </c>
      <c r="H626">
        <v>432</v>
      </c>
      <c r="I626" s="7">
        <f t="shared" si="37"/>
        <v>32.979999999999997</v>
      </c>
      <c r="J626" t="s">
        <v>21</v>
      </c>
      <c r="K626" t="s">
        <v>22</v>
      </c>
      <c r="L626">
        <v>1422165600</v>
      </c>
      <c r="M626" s="10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6"/>
        <v>77</v>
      </c>
      <c r="G627" t="s">
        <v>14</v>
      </c>
      <c r="H627">
        <v>62</v>
      </c>
      <c r="I627" s="7">
        <f t="shared" si="37"/>
        <v>93.6</v>
      </c>
      <c r="J627" t="s">
        <v>21</v>
      </c>
      <c r="K627" t="s">
        <v>22</v>
      </c>
      <c r="L627">
        <v>1580104800</v>
      </c>
      <c r="M627" s="10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6"/>
        <v>206</v>
      </c>
      <c r="G628" t="s">
        <v>20</v>
      </c>
      <c r="H628">
        <v>189</v>
      </c>
      <c r="I628" s="7">
        <f t="shared" si="37"/>
        <v>69.87</v>
      </c>
      <c r="J628" t="s">
        <v>21</v>
      </c>
      <c r="K628" t="s">
        <v>22</v>
      </c>
      <c r="L628">
        <v>1285650000</v>
      </c>
      <c r="M628" s="10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6"/>
        <v>694</v>
      </c>
      <c r="G629" t="s">
        <v>20</v>
      </c>
      <c r="H629">
        <v>154</v>
      </c>
      <c r="I629" s="7">
        <f t="shared" si="37"/>
        <v>72.13</v>
      </c>
      <c r="J629" t="s">
        <v>40</v>
      </c>
      <c r="K629" t="s">
        <v>41</v>
      </c>
      <c r="L629">
        <v>1276664400</v>
      </c>
      <c r="M629" s="10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6"/>
        <v>152</v>
      </c>
      <c r="G630" t="s">
        <v>20</v>
      </c>
      <c r="H630">
        <v>96</v>
      </c>
      <c r="I630" s="7">
        <f t="shared" si="37"/>
        <v>30.04</v>
      </c>
      <c r="J630" t="s">
        <v>21</v>
      </c>
      <c r="K630" t="s">
        <v>22</v>
      </c>
      <c r="L630">
        <v>1286168400</v>
      </c>
      <c r="M630" s="10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6"/>
        <v>65</v>
      </c>
      <c r="G631" t="s">
        <v>14</v>
      </c>
      <c r="H631">
        <v>750</v>
      </c>
      <c r="I631" s="7">
        <f t="shared" si="37"/>
        <v>73.97</v>
      </c>
      <c r="J631" t="s">
        <v>21</v>
      </c>
      <c r="K631" t="s">
        <v>22</v>
      </c>
      <c r="L631">
        <v>1467781200</v>
      </c>
      <c r="M631" s="10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6"/>
        <v>63</v>
      </c>
      <c r="G632" t="s">
        <v>74</v>
      </c>
      <c r="H632">
        <v>87</v>
      </c>
      <c r="I632" s="7">
        <f t="shared" si="37"/>
        <v>68.66</v>
      </c>
      <c r="J632" t="s">
        <v>21</v>
      </c>
      <c r="K632" t="s">
        <v>22</v>
      </c>
      <c r="L632">
        <v>1556686800</v>
      </c>
      <c r="M632" s="10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6"/>
        <v>310</v>
      </c>
      <c r="G633" t="s">
        <v>20</v>
      </c>
      <c r="H633">
        <v>3063</v>
      </c>
      <c r="I633" s="7">
        <f t="shared" si="37"/>
        <v>59.99</v>
      </c>
      <c r="J633" t="s">
        <v>21</v>
      </c>
      <c r="K633" t="s">
        <v>22</v>
      </c>
      <c r="L633">
        <v>1553576400</v>
      </c>
      <c r="M633" s="10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6"/>
        <v>43</v>
      </c>
      <c r="G634" t="s">
        <v>47</v>
      </c>
      <c r="H634">
        <v>278</v>
      </c>
      <c r="I634" s="7">
        <f t="shared" si="37"/>
        <v>111.16</v>
      </c>
      <c r="J634" t="s">
        <v>21</v>
      </c>
      <c r="K634" t="s">
        <v>22</v>
      </c>
      <c r="L634">
        <v>1414904400</v>
      </c>
      <c r="M634" s="10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6"/>
        <v>83</v>
      </c>
      <c r="G635" t="s">
        <v>14</v>
      </c>
      <c r="H635">
        <v>105</v>
      </c>
      <c r="I635" s="7">
        <f t="shared" si="37"/>
        <v>53.04</v>
      </c>
      <c r="J635" t="s">
        <v>21</v>
      </c>
      <c r="K635" t="s">
        <v>22</v>
      </c>
      <c r="L635">
        <v>1446876000</v>
      </c>
      <c r="M635" s="10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6"/>
        <v>79</v>
      </c>
      <c r="G636" t="s">
        <v>74</v>
      </c>
      <c r="H636">
        <v>1658</v>
      </c>
      <c r="I636" s="7">
        <f t="shared" si="37"/>
        <v>55.99</v>
      </c>
      <c r="J636" t="s">
        <v>21</v>
      </c>
      <c r="K636" t="s">
        <v>22</v>
      </c>
      <c r="L636">
        <v>1490418000</v>
      </c>
      <c r="M636" s="10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6"/>
        <v>114</v>
      </c>
      <c r="G637" t="s">
        <v>20</v>
      </c>
      <c r="H637">
        <v>2266</v>
      </c>
      <c r="I637" s="7">
        <f t="shared" si="37"/>
        <v>69.989999999999995</v>
      </c>
      <c r="J637" t="s">
        <v>21</v>
      </c>
      <c r="K637" t="s">
        <v>22</v>
      </c>
      <c r="L637">
        <v>1360389600</v>
      </c>
      <c r="M637" s="10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6"/>
        <v>65</v>
      </c>
      <c r="G638" t="s">
        <v>14</v>
      </c>
      <c r="H638">
        <v>2604</v>
      </c>
      <c r="I638" s="7">
        <f t="shared" si="37"/>
        <v>49</v>
      </c>
      <c r="J638" t="s">
        <v>36</v>
      </c>
      <c r="K638" t="s">
        <v>37</v>
      </c>
      <c r="L638">
        <v>1326866400</v>
      </c>
      <c r="M638" s="10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6"/>
        <v>79</v>
      </c>
      <c r="G639" t="s">
        <v>14</v>
      </c>
      <c r="H639">
        <v>65</v>
      </c>
      <c r="I639" s="7">
        <f t="shared" si="37"/>
        <v>103.85</v>
      </c>
      <c r="J639" t="s">
        <v>21</v>
      </c>
      <c r="K639" t="s">
        <v>22</v>
      </c>
      <c r="L639">
        <v>1479103200</v>
      </c>
      <c r="M639" s="10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6"/>
        <v>11</v>
      </c>
      <c r="G640" t="s">
        <v>14</v>
      </c>
      <c r="H640">
        <v>94</v>
      </c>
      <c r="I640" s="7">
        <f t="shared" si="37"/>
        <v>99.13</v>
      </c>
      <c r="J640" t="s">
        <v>21</v>
      </c>
      <c r="K640" t="s">
        <v>22</v>
      </c>
      <c r="L640">
        <v>1280206800</v>
      </c>
      <c r="M640" s="10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6"/>
        <v>56</v>
      </c>
      <c r="G641" t="s">
        <v>47</v>
      </c>
      <c r="H641">
        <v>45</v>
      </c>
      <c r="I641" s="7">
        <f t="shared" si="37"/>
        <v>107.38</v>
      </c>
      <c r="J641" t="s">
        <v>21</v>
      </c>
      <c r="K641" t="s">
        <v>22</v>
      </c>
      <c r="L641">
        <v>1532754000</v>
      </c>
      <c r="M641" s="10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36"/>
        <v>17</v>
      </c>
      <c r="G642" t="s">
        <v>14</v>
      </c>
      <c r="H642">
        <v>257</v>
      </c>
      <c r="I642" s="7">
        <f t="shared" si="37"/>
        <v>76.92</v>
      </c>
      <c r="J642" t="s">
        <v>21</v>
      </c>
      <c r="K642" t="s">
        <v>22</v>
      </c>
      <c r="L642">
        <v>1453096800</v>
      </c>
      <c r="M642" s="10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40">ROUND((E643/D643)*100,0)</f>
        <v>120</v>
      </c>
      <c r="G643" t="s">
        <v>20</v>
      </c>
      <c r="H643">
        <v>194</v>
      </c>
      <c r="I643" s="7">
        <f t="shared" ref="I643:I706" si="41">IF(H643=0,0,ROUND(E643/H643,2))</f>
        <v>58.13</v>
      </c>
      <c r="J643" t="s">
        <v>98</v>
      </c>
      <c r="K643" t="s">
        <v>99</v>
      </c>
      <c r="L643">
        <v>1487570400</v>
      </c>
      <c r="M643" s="10">
        <f t="shared" ref="M643:M706" si="42">DATE(1970,1,1)+(L643/86400)</f>
        <v>42786.25</v>
      </c>
      <c r="N643">
        <v>1489986000</v>
      </c>
      <c r="O643" s="10">
        <f t="shared" ref="O643:O706" si="43">DATE(1970,1,1)+(N643/86400)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40"/>
        <v>145</v>
      </c>
      <c r="G644" t="s">
        <v>20</v>
      </c>
      <c r="H644">
        <v>129</v>
      </c>
      <c r="I644" s="7">
        <f t="shared" si="41"/>
        <v>103.74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0"/>
        <v>221</v>
      </c>
      <c r="G645" t="s">
        <v>20</v>
      </c>
      <c r="H645">
        <v>375</v>
      </c>
      <c r="I645" s="7">
        <f t="shared" si="41"/>
        <v>87.96</v>
      </c>
      <c r="J645" t="s">
        <v>21</v>
      </c>
      <c r="K645" t="s">
        <v>22</v>
      </c>
      <c r="L645">
        <v>1488348000</v>
      </c>
      <c r="M645" s="10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0"/>
        <v>48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0"/>
        <v>93</v>
      </c>
      <c r="G647" t="s">
        <v>14</v>
      </c>
      <c r="H647">
        <v>4697</v>
      </c>
      <c r="I647" s="7">
        <f t="shared" si="41"/>
        <v>38</v>
      </c>
      <c r="J647" t="s">
        <v>21</v>
      </c>
      <c r="K647" t="s">
        <v>22</v>
      </c>
      <c r="L647">
        <v>1537938000</v>
      </c>
      <c r="M647" s="10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0"/>
        <v>89</v>
      </c>
      <c r="G648" t="s">
        <v>14</v>
      </c>
      <c r="H648">
        <v>2915</v>
      </c>
      <c r="I648" s="7">
        <f t="shared" si="41"/>
        <v>30</v>
      </c>
      <c r="J648" t="s">
        <v>21</v>
      </c>
      <c r="K648" t="s">
        <v>22</v>
      </c>
      <c r="L648">
        <v>1363150800</v>
      </c>
      <c r="M648" s="10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0"/>
        <v>41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 s="10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0"/>
        <v>63</v>
      </c>
      <c r="G650" t="s">
        <v>74</v>
      </c>
      <c r="H650">
        <v>723</v>
      </c>
      <c r="I650" s="7">
        <f t="shared" si="41"/>
        <v>85.99</v>
      </c>
      <c r="J650" t="s">
        <v>21</v>
      </c>
      <c r="K650" t="s">
        <v>22</v>
      </c>
      <c r="L650">
        <v>1499317200</v>
      </c>
      <c r="M650" s="10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0"/>
        <v>48</v>
      </c>
      <c r="G651" t="s">
        <v>14</v>
      </c>
      <c r="H651">
        <v>602</v>
      </c>
      <c r="I651" s="7">
        <f t="shared" si="41"/>
        <v>98.01</v>
      </c>
      <c r="J651" t="s">
        <v>98</v>
      </c>
      <c r="K651" t="s">
        <v>99</v>
      </c>
      <c r="L651">
        <v>1287550800</v>
      </c>
      <c r="M651" s="10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0"/>
        <v>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 s="10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0"/>
        <v>88</v>
      </c>
      <c r="G653" t="s">
        <v>14</v>
      </c>
      <c r="H653">
        <v>3868</v>
      </c>
      <c r="I653" s="7">
        <f t="shared" si="41"/>
        <v>44.99</v>
      </c>
      <c r="J653" t="s">
        <v>107</v>
      </c>
      <c r="K653" t="s">
        <v>108</v>
      </c>
      <c r="L653">
        <v>1393048800</v>
      </c>
      <c r="M653" s="10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0"/>
        <v>127</v>
      </c>
      <c r="G654" t="s">
        <v>20</v>
      </c>
      <c r="H654">
        <v>409</v>
      </c>
      <c r="I654" s="7">
        <f t="shared" si="41"/>
        <v>31.01</v>
      </c>
      <c r="J654" t="s">
        <v>21</v>
      </c>
      <c r="K654" t="s">
        <v>22</v>
      </c>
      <c r="L654">
        <v>1470373200</v>
      </c>
      <c r="M654" s="10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0"/>
        <v>2339</v>
      </c>
      <c r="G655" t="s">
        <v>20</v>
      </c>
      <c r="H655">
        <v>234</v>
      </c>
      <c r="I655" s="7">
        <f t="shared" si="41"/>
        <v>59.97</v>
      </c>
      <c r="J655" t="s">
        <v>21</v>
      </c>
      <c r="K655" t="s">
        <v>22</v>
      </c>
      <c r="L655">
        <v>1460091600</v>
      </c>
      <c r="M655" s="10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0"/>
        <v>508</v>
      </c>
      <c r="G656" t="s">
        <v>20</v>
      </c>
      <c r="H656">
        <v>3016</v>
      </c>
      <c r="I656" s="7">
        <f t="shared" si="41"/>
        <v>59</v>
      </c>
      <c r="J656" t="s">
        <v>21</v>
      </c>
      <c r="K656" t="s">
        <v>22</v>
      </c>
      <c r="L656">
        <v>1440392400</v>
      </c>
      <c r="M656" s="10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0"/>
        <v>191</v>
      </c>
      <c r="G657" t="s">
        <v>20</v>
      </c>
      <c r="H657">
        <v>264</v>
      </c>
      <c r="I657" s="7">
        <f t="shared" si="41"/>
        <v>50.05</v>
      </c>
      <c r="J657" t="s">
        <v>21</v>
      </c>
      <c r="K657" t="s">
        <v>22</v>
      </c>
      <c r="L657">
        <v>1488434400</v>
      </c>
      <c r="M657" s="10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0"/>
        <v>42</v>
      </c>
      <c r="G658" t="s">
        <v>14</v>
      </c>
      <c r="H658">
        <v>504</v>
      </c>
      <c r="I658" s="7">
        <f t="shared" si="41"/>
        <v>98.97</v>
      </c>
      <c r="J658" t="s">
        <v>26</v>
      </c>
      <c r="K658" t="s">
        <v>27</v>
      </c>
      <c r="L658">
        <v>1514440800</v>
      </c>
      <c r="M658" s="10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0"/>
        <v>8</v>
      </c>
      <c r="G659" t="s">
        <v>14</v>
      </c>
      <c r="H659">
        <v>14</v>
      </c>
      <c r="I659" s="7">
        <f t="shared" si="41"/>
        <v>58.86</v>
      </c>
      <c r="J659" t="s">
        <v>21</v>
      </c>
      <c r="K659" t="s">
        <v>22</v>
      </c>
      <c r="L659">
        <v>1514354400</v>
      </c>
      <c r="M659" s="10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0"/>
        <v>60</v>
      </c>
      <c r="G660" t="s">
        <v>74</v>
      </c>
      <c r="H660">
        <v>390</v>
      </c>
      <c r="I660" s="7">
        <f t="shared" si="41"/>
        <v>81.010000000000005</v>
      </c>
      <c r="J660" t="s">
        <v>21</v>
      </c>
      <c r="K660" t="s">
        <v>22</v>
      </c>
      <c r="L660">
        <v>1440910800</v>
      </c>
      <c r="M660" s="10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0"/>
        <v>47</v>
      </c>
      <c r="G661" t="s">
        <v>14</v>
      </c>
      <c r="H661">
        <v>750</v>
      </c>
      <c r="I661" s="7">
        <f t="shared" si="41"/>
        <v>76.010000000000005</v>
      </c>
      <c r="J661" t="s">
        <v>40</v>
      </c>
      <c r="K661" t="s">
        <v>41</v>
      </c>
      <c r="L661">
        <v>1296108000</v>
      </c>
      <c r="M661" s="10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0"/>
        <v>82</v>
      </c>
      <c r="G662" t="s">
        <v>14</v>
      </c>
      <c r="H662">
        <v>77</v>
      </c>
      <c r="I662" s="7">
        <f t="shared" si="41"/>
        <v>96.6</v>
      </c>
      <c r="J662" t="s">
        <v>21</v>
      </c>
      <c r="K662" t="s">
        <v>22</v>
      </c>
      <c r="L662">
        <v>1440133200</v>
      </c>
      <c r="M662" s="10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0"/>
        <v>54</v>
      </c>
      <c r="G663" t="s">
        <v>14</v>
      </c>
      <c r="H663">
        <v>752</v>
      </c>
      <c r="I663" s="7">
        <f t="shared" si="41"/>
        <v>76.959999999999994</v>
      </c>
      <c r="J663" t="s">
        <v>36</v>
      </c>
      <c r="K663" t="s">
        <v>37</v>
      </c>
      <c r="L663">
        <v>1332910800</v>
      </c>
      <c r="M663" s="10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0"/>
        <v>98</v>
      </c>
      <c r="G664" t="s">
        <v>14</v>
      </c>
      <c r="H664">
        <v>131</v>
      </c>
      <c r="I664" s="7">
        <f t="shared" si="41"/>
        <v>67.98</v>
      </c>
      <c r="J664" t="s">
        <v>21</v>
      </c>
      <c r="K664" t="s">
        <v>22</v>
      </c>
      <c r="L664">
        <v>1544335200</v>
      </c>
      <c r="M664" s="10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0"/>
        <v>77</v>
      </c>
      <c r="G665" t="s">
        <v>14</v>
      </c>
      <c r="H665">
        <v>87</v>
      </c>
      <c r="I665" s="7">
        <f t="shared" si="41"/>
        <v>88.78</v>
      </c>
      <c r="J665" t="s">
        <v>21</v>
      </c>
      <c r="K665" t="s">
        <v>22</v>
      </c>
      <c r="L665">
        <v>1286427600</v>
      </c>
      <c r="M665" s="10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0"/>
        <v>33</v>
      </c>
      <c r="G666" t="s">
        <v>14</v>
      </c>
      <c r="H666">
        <v>1063</v>
      </c>
      <c r="I666" s="7">
        <f t="shared" si="41"/>
        <v>25</v>
      </c>
      <c r="J666" t="s">
        <v>21</v>
      </c>
      <c r="K666" t="s">
        <v>22</v>
      </c>
      <c r="L666">
        <v>1329717600</v>
      </c>
      <c r="M666" s="10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0"/>
        <v>240</v>
      </c>
      <c r="G667" t="s">
        <v>20</v>
      </c>
      <c r="H667">
        <v>272</v>
      </c>
      <c r="I667" s="7">
        <f t="shared" si="41"/>
        <v>44.92</v>
      </c>
      <c r="J667" t="s">
        <v>21</v>
      </c>
      <c r="K667" t="s">
        <v>22</v>
      </c>
      <c r="L667">
        <v>1310187600</v>
      </c>
      <c r="M667" s="10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0"/>
        <v>64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 s="10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0"/>
        <v>176</v>
      </c>
      <c r="G669" t="s">
        <v>20</v>
      </c>
      <c r="H669">
        <v>419</v>
      </c>
      <c r="I669" s="7">
        <f t="shared" si="41"/>
        <v>29.01</v>
      </c>
      <c r="J669" t="s">
        <v>21</v>
      </c>
      <c r="K669" t="s">
        <v>22</v>
      </c>
      <c r="L669">
        <v>1410325200</v>
      </c>
      <c r="M669" s="10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0"/>
        <v>20</v>
      </c>
      <c r="G670" t="s">
        <v>14</v>
      </c>
      <c r="H670">
        <v>76</v>
      </c>
      <c r="I670" s="7">
        <f t="shared" si="41"/>
        <v>73.59</v>
      </c>
      <c r="J670" t="s">
        <v>21</v>
      </c>
      <c r="K670" t="s">
        <v>22</v>
      </c>
      <c r="L670">
        <v>1343797200</v>
      </c>
      <c r="M670" s="10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0"/>
        <v>359</v>
      </c>
      <c r="G671" t="s">
        <v>20</v>
      </c>
      <c r="H671">
        <v>1621</v>
      </c>
      <c r="I671" s="7">
        <f t="shared" si="41"/>
        <v>107.97</v>
      </c>
      <c r="J671" t="s">
        <v>107</v>
      </c>
      <c r="K671" t="s">
        <v>108</v>
      </c>
      <c r="L671">
        <v>1498453200</v>
      </c>
      <c r="M671" s="10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0"/>
        <v>469</v>
      </c>
      <c r="G672" t="s">
        <v>20</v>
      </c>
      <c r="H672">
        <v>1101</v>
      </c>
      <c r="I672" s="7">
        <f t="shared" si="41"/>
        <v>68.989999999999995</v>
      </c>
      <c r="J672" t="s">
        <v>21</v>
      </c>
      <c r="K672" t="s">
        <v>22</v>
      </c>
      <c r="L672">
        <v>1456380000</v>
      </c>
      <c r="M672" s="10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0"/>
        <v>122</v>
      </c>
      <c r="G673" t="s">
        <v>20</v>
      </c>
      <c r="H673">
        <v>1073</v>
      </c>
      <c r="I673" s="7">
        <f t="shared" si="41"/>
        <v>111.02</v>
      </c>
      <c r="J673" t="s">
        <v>21</v>
      </c>
      <c r="K673" t="s">
        <v>22</v>
      </c>
      <c r="L673">
        <v>1280552400</v>
      </c>
      <c r="M673" s="10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0"/>
        <v>56</v>
      </c>
      <c r="G674" t="s">
        <v>14</v>
      </c>
      <c r="H674">
        <v>4428</v>
      </c>
      <c r="I674" s="7">
        <f t="shared" si="41"/>
        <v>25</v>
      </c>
      <c r="J674" t="s">
        <v>26</v>
      </c>
      <c r="K674" t="s">
        <v>27</v>
      </c>
      <c r="L674">
        <v>1521608400</v>
      </c>
      <c r="M674" s="10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0"/>
        <v>44</v>
      </c>
      <c r="G675" t="s">
        <v>14</v>
      </c>
      <c r="H675">
        <v>58</v>
      </c>
      <c r="I675" s="7">
        <f t="shared" si="41"/>
        <v>42.16</v>
      </c>
      <c r="J675" t="s">
        <v>107</v>
      </c>
      <c r="K675" t="s">
        <v>108</v>
      </c>
      <c r="L675">
        <v>1460696400</v>
      </c>
      <c r="M675" s="10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0"/>
        <v>34</v>
      </c>
      <c r="G676" t="s">
        <v>74</v>
      </c>
      <c r="H676">
        <v>1218</v>
      </c>
      <c r="I676" s="7">
        <f t="shared" si="41"/>
        <v>47</v>
      </c>
      <c r="J676" t="s">
        <v>21</v>
      </c>
      <c r="K676" t="s">
        <v>22</v>
      </c>
      <c r="L676">
        <v>1313730000</v>
      </c>
      <c r="M676" s="10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0"/>
        <v>123</v>
      </c>
      <c r="G677" t="s">
        <v>20</v>
      </c>
      <c r="H677">
        <v>331</v>
      </c>
      <c r="I677" s="7">
        <f t="shared" si="41"/>
        <v>36.04</v>
      </c>
      <c r="J677" t="s">
        <v>21</v>
      </c>
      <c r="K677" t="s">
        <v>22</v>
      </c>
      <c r="L677">
        <v>1568178000</v>
      </c>
      <c r="M677" s="10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0"/>
        <v>190</v>
      </c>
      <c r="G678" t="s">
        <v>20</v>
      </c>
      <c r="H678">
        <v>1170</v>
      </c>
      <c r="I678" s="7">
        <f t="shared" si="41"/>
        <v>101.04</v>
      </c>
      <c r="J678" t="s">
        <v>21</v>
      </c>
      <c r="K678" t="s">
        <v>22</v>
      </c>
      <c r="L678">
        <v>1348635600</v>
      </c>
      <c r="M678" s="10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0"/>
        <v>84</v>
      </c>
      <c r="G679" t="s">
        <v>14</v>
      </c>
      <c r="H679">
        <v>111</v>
      </c>
      <c r="I679" s="7">
        <f t="shared" si="41"/>
        <v>39.93</v>
      </c>
      <c r="J679" t="s">
        <v>21</v>
      </c>
      <c r="K679" t="s">
        <v>22</v>
      </c>
      <c r="L679">
        <v>1468126800</v>
      </c>
      <c r="M679" s="10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0"/>
        <v>18</v>
      </c>
      <c r="G680" t="s">
        <v>74</v>
      </c>
      <c r="H680">
        <v>215</v>
      </c>
      <c r="I680" s="7">
        <f t="shared" si="41"/>
        <v>83.16</v>
      </c>
      <c r="J680" t="s">
        <v>21</v>
      </c>
      <c r="K680" t="s">
        <v>22</v>
      </c>
      <c r="L680">
        <v>1547877600</v>
      </c>
      <c r="M680" s="10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0"/>
        <v>1037</v>
      </c>
      <c r="G681" t="s">
        <v>20</v>
      </c>
      <c r="H681">
        <v>363</v>
      </c>
      <c r="I681" s="7">
        <f t="shared" si="41"/>
        <v>39.979999999999997</v>
      </c>
      <c r="J681" t="s">
        <v>21</v>
      </c>
      <c r="K681" t="s">
        <v>22</v>
      </c>
      <c r="L681">
        <v>1571374800</v>
      </c>
      <c r="M681" s="10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0"/>
        <v>97</v>
      </c>
      <c r="G682" t="s">
        <v>14</v>
      </c>
      <c r="H682">
        <v>2955</v>
      </c>
      <c r="I682" s="7">
        <f t="shared" si="41"/>
        <v>47.99</v>
      </c>
      <c r="J682" t="s">
        <v>21</v>
      </c>
      <c r="K682" t="s">
        <v>22</v>
      </c>
      <c r="L682">
        <v>1576303200</v>
      </c>
      <c r="M682" s="10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0"/>
        <v>86</v>
      </c>
      <c r="G683" t="s">
        <v>14</v>
      </c>
      <c r="H683">
        <v>1657</v>
      </c>
      <c r="I683" s="7">
        <f t="shared" si="41"/>
        <v>95.98</v>
      </c>
      <c r="J683" t="s">
        <v>21</v>
      </c>
      <c r="K683" t="s">
        <v>22</v>
      </c>
      <c r="L683">
        <v>1324447200</v>
      </c>
      <c r="M683" s="10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0"/>
        <v>150</v>
      </c>
      <c r="G684" t="s">
        <v>20</v>
      </c>
      <c r="H684">
        <v>103</v>
      </c>
      <c r="I684" s="7">
        <f t="shared" si="41"/>
        <v>78.73</v>
      </c>
      <c r="J684" t="s">
        <v>21</v>
      </c>
      <c r="K684" t="s">
        <v>22</v>
      </c>
      <c r="L684">
        <v>1386741600</v>
      </c>
      <c r="M684" s="10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0"/>
        <v>358</v>
      </c>
      <c r="G685" t="s">
        <v>20</v>
      </c>
      <c r="H685">
        <v>147</v>
      </c>
      <c r="I685" s="7">
        <f t="shared" si="41"/>
        <v>56.08</v>
      </c>
      <c r="J685" t="s">
        <v>21</v>
      </c>
      <c r="K685" t="s">
        <v>22</v>
      </c>
      <c r="L685">
        <v>1537074000</v>
      </c>
      <c r="M685" s="10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0"/>
        <v>543</v>
      </c>
      <c r="G686" t="s">
        <v>20</v>
      </c>
      <c r="H686">
        <v>110</v>
      </c>
      <c r="I686" s="7">
        <f t="shared" si="41"/>
        <v>69.09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0"/>
        <v>68</v>
      </c>
      <c r="G687" t="s">
        <v>14</v>
      </c>
      <c r="H687">
        <v>926</v>
      </c>
      <c r="I687" s="7">
        <f t="shared" si="41"/>
        <v>102.05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0"/>
        <v>192</v>
      </c>
      <c r="G688" t="s">
        <v>20</v>
      </c>
      <c r="H688">
        <v>134</v>
      </c>
      <c r="I688" s="7">
        <f t="shared" si="41"/>
        <v>107.32</v>
      </c>
      <c r="J688" t="s">
        <v>21</v>
      </c>
      <c r="K688" t="s">
        <v>22</v>
      </c>
      <c r="L688">
        <v>1522126800</v>
      </c>
      <c r="M688" s="10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0"/>
        <v>932</v>
      </c>
      <c r="G689" t="s">
        <v>20</v>
      </c>
      <c r="H689">
        <v>269</v>
      </c>
      <c r="I689" s="7">
        <f t="shared" si="41"/>
        <v>51.97</v>
      </c>
      <c r="J689" t="s">
        <v>21</v>
      </c>
      <c r="K689" t="s">
        <v>22</v>
      </c>
      <c r="L689">
        <v>1489298400</v>
      </c>
      <c r="M689" s="10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0"/>
        <v>429</v>
      </c>
      <c r="G690" t="s">
        <v>20</v>
      </c>
      <c r="H690">
        <v>175</v>
      </c>
      <c r="I690" s="7">
        <f t="shared" si="41"/>
        <v>71.14</v>
      </c>
      <c r="J690" t="s">
        <v>21</v>
      </c>
      <c r="K690" t="s">
        <v>22</v>
      </c>
      <c r="L690">
        <v>1547100000</v>
      </c>
      <c r="M690" s="10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0"/>
        <v>101</v>
      </c>
      <c r="G691" t="s">
        <v>20</v>
      </c>
      <c r="H691">
        <v>69</v>
      </c>
      <c r="I691" s="7">
        <f t="shared" si="41"/>
        <v>106.49</v>
      </c>
      <c r="J691" t="s">
        <v>21</v>
      </c>
      <c r="K691" t="s">
        <v>22</v>
      </c>
      <c r="L691">
        <v>1383022800</v>
      </c>
      <c r="M691" s="10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0"/>
        <v>227</v>
      </c>
      <c r="G692" t="s">
        <v>20</v>
      </c>
      <c r="H692">
        <v>190</v>
      </c>
      <c r="I692" s="7">
        <f t="shared" si="41"/>
        <v>42.94</v>
      </c>
      <c r="J692" t="s">
        <v>21</v>
      </c>
      <c r="K692" t="s">
        <v>22</v>
      </c>
      <c r="L692">
        <v>1322373600</v>
      </c>
      <c r="M692" s="10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0"/>
        <v>142</v>
      </c>
      <c r="G693" t="s">
        <v>20</v>
      </c>
      <c r="H693">
        <v>237</v>
      </c>
      <c r="I693" s="7">
        <f t="shared" si="41"/>
        <v>30.04</v>
      </c>
      <c r="J693" t="s">
        <v>21</v>
      </c>
      <c r="K693" t="s">
        <v>22</v>
      </c>
      <c r="L693">
        <v>1349240400</v>
      </c>
      <c r="M693" s="10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0"/>
        <v>91</v>
      </c>
      <c r="G694" t="s">
        <v>14</v>
      </c>
      <c r="H694">
        <v>77</v>
      </c>
      <c r="I694" s="7">
        <f t="shared" si="41"/>
        <v>70.62</v>
      </c>
      <c r="J694" t="s">
        <v>40</v>
      </c>
      <c r="K694" t="s">
        <v>41</v>
      </c>
      <c r="L694">
        <v>1562648400</v>
      </c>
      <c r="M694" s="10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0"/>
        <v>64</v>
      </c>
      <c r="G695" t="s">
        <v>14</v>
      </c>
      <c r="H695">
        <v>1748</v>
      </c>
      <c r="I695" s="7">
        <f t="shared" si="41"/>
        <v>66.02</v>
      </c>
      <c r="J695" t="s">
        <v>21</v>
      </c>
      <c r="K695" t="s">
        <v>22</v>
      </c>
      <c r="L695">
        <v>1508216400</v>
      </c>
      <c r="M695" s="10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0"/>
        <v>84</v>
      </c>
      <c r="G696" t="s">
        <v>14</v>
      </c>
      <c r="H696">
        <v>79</v>
      </c>
      <c r="I696" s="7">
        <f t="shared" si="41"/>
        <v>96.91</v>
      </c>
      <c r="J696" t="s">
        <v>21</v>
      </c>
      <c r="K696" t="s">
        <v>22</v>
      </c>
      <c r="L696">
        <v>1511762400</v>
      </c>
      <c r="M696" s="10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0"/>
        <v>134</v>
      </c>
      <c r="G697" t="s">
        <v>20</v>
      </c>
      <c r="H697">
        <v>196</v>
      </c>
      <c r="I697" s="7">
        <f t="shared" si="41"/>
        <v>62.87</v>
      </c>
      <c r="J697" t="s">
        <v>107</v>
      </c>
      <c r="K697" t="s">
        <v>108</v>
      </c>
      <c r="L697">
        <v>1447480800</v>
      </c>
      <c r="M697" s="10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0"/>
        <v>59</v>
      </c>
      <c r="G698" t="s">
        <v>14</v>
      </c>
      <c r="H698">
        <v>889</v>
      </c>
      <c r="I698" s="7">
        <f t="shared" si="41"/>
        <v>108.99</v>
      </c>
      <c r="J698" t="s">
        <v>21</v>
      </c>
      <c r="K698" t="s">
        <v>22</v>
      </c>
      <c r="L698">
        <v>1429506000</v>
      </c>
      <c r="M698" s="10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0"/>
        <v>153</v>
      </c>
      <c r="G699" t="s">
        <v>20</v>
      </c>
      <c r="H699">
        <v>7295</v>
      </c>
      <c r="I699" s="7">
        <f t="shared" si="41"/>
        <v>27</v>
      </c>
      <c r="J699" t="s">
        <v>21</v>
      </c>
      <c r="K699" t="s">
        <v>22</v>
      </c>
      <c r="L699">
        <v>1522472400</v>
      </c>
      <c r="M699" s="10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0"/>
        <v>447</v>
      </c>
      <c r="G700" t="s">
        <v>20</v>
      </c>
      <c r="H700">
        <v>2893</v>
      </c>
      <c r="I700" s="7">
        <f t="shared" si="41"/>
        <v>65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0"/>
        <v>84</v>
      </c>
      <c r="G701" t="s">
        <v>14</v>
      </c>
      <c r="H701">
        <v>56</v>
      </c>
      <c r="I701" s="7">
        <f t="shared" si="41"/>
        <v>111.52</v>
      </c>
      <c r="J701" t="s">
        <v>21</v>
      </c>
      <c r="K701" t="s">
        <v>22</v>
      </c>
      <c r="L701">
        <v>1561438800</v>
      </c>
      <c r="M701" s="10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0"/>
        <v>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 s="10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0"/>
        <v>175</v>
      </c>
      <c r="G703" t="s">
        <v>20</v>
      </c>
      <c r="H703">
        <v>820</v>
      </c>
      <c r="I703" s="7">
        <f t="shared" si="41"/>
        <v>110.99</v>
      </c>
      <c r="J703" t="s">
        <v>21</v>
      </c>
      <c r="K703" t="s">
        <v>22</v>
      </c>
      <c r="L703">
        <v>1301202000</v>
      </c>
      <c r="M703" s="10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0"/>
        <v>54</v>
      </c>
      <c r="G704" t="s">
        <v>14</v>
      </c>
      <c r="H704">
        <v>83</v>
      </c>
      <c r="I704" s="7">
        <f t="shared" si="41"/>
        <v>56.75</v>
      </c>
      <c r="J704" t="s">
        <v>21</v>
      </c>
      <c r="K704" t="s">
        <v>22</v>
      </c>
      <c r="L704">
        <v>1374469200</v>
      </c>
      <c r="M704" s="10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0"/>
        <v>312</v>
      </c>
      <c r="G705" t="s">
        <v>20</v>
      </c>
      <c r="H705">
        <v>2038</v>
      </c>
      <c r="I705" s="7">
        <f t="shared" si="41"/>
        <v>97.02</v>
      </c>
      <c r="J705" t="s">
        <v>21</v>
      </c>
      <c r="K705" t="s">
        <v>22</v>
      </c>
      <c r="L705">
        <v>1334984400</v>
      </c>
      <c r="M705" s="10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0"/>
        <v>123</v>
      </c>
      <c r="G706" t="s">
        <v>20</v>
      </c>
      <c r="H706">
        <v>116</v>
      </c>
      <c r="I706" s="7">
        <f t="shared" si="41"/>
        <v>92.09</v>
      </c>
      <c r="J706" t="s">
        <v>21</v>
      </c>
      <c r="K706" t="s">
        <v>22</v>
      </c>
      <c r="L706">
        <v>1467608400</v>
      </c>
      <c r="M706" s="10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44">ROUND((E707/D707)*100,0)</f>
        <v>99</v>
      </c>
      <c r="G707" t="s">
        <v>14</v>
      </c>
      <c r="H707">
        <v>2025</v>
      </c>
      <c r="I707" s="7">
        <f t="shared" ref="I707:I770" si="45">IF(H707=0,0,ROUND(E707/H707,2))</f>
        <v>82.99</v>
      </c>
      <c r="J707" t="s">
        <v>40</v>
      </c>
      <c r="K707" t="s">
        <v>41</v>
      </c>
      <c r="L707">
        <v>1386741600</v>
      </c>
      <c r="M707" s="10">
        <f t="shared" ref="M707:M770" si="46">DATE(1970,1,1)+(L707/86400)</f>
        <v>41619.25</v>
      </c>
      <c r="N707">
        <v>1387087200</v>
      </c>
      <c r="O707" s="10">
        <f t="shared" ref="O707:O770" si="47">DATE(1970,1,1)+(N707/86400)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44"/>
        <v>128</v>
      </c>
      <c r="G708" t="s">
        <v>20</v>
      </c>
      <c r="H708">
        <v>1345</v>
      </c>
      <c r="I708" s="7">
        <f t="shared" si="45"/>
        <v>103.04</v>
      </c>
      <c r="J708" t="s">
        <v>26</v>
      </c>
      <c r="K708" t="s">
        <v>27</v>
      </c>
      <c r="L708">
        <v>1546754400</v>
      </c>
      <c r="M708" s="10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4"/>
        <v>159</v>
      </c>
      <c r="G709" t="s">
        <v>20</v>
      </c>
      <c r="H709">
        <v>168</v>
      </c>
      <c r="I709" s="7">
        <f t="shared" si="45"/>
        <v>68.92</v>
      </c>
      <c r="J709" t="s">
        <v>21</v>
      </c>
      <c r="K709" t="s">
        <v>22</v>
      </c>
      <c r="L709">
        <v>1544248800</v>
      </c>
      <c r="M709" s="10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4"/>
        <v>707</v>
      </c>
      <c r="G710" t="s">
        <v>20</v>
      </c>
      <c r="H710">
        <v>137</v>
      </c>
      <c r="I710" s="7">
        <f t="shared" si="45"/>
        <v>87.74</v>
      </c>
      <c r="J710" t="s">
        <v>98</v>
      </c>
      <c r="K710" t="s">
        <v>99</v>
      </c>
      <c r="L710">
        <v>1495429200</v>
      </c>
      <c r="M710" s="10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4"/>
        <v>142</v>
      </c>
      <c r="G711" t="s">
        <v>20</v>
      </c>
      <c r="H711">
        <v>186</v>
      </c>
      <c r="I711" s="7">
        <f t="shared" si="45"/>
        <v>75.02</v>
      </c>
      <c r="J711" t="s">
        <v>107</v>
      </c>
      <c r="K711" t="s">
        <v>108</v>
      </c>
      <c r="L711">
        <v>1334811600</v>
      </c>
      <c r="M711" s="10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4"/>
        <v>148</v>
      </c>
      <c r="G712" t="s">
        <v>20</v>
      </c>
      <c r="H712">
        <v>125</v>
      </c>
      <c r="I712" s="7">
        <f t="shared" si="45"/>
        <v>50.86</v>
      </c>
      <c r="J712" t="s">
        <v>21</v>
      </c>
      <c r="K712" t="s">
        <v>22</v>
      </c>
      <c r="L712">
        <v>1531544400</v>
      </c>
      <c r="M712" s="10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4"/>
        <v>20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 s="10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4"/>
        <v>1841</v>
      </c>
      <c r="G714" t="s">
        <v>20</v>
      </c>
      <c r="H714">
        <v>202</v>
      </c>
      <c r="I714" s="7">
        <f t="shared" si="45"/>
        <v>72.900000000000006</v>
      </c>
      <c r="J714" t="s">
        <v>21</v>
      </c>
      <c r="K714" t="s">
        <v>22</v>
      </c>
      <c r="L714">
        <v>1467954000</v>
      </c>
      <c r="M714" s="10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4"/>
        <v>162</v>
      </c>
      <c r="G715" t="s">
        <v>20</v>
      </c>
      <c r="H715">
        <v>103</v>
      </c>
      <c r="I715" s="7">
        <f t="shared" si="45"/>
        <v>108.49</v>
      </c>
      <c r="J715" t="s">
        <v>21</v>
      </c>
      <c r="K715" t="s">
        <v>22</v>
      </c>
      <c r="L715">
        <v>1471842000</v>
      </c>
      <c r="M715" s="10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4"/>
        <v>473</v>
      </c>
      <c r="G716" t="s">
        <v>20</v>
      </c>
      <c r="H716">
        <v>1785</v>
      </c>
      <c r="I716" s="7">
        <f t="shared" si="45"/>
        <v>101.98</v>
      </c>
      <c r="J716" t="s">
        <v>21</v>
      </c>
      <c r="K716" t="s">
        <v>22</v>
      </c>
      <c r="L716">
        <v>1408424400</v>
      </c>
      <c r="M716" s="10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4"/>
        <v>24</v>
      </c>
      <c r="G717" t="s">
        <v>14</v>
      </c>
      <c r="H717">
        <v>656</v>
      </c>
      <c r="I717" s="7">
        <f t="shared" si="45"/>
        <v>44.01</v>
      </c>
      <c r="J717" t="s">
        <v>21</v>
      </c>
      <c r="K717" t="s">
        <v>22</v>
      </c>
      <c r="L717">
        <v>1281157200</v>
      </c>
      <c r="M717" s="10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4"/>
        <v>518</v>
      </c>
      <c r="G718" t="s">
        <v>20</v>
      </c>
      <c r="H718">
        <v>157</v>
      </c>
      <c r="I718" s="7">
        <f t="shared" si="45"/>
        <v>65.94</v>
      </c>
      <c r="J718" t="s">
        <v>21</v>
      </c>
      <c r="K718" t="s">
        <v>22</v>
      </c>
      <c r="L718">
        <v>1373432400</v>
      </c>
      <c r="M718" s="10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4"/>
        <v>248</v>
      </c>
      <c r="G719" t="s">
        <v>20</v>
      </c>
      <c r="H719">
        <v>555</v>
      </c>
      <c r="I719" s="7">
        <f t="shared" si="45"/>
        <v>24.99</v>
      </c>
      <c r="J719" t="s">
        <v>21</v>
      </c>
      <c r="K719" t="s">
        <v>22</v>
      </c>
      <c r="L719">
        <v>1313989200</v>
      </c>
      <c r="M719" s="10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4"/>
        <v>100</v>
      </c>
      <c r="G720" t="s">
        <v>20</v>
      </c>
      <c r="H720">
        <v>297</v>
      </c>
      <c r="I720" s="7">
        <f t="shared" si="45"/>
        <v>28</v>
      </c>
      <c r="J720" t="s">
        <v>21</v>
      </c>
      <c r="K720" t="s">
        <v>22</v>
      </c>
      <c r="L720">
        <v>1371445200</v>
      </c>
      <c r="M720" s="10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4"/>
        <v>153</v>
      </c>
      <c r="G721" t="s">
        <v>20</v>
      </c>
      <c r="H721">
        <v>123</v>
      </c>
      <c r="I721" s="7">
        <f t="shared" si="45"/>
        <v>85.83</v>
      </c>
      <c r="J721" t="s">
        <v>21</v>
      </c>
      <c r="K721" t="s">
        <v>22</v>
      </c>
      <c r="L721">
        <v>1338267600</v>
      </c>
      <c r="M721" s="10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4"/>
        <v>37</v>
      </c>
      <c r="G722" t="s">
        <v>74</v>
      </c>
      <c r="H722">
        <v>38</v>
      </c>
      <c r="I722" s="7">
        <f t="shared" si="45"/>
        <v>84.92</v>
      </c>
      <c r="J722" t="s">
        <v>36</v>
      </c>
      <c r="K722" t="s">
        <v>37</v>
      </c>
      <c r="L722">
        <v>1519192800</v>
      </c>
      <c r="M722" s="10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4"/>
        <v>4</v>
      </c>
      <c r="G723" t="s">
        <v>74</v>
      </c>
      <c r="H723">
        <v>60</v>
      </c>
      <c r="I723" s="7">
        <f t="shared" si="45"/>
        <v>90.48</v>
      </c>
      <c r="J723" t="s">
        <v>21</v>
      </c>
      <c r="K723" t="s">
        <v>22</v>
      </c>
      <c r="L723">
        <v>1522818000</v>
      </c>
      <c r="M723" s="10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4"/>
        <v>157</v>
      </c>
      <c r="G724" t="s">
        <v>20</v>
      </c>
      <c r="H724">
        <v>3036</v>
      </c>
      <c r="I724" s="7">
        <f t="shared" si="45"/>
        <v>25</v>
      </c>
      <c r="J724" t="s">
        <v>21</v>
      </c>
      <c r="K724" t="s">
        <v>22</v>
      </c>
      <c r="L724">
        <v>1509948000</v>
      </c>
      <c r="M724" s="10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4"/>
        <v>270</v>
      </c>
      <c r="G725" t="s">
        <v>20</v>
      </c>
      <c r="H725">
        <v>144</v>
      </c>
      <c r="I725" s="7">
        <f t="shared" si="45"/>
        <v>92.01</v>
      </c>
      <c r="J725" t="s">
        <v>26</v>
      </c>
      <c r="K725" t="s">
        <v>27</v>
      </c>
      <c r="L725">
        <v>1456898400</v>
      </c>
      <c r="M725" s="10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4"/>
        <v>134</v>
      </c>
      <c r="G726" t="s">
        <v>20</v>
      </c>
      <c r="H726">
        <v>121</v>
      </c>
      <c r="I726" s="7">
        <f t="shared" si="45"/>
        <v>93.07</v>
      </c>
      <c r="J726" t="s">
        <v>40</v>
      </c>
      <c r="K726" t="s">
        <v>41</v>
      </c>
      <c r="L726">
        <v>1413954000</v>
      </c>
      <c r="M726" s="10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4"/>
        <v>50</v>
      </c>
      <c r="G727" t="s">
        <v>14</v>
      </c>
      <c r="H727">
        <v>1596</v>
      </c>
      <c r="I727" s="7">
        <f t="shared" si="45"/>
        <v>61.01</v>
      </c>
      <c r="J727" t="s">
        <v>21</v>
      </c>
      <c r="K727" t="s">
        <v>22</v>
      </c>
      <c r="L727">
        <v>1416031200</v>
      </c>
      <c r="M727" s="10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4"/>
        <v>89</v>
      </c>
      <c r="G728" t="s">
        <v>74</v>
      </c>
      <c r="H728">
        <v>524</v>
      </c>
      <c r="I728" s="7">
        <f t="shared" si="45"/>
        <v>92.04</v>
      </c>
      <c r="J728" t="s">
        <v>21</v>
      </c>
      <c r="K728" t="s">
        <v>22</v>
      </c>
      <c r="L728">
        <v>1287982800</v>
      </c>
      <c r="M728" s="10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4"/>
        <v>165</v>
      </c>
      <c r="G729" t="s">
        <v>20</v>
      </c>
      <c r="H729">
        <v>181</v>
      </c>
      <c r="I729" s="7">
        <f t="shared" si="45"/>
        <v>81.13</v>
      </c>
      <c r="J729" t="s">
        <v>21</v>
      </c>
      <c r="K729" t="s">
        <v>22</v>
      </c>
      <c r="L729">
        <v>1547964000</v>
      </c>
      <c r="M729" s="10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4"/>
        <v>18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 s="10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4"/>
        <v>186</v>
      </c>
      <c r="G731" t="s">
        <v>20</v>
      </c>
      <c r="H731">
        <v>122</v>
      </c>
      <c r="I731" s="7">
        <f t="shared" si="45"/>
        <v>85.22</v>
      </c>
      <c r="J731" t="s">
        <v>21</v>
      </c>
      <c r="K731" t="s">
        <v>22</v>
      </c>
      <c r="L731">
        <v>1359957600</v>
      </c>
      <c r="M731" s="10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4"/>
        <v>413</v>
      </c>
      <c r="G732" t="s">
        <v>20</v>
      </c>
      <c r="H732">
        <v>1071</v>
      </c>
      <c r="I732" s="7">
        <f t="shared" si="45"/>
        <v>110.97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4"/>
        <v>90</v>
      </c>
      <c r="G733" t="s">
        <v>74</v>
      </c>
      <c r="H733">
        <v>219</v>
      </c>
      <c r="I733" s="7">
        <f t="shared" si="45"/>
        <v>32.97</v>
      </c>
      <c r="J733" t="s">
        <v>21</v>
      </c>
      <c r="K733" t="s">
        <v>22</v>
      </c>
      <c r="L733">
        <v>1500786000</v>
      </c>
      <c r="M733" s="10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4"/>
        <v>92</v>
      </c>
      <c r="G734" t="s">
        <v>14</v>
      </c>
      <c r="H734">
        <v>1121</v>
      </c>
      <c r="I734" s="7">
        <f t="shared" si="45"/>
        <v>96.01</v>
      </c>
      <c r="J734" t="s">
        <v>21</v>
      </c>
      <c r="K734" t="s">
        <v>22</v>
      </c>
      <c r="L734">
        <v>1490158800</v>
      </c>
      <c r="M734" s="10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4"/>
        <v>527</v>
      </c>
      <c r="G735" t="s">
        <v>20</v>
      </c>
      <c r="H735">
        <v>980</v>
      </c>
      <c r="I735" s="7">
        <f t="shared" si="45"/>
        <v>84.97</v>
      </c>
      <c r="J735" t="s">
        <v>21</v>
      </c>
      <c r="K735" t="s">
        <v>22</v>
      </c>
      <c r="L735">
        <v>1406178000</v>
      </c>
      <c r="M735" s="10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4"/>
        <v>319</v>
      </c>
      <c r="G736" t="s">
        <v>20</v>
      </c>
      <c r="H736">
        <v>536</v>
      </c>
      <c r="I736" s="7">
        <f t="shared" si="45"/>
        <v>25.01</v>
      </c>
      <c r="J736" t="s">
        <v>21</v>
      </c>
      <c r="K736" t="s">
        <v>22</v>
      </c>
      <c r="L736">
        <v>1485583200</v>
      </c>
      <c r="M736" s="10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4"/>
        <v>354</v>
      </c>
      <c r="G737" t="s">
        <v>20</v>
      </c>
      <c r="H737">
        <v>1991</v>
      </c>
      <c r="I737" s="7">
        <f t="shared" si="45"/>
        <v>66</v>
      </c>
      <c r="J737" t="s">
        <v>21</v>
      </c>
      <c r="K737" t="s">
        <v>22</v>
      </c>
      <c r="L737">
        <v>1459314000</v>
      </c>
      <c r="M737" s="10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4"/>
        <v>33</v>
      </c>
      <c r="G738" t="s">
        <v>74</v>
      </c>
      <c r="H738">
        <v>29</v>
      </c>
      <c r="I738" s="7">
        <f t="shared" si="45"/>
        <v>87.34</v>
      </c>
      <c r="J738" t="s">
        <v>21</v>
      </c>
      <c r="K738" t="s">
        <v>22</v>
      </c>
      <c r="L738">
        <v>1424412000</v>
      </c>
      <c r="M738" s="10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4"/>
        <v>136</v>
      </c>
      <c r="G739" t="s">
        <v>20</v>
      </c>
      <c r="H739">
        <v>180</v>
      </c>
      <c r="I739" s="7">
        <f t="shared" si="45"/>
        <v>27.93</v>
      </c>
      <c r="J739" t="s">
        <v>21</v>
      </c>
      <c r="K739" t="s">
        <v>22</v>
      </c>
      <c r="L739">
        <v>1478844000</v>
      </c>
      <c r="M739" s="10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4"/>
        <v>2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 s="10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4"/>
        <v>61</v>
      </c>
      <c r="G741" t="s">
        <v>14</v>
      </c>
      <c r="H741">
        <v>191</v>
      </c>
      <c r="I741" s="7">
        <f t="shared" si="45"/>
        <v>31.94</v>
      </c>
      <c r="J741" t="s">
        <v>21</v>
      </c>
      <c r="K741" t="s">
        <v>22</v>
      </c>
      <c r="L741">
        <v>1340946000</v>
      </c>
      <c r="M741" s="10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4"/>
        <v>30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 s="10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4"/>
        <v>1179</v>
      </c>
      <c r="G743" t="s">
        <v>20</v>
      </c>
      <c r="H743">
        <v>130</v>
      </c>
      <c r="I743" s="7">
        <f t="shared" si="45"/>
        <v>108.85</v>
      </c>
      <c r="J743" t="s">
        <v>21</v>
      </c>
      <c r="K743" t="s">
        <v>22</v>
      </c>
      <c r="L743">
        <v>1274590800</v>
      </c>
      <c r="M743" s="10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4"/>
        <v>1126</v>
      </c>
      <c r="G744" t="s">
        <v>20</v>
      </c>
      <c r="H744">
        <v>122</v>
      </c>
      <c r="I744" s="7">
        <f t="shared" si="45"/>
        <v>110.76</v>
      </c>
      <c r="J744" t="s">
        <v>21</v>
      </c>
      <c r="K744" t="s">
        <v>22</v>
      </c>
      <c r="L744">
        <v>1263880800</v>
      </c>
      <c r="M744" s="10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4"/>
        <v>13</v>
      </c>
      <c r="G745" t="s">
        <v>14</v>
      </c>
      <c r="H745">
        <v>17</v>
      </c>
      <c r="I745" s="7">
        <f t="shared" si="45"/>
        <v>29.65</v>
      </c>
      <c r="J745" t="s">
        <v>21</v>
      </c>
      <c r="K745" t="s">
        <v>22</v>
      </c>
      <c r="L745">
        <v>1445403600</v>
      </c>
      <c r="M745" s="10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4"/>
        <v>712</v>
      </c>
      <c r="G746" t="s">
        <v>20</v>
      </c>
      <c r="H746">
        <v>140</v>
      </c>
      <c r="I746" s="7">
        <f t="shared" si="45"/>
        <v>101.71</v>
      </c>
      <c r="J746" t="s">
        <v>21</v>
      </c>
      <c r="K746" t="s">
        <v>22</v>
      </c>
      <c r="L746">
        <v>1533877200</v>
      </c>
      <c r="M746" s="10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4"/>
        <v>30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 s="10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4"/>
        <v>213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 s="10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4"/>
        <v>229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 s="10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4"/>
        <v>35</v>
      </c>
      <c r="G750" t="s">
        <v>74</v>
      </c>
      <c r="H750">
        <v>614</v>
      </c>
      <c r="I750" s="7">
        <f t="shared" si="45"/>
        <v>110.97</v>
      </c>
      <c r="J750" t="s">
        <v>21</v>
      </c>
      <c r="K750" t="s">
        <v>22</v>
      </c>
      <c r="L750">
        <v>1267423200</v>
      </c>
      <c r="M750" s="10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4"/>
        <v>157</v>
      </c>
      <c r="G751" t="s">
        <v>20</v>
      </c>
      <c r="H751">
        <v>366</v>
      </c>
      <c r="I751" s="7">
        <f t="shared" si="45"/>
        <v>36.96</v>
      </c>
      <c r="J751" t="s">
        <v>107</v>
      </c>
      <c r="K751" t="s">
        <v>108</v>
      </c>
      <c r="L751">
        <v>1412744400</v>
      </c>
      <c r="M751" s="10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4"/>
        <v>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 s="10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4"/>
        <v>232</v>
      </c>
      <c r="G753" t="s">
        <v>20</v>
      </c>
      <c r="H753">
        <v>270</v>
      </c>
      <c r="I753" s="7">
        <f t="shared" si="45"/>
        <v>30.97</v>
      </c>
      <c r="J753" t="s">
        <v>21</v>
      </c>
      <c r="K753" t="s">
        <v>22</v>
      </c>
      <c r="L753">
        <v>1458190800</v>
      </c>
      <c r="M753" s="10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4"/>
        <v>92</v>
      </c>
      <c r="G754" t="s">
        <v>74</v>
      </c>
      <c r="H754">
        <v>114</v>
      </c>
      <c r="I754" s="7">
        <f t="shared" si="45"/>
        <v>47.04</v>
      </c>
      <c r="J754" t="s">
        <v>21</v>
      </c>
      <c r="K754" t="s">
        <v>22</v>
      </c>
      <c r="L754">
        <v>1280984400</v>
      </c>
      <c r="M754" s="10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4"/>
        <v>257</v>
      </c>
      <c r="G755" t="s">
        <v>20</v>
      </c>
      <c r="H755">
        <v>137</v>
      </c>
      <c r="I755" s="7">
        <f t="shared" si="45"/>
        <v>88.07</v>
      </c>
      <c r="J755" t="s">
        <v>21</v>
      </c>
      <c r="K755" t="s">
        <v>22</v>
      </c>
      <c r="L755">
        <v>1274590800</v>
      </c>
      <c r="M755" s="10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4"/>
        <v>168</v>
      </c>
      <c r="G756" t="s">
        <v>20</v>
      </c>
      <c r="H756">
        <v>3205</v>
      </c>
      <c r="I756" s="7">
        <f t="shared" si="45"/>
        <v>37.01</v>
      </c>
      <c r="J756" t="s">
        <v>21</v>
      </c>
      <c r="K756" t="s">
        <v>22</v>
      </c>
      <c r="L756">
        <v>1351400400</v>
      </c>
      <c r="M756" s="10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4"/>
        <v>167</v>
      </c>
      <c r="G757" t="s">
        <v>20</v>
      </c>
      <c r="H757">
        <v>288</v>
      </c>
      <c r="I757" s="7">
        <f t="shared" si="45"/>
        <v>26.03</v>
      </c>
      <c r="J757" t="s">
        <v>36</v>
      </c>
      <c r="K757" t="s">
        <v>37</v>
      </c>
      <c r="L757">
        <v>1514354400</v>
      </c>
      <c r="M757" s="10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4"/>
        <v>772</v>
      </c>
      <c r="G758" t="s">
        <v>20</v>
      </c>
      <c r="H758">
        <v>148</v>
      </c>
      <c r="I758" s="7">
        <f t="shared" si="45"/>
        <v>67.819999999999993</v>
      </c>
      <c r="J758" t="s">
        <v>21</v>
      </c>
      <c r="K758" t="s">
        <v>22</v>
      </c>
      <c r="L758">
        <v>1421733600</v>
      </c>
      <c r="M758" s="10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4"/>
        <v>407</v>
      </c>
      <c r="G759" t="s">
        <v>20</v>
      </c>
      <c r="H759">
        <v>114</v>
      </c>
      <c r="I759" s="7">
        <f t="shared" si="45"/>
        <v>49.96</v>
      </c>
      <c r="J759" t="s">
        <v>21</v>
      </c>
      <c r="K759" t="s">
        <v>22</v>
      </c>
      <c r="L759">
        <v>1305176400</v>
      </c>
      <c r="M759" s="10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4"/>
        <v>564</v>
      </c>
      <c r="G760" t="s">
        <v>20</v>
      </c>
      <c r="H760">
        <v>1518</v>
      </c>
      <c r="I760" s="7">
        <f t="shared" si="45"/>
        <v>110.02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4"/>
        <v>68</v>
      </c>
      <c r="G761" t="s">
        <v>14</v>
      </c>
      <c r="H761">
        <v>1274</v>
      </c>
      <c r="I761" s="7">
        <f t="shared" si="45"/>
        <v>89.96</v>
      </c>
      <c r="J761" t="s">
        <v>21</v>
      </c>
      <c r="K761" t="s">
        <v>22</v>
      </c>
      <c r="L761">
        <v>1517810400</v>
      </c>
      <c r="M761" s="10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4"/>
        <v>34</v>
      </c>
      <c r="G762" t="s">
        <v>14</v>
      </c>
      <c r="H762">
        <v>210</v>
      </c>
      <c r="I762" s="7">
        <f t="shared" si="45"/>
        <v>79.010000000000005</v>
      </c>
      <c r="J762" t="s">
        <v>107</v>
      </c>
      <c r="K762" t="s">
        <v>108</v>
      </c>
      <c r="L762">
        <v>1564635600</v>
      </c>
      <c r="M762" s="10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4"/>
        <v>655</v>
      </c>
      <c r="G763" t="s">
        <v>20</v>
      </c>
      <c r="H763">
        <v>166</v>
      </c>
      <c r="I763" s="7">
        <f t="shared" si="45"/>
        <v>86.87</v>
      </c>
      <c r="J763" t="s">
        <v>21</v>
      </c>
      <c r="K763" t="s">
        <v>22</v>
      </c>
      <c r="L763">
        <v>1500699600</v>
      </c>
      <c r="M763" s="10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4"/>
        <v>177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 s="10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4"/>
        <v>113</v>
      </c>
      <c r="G765" t="s">
        <v>20</v>
      </c>
      <c r="H765">
        <v>235</v>
      </c>
      <c r="I765" s="7">
        <f t="shared" si="45"/>
        <v>26.97</v>
      </c>
      <c r="J765" t="s">
        <v>21</v>
      </c>
      <c r="K765" t="s">
        <v>22</v>
      </c>
      <c r="L765">
        <v>1336453200</v>
      </c>
      <c r="M765" s="10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4"/>
        <v>728</v>
      </c>
      <c r="G766" t="s">
        <v>20</v>
      </c>
      <c r="H766">
        <v>148</v>
      </c>
      <c r="I766" s="7">
        <f t="shared" si="45"/>
        <v>54.12</v>
      </c>
      <c r="J766" t="s">
        <v>21</v>
      </c>
      <c r="K766" t="s">
        <v>22</v>
      </c>
      <c r="L766">
        <v>1305262800</v>
      </c>
      <c r="M766" s="10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4"/>
        <v>208</v>
      </c>
      <c r="G767" t="s">
        <v>20</v>
      </c>
      <c r="H767">
        <v>198</v>
      </c>
      <c r="I767" s="7">
        <f t="shared" si="45"/>
        <v>41.04</v>
      </c>
      <c r="J767" t="s">
        <v>21</v>
      </c>
      <c r="K767" t="s">
        <v>22</v>
      </c>
      <c r="L767">
        <v>1492232400</v>
      </c>
      <c r="M767" s="10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4"/>
        <v>31</v>
      </c>
      <c r="G768" t="s">
        <v>14</v>
      </c>
      <c r="H768">
        <v>248</v>
      </c>
      <c r="I768" s="7">
        <f t="shared" si="45"/>
        <v>55.05</v>
      </c>
      <c r="J768" t="s">
        <v>26</v>
      </c>
      <c r="K768" t="s">
        <v>27</v>
      </c>
      <c r="L768">
        <v>1537333200</v>
      </c>
      <c r="M768" s="10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4"/>
        <v>57</v>
      </c>
      <c r="G769" t="s">
        <v>14</v>
      </c>
      <c r="H769">
        <v>513</v>
      </c>
      <c r="I769" s="7">
        <f t="shared" si="45"/>
        <v>107.94</v>
      </c>
      <c r="J769" t="s">
        <v>21</v>
      </c>
      <c r="K769" t="s">
        <v>22</v>
      </c>
      <c r="L769">
        <v>1444107600</v>
      </c>
      <c r="M769" s="10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4"/>
        <v>231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 s="10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48">ROUND((E771/D771)*100,0)</f>
        <v>87</v>
      </c>
      <c r="G771" t="s">
        <v>14</v>
      </c>
      <c r="H771">
        <v>3410</v>
      </c>
      <c r="I771" s="7">
        <f t="shared" ref="I771:I834" si="49">IF(H771=0,0,ROUND(E771/H771,2))</f>
        <v>32</v>
      </c>
      <c r="J771" t="s">
        <v>21</v>
      </c>
      <c r="K771" t="s">
        <v>22</v>
      </c>
      <c r="L771">
        <v>1376542800</v>
      </c>
      <c r="M771" s="10">
        <f t="shared" ref="M771:M834" si="50">DATE(1970,1,1)+(L771/86400)</f>
        <v>41501.208333333336</v>
      </c>
      <c r="N771">
        <v>1378789200</v>
      </c>
      <c r="O771" s="10">
        <f t="shared" ref="O771:O834" si="51">DATE(1970,1,1)+(N771/86400)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48"/>
        <v>271</v>
      </c>
      <c r="G772" t="s">
        <v>20</v>
      </c>
      <c r="H772">
        <v>216</v>
      </c>
      <c r="I772" s="7">
        <f t="shared" si="49"/>
        <v>53.9</v>
      </c>
      <c r="J772" t="s">
        <v>107</v>
      </c>
      <c r="K772" t="s">
        <v>108</v>
      </c>
      <c r="L772">
        <v>1397451600</v>
      </c>
      <c r="M772" s="10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48"/>
        <v>49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 s="10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48"/>
        <v>113</v>
      </c>
      <c r="G774" t="s">
        <v>20</v>
      </c>
      <c r="H774">
        <v>5139</v>
      </c>
      <c r="I774" s="7">
        <f t="shared" si="49"/>
        <v>33</v>
      </c>
      <c r="J774" t="s">
        <v>21</v>
      </c>
      <c r="K774" t="s">
        <v>22</v>
      </c>
      <c r="L774">
        <v>1549692000</v>
      </c>
      <c r="M774" s="10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48"/>
        <v>191</v>
      </c>
      <c r="G775" t="s">
        <v>20</v>
      </c>
      <c r="H775">
        <v>2353</v>
      </c>
      <c r="I775" s="7">
        <f t="shared" si="49"/>
        <v>43</v>
      </c>
      <c r="J775" t="s">
        <v>21</v>
      </c>
      <c r="K775" t="s">
        <v>22</v>
      </c>
      <c r="L775">
        <v>1492059600</v>
      </c>
      <c r="M775" s="10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48"/>
        <v>136</v>
      </c>
      <c r="G776" t="s">
        <v>20</v>
      </c>
      <c r="H776">
        <v>78</v>
      </c>
      <c r="I776" s="7">
        <f t="shared" si="49"/>
        <v>86.86</v>
      </c>
      <c r="J776" t="s">
        <v>107</v>
      </c>
      <c r="K776" t="s">
        <v>108</v>
      </c>
      <c r="L776">
        <v>1463979600</v>
      </c>
      <c r="M776" s="10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48"/>
        <v>10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 s="10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48"/>
        <v>66</v>
      </c>
      <c r="G778" t="s">
        <v>14</v>
      </c>
      <c r="H778">
        <v>2201</v>
      </c>
      <c r="I778" s="7">
        <f t="shared" si="49"/>
        <v>33</v>
      </c>
      <c r="J778" t="s">
        <v>21</v>
      </c>
      <c r="K778" t="s">
        <v>22</v>
      </c>
      <c r="L778">
        <v>1562216400</v>
      </c>
      <c r="M778" s="10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48"/>
        <v>49</v>
      </c>
      <c r="G779" t="s">
        <v>14</v>
      </c>
      <c r="H779">
        <v>676</v>
      </c>
      <c r="I779" s="7">
        <f t="shared" si="49"/>
        <v>68.03</v>
      </c>
      <c r="J779" t="s">
        <v>21</v>
      </c>
      <c r="K779" t="s">
        <v>22</v>
      </c>
      <c r="L779">
        <v>1316754000</v>
      </c>
      <c r="M779" s="10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48"/>
        <v>788</v>
      </c>
      <c r="G780" t="s">
        <v>20</v>
      </c>
      <c r="H780">
        <v>174</v>
      </c>
      <c r="I780" s="7">
        <f t="shared" si="49"/>
        <v>58.87</v>
      </c>
      <c r="J780" t="s">
        <v>98</v>
      </c>
      <c r="K780" t="s">
        <v>99</v>
      </c>
      <c r="L780">
        <v>1313211600</v>
      </c>
      <c r="M780" s="10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48"/>
        <v>80</v>
      </c>
      <c r="G781" t="s">
        <v>14</v>
      </c>
      <c r="H781">
        <v>831</v>
      </c>
      <c r="I781" s="7">
        <f t="shared" si="49"/>
        <v>105.05</v>
      </c>
      <c r="J781" t="s">
        <v>21</v>
      </c>
      <c r="K781" t="s">
        <v>22</v>
      </c>
      <c r="L781">
        <v>1439528400</v>
      </c>
      <c r="M781" s="10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48"/>
        <v>106</v>
      </c>
      <c r="G782" t="s">
        <v>20</v>
      </c>
      <c r="H782">
        <v>164</v>
      </c>
      <c r="I782" s="7">
        <f t="shared" si="49"/>
        <v>33.049999999999997</v>
      </c>
      <c r="J782" t="s">
        <v>21</v>
      </c>
      <c r="K782" t="s">
        <v>22</v>
      </c>
      <c r="L782">
        <v>1469163600</v>
      </c>
      <c r="M782" s="10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48"/>
        <v>51</v>
      </c>
      <c r="G783" t="s">
        <v>74</v>
      </c>
      <c r="H783">
        <v>56</v>
      </c>
      <c r="I783" s="7">
        <f t="shared" si="49"/>
        <v>78.819999999999993</v>
      </c>
      <c r="J783" t="s">
        <v>98</v>
      </c>
      <c r="K783" t="s">
        <v>99</v>
      </c>
      <c r="L783">
        <v>1288501200</v>
      </c>
      <c r="M783" s="10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48"/>
        <v>215</v>
      </c>
      <c r="G784" t="s">
        <v>20</v>
      </c>
      <c r="H784">
        <v>161</v>
      </c>
      <c r="I784" s="7">
        <f t="shared" si="49"/>
        <v>68.2</v>
      </c>
      <c r="J784" t="s">
        <v>21</v>
      </c>
      <c r="K784" t="s">
        <v>22</v>
      </c>
      <c r="L784">
        <v>1298959200</v>
      </c>
      <c r="M784" s="10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48"/>
        <v>141</v>
      </c>
      <c r="G785" t="s">
        <v>20</v>
      </c>
      <c r="H785">
        <v>138</v>
      </c>
      <c r="I785" s="7">
        <f t="shared" si="49"/>
        <v>75.73</v>
      </c>
      <c r="J785" t="s">
        <v>21</v>
      </c>
      <c r="K785" t="s">
        <v>22</v>
      </c>
      <c r="L785">
        <v>1387260000</v>
      </c>
      <c r="M785" s="10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48"/>
        <v>115</v>
      </c>
      <c r="G786" t="s">
        <v>20</v>
      </c>
      <c r="H786">
        <v>3308</v>
      </c>
      <c r="I786" s="7">
        <f t="shared" si="49"/>
        <v>31</v>
      </c>
      <c r="J786" t="s">
        <v>21</v>
      </c>
      <c r="K786" t="s">
        <v>22</v>
      </c>
      <c r="L786">
        <v>1457244000</v>
      </c>
      <c r="M786" s="10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48"/>
        <v>193</v>
      </c>
      <c r="G787" t="s">
        <v>20</v>
      </c>
      <c r="H787">
        <v>127</v>
      </c>
      <c r="I787" s="7">
        <f t="shared" si="49"/>
        <v>101.88</v>
      </c>
      <c r="J787" t="s">
        <v>26</v>
      </c>
      <c r="K787" t="s">
        <v>27</v>
      </c>
      <c r="L787">
        <v>1556341200</v>
      </c>
      <c r="M787" s="10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48"/>
        <v>730</v>
      </c>
      <c r="G788" t="s">
        <v>20</v>
      </c>
      <c r="H788">
        <v>207</v>
      </c>
      <c r="I788" s="7">
        <f t="shared" si="49"/>
        <v>52.88</v>
      </c>
      <c r="J788" t="s">
        <v>107</v>
      </c>
      <c r="K788" t="s">
        <v>108</v>
      </c>
      <c r="L788">
        <v>1522126800</v>
      </c>
      <c r="M788" s="10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48"/>
        <v>100</v>
      </c>
      <c r="G789" t="s">
        <v>14</v>
      </c>
      <c r="H789">
        <v>859</v>
      </c>
      <c r="I789" s="7">
        <f t="shared" si="49"/>
        <v>71.010000000000005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48"/>
        <v>88</v>
      </c>
      <c r="G790" t="s">
        <v>47</v>
      </c>
      <c r="H790">
        <v>31</v>
      </c>
      <c r="I790" s="7">
        <f t="shared" si="49"/>
        <v>102.39</v>
      </c>
      <c r="J790" t="s">
        <v>21</v>
      </c>
      <c r="K790" t="s">
        <v>22</v>
      </c>
      <c r="L790">
        <v>1350709200</v>
      </c>
      <c r="M790" s="10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48"/>
        <v>37</v>
      </c>
      <c r="G791" t="s">
        <v>14</v>
      </c>
      <c r="H791">
        <v>45</v>
      </c>
      <c r="I791" s="7">
        <f t="shared" si="49"/>
        <v>74.47</v>
      </c>
      <c r="J791" t="s">
        <v>21</v>
      </c>
      <c r="K791" t="s">
        <v>22</v>
      </c>
      <c r="L791">
        <v>1401166800</v>
      </c>
      <c r="M791" s="10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48"/>
        <v>31</v>
      </c>
      <c r="G792" t="s">
        <v>74</v>
      </c>
      <c r="H792">
        <v>1113</v>
      </c>
      <c r="I792" s="7">
        <f t="shared" si="49"/>
        <v>51.01</v>
      </c>
      <c r="J792" t="s">
        <v>21</v>
      </c>
      <c r="K792" t="s">
        <v>22</v>
      </c>
      <c r="L792">
        <v>1266127200</v>
      </c>
      <c r="M792" s="10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48"/>
        <v>26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 s="10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48"/>
        <v>34</v>
      </c>
      <c r="G794" t="s">
        <v>14</v>
      </c>
      <c r="H794">
        <v>7</v>
      </c>
      <c r="I794" s="7">
        <f t="shared" si="49"/>
        <v>97.14</v>
      </c>
      <c r="J794" t="s">
        <v>21</v>
      </c>
      <c r="K794" t="s">
        <v>22</v>
      </c>
      <c r="L794">
        <v>1372222800</v>
      </c>
      <c r="M794" s="10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48"/>
        <v>1186</v>
      </c>
      <c r="G795" t="s">
        <v>20</v>
      </c>
      <c r="H795">
        <v>181</v>
      </c>
      <c r="I795" s="7">
        <f t="shared" si="49"/>
        <v>72.069999999999993</v>
      </c>
      <c r="J795" t="s">
        <v>98</v>
      </c>
      <c r="K795" t="s">
        <v>99</v>
      </c>
      <c r="L795">
        <v>1372136400</v>
      </c>
      <c r="M795" s="10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48"/>
        <v>125</v>
      </c>
      <c r="G796" t="s">
        <v>20</v>
      </c>
      <c r="H796">
        <v>110</v>
      </c>
      <c r="I796" s="7">
        <f t="shared" si="49"/>
        <v>75.239999999999995</v>
      </c>
      <c r="J796" t="s">
        <v>21</v>
      </c>
      <c r="K796" t="s">
        <v>22</v>
      </c>
      <c r="L796">
        <v>1513922400</v>
      </c>
      <c r="M796" s="10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48"/>
        <v>14</v>
      </c>
      <c r="G797" t="s">
        <v>14</v>
      </c>
      <c r="H797">
        <v>31</v>
      </c>
      <c r="I797" s="7">
        <f t="shared" si="49"/>
        <v>32.97</v>
      </c>
      <c r="J797" t="s">
        <v>21</v>
      </c>
      <c r="K797" t="s">
        <v>22</v>
      </c>
      <c r="L797">
        <v>1477976400</v>
      </c>
      <c r="M797" s="10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48"/>
        <v>55</v>
      </c>
      <c r="G798" t="s">
        <v>14</v>
      </c>
      <c r="H798">
        <v>78</v>
      </c>
      <c r="I798" s="7">
        <f t="shared" si="49"/>
        <v>54.81</v>
      </c>
      <c r="J798" t="s">
        <v>21</v>
      </c>
      <c r="K798" t="s">
        <v>22</v>
      </c>
      <c r="L798">
        <v>1407474000</v>
      </c>
      <c r="M798" s="10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48"/>
        <v>110</v>
      </c>
      <c r="G799" t="s">
        <v>20</v>
      </c>
      <c r="H799">
        <v>185</v>
      </c>
      <c r="I799" s="7">
        <f t="shared" si="49"/>
        <v>45.04</v>
      </c>
      <c r="J799" t="s">
        <v>21</v>
      </c>
      <c r="K799" t="s">
        <v>22</v>
      </c>
      <c r="L799">
        <v>1546149600</v>
      </c>
      <c r="M799" s="10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48"/>
        <v>188</v>
      </c>
      <c r="G800" t="s">
        <v>20</v>
      </c>
      <c r="H800">
        <v>121</v>
      </c>
      <c r="I800" s="7">
        <f t="shared" si="49"/>
        <v>52.96</v>
      </c>
      <c r="J800" t="s">
        <v>21</v>
      </c>
      <c r="K800" t="s">
        <v>22</v>
      </c>
      <c r="L800">
        <v>1338440400</v>
      </c>
      <c r="M800" s="10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48"/>
        <v>87</v>
      </c>
      <c r="G801" t="s">
        <v>14</v>
      </c>
      <c r="H801">
        <v>1225</v>
      </c>
      <c r="I801" s="7">
        <f t="shared" si="49"/>
        <v>60.02</v>
      </c>
      <c r="J801" t="s">
        <v>40</v>
      </c>
      <c r="K801" t="s">
        <v>41</v>
      </c>
      <c r="L801">
        <v>1454133600</v>
      </c>
      <c r="M801" s="10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48"/>
        <v>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 s="10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48"/>
        <v>203</v>
      </c>
      <c r="G803" t="s">
        <v>20</v>
      </c>
      <c r="H803">
        <v>106</v>
      </c>
      <c r="I803" s="7">
        <f t="shared" si="49"/>
        <v>44.03</v>
      </c>
      <c r="J803" t="s">
        <v>21</v>
      </c>
      <c r="K803" t="s">
        <v>22</v>
      </c>
      <c r="L803">
        <v>1577772000</v>
      </c>
      <c r="M803" s="10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48"/>
        <v>197</v>
      </c>
      <c r="G804" t="s">
        <v>20</v>
      </c>
      <c r="H804">
        <v>142</v>
      </c>
      <c r="I804" s="7">
        <f t="shared" si="49"/>
        <v>86.03</v>
      </c>
      <c r="J804" t="s">
        <v>21</v>
      </c>
      <c r="K804" t="s">
        <v>22</v>
      </c>
      <c r="L804">
        <v>1562216400</v>
      </c>
      <c r="M804" s="10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48"/>
        <v>107</v>
      </c>
      <c r="G805" t="s">
        <v>20</v>
      </c>
      <c r="H805">
        <v>233</v>
      </c>
      <c r="I805" s="7">
        <f t="shared" si="49"/>
        <v>28.01</v>
      </c>
      <c r="J805" t="s">
        <v>21</v>
      </c>
      <c r="K805" t="s">
        <v>22</v>
      </c>
      <c r="L805">
        <v>1548568800</v>
      </c>
      <c r="M805" s="10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48"/>
        <v>269</v>
      </c>
      <c r="G806" t="s">
        <v>20</v>
      </c>
      <c r="H806">
        <v>218</v>
      </c>
      <c r="I806" s="7">
        <f t="shared" si="49"/>
        <v>32.049999999999997</v>
      </c>
      <c r="J806" t="s">
        <v>21</v>
      </c>
      <c r="K806" t="s">
        <v>22</v>
      </c>
      <c r="L806">
        <v>1514872800</v>
      </c>
      <c r="M806" s="10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48"/>
        <v>51</v>
      </c>
      <c r="G807" t="s">
        <v>14</v>
      </c>
      <c r="H807">
        <v>67</v>
      </c>
      <c r="I807" s="7">
        <f t="shared" si="49"/>
        <v>73.61</v>
      </c>
      <c r="J807" t="s">
        <v>26</v>
      </c>
      <c r="K807" t="s">
        <v>27</v>
      </c>
      <c r="L807">
        <v>1416031200</v>
      </c>
      <c r="M807" s="10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48"/>
        <v>1180</v>
      </c>
      <c r="G808" t="s">
        <v>20</v>
      </c>
      <c r="H808">
        <v>76</v>
      </c>
      <c r="I808" s="7">
        <f t="shared" si="49"/>
        <v>108.71</v>
      </c>
      <c r="J808" t="s">
        <v>21</v>
      </c>
      <c r="K808" t="s">
        <v>22</v>
      </c>
      <c r="L808">
        <v>1330927200</v>
      </c>
      <c r="M808" s="10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48"/>
        <v>264</v>
      </c>
      <c r="G809" t="s">
        <v>20</v>
      </c>
      <c r="H809">
        <v>43</v>
      </c>
      <c r="I809" s="7">
        <f t="shared" si="49"/>
        <v>42.98</v>
      </c>
      <c r="J809" t="s">
        <v>21</v>
      </c>
      <c r="K809" t="s">
        <v>22</v>
      </c>
      <c r="L809">
        <v>1571115600</v>
      </c>
      <c r="M809" s="10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48"/>
        <v>30</v>
      </c>
      <c r="G810" t="s">
        <v>14</v>
      </c>
      <c r="H810">
        <v>19</v>
      </c>
      <c r="I810" s="7">
        <f t="shared" si="49"/>
        <v>83.32</v>
      </c>
      <c r="J810" t="s">
        <v>21</v>
      </c>
      <c r="K810" t="s">
        <v>22</v>
      </c>
      <c r="L810">
        <v>1463461200</v>
      </c>
      <c r="M810" s="10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48"/>
        <v>63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 s="10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48"/>
        <v>193</v>
      </c>
      <c r="G812" t="s">
        <v>20</v>
      </c>
      <c r="H812">
        <v>221</v>
      </c>
      <c r="I812" s="7">
        <f t="shared" si="49"/>
        <v>55.93</v>
      </c>
      <c r="J812" t="s">
        <v>21</v>
      </c>
      <c r="K812" t="s">
        <v>22</v>
      </c>
      <c r="L812">
        <v>1511848800</v>
      </c>
      <c r="M812" s="10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48"/>
        <v>77</v>
      </c>
      <c r="G813" t="s">
        <v>14</v>
      </c>
      <c r="H813">
        <v>679</v>
      </c>
      <c r="I813" s="7">
        <f t="shared" si="49"/>
        <v>105.04</v>
      </c>
      <c r="J813" t="s">
        <v>21</v>
      </c>
      <c r="K813" t="s">
        <v>22</v>
      </c>
      <c r="L813">
        <v>1452319200</v>
      </c>
      <c r="M813" s="10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48"/>
        <v>226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48"/>
        <v>239</v>
      </c>
      <c r="G815" t="s">
        <v>20</v>
      </c>
      <c r="H815">
        <v>68</v>
      </c>
      <c r="I815" s="7">
        <f t="shared" si="49"/>
        <v>112.66</v>
      </c>
      <c r="J815" t="s">
        <v>21</v>
      </c>
      <c r="K815" t="s">
        <v>22</v>
      </c>
      <c r="L815">
        <v>1346043600</v>
      </c>
      <c r="M815" s="10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48"/>
        <v>92</v>
      </c>
      <c r="G816" t="s">
        <v>14</v>
      </c>
      <c r="H816">
        <v>36</v>
      </c>
      <c r="I816" s="7">
        <f t="shared" si="49"/>
        <v>81.94</v>
      </c>
      <c r="J816" t="s">
        <v>36</v>
      </c>
      <c r="K816" t="s">
        <v>37</v>
      </c>
      <c r="L816">
        <v>1464325200</v>
      </c>
      <c r="M816" s="10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48"/>
        <v>130</v>
      </c>
      <c r="G817" t="s">
        <v>20</v>
      </c>
      <c r="H817">
        <v>183</v>
      </c>
      <c r="I817" s="7">
        <f t="shared" si="49"/>
        <v>64.05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48"/>
        <v>615</v>
      </c>
      <c r="G818" t="s">
        <v>20</v>
      </c>
      <c r="H818">
        <v>133</v>
      </c>
      <c r="I818" s="7">
        <f t="shared" si="49"/>
        <v>106.39</v>
      </c>
      <c r="J818" t="s">
        <v>21</v>
      </c>
      <c r="K818" t="s">
        <v>22</v>
      </c>
      <c r="L818">
        <v>1392012000</v>
      </c>
      <c r="M818" s="10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48"/>
        <v>369</v>
      </c>
      <c r="G819" t="s">
        <v>20</v>
      </c>
      <c r="H819">
        <v>2489</v>
      </c>
      <c r="I819" s="7">
        <f t="shared" si="49"/>
        <v>76.010000000000005</v>
      </c>
      <c r="J819" t="s">
        <v>107</v>
      </c>
      <c r="K819" t="s">
        <v>108</v>
      </c>
      <c r="L819">
        <v>1556946000</v>
      </c>
      <c r="M819" s="10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48"/>
        <v>1095</v>
      </c>
      <c r="G820" t="s">
        <v>20</v>
      </c>
      <c r="H820">
        <v>69</v>
      </c>
      <c r="I820" s="7">
        <f t="shared" si="49"/>
        <v>111.07</v>
      </c>
      <c r="J820" t="s">
        <v>21</v>
      </c>
      <c r="K820" t="s">
        <v>22</v>
      </c>
      <c r="L820">
        <v>1548050400</v>
      </c>
      <c r="M820" s="10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48"/>
        <v>51</v>
      </c>
      <c r="G821" t="s">
        <v>14</v>
      </c>
      <c r="H821">
        <v>47</v>
      </c>
      <c r="I821" s="7">
        <f t="shared" si="49"/>
        <v>95.94</v>
      </c>
      <c r="J821" t="s">
        <v>21</v>
      </c>
      <c r="K821" t="s">
        <v>22</v>
      </c>
      <c r="L821">
        <v>1353736800</v>
      </c>
      <c r="M821" s="10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48"/>
        <v>801</v>
      </c>
      <c r="G822" t="s">
        <v>20</v>
      </c>
      <c r="H822">
        <v>279</v>
      </c>
      <c r="I822" s="7">
        <f t="shared" si="49"/>
        <v>43.04</v>
      </c>
      <c r="J822" t="s">
        <v>40</v>
      </c>
      <c r="K822" t="s">
        <v>41</v>
      </c>
      <c r="L822">
        <v>1532840400</v>
      </c>
      <c r="M822" s="10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48"/>
        <v>291</v>
      </c>
      <c r="G823" t="s">
        <v>20</v>
      </c>
      <c r="H823">
        <v>210</v>
      </c>
      <c r="I823" s="7">
        <f t="shared" si="49"/>
        <v>67.97</v>
      </c>
      <c r="J823" t="s">
        <v>21</v>
      </c>
      <c r="K823" t="s">
        <v>22</v>
      </c>
      <c r="L823">
        <v>1488261600</v>
      </c>
      <c r="M823" s="10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48"/>
        <v>350</v>
      </c>
      <c r="G824" t="s">
        <v>20</v>
      </c>
      <c r="H824">
        <v>2100</v>
      </c>
      <c r="I824" s="7">
        <f t="shared" si="49"/>
        <v>89.99</v>
      </c>
      <c r="J824" t="s">
        <v>21</v>
      </c>
      <c r="K824" t="s">
        <v>22</v>
      </c>
      <c r="L824">
        <v>1393567200</v>
      </c>
      <c r="M824" s="10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48"/>
        <v>357</v>
      </c>
      <c r="G825" t="s">
        <v>20</v>
      </c>
      <c r="H825">
        <v>252</v>
      </c>
      <c r="I825" s="7">
        <f t="shared" si="49"/>
        <v>58.1</v>
      </c>
      <c r="J825" t="s">
        <v>21</v>
      </c>
      <c r="K825" t="s">
        <v>22</v>
      </c>
      <c r="L825">
        <v>1410325200</v>
      </c>
      <c r="M825" s="10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48"/>
        <v>126</v>
      </c>
      <c r="G826" t="s">
        <v>20</v>
      </c>
      <c r="H826">
        <v>1280</v>
      </c>
      <c r="I826" s="7">
        <f t="shared" si="49"/>
        <v>84</v>
      </c>
      <c r="J826" t="s">
        <v>21</v>
      </c>
      <c r="K826" t="s">
        <v>22</v>
      </c>
      <c r="L826">
        <v>1276923600</v>
      </c>
      <c r="M826" s="10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48"/>
        <v>388</v>
      </c>
      <c r="G827" t="s">
        <v>20</v>
      </c>
      <c r="H827">
        <v>157</v>
      </c>
      <c r="I827" s="7">
        <f t="shared" si="49"/>
        <v>88.85</v>
      </c>
      <c r="J827" t="s">
        <v>40</v>
      </c>
      <c r="K827" t="s">
        <v>41</v>
      </c>
      <c r="L827">
        <v>1500958800</v>
      </c>
      <c r="M827" s="10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48"/>
        <v>457</v>
      </c>
      <c r="G828" t="s">
        <v>20</v>
      </c>
      <c r="H828">
        <v>194</v>
      </c>
      <c r="I828" s="7">
        <f t="shared" si="49"/>
        <v>65.959999999999994</v>
      </c>
      <c r="J828" t="s">
        <v>21</v>
      </c>
      <c r="K828" t="s">
        <v>22</v>
      </c>
      <c r="L828">
        <v>1292220000</v>
      </c>
      <c r="M828" s="10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48"/>
        <v>267</v>
      </c>
      <c r="G829" t="s">
        <v>20</v>
      </c>
      <c r="H829">
        <v>82</v>
      </c>
      <c r="I829" s="7">
        <f t="shared" si="49"/>
        <v>74.8</v>
      </c>
      <c r="J829" t="s">
        <v>26</v>
      </c>
      <c r="K829" t="s">
        <v>27</v>
      </c>
      <c r="L829">
        <v>1304398800</v>
      </c>
      <c r="M829" s="10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48"/>
        <v>69</v>
      </c>
      <c r="G830" t="s">
        <v>14</v>
      </c>
      <c r="H830">
        <v>70</v>
      </c>
      <c r="I830" s="7">
        <f t="shared" si="49"/>
        <v>69.989999999999995</v>
      </c>
      <c r="J830" t="s">
        <v>21</v>
      </c>
      <c r="K830" t="s">
        <v>22</v>
      </c>
      <c r="L830">
        <v>1535432400</v>
      </c>
      <c r="M830" s="10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48"/>
        <v>51</v>
      </c>
      <c r="G831" t="s">
        <v>14</v>
      </c>
      <c r="H831">
        <v>154</v>
      </c>
      <c r="I831" s="7">
        <f t="shared" si="49"/>
        <v>32.01</v>
      </c>
      <c r="J831" t="s">
        <v>21</v>
      </c>
      <c r="K831" t="s">
        <v>22</v>
      </c>
      <c r="L831">
        <v>1433826000</v>
      </c>
      <c r="M831" s="10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48"/>
        <v>1</v>
      </c>
      <c r="G832" t="s">
        <v>14</v>
      </c>
      <c r="H832">
        <v>22</v>
      </c>
      <c r="I832" s="7">
        <f t="shared" si="49"/>
        <v>64.73</v>
      </c>
      <c r="J832" t="s">
        <v>21</v>
      </c>
      <c r="K832" t="s">
        <v>22</v>
      </c>
      <c r="L832">
        <v>1514959200</v>
      </c>
      <c r="M832" s="10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48"/>
        <v>109</v>
      </c>
      <c r="G833" t="s">
        <v>20</v>
      </c>
      <c r="H833">
        <v>4233</v>
      </c>
      <c r="I833" s="7">
        <f t="shared" si="49"/>
        <v>25</v>
      </c>
      <c r="J833" t="s">
        <v>21</v>
      </c>
      <c r="K833" t="s">
        <v>22</v>
      </c>
      <c r="L833">
        <v>1332738000</v>
      </c>
      <c r="M833" s="10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48"/>
        <v>315</v>
      </c>
      <c r="G834" t="s">
        <v>20</v>
      </c>
      <c r="H834">
        <v>1297</v>
      </c>
      <c r="I834" s="7">
        <f t="shared" si="49"/>
        <v>104.98</v>
      </c>
      <c r="J834" t="s">
        <v>36</v>
      </c>
      <c r="K834" t="s">
        <v>37</v>
      </c>
      <c r="L834">
        <v>1445490000</v>
      </c>
      <c r="M834" s="10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52">ROUND((E835/D835)*100,0)</f>
        <v>158</v>
      </c>
      <c r="G835" t="s">
        <v>20</v>
      </c>
      <c r="H835">
        <v>165</v>
      </c>
      <c r="I835" s="7">
        <f t="shared" ref="I835:I898" si="53">IF(H835=0,0,ROUND(E835/H835,2))</f>
        <v>64.989999999999995</v>
      </c>
      <c r="J835" t="s">
        <v>36</v>
      </c>
      <c r="K835" t="s">
        <v>37</v>
      </c>
      <c r="L835">
        <v>1297663200</v>
      </c>
      <c r="M835" s="10">
        <f t="shared" ref="M835:M898" si="54">DATE(1970,1,1)+(L835/86400)</f>
        <v>40588.25</v>
      </c>
      <c r="N835">
        <v>1298613600</v>
      </c>
      <c r="O835" s="10">
        <f t="shared" ref="O835:O898" si="55">DATE(1970,1,1)+(N835/86400)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52"/>
        <v>154</v>
      </c>
      <c r="G836" t="s">
        <v>20</v>
      </c>
      <c r="H836">
        <v>119</v>
      </c>
      <c r="I836" s="7">
        <f t="shared" si="53"/>
        <v>94.35</v>
      </c>
      <c r="J836" t="s">
        <v>21</v>
      </c>
      <c r="K836" t="s">
        <v>22</v>
      </c>
      <c r="L836">
        <v>1371963600</v>
      </c>
      <c r="M836" s="10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2"/>
        <v>90</v>
      </c>
      <c r="G837" t="s">
        <v>14</v>
      </c>
      <c r="H837">
        <v>1758</v>
      </c>
      <c r="I837" s="7">
        <f t="shared" si="53"/>
        <v>44</v>
      </c>
      <c r="J837" t="s">
        <v>21</v>
      </c>
      <c r="K837" t="s">
        <v>22</v>
      </c>
      <c r="L837">
        <v>1425103200</v>
      </c>
      <c r="M837" s="10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2"/>
        <v>75</v>
      </c>
      <c r="G838" t="s">
        <v>14</v>
      </c>
      <c r="H838">
        <v>94</v>
      </c>
      <c r="I838" s="7">
        <f t="shared" si="53"/>
        <v>64.739999999999995</v>
      </c>
      <c r="J838" t="s">
        <v>21</v>
      </c>
      <c r="K838" t="s">
        <v>22</v>
      </c>
      <c r="L838">
        <v>1265349600</v>
      </c>
      <c r="M838" s="10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2"/>
        <v>853</v>
      </c>
      <c r="G839" t="s">
        <v>20</v>
      </c>
      <c r="H839">
        <v>1797</v>
      </c>
      <c r="I839" s="7">
        <f t="shared" si="53"/>
        <v>84.01</v>
      </c>
      <c r="J839" t="s">
        <v>21</v>
      </c>
      <c r="K839" t="s">
        <v>22</v>
      </c>
      <c r="L839">
        <v>1301202000</v>
      </c>
      <c r="M839" s="10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2"/>
        <v>139</v>
      </c>
      <c r="G840" t="s">
        <v>20</v>
      </c>
      <c r="H840">
        <v>261</v>
      </c>
      <c r="I840" s="7">
        <f t="shared" si="53"/>
        <v>34.06</v>
      </c>
      <c r="J840" t="s">
        <v>21</v>
      </c>
      <c r="K840" t="s">
        <v>22</v>
      </c>
      <c r="L840">
        <v>1538024400</v>
      </c>
      <c r="M840" s="10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2"/>
        <v>190</v>
      </c>
      <c r="G841" t="s">
        <v>20</v>
      </c>
      <c r="H841">
        <v>157</v>
      </c>
      <c r="I841" s="7">
        <f t="shared" si="53"/>
        <v>93.27</v>
      </c>
      <c r="J841" t="s">
        <v>21</v>
      </c>
      <c r="K841" t="s">
        <v>22</v>
      </c>
      <c r="L841">
        <v>1395032400</v>
      </c>
      <c r="M841" s="10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2"/>
        <v>100</v>
      </c>
      <c r="G842" t="s">
        <v>20</v>
      </c>
      <c r="H842">
        <v>3533</v>
      </c>
      <c r="I842" s="7">
        <f t="shared" si="53"/>
        <v>33</v>
      </c>
      <c r="J842" t="s">
        <v>21</v>
      </c>
      <c r="K842" t="s">
        <v>22</v>
      </c>
      <c r="L842">
        <v>1405486800</v>
      </c>
      <c r="M842" s="10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2"/>
        <v>143</v>
      </c>
      <c r="G843" t="s">
        <v>20</v>
      </c>
      <c r="H843">
        <v>155</v>
      </c>
      <c r="I843" s="7">
        <f t="shared" si="53"/>
        <v>83.81</v>
      </c>
      <c r="J843" t="s">
        <v>21</v>
      </c>
      <c r="K843" t="s">
        <v>22</v>
      </c>
      <c r="L843">
        <v>1455861600</v>
      </c>
      <c r="M843" s="10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2"/>
        <v>563</v>
      </c>
      <c r="G844" t="s">
        <v>20</v>
      </c>
      <c r="H844">
        <v>132</v>
      </c>
      <c r="I844" s="7">
        <f t="shared" si="53"/>
        <v>63.99</v>
      </c>
      <c r="J844" t="s">
        <v>107</v>
      </c>
      <c r="K844" t="s">
        <v>108</v>
      </c>
      <c r="L844">
        <v>1529038800</v>
      </c>
      <c r="M844" s="10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2"/>
        <v>31</v>
      </c>
      <c r="G845" t="s">
        <v>14</v>
      </c>
      <c r="H845">
        <v>33</v>
      </c>
      <c r="I845" s="7">
        <f t="shared" si="53"/>
        <v>81.91</v>
      </c>
      <c r="J845" t="s">
        <v>21</v>
      </c>
      <c r="K845" t="s">
        <v>22</v>
      </c>
      <c r="L845">
        <v>1535259600</v>
      </c>
      <c r="M845" s="10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2"/>
        <v>99</v>
      </c>
      <c r="G846" t="s">
        <v>74</v>
      </c>
      <c r="H846">
        <v>94</v>
      </c>
      <c r="I846" s="7">
        <f t="shared" si="53"/>
        <v>93.05</v>
      </c>
      <c r="J846" t="s">
        <v>21</v>
      </c>
      <c r="K846" t="s">
        <v>22</v>
      </c>
      <c r="L846">
        <v>1327212000</v>
      </c>
      <c r="M846" s="10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2"/>
        <v>198</v>
      </c>
      <c r="G847" t="s">
        <v>20</v>
      </c>
      <c r="H847">
        <v>1354</v>
      </c>
      <c r="I847" s="7">
        <f t="shared" si="53"/>
        <v>101.98</v>
      </c>
      <c r="J847" t="s">
        <v>40</v>
      </c>
      <c r="K847" t="s">
        <v>41</v>
      </c>
      <c r="L847">
        <v>1526360400</v>
      </c>
      <c r="M847" s="10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2"/>
        <v>509</v>
      </c>
      <c r="G848" t="s">
        <v>20</v>
      </c>
      <c r="H848">
        <v>48</v>
      </c>
      <c r="I848" s="7">
        <f t="shared" si="53"/>
        <v>105.94</v>
      </c>
      <c r="J848" t="s">
        <v>21</v>
      </c>
      <c r="K848" t="s">
        <v>22</v>
      </c>
      <c r="L848">
        <v>1532149200</v>
      </c>
      <c r="M848" s="10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2"/>
        <v>238</v>
      </c>
      <c r="G849" t="s">
        <v>20</v>
      </c>
      <c r="H849">
        <v>110</v>
      </c>
      <c r="I849" s="7">
        <f t="shared" si="53"/>
        <v>101.58</v>
      </c>
      <c r="J849" t="s">
        <v>21</v>
      </c>
      <c r="K849" t="s">
        <v>22</v>
      </c>
      <c r="L849">
        <v>1515304800</v>
      </c>
      <c r="M849" s="10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2"/>
        <v>338</v>
      </c>
      <c r="G850" t="s">
        <v>20</v>
      </c>
      <c r="H850">
        <v>172</v>
      </c>
      <c r="I850" s="7">
        <f t="shared" si="53"/>
        <v>62.97</v>
      </c>
      <c r="J850" t="s">
        <v>21</v>
      </c>
      <c r="K850" t="s">
        <v>22</v>
      </c>
      <c r="L850">
        <v>1276318800</v>
      </c>
      <c r="M850" s="10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2"/>
        <v>133</v>
      </c>
      <c r="G851" t="s">
        <v>20</v>
      </c>
      <c r="H851">
        <v>307</v>
      </c>
      <c r="I851" s="7">
        <f t="shared" si="53"/>
        <v>29.05</v>
      </c>
      <c r="J851" t="s">
        <v>21</v>
      </c>
      <c r="K851" t="s">
        <v>22</v>
      </c>
      <c r="L851">
        <v>1328767200</v>
      </c>
      <c r="M851" s="10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2"/>
        <v>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 s="10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2"/>
        <v>208</v>
      </c>
      <c r="G853" t="s">
        <v>20</v>
      </c>
      <c r="H853">
        <v>160</v>
      </c>
      <c r="I853" s="7">
        <f t="shared" si="53"/>
        <v>77.930000000000007</v>
      </c>
      <c r="J853" t="s">
        <v>21</v>
      </c>
      <c r="K853" t="s">
        <v>22</v>
      </c>
      <c r="L853">
        <v>1335934800</v>
      </c>
      <c r="M853" s="10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2"/>
        <v>51</v>
      </c>
      <c r="G854" t="s">
        <v>14</v>
      </c>
      <c r="H854">
        <v>31</v>
      </c>
      <c r="I854" s="7">
        <f t="shared" si="53"/>
        <v>80.81</v>
      </c>
      <c r="J854" t="s">
        <v>21</v>
      </c>
      <c r="K854" t="s">
        <v>22</v>
      </c>
      <c r="L854">
        <v>1310792400</v>
      </c>
      <c r="M854" s="10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2"/>
        <v>652</v>
      </c>
      <c r="G855" t="s">
        <v>20</v>
      </c>
      <c r="H855">
        <v>1467</v>
      </c>
      <c r="I855" s="7">
        <f t="shared" si="53"/>
        <v>76.010000000000005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2"/>
        <v>114</v>
      </c>
      <c r="G856" t="s">
        <v>20</v>
      </c>
      <c r="H856">
        <v>2662</v>
      </c>
      <c r="I856" s="7">
        <f t="shared" si="53"/>
        <v>72.989999999999995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2"/>
        <v>102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 s="10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2"/>
        <v>357</v>
      </c>
      <c r="G858" t="s">
        <v>20</v>
      </c>
      <c r="H858">
        <v>158</v>
      </c>
      <c r="I858" s="7">
        <f t="shared" si="53"/>
        <v>54.16</v>
      </c>
      <c r="J858" t="s">
        <v>21</v>
      </c>
      <c r="K858" t="s">
        <v>22</v>
      </c>
      <c r="L858">
        <v>1335243600</v>
      </c>
      <c r="M858" s="10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2"/>
        <v>140</v>
      </c>
      <c r="G859" t="s">
        <v>20</v>
      </c>
      <c r="H859">
        <v>225</v>
      </c>
      <c r="I859" s="7">
        <f t="shared" si="53"/>
        <v>32.950000000000003</v>
      </c>
      <c r="J859" t="s">
        <v>98</v>
      </c>
      <c r="K859" t="s">
        <v>99</v>
      </c>
      <c r="L859">
        <v>1328421600</v>
      </c>
      <c r="M859" s="10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2"/>
        <v>69</v>
      </c>
      <c r="G860" t="s">
        <v>14</v>
      </c>
      <c r="H860">
        <v>35</v>
      </c>
      <c r="I860" s="7">
        <f t="shared" si="53"/>
        <v>79.37</v>
      </c>
      <c r="J860" t="s">
        <v>21</v>
      </c>
      <c r="K860" t="s">
        <v>22</v>
      </c>
      <c r="L860">
        <v>1524286800</v>
      </c>
      <c r="M860" s="10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2"/>
        <v>36</v>
      </c>
      <c r="G861" t="s">
        <v>14</v>
      </c>
      <c r="H861">
        <v>63</v>
      </c>
      <c r="I861" s="7">
        <f t="shared" si="53"/>
        <v>41.17</v>
      </c>
      <c r="J861" t="s">
        <v>21</v>
      </c>
      <c r="K861" t="s">
        <v>22</v>
      </c>
      <c r="L861">
        <v>1362117600</v>
      </c>
      <c r="M861" s="10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2"/>
        <v>252</v>
      </c>
      <c r="G862" t="s">
        <v>20</v>
      </c>
      <c r="H862">
        <v>65</v>
      </c>
      <c r="I862" s="7">
        <f t="shared" si="53"/>
        <v>77.430000000000007</v>
      </c>
      <c r="J862" t="s">
        <v>21</v>
      </c>
      <c r="K862" t="s">
        <v>22</v>
      </c>
      <c r="L862">
        <v>1550556000</v>
      </c>
      <c r="M862" s="10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2"/>
        <v>106</v>
      </c>
      <c r="G863" t="s">
        <v>20</v>
      </c>
      <c r="H863">
        <v>163</v>
      </c>
      <c r="I863" s="7">
        <f t="shared" si="53"/>
        <v>57.16</v>
      </c>
      <c r="J863" t="s">
        <v>21</v>
      </c>
      <c r="K863" t="s">
        <v>22</v>
      </c>
      <c r="L863">
        <v>1269147600</v>
      </c>
      <c r="M863" s="10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2"/>
        <v>187</v>
      </c>
      <c r="G864" t="s">
        <v>20</v>
      </c>
      <c r="H864">
        <v>85</v>
      </c>
      <c r="I864" s="7">
        <f t="shared" si="53"/>
        <v>77.180000000000007</v>
      </c>
      <c r="J864" t="s">
        <v>21</v>
      </c>
      <c r="K864" t="s">
        <v>22</v>
      </c>
      <c r="L864">
        <v>1312174800</v>
      </c>
      <c r="M864" s="10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2"/>
        <v>387</v>
      </c>
      <c r="G865" t="s">
        <v>20</v>
      </c>
      <c r="H865">
        <v>217</v>
      </c>
      <c r="I865" s="7">
        <f t="shared" si="53"/>
        <v>24.95</v>
      </c>
      <c r="J865" t="s">
        <v>21</v>
      </c>
      <c r="K865" t="s">
        <v>22</v>
      </c>
      <c r="L865">
        <v>1434517200</v>
      </c>
      <c r="M865" s="10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2"/>
        <v>347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 s="10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2"/>
        <v>186</v>
      </c>
      <c r="G867" t="s">
        <v>20</v>
      </c>
      <c r="H867">
        <v>3272</v>
      </c>
      <c r="I867" s="7">
        <f t="shared" si="53"/>
        <v>46</v>
      </c>
      <c r="J867" t="s">
        <v>21</v>
      </c>
      <c r="K867" t="s">
        <v>22</v>
      </c>
      <c r="L867">
        <v>1410757200</v>
      </c>
      <c r="M867" s="10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2"/>
        <v>43</v>
      </c>
      <c r="G868" t="s">
        <v>74</v>
      </c>
      <c r="H868">
        <v>898</v>
      </c>
      <c r="I868" s="7">
        <f t="shared" si="53"/>
        <v>88.02</v>
      </c>
      <c r="J868" t="s">
        <v>21</v>
      </c>
      <c r="K868" t="s">
        <v>22</v>
      </c>
      <c r="L868">
        <v>1304830800</v>
      </c>
      <c r="M868" s="10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2"/>
        <v>162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 s="10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2"/>
        <v>185</v>
      </c>
      <c r="G870" t="s">
        <v>20</v>
      </c>
      <c r="H870">
        <v>126</v>
      </c>
      <c r="I870" s="7">
        <f t="shared" si="53"/>
        <v>102.69</v>
      </c>
      <c r="J870" t="s">
        <v>21</v>
      </c>
      <c r="K870" t="s">
        <v>22</v>
      </c>
      <c r="L870">
        <v>1381554000</v>
      </c>
      <c r="M870" s="10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2"/>
        <v>24</v>
      </c>
      <c r="G871" t="s">
        <v>14</v>
      </c>
      <c r="H871">
        <v>526</v>
      </c>
      <c r="I871" s="7">
        <f t="shared" si="53"/>
        <v>72.959999999999994</v>
      </c>
      <c r="J871" t="s">
        <v>21</v>
      </c>
      <c r="K871" t="s">
        <v>22</v>
      </c>
      <c r="L871">
        <v>1277096400</v>
      </c>
      <c r="M871" s="10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2"/>
        <v>90</v>
      </c>
      <c r="G872" t="s">
        <v>14</v>
      </c>
      <c r="H872">
        <v>121</v>
      </c>
      <c r="I872" s="7">
        <f t="shared" si="53"/>
        <v>57.19</v>
      </c>
      <c r="J872" t="s">
        <v>21</v>
      </c>
      <c r="K872" t="s">
        <v>22</v>
      </c>
      <c r="L872">
        <v>1440392400</v>
      </c>
      <c r="M872" s="10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2"/>
        <v>273</v>
      </c>
      <c r="G873" t="s">
        <v>20</v>
      </c>
      <c r="H873">
        <v>2320</v>
      </c>
      <c r="I873" s="7">
        <f t="shared" si="53"/>
        <v>84.01</v>
      </c>
      <c r="J873" t="s">
        <v>21</v>
      </c>
      <c r="K873" t="s">
        <v>22</v>
      </c>
      <c r="L873">
        <v>1509512400</v>
      </c>
      <c r="M873" s="10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2"/>
        <v>170</v>
      </c>
      <c r="G874" t="s">
        <v>20</v>
      </c>
      <c r="H874">
        <v>81</v>
      </c>
      <c r="I874" s="7">
        <f t="shared" si="53"/>
        <v>98.67</v>
      </c>
      <c r="J874" t="s">
        <v>26</v>
      </c>
      <c r="K874" t="s">
        <v>27</v>
      </c>
      <c r="L874">
        <v>1535950800</v>
      </c>
      <c r="M874" s="10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2"/>
        <v>188</v>
      </c>
      <c r="G875" t="s">
        <v>20</v>
      </c>
      <c r="H875">
        <v>1887</v>
      </c>
      <c r="I875" s="7">
        <f t="shared" si="53"/>
        <v>42.01</v>
      </c>
      <c r="J875" t="s">
        <v>21</v>
      </c>
      <c r="K875" t="s">
        <v>22</v>
      </c>
      <c r="L875">
        <v>1389160800</v>
      </c>
      <c r="M875" s="10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2"/>
        <v>347</v>
      </c>
      <c r="G876" t="s">
        <v>20</v>
      </c>
      <c r="H876">
        <v>4358</v>
      </c>
      <c r="I876" s="7">
        <f t="shared" si="53"/>
        <v>32</v>
      </c>
      <c r="J876" t="s">
        <v>21</v>
      </c>
      <c r="K876" t="s">
        <v>22</v>
      </c>
      <c r="L876">
        <v>1271998800</v>
      </c>
      <c r="M876" s="10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2"/>
        <v>69</v>
      </c>
      <c r="G877" t="s">
        <v>14</v>
      </c>
      <c r="H877">
        <v>67</v>
      </c>
      <c r="I877" s="7">
        <f t="shared" si="53"/>
        <v>81.569999999999993</v>
      </c>
      <c r="J877" t="s">
        <v>21</v>
      </c>
      <c r="K877" t="s">
        <v>22</v>
      </c>
      <c r="L877">
        <v>1294898400</v>
      </c>
      <c r="M877" s="10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2"/>
        <v>25</v>
      </c>
      <c r="G878" t="s">
        <v>14</v>
      </c>
      <c r="H878">
        <v>57</v>
      </c>
      <c r="I878" s="7">
        <f t="shared" si="53"/>
        <v>37.04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2"/>
        <v>77</v>
      </c>
      <c r="G879" t="s">
        <v>14</v>
      </c>
      <c r="H879">
        <v>1229</v>
      </c>
      <c r="I879" s="7">
        <f t="shared" si="53"/>
        <v>103.03</v>
      </c>
      <c r="J879" t="s">
        <v>21</v>
      </c>
      <c r="K879" t="s">
        <v>22</v>
      </c>
      <c r="L879">
        <v>1469509200</v>
      </c>
      <c r="M879" s="10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2"/>
        <v>37</v>
      </c>
      <c r="G880" t="s">
        <v>14</v>
      </c>
      <c r="H880">
        <v>12</v>
      </c>
      <c r="I880" s="7">
        <f t="shared" si="53"/>
        <v>84.33</v>
      </c>
      <c r="J880" t="s">
        <v>107</v>
      </c>
      <c r="K880" t="s">
        <v>108</v>
      </c>
      <c r="L880">
        <v>1579068000</v>
      </c>
      <c r="M880" s="10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2"/>
        <v>544</v>
      </c>
      <c r="G881" t="s">
        <v>20</v>
      </c>
      <c r="H881">
        <v>53</v>
      </c>
      <c r="I881" s="7">
        <f t="shared" si="53"/>
        <v>102.6</v>
      </c>
      <c r="J881" t="s">
        <v>21</v>
      </c>
      <c r="K881" t="s">
        <v>22</v>
      </c>
      <c r="L881">
        <v>1487743200</v>
      </c>
      <c r="M881" s="10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2"/>
        <v>229</v>
      </c>
      <c r="G882" t="s">
        <v>20</v>
      </c>
      <c r="H882">
        <v>2414</v>
      </c>
      <c r="I882" s="7">
        <f t="shared" si="53"/>
        <v>79.989999999999995</v>
      </c>
      <c r="J882" t="s">
        <v>21</v>
      </c>
      <c r="K882" t="s">
        <v>22</v>
      </c>
      <c r="L882">
        <v>1563685200</v>
      </c>
      <c r="M882" s="10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2"/>
        <v>39</v>
      </c>
      <c r="G883" t="s">
        <v>14</v>
      </c>
      <c r="H883">
        <v>452</v>
      </c>
      <c r="I883" s="7">
        <f t="shared" si="53"/>
        <v>70.06</v>
      </c>
      <c r="J883" t="s">
        <v>21</v>
      </c>
      <c r="K883" t="s">
        <v>22</v>
      </c>
      <c r="L883">
        <v>1436418000</v>
      </c>
      <c r="M883" s="10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2"/>
        <v>370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 s="10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2"/>
        <v>238</v>
      </c>
      <c r="G885" t="s">
        <v>20</v>
      </c>
      <c r="H885">
        <v>193</v>
      </c>
      <c r="I885" s="7">
        <f t="shared" si="53"/>
        <v>41.91</v>
      </c>
      <c r="J885" t="s">
        <v>21</v>
      </c>
      <c r="K885" t="s">
        <v>22</v>
      </c>
      <c r="L885">
        <v>1274763600</v>
      </c>
      <c r="M885" s="10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2"/>
        <v>64</v>
      </c>
      <c r="G886" t="s">
        <v>14</v>
      </c>
      <c r="H886">
        <v>1886</v>
      </c>
      <c r="I886" s="7">
        <f t="shared" si="53"/>
        <v>57.99</v>
      </c>
      <c r="J886" t="s">
        <v>21</v>
      </c>
      <c r="K886" t="s">
        <v>22</v>
      </c>
      <c r="L886">
        <v>1399179600</v>
      </c>
      <c r="M886" s="10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2"/>
        <v>118</v>
      </c>
      <c r="G887" t="s">
        <v>20</v>
      </c>
      <c r="H887">
        <v>52</v>
      </c>
      <c r="I887" s="7">
        <f t="shared" si="53"/>
        <v>40.94</v>
      </c>
      <c r="J887" t="s">
        <v>21</v>
      </c>
      <c r="K887" t="s">
        <v>22</v>
      </c>
      <c r="L887">
        <v>1275800400</v>
      </c>
      <c r="M887" s="10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2"/>
        <v>85</v>
      </c>
      <c r="G888" t="s">
        <v>14</v>
      </c>
      <c r="H888">
        <v>1825</v>
      </c>
      <c r="I888" s="7">
        <f t="shared" si="53"/>
        <v>70</v>
      </c>
      <c r="J888" t="s">
        <v>21</v>
      </c>
      <c r="K888" t="s">
        <v>22</v>
      </c>
      <c r="L888">
        <v>1282798800</v>
      </c>
      <c r="M888" s="10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2"/>
        <v>29</v>
      </c>
      <c r="G889" t="s">
        <v>14</v>
      </c>
      <c r="H889">
        <v>31</v>
      </c>
      <c r="I889" s="7">
        <f t="shared" si="53"/>
        <v>73.84</v>
      </c>
      <c r="J889" t="s">
        <v>21</v>
      </c>
      <c r="K889" t="s">
        <v>22</v>
      </c>
      <c r="L889">
        <v>1437109200</v>
      </c>
      <c r="M889" s="10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2"/>
        <v>210</v>
      </c>
      <c r="G890" t="s">
        <v>20</v>
      </c>
      <c r="H890">
        <v>290</v>
      </c>
      <c r="I890" s="7">
        <f t="shared" si="53"/>
        <v>41.98</v>
      </c>
      <c r="J890" t="s">
        <v>21</v>
      </c>
      <c r="K890" t="s">
        <v>22</v>
      </c>
      <c r="L890">
        <v>1491886800</v>
      </c>
      <c r="M890" s="10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2"/>
        <v>170</v>
      </c>
      <c r="G891" t="s">
        <v>20</v>
      </c>
      <c r="H891">
        <v>122</v>
      </c>
      <c r="I891" s="7">
        <f t="shared" si="53"/>
        <v>77.930000000000007</v>
      </c>
      <c r="J891" t="s">
        <v>21</v>
      </c>
      <c r="K891" t="s">
        <v>22</v>
      </c>
      <c r="L891">
        <v>1394600400</v>
      </c>
      <c r="M891" s="10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2"/>
        <v>116</v>
      </c>
      <c r="G892" t="s">
        <v>20</v>
      </c>
      <c r="H892">
        <v>1470</v>
      </c>
      <c r="I892" s="7">
        <f t="shared" si="53"/>
        <v>106.02</v>
      </c>
      <c r="J892" t="s">
        <v>21</v>
      </c>
      <c r="K892" t="s">
        <v>22</v>
      </c>
      <c r="L892">
        <v>1561352400</v>
      </c>
      <c r="M892" s="10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2"/>
        <v>259</v>
      </c>
      <c r="G893" t="s">
        <v>20</v>
      </c>
      <c r="H893">
        <v>165</v>
      </c>
      <c r="I893" s="7">
        <f t="shared" si="53"/>
        <v>47.02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2"/>
        <v>231</v>
      </c>
      <c r="G894" t="s">
        <v>20</v>
      </c>
      <c r="H894">
        <v>182</v>
      </c>
      <c r="I894" s="7">
        <f t="shared" si="53"/>
        <v>76.02</v>
      </c>
      <c r="J894" t="s">
        <v>21</v>
      </c>
      <c r="K894" t="s">
        <v>22</v>
      </c>
      <c r="L894">
        <v>1274418000</v>
      </c>
      <c r="M894" s="10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2"/>
        <v>128</v>
      </c>
      <c r="G895" t="s">
        <v>20</v>
      </c>
      <c r="H895">
        <v>199</v>
      </c>
      <c r="I895" s="7">
        <f t="shared" si="53"/>
        <v>54.12</v>
      </c>
      <c r="J895" t="s">
        <v>107</v>
      </c>
      <c r="K895" t="s">
        <v>108</v>
      </c>
      <c r="L895">
        <v>1434344400</v>
      </c>
      <c r="M895" s="10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2"/>
        <v>189</v>
      </c>
      <c r="G896" t="s">
        <v>20</v>
      </c>
      <c r="H896">
        <v>56</v>
      </c>
      <c r="I896" s="7">
        <f t="shared" si="53"/>
        <v>57.29</v>
      </c>
      <c r="J896" t="s">
        <v>40</v>
      </c>
      <c r="K896" t="s">
        <v>41</v>
      </c>
      <c r="L896">
        <v>1373518800</v>
      </c>
      <c r="M896" s="10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2"/>
        <v>7</v>
      </c>
      <c r="G897" t="s">
        <v>14</v>
      </c>
      <c r="H897">
        <v>107</v>
      </c>
      <c r="I897" s="7">
        <f t="shared" si="53"/>
        <v>103.81</v>
      </c>
      <c r="J897" t="s">
        <v>21</v>
      </c>
      <c r="K897" t="s">
        <v>22</v>
      </c>
      <c r="L897">
        <v>1517637600</v>
      </c>
      <c r="M897" s="10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2"/>
        <v>774</v>
      </c>
      <c r="G898" t="s">
        <v>20</v>
      </c>
      <c r="H898">
        <v>1460</v>
      </c>
      <c r="I898" s="7">
        <f t="shared" si="53"/>
        <v>105.03</v>
      </c>
      <c r="J898" t="s">
        <v>26</v>
      </c>
      <c r="K898" t="s">
        <v>27</v>
      </c>
      <c r="L898">
        <v>1310619600</v>
      </c>
      <c r="M898" s="10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56">ROUND((E899/D899)*100,0)</f>
        <v>28</v>
      </c>
      <c r="G899" t="s">
        <v>14</v>
      </c>
      <c r="H899">
        <v>27</v>
      </c>
      <c r="I899" s="7">
        <f t="shared" ref="I899:I962" si="57">IF(H899=0,0,ROUND(E899/H899,2))</f>
        <v>90.26</v>
      </c>
      <c r="J899" t="s">
        <v>21</v>
      </c>
      <c r="K899" t="s">
        <v>22</v>
      </c>
      <c r="L899">
        <v>1556427600</v>
      </c>
      <c r="M899" s="10">
        <f t="shared" ref="M899:M962" si="58">DATE(1970,1,1)+(L899/86400)</f>
        <v>43583.208333333328</v>
      </c>
      <c r="N899">
        <v>1556600400</v>
      </c>
      <c r="O899" s="10">
        <f t="shared" ref="O899:O962" si="59">DATE(1970,1,1)+(N899/86400)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56"/>
        <v>52</v>
      </c>
      <c r="G900" t="s">
        <v>14</v>
      </c>
      <c r="H900">
        <v>1221</v>
      </c>
      <c r="I900" s="7">
        <f t="shared" si="57"/>
        <v>76.98</v>
      </c>
      <c r="J900" t="s">
        <v>21</v>
      </c>
      <c r="K900" t="s">
        <v>22</v>
      </c>
      <c r="L900">
        <v>1576476000</v>
      </c>
      <c r="M900" s="10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6"/>
        <v>407</v>
      </c>
      <c r="G901" t="s">
        <v>20</v>
      </c>
      <c r="H901">
        <v>123</v>
      </c>
      <c r="I901" s="7">
        <f t="shared" si="57"/>
        <v>102.6</v>
      </c>
      <c r="J901" t="s">
        <v>98</v>
      </c>
      <c r="K901" t="s">
        <v>99</v>
      </c>
      <c r="L901">
        <v>1381122000</v>
      </c>
      <c r="M901" s="10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6"/>
        <v>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 s="10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6"/>
        <v>156</v>
      </c>
      <c r="G903" t="s">
        <v>20</v>
      </c>
      <c r="H903">
        <v>159</v>
      </c>
      <c r="I903" s="7">
        <f t="shared" si="57"/>
        <v>55.01</v>
      </c>
      <c r="J903" t="s">
        <v>21</v>
      </c>
      <c r="K903" t="s">
        <v>22</v>
      </c>
      <c r="L903">
        <v>1531803600</v>
      </c>
      <c r="M903" s="10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6"/>
        <v>252</v>
      </c>
      <c r="G904" t="s">
        <v>20</v>
      </c>
      <c r="H904">
        <v>110</v>
      </c>
      <c r="I904" s="7">
        <f t="shared" si="57"/>
        <v>32.130000000000003</v>
      </c>
      <c r="J904" t="s">
        <v>21</v>
      </c>
      <c r="K904" t="s">
        <v>22</v>
      </c>
      <c r="L904">
        <v>1454133600</v>
      </c>
      <c r="M904" s="10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6"/>
        <v>2</v>
      </c>
      <c r="G905" t="s">
        <v>47</v>
      </c>
      <c r="H905">
        <v>14</v>
      </c>
      <c r="I905" s="7">
        <f t="shared" si="57"/>
        <v>50.64</v>
      </c>
      <c r="J905" t="s">
        <v>21</v>
      </c>
      <c r="K905" t="s">
        <v>22</v>
      </c>
      <c r="L905">
        <v>1336194000</v>
      </c>
      <c r="M905" s="10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6"/>
        <v>12</v>
      </c>
      <c r="G906" t="s">
        <v>14</v>
      </c>
      <c r="H906">
        <v>16</v>
      </c>
      <c r="I906" s="7">
        <f t="shared" si="57"/>
        <v>49.69</v>
      </c>
      <c r="J906" t="s">
        <v>21</v>
      </c>
      <c r="K906" t="s">
        <v>22</v>
      </c>
      <c r="L906">
        <v>1349326800</v>
      </c>
      <c r="M906" s="10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6"/>
        <v>164</v>
      </c>
      <c r="G907" t="s">
        <v>20</v>
      </c>
      <c r="H907">
        <v>236</v>
      </c>
      <c r="I907" s="7">
        <f t="shared" si="57"/>
        <v>54.89</v>
      </c>
      <c r="J907" t="s">
        <v>21</v>
      </c>
      <c r="K907" t="s">
        <v>22</v>
      </c>
      <c r="L907">
        <v>1379566800</v>
      </c>
      <c r="M907" s="10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6"/>
        <v>163</v>
      </c>
      <c r="G908" t="s">
        <v>20</v>
      </c>
      <c r="H908">
        <v>191</v>
      </c>
      <c r="I908" s="7">
        <f t="shared" si="57"/>
        <v>46.93</v>
      </c>
      <c r="J908" t="s">
        <v>21</v>
      </c>
      <c r="K908" t="s">
        <v>22</v>
      </c>
      <c r="L908">
        <v>1494651600</v>
      </c>
      <c r="M908" s="10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6"/>
        <v>20</v>
      </c>
      <c r="G909" t="s">
        <v>14</v>
      </c>
      <c r="H909">
        <v>41</v>
      </c>
      <c r="I909" s="7">
        <f t="shared" si="57"/>
        <v>44.95</v>
      </c>
      <c r="J909" t="s">
        <v>21</v>
      </c>
      <c r="K909" t="s">
        <v>22</v>
      </c>
      <c r="L909">
        <v>1303880400</v>
      </c>
      <c r="M909" s="10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6"/>
        <v>319</v>
      </c>
      <c r="G910" t="s">
        <v>20</v>
      </c>
      <c r="H910">
        <v>3934</v>
      </c>
      <c r="I910" s="7">
        <f t="shared" si="57"/>
        <v>31</v>
      </c>
      <c r="J910" t="s">
        <v>21</v>
      </c>
      <c r="K910" t="s">
        <v>22</v>
      </c>
      <c r="L910">
        <v>1335934800</v>
      </c>
      <c r="M910" s="10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6"/>
        <v>479</v>
      </c>
      <c r="G911" t="s">
        <v>20</v>
      </c>
      <c r="H911">
        <v>80</v>
      </c>
      <c r="I911" s="7">
        <f t="shared" si="57"/>
        <v>107.76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6"/>
        <v>20</v>
      </c>
      <c r="G912" t="s">
        <v>74</v>
      </c>
      <c r="H912">
        <v>296</v>
      </c>
      <c r="I912" s="7">
        <f t="shared" si="57"/>
        <v>102.08</v>
      </c>
      <c r="J912" t="s">
        <v>21</v>
      </c>
      <c r="K912" t="s">
        <v>22</v>
      </c>
      <c r="L912">
        <v>1421906400</v>
      </c>
      <c r="M912" s="10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6"/>
        <v>199</v>
      </c>
      <c r="G913" t="s">
        <v>20</v>
      </c>
      <c r="H913">
        <v>462</v>
      </c>
      <c r="I913" s="7">
        <f t="shared" si="57"/>
        <v>24.98</v>
      </c>
      <c r="J913" t="s">
        <v>21</v>
      </c>
      <c r="K913" t="s">
        <v>22</v>
      </c>
      <c r="L913">
        <v>1568005200</v>
      </c>
      <c r="M913" s="10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6"/>
        <v>795</v>
      </c>
      <c r="G914" t="s">
        <v>20</v>
      </c>
      <c r="H914">
        <v>179</v>
      </c>
      <c r="I914" s="7">
        <f t="shared" si="57"/>
        <v>79.94</v>
      </c>
      <c r="J914" t="s">
        <v>21</v>
      </c>
      <c r="K914" t="s">
        <v>22</v>
      </c>
      <c r="L914">
        <v>1346821200</v>
      </c>
      <c r="M914" s="10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6"/>
        <v>51</v>
      </c>
      <c r="G915" t="s">
        <v>14</v>
      </c>
      <c r="H915">
        <v>523</v>
      </c>
      <c r="I915" s="7">
        <f t="shared" si="57"/>
        <v>67.95</v>
      </c>
      <c r="J915" t="s">
        <v>26</v>
      </c>
      <c r="K915" t="s">
        <v>27</v>
      </c>
      <c r="L915">
        <v>1557637200</v>
      </c>
      <c r="M915" s="10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6"/>
        <v>57</v>
      </c>
      <c r="G916" t="s">
        <v>14</v>
      </c>
      <c r="H916">
        <v>141</v>
      </c>
      <c r="I916" s="7">
        <f t="shared" si="57"/>
        <v>26.07</v>
      </c>
      <c r="J916" t="s">
        <v>40</v>
      </c>
      <c r="K916" t="s">
        <v>41</v>
      </c>
      <c r="L916">
        <v>1375592400</v>
      </c>
      <c r="M916" s="10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6"/>
        <v>156</v>
      </c>
      <c r="G917" t="s">
        <v>20</v>
      </c>
      <c r="H917">
        <v>1866</v>
      </c>
      <c r="I917" s="7">
        <f t="shared" si="57"/>
        <v>105</v>
      </c>
      <c r="J917" t="s">
        <v>40</v>
      </c>
      <c r="K917" t="s">
        <v>41</v>
      </c>
      <c r="L917">
        <v>1503982800</v>
      </c>
      <c r="M917" s="10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6"/>
        <v>36</v>
      </c>
      <c r="G918" t="s">
        <v>14</v>
      </c>
      <c r="H918">
        <v>52</v>
      </c>
      <c r="I918" s="7">
        <f t="shared" si="57"/>
        <v>25.83</v>
      </c>
      <c r="J918" t="s">
        <v>21</v>
      </c>
      <c r="K918" t="s">
        <v>22</v>
      </c>
      <c r="L918">
        <v>1418882400</v>
      </c>
      <c r="M918" s="10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6"/>
        <v>58</v>
      </c>
      <c r="G919" t="s">
        <v>47</v>
      </c>
      <c r="H919">
        <v>27</v>
      </c>
      <c r="I919" s="7">
        <f t="shared" si="57"/>
        <v>77.67</v>
      </c>
      <c r="J919" t="s">
        <v>40</v>
      </c>
      <c r="K919" t="s">
        <v>41</v>
      </c>
      <c r="L919">
        <v>1309237200</v>
      </c>
      <c r="M919" s="10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6"/>
        <v>237</v>
      </c>
      <c r="G920" t="s">
        <v>20</v>
      </c>
      <c r="H920">
        <v>156</v>
      </c>
      <c r="I920" s="7">
        <f t="shared" si="57"/>
        <v>57.83</v>
      </c>
      <c r="J920" t="s">
        <v>98</v>
      </c>
      <c r="K920" t="s">
        <v>99</v>
      </c>
      <c r="L920">
        <v>1343365200</v>
      </c>
      <c r="M920" s="10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6"/>
        <v>59</v>
      </c>
      <c r="G921" t="s">
        <v>14</v>
      </c>
      <c r="H921">
        <v>225</v>
      </c>
      <c r="I921" s="7">
        <f t="shared" si="57"/>
        <v>92.96</v>
      </c>
      <c r="J921" t="s">
        <v>26</v>
      </c>
      <c r="K921" t="s">
        <v>27</v>
      </c>
      <c r="L921">
        <v>1507957200</v>
      </c>
      <c r="M921" s="10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6"/>
        <v>183</v>
      </c>
      <c r="G922" t="s">
        <v>20</v>
      </c>
      <c r="H922">
        <v>255</v>
      </c>
      <c r="I922" s="7">
        <f t="shared" si="57"/>
        <v>37.950000000000003</v>
      </c>
      <c r="J922" t="s">
        <v>21</v>
      </c>
      <c r="K922" t="s">
        <v>22</v>
      </c>
      <c r="L922">
        <v>1549519200</v>
      </c>
      <c r="M922" s="10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6"/>
        <v>1</v>
      </c>
      <c r="G923" t="s">
        <v>14</v>
      </c>
      <c r="H923">
        <v>38</v>
      </c>
      <c r="I923" s="7">
        <f t="shared" si="57"/>
        <v>31.84</v>
      </c>
      <c r="J923" t="s">
        <v>21</v>
      </c>
      <c r="K923" t="s">
        <v>22</v>
      </c>
      <c r="L923">
        <v>1329026400</v>
      </c>
      <c r="M923" s="10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6"/>
        <v>176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 s="10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6"/>
        <v>238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 s="10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6"/>
        <v>488</v>
      </c>
      <c r="G926" t="s">
        <v>20</v>
      </c>
      <c r="H926">
        <v>2289</v>
      </c>
      <c r="I926" s="7">
        <f t="shared" si="57"/>
        <v>84.01</v>
      </c>
      <c r="J926" t="s">
        <v>107</v>
      </c>
      <c r="K926" t="s">
        <v>108</v>
      </c>
      <c r="L926">
        <v>1572498000</v>
      </c>
      <c r="M926" s="10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6"/>
        <v>224</v>
      </c>
      <c r="G927" t="s">
        <v>20</v>
      </c>
      <c r="H927">
        <v>65</v>
      </c>
      <c r="I927" s="7">
        <f t="shared" si="57"/>
        <v>103.42</v>
      </c>
      <c r="J927" t="s">
        <v>21</v>
      </c>
      <c r="K927" t="s">
        <v>22</v>
      </c>
      <c r="L927">
        <v>1506056400</v>
      </c>
      <c r="M927" s="10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6"/>
        <v>18</v>
      </c>
      <c r="G928" t="s">
        <v>14</v>
      </c>
      <c r="H928">
        <v>15</v>
      </c>
      <c r="I928" s="7">
        <f t="shared" si="57"/>
        <v>105.13</v>
      </c>
      <c r="J928" t="s">
        <v>21</v>
      </c>
      <c r="K928" t="s">
        <v>22</v>
      </c>
      <c r="L928">
        <v>1463029200</v>
      </c>
      <c r="M928" s="10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6"/>
        <v>46</v>
      </c>
      <c r="G929" t="s">
        <v>14</v>
      </c>
      <c r="H929">
        <v>37</v>
      </c>
      <c r="I929" s="7">
        <f t="shared" si="57"/>
        <v>89.22</v>
      </c>
      <c r="J929" t="s">
        <v>21</v>
      </c>
      <c r="K929" t="s">
        <v>22</v>
      </c>
      <c r="L929">
        <v>1342069200</v>
      </c>
      <c r="M929" s="10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6"/>
        <v>117</v>
      </c>
      <c r="G930" t="s">
        <v>20</v>
      </c>
      <c r="H930">
        <v>3777</v>
      </c>
      <c r="I930" s="7">
        <f t="shared" si="57"/>
        <v>52</v>
      </c>
      <c r="J930" t="s">
        <v>107</v>
      </c>
      <c r="K930" t="s">
        <v>108</v>
      </c>
      <c r="L930">
        <v>1388296800</v>
      </c>
      <c r="M930" s="10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6"/>
        <v>217</v>
      </c>
      <c r="G931" t="s">
        <v>20</v>
      </c>
      <c r="H931">
        <v>184</v>
      </c>
      <c r="I931" s="7">
        <f t="shared" si="57"/>
        <v>64.959999999999994</v>
      </c>
      <c r="J931" t="s">
        <v>40</v>
      </c>
      <c r="K931" t="s">
        <v>41</v>
      </c>
      <c r="L931">
        <v>1493787600</v>
      </c>
      <c r="M931" s="10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6"/>
        <v>112</v>
      </c>
      <c r="G932" t="s">
        <v>20</v>
      </c>
      <c r="H932">
        <v>85</v>
      </c>
      <c r="I932" s="7">
        <f t="shared" si="57"/>
        <v>46.24</v>
      </c>
      <c r="J932" t="s">
        <v>21</v>
      </c>
      <c r="K932" t="s">
        <v>22</v>
      </c>
      <c r="L932">
        <v>1424844000</v>
      </c>
      <c r="M932" s="10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6"/>
        <v>73</v>
      </c>
      <c r="G933" t="s">
        <v>14</v>
      </c>
      <c r="H933">
        <v>112</v>
      </c>
      <c r="I933" s="7">
        <f t="shared" si="57"/>
        <v>51.15</v>
      </c>
      <c r="J933" t="s">
        <v>21</v>
      </c>
      <c r="K933" t="s">
        <v>22</v>
      </c>
      <c r="L933">
        <v>1403931600</v>
      </c>
      <c r="M933" s="10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6"/>
        <v>212</v>
      </c>
      <c r="G934" t="s">
        <v>20</v>
      </c>
      <c r="H934">
        <v>144</v>
      </c>
      <c r="I934" s="7">
        <f t="shared" si="57"/>
        <v>33.909999999999997</v>
      </c>
      <c r="J934" t="s">
        <v>21</v>
      </c>
      <c r="K934" t="s">
        <v>22</v>
      </c>
      <c r="L934">
        <v>1394514000</v>
      </c>
      <c r="M934" s="10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6"/>
        <v>240</v>
      </c>
      <c r="G935" t="s">
        <v>20</v>
      </c>
      <c r="H935">
        <v>1902</v>
      </c>
      <c r="I935" s="7">
        <f t="shared" si="57"/>
        <v>92.02</v>
      </c>
      <c r="J935" t="s">
        <v>21</v>
      </c>
      <c r="K935" t="s">
        <v>22</v>
      </c>
      <c r="L935">
        <v>1365397200</v>
      </c>
      <c r="M935" s="10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6"/>
        <v>182</v>
      </c>
      <c r="G936" t="s">
        <v>20</v>
      </c>
      <c r="H936">
        <v>105</v>
      </c>
      <c r="I936" s="7">
        <f t="shared" si="57"/>
        <v>107.43</v>
      </c>
      <c r="J936" t="s">
        <v>21</v>
      </c>
      <c r="K936" t="s">
        <v>22</v>
      </c>
      <c r="L936">
        <v>1456120800</v>
      </c>
      <c r="M936" s="10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6"/>
        <v>164</v>
      </c>
      <c r="G937" t="s">
        <v>20</v>
      </c>
      <c r="H937">
        <v>132</v>
      </c>
      <c r="I937" s="7">
        <f t="shared" si="57"/>
        <v>75.849999999999994</v>
      </c>
      <c r="J937" t="s">
        <v>21</v>
      </c>
      <c r="K937" t="s">
        <v>22</v>
      </c>
      <c r="L937">
        <v>1437714000</v>
      </c>
      <c r="M937" s="10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6"/>
        <v>2</v>
      </c>
      <c r="G938" t="s">
        <v>14</v>
      </c>
      <c r="H938">
        <v>21</v>
      </c>
      <c r="I938" s="7">
        <f t="shared" si="57"/>
        <v>80.48</v>
      </c>
      <c r="J938" t="s">
        <v>21</v>
      </c>
      <c r="K938" t="s">
        <v>22</v>
      </c>
      <c r="L938">
        <v>1563771600</v>
      </c>
      <c r="M938" s="10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6"/>
        <v>50</v>
      </c>
      <c r="G939" t="s">
        <v>74</v>
      </c>
      <c r="H939">
        <v>976</v>
      </c>
      <c r="I939" s="7">
        <f t="shared" si="57"/>
        <v>86.98</v>
      </c>
      <c r="J939" t="s">
        <v>21</v>
      </c>
      <c r="K939" t="s">
        <v>22</v>
      </c>
      <c r="L939">
        <v>1448517600</v>
      </c>
      <c r="M939" s="10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6"/>
        <v>110</v>
      </c>
      <c r="G940" t="s">
        <v>20</v>
      </c>
      <c r="H940">
        <v>96</v>
      </c>
      <c r="I940" s="7">
        <f t="shared" si="57"/>
        <v>105.14</v>
      </c>
      <c r="J940" t="s">
        <v>21</v>
      </c>
      <c r="K940" t="s">
        <v>22</v>
      </c>
      <c r="L940">
        <v>1528779600</v>
      </c>
      <c r="M940" s="10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6"/>
        <v>49</v>
      </c>
      <c r="G941" t="s">
        <v>14</v>
      </c>
      <c r="H941">
        <v>67</v>
      </c>
      <c r="I941" s="7">
        <f t="shared" si="57"/>
        <v>57.3</v>
      </c>
      <c r="J941" t="s">
        <v>21</v>
      </c>
      <c r="K941" t="s">
        <v>22</v>
      </c>
      <c r="L941">
        <v>1304744400</v>
      </c>
      <c r="M941" s="10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6"/>
        <v>62</v>
      </c>
      <c r="G942" t="s">
        <v>47</v>
      </c>
      <c r="H942">
        <v>66</v>
      </c>
      <c r="I942" s="7">
        <f t="shared" si="57"/>
        <v>93.35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6"/>
        <v>13</v>
      </c>
      <c r="G943" t="s">
        <v>14</v>
      </c>
      <c r="H943">
        <v>78</v>
      </c>
      <c r="I943" s="7">
        <f t="shared" si="57"/>
        <v>71.989999999999995</v>
      </c>
      <c r="J943" t="s">
        <v>21</v>
      </c>
      <c r="K943" t="s">
        <v>22</v>
      </c>
      <c r="L943">
        <v>1294552800</v>
      </c>
      <c r="M943" s="10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6"/>
        <v>65</v>
      </c>
      <c r="G944" t="s">
        <v>14</v>
      </c>
      <c r="H944">
        <v>67</v>
      </c>
      <c r="I944" s="7">
        <f t="shared" si="57"/>
        <v>92.61</v>
      </c>
      <c r="J944" t="s">
        <v>26</v>
      </c>
      <c r="K944" t="s">
        <v>27</v>
      </c>
      <c r="L944">
        <v>1295935200</v>
      </c>
      <c r="M944" s="10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6"/>
        <v>160</v>
      </c>
      <c r="G945" t="s">
        <v>20</v>
      </c>
      <c r="H945">
        <v>114</v>
      </c>
      <c r="I945" s="7">
        <f t="shared" si="57"/>
        <v>104.99</v>
      </c>
      <c r="J945" t="s">
        <v>21</v>
      </c>
      <c r="K945" t="s">
        <v>22</v>
      </c>
      <c r="L945">
        <v>1411534800</v>
      </c>
      <c r="M945" s="10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6"/>
        <v>81</v>
      </c>
      <c r="G946" t="s">
        <v>14</v>
      </c>
      <c r="H946">
        <v>263</v>
      </c>
      <c r="I946" s="7">
        <f t="shared" si="57"/>
        <v>30.96</v>
      </c>
      <c r="J946" t="s">
        <v>26</v>
      </c>
      <c r="K946" t="s">
        <v>27</v>
      </c>
      <c r="L946">
        <v>1486706400</v>
      </c>
      <c r="M946" s="10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6"/>
        <v>32</v>
      </c>
      <c r="G947" t="s">
        <v>14</v>
      </c>
      <c r="H947">
        <v>1691</v>
      </c>
      <c r="I947" s="7">
        <f t="shared" si="57"/>
        <v>33</v>
      </c>
      <c r="J947" t="s">
        <v>21</v>
      </c>
      <c r="K947" t="s">
        <v>22</v>
      </c>
      <c r="L947">
        <v>1333602000</v>
      </c>
      <c r="M947" s="10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6"/>
        <v>10</v>
      </c>
      <c r="G948" t="s">
        <v>14</v>
      </c>
      <c r="H948">
        <v>181</v>
      </c>
      <c r="I948" s="7">
        <f t="shared" si="57"/>
        <v>84.19</v>
      </c>
      <c r="J948" t="s">
        <v>21</v>
      </c>
      <c r="K948" t="s">
        <v>22</v>
      </c>
      <c r="L948">
        <v>1308200400</v>
      </c>
      <c r="M948" s="10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6"/>
        <v>27</v>
      </c>
      <c r="G949" t="s">
        <v>14</v>
      </c>
      <c r="H949">
        <v>13</v>
      </c>
      <c r="I949" s="7">
        <f t="shared" si="57"/>
        <v>73.92</v>
      </c>
      <c r="J949" t="s">
        <v>21</v>
      </c>
      <c r="K949" t="s">
        <v>22</v>
      </c>
      <c r="L949">
        <v>1411707600</v>
      </c>
      <c r="M949" s="10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6"/>
        <v>63</v>
      </c>
      <c r="G950" t="s">
        <v>74</v>
      </c>
      <c r="H950">
        <v>160</v>
      </c>
      <c r="I950" s="7">
        <f t="shared" si="57"/>
        <v>36.99</v>
      </c>
      <c r="J950" t="s">
        <v>21</v>
      </c>
      <c r="K950" t="s">
        <v>22</v>
      </c>
      <c r="L950">
        <v>1418364000</v>
      </c>
      <c r="M950" s="10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6"/>
        <v>161</v>
      </c>
      <c r="G951" t="s">
        <v>20</v>
      </c>
      <c r="H951">
        <v>203</v>
      </c>
      <c r="I951" s="7">
        <f t="shared" si="57"/>
        <v>46.9</v>
      </c>
      <c r="J951" t="s">
        <v>21</v>
      </c>
      <c r="K951" t="s">
        <v>22</v>
      </c>
      <c r="L951">
        <v>1429333200</v>
      </c>
      <c r="M951" s="10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6"/>
        <v>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 s="10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6"/>
        <v>1097</v>
      </c>
      <c r="G953" t="s">
        <v>20</v>
      </c>
      <c r="H953">
        <v>1559</v>
      </c>
      <c r="I953" s="7">
        <f t="shared" si="57"/>
        <v>102.02</v>
      </c>
      <c r="J953" t="s">
        <v>21</v>
      </c>
      <c r="K953" t="s">
        <v>22</v>
      </c>
      <c r="L953">
        <v>1482732000</v>
      </c>
      <c r="M953" s="10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6"/>
        <v>70</v>
      </c>
      <c r="G954" t="s">
        <v>74</v>
      </c>
      <c r="H954">
        <v>2266</v>
      </c>
      <c r="I954" s="7">
        <f t="shared" si="57"/>
        <v>45.01</v>
      </c>
      <c r="J954" t="s">
        <v>21</v>
      </c>
      <c r="K954" t="s">
        <v>22</v>
      </c>
      <c r="L954">
        <v>1470718800</v>
      </c>
      <c r="M954" s="10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6"/>
        <v>60</v>
      </c>
      <c r="G955" t="s">
        <v>14</v>
      </c>
      <c r="H955">
        <v>21</v>
      </c>
      <c r="I955" s="7">
        <f t="shared" si="57"/>
        <v>94.29</v>
      </c>
      <c r="J955" t="s">
        <v>21</v>
      </c>
      <c r="K955" t="s">
        <v>22</v>
      </c>
      <c r="L955">
        <v>1450591200</v>
      </c>
      <c r="M955" s="10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6"/>
        <v>367</v>
      </c>
      <c r="G956" t="s">
        <v>20</v>
      </c>
      <c r="H956">
        <v>1548</v>
      </c>
      <c r="I956" s="7">
        <f t="shared" si="57"/>
        <v>101.02</v>
      </c>
      <c r="J956" t="s">
        <v>26</v>
      </c>
      <c r="K956" t="s">
        <v>27</v>
      </c>
      <c r="L956">
        <v>1348290000</v>
      </c>
      <c r="M956" s="10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6"/>
        <v>1109</v>
      </c>
      <c r="G957" t="s">
        <v>20</v>
      </c>
      <c r="H957">
        <v>80</v>
      </c>
      <c r="I957" s="7">
        <f t="shared" si="57"/>
        <v>97.04</v>
      </c>
      <c r="J957" t="s">
        <v>21</v>
      </c>
      <c r="K957" t="s">
        <v>22</v>
      </c>
      <c r="L957">
        <v>1353823200</v>
      </c>
      <c r="M957" s="10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6"/>
        <v>19</v>
      </c>
      <c r="G958" t="s">
        <v>14</v>
      </c>
      <c r="H958">
        <v>830</v>
      </c>
      <c r="I958" s="7">
        <f t="shared" si="57"/>
        <v>43.01</v>
      </c>
      <c r="J958" t="s">
        <v>21</v>
      </c>
      <c r="K958" t="s">
        <v>22</v>
      </c>
      <c r="L958">
        <v>1450764000</v>
      </c>
      <c r="M958" s="10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6"/>
        <v>127</v>
      </c>
      <c r="G959" t="s">
        <v>20</v>
      </c>
      <c r="H959">
        <v>131</v>
      </c>
      <c r="I959" s="7">
        <f t="shared" si="57"/>
        <v>94.92</v>
      </c>
      <c r="J959" t="s">
        <v>21</v>
      </c>
      <c r="K959" t="s">
        <v>22</v>
      </c>
      <c r="L959">
        <v>1329372000</v>
      </c>
      <c r="M959" s="10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6"/>
        <v>735</v>
      </c>
      <c r="G960" t="s">
        <v>20</v>
      </c>
      <c r="H960">
        <v>112</v>
      </c>
      <c r="I960" s="7">
        <f t="shared" si="57"/>
        <v>72.150000000000006</v>
      </c>
      <c r="J960" t="s">
        <v>21</v>
      </c>
      <c r="K960" t="s">
        <v>22</v>
      </c>
      <c r="L960">
        <v>1277096400</v>
      </c>
      <c r="M960" s="10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6"/>
        <v>5</v>
      </c>
      <c r="G961" t="s">
        <v>14</v>
      </c>
      <c r="H961">
        <v>130</v>
      </c>
      <c r="I961" s="7">
        <f t="shared" si="57"/>
        <v>51.01</v>
      </c>
      <c r="J961" t="s">
        <v>21</v>
      </c>
      <c r="K961" t="s">
        <v>22</v>
      </c>
      <c r="L961">
        <v>1277701200</v>
      </c>
      <c r="M961" s="10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56"/>
        <v>85</v>
      </c>
      <c r="G962" t="s">
        <v>14</v>
      </c>
      <c r="H962">
        <v>55</v>
      </c>
      <c r="I962" s="7">
        <f t="shared" si="57"/>
        <v>85.05</v>
      </c>
      <c r="J962" t="s">
        <v>21</v>
      </c>
      <c r="K962" t="s">
        <v>22</v>
      </c>
      <c r="L962">
        <v>1454911200</v>
      </c>
      <c r="M962" s="10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60">ROUND((E963/D963)*100,0)</f>
        <v>119</v>
      </c>
      <c r="G963" t="s">
        <v>20</v>
      </c>
      <c r="H963">
        <v>155</v>
      </c>
      <c r="I963" s="7">
        <f t="shared" ref="I963:I1001" si="61">IF(H963=0,0,ROUND(E963/H963,2))</f>
        <v>43.87</v>
      </c>
      <c r="J963" t="s">
        <v>21</v>
      </c>
      <c r="K963" t="s">
        <v>22</v>
      </c>
      <c r="L963">
        <v>1297922400</v>
      </c>
      <c r="M963" s="10">
        <f t="shared" ref="M963:M1001" si="62">DATE(1970,1,1)+(L963/86400)</f>
        <v>40591.25</v>
      </c>
      <c r="N963">
        <v>1298268000</v>
      </c>
      <c r="O963" s="10">
        <f t="shared" ref="O963:O1001" si="63">DATE(1970,1,1)+(N963/86400)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60"/>
        <v>296</v>
      </c>
      <c r="G964" t="s">
        <v>20</v>
      </c>
      <c r="H964">
        <v>266</v>
      </c>
      <c r="I964" s="7">
        <f t="shared" si="61"/>
        <v>40.06</v>
      </c>
      <c r="J964" t="s">
        <v>21</v>
      </c>
      <c r="K964" t="s">
        <v>22</v>
      </c>
      <c r="L964">
        <v>1384408800</v>
      </c>
      <c r="M964" s="10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0"/>
        <v>85</v>
      </c>
      <c r="G965" t="s">
        <v>14</v>
      </c>
      <c r="H965">
        <v>114</v>
      </c>
      <c r="I965" s="7">
        <f t="shared" si="61"/>
        <v>43.83</v>
      </c>
      <c r="J965" t="s">
        <v>107</v>
      </c>
      <c r="K965" t="s">
        <v>108</v>
      </c>
      <c r="L965">
        <v>1299304800</v>
      </c>
      <c r="M965" s="10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0"/>
        <v>356</v>
      </c>
      <c r="G966" t="s">
        <v>20</v>
      </c>
      <c r="H966">
        <v>155</v>
      </c>
      <c r="I966" s="7">
        <f t="shared" si="61"/>
        <v>84.93</v>
      </c>
      <c r="J966" t="s">
        <v>21</v>
      </c>
      <c r="K966" t="s">
        <v>22</v>
      </c>
      <c r="L966">
        <v>1431320400</v>
      </c>
      <c r="M966" s="10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0"/>
        <v>386</v>
      </c>
      <c r="G967" t="s">
        <v>20</v>
      </c>
      <c r="H967">
        <v>207</v>
      </c>
      <c r="I967" s="7">
        <f t="shared" si="61"/>
        <v>41.07</v>
      </c>
      <c r="J967" t="s">
        <v>40</v>
      </c>
      <c r="K967" t="s">
        <v>41</v>
      </c>
      <c r="L967">
        <v>1264399200</v>
      </c>
      <c r="M967" s="10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0"/>
        <v>792</v>
      </c>
      <c r="G968" t="s">
        <v>20</v>
      </c>
      <c r="H968">
        <v>245</v>
      </c>
      <c r="I968" s="7">
        <f t="shared" si="61"/>
        <v>54.97</v>
      </c>
      <c r="J968" t="s">
        <v>21</v>
      </c>
      <c r="K968" t="s">
        <v>22</v>
      </c>
      <c r="L968">
        <v>1497502800</v>
      </c>
      <c r="M968" s="10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0"/>
        <v>137</v>
      </c>
      <c r="G969" t="s">
        <v>20</v>
      </c>
      <c r="H969">
        <v>1573</v>
      </c>
      <c r="I969" s="7">
        <f t="shared" si="61"/>
        <v>77.010000000000005</v>
      </c>
      <c r="J969" t="s">
        <v>21</v>
      </c>
      <c r="K969" t="s">
        <v>22</v>
      </c>
      <c r="L969">
        <v>1333688400</v>
      </c>
      <c r="M969" s="10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0"/>
        <v>338</v>
      </c>
      <c r="G970" t="s">
        <v>20</v>
      </c>
      <c r="H970">
        <v>114</v>
      </c>
      <c r="I970" s="7">
        <f t="shared" si="61"/>
        <v>71.2</v>
      </c>
      <c r="J970" t="s">
        <v>21</v>
      </c>
      <c r="K970" t="s">
        <v>22</v>
      </c>
      <c r="L970">
        <v>1293861600</v>
      </c>
      <c r="M970" s="10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0"/>
        <v>108</v>
      </c>
      <c r="G971" t="s">
        <v>20</v>
      </c>
      <c r="H971">
        <v>93</v>
      </c>
      <c r="I971" s="7">
        <f t="shared" si="61"/>
        <v>91.94</v>
      </c>
      <c r="J971" t="s">
        <v>21</v>
      </c>
      <c r="K971" t="s">
        <v>22</v>
      </c>
      <c r="L971">
        <v>1576994400</v>
      </c>
      <c r="M971" s="10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0"/>
        <v>61</v>
      </c>
      <c r="G972" t="s">
        <v>14</v>
      </c>
      <c r="H972">
        <v>594</v>
      </c>
      <c r="I972" s="7">
        <f t="shared" si="61"/>
        <v>97.07</v>
      </c>
      <c r="J972" t="s">
        <v>21</v>
      </c>
      <c r="K972" t="s">
        <v>22</v>
      </c>
      <c r="L972">
        <v>1304917200</v>
      </c>
      <c r="M972" s="10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0"/>
        <v>28</v>
      </c>
      <c r="G973" t="s">
        <v>14</v>
      </c>
      <c r="H973">
        <v>24</v>
      </c>
      <c r="I973" s="7">
        <f t="shared" si="61"/>
        <v>58.92</v>
      </c>
      <c r="J973" t="s">
        <v>21</v>
      </c>
      <c r="K973" t="s">
        <v>22</v>
      </c>
      <c r="L973">
        <v>1381208400</v>
      </c>
      <c r="M973" s="10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0"/>
        <v>228</v>
      </c>
      <c r="G974" t="s">
        <v>20</v>
      </c>
      <c r="H974">
        <v>1681</v>
      </c>
      <c r="I974" s="7">
        <f t="shared" si="61"/>
        <v>58.02</v>
      </c>
      <c r="J974" t="s">
        <v>21</v>
      </c>
      <c r="K974" t="s">
        <v>22</v>
      </c>
      <c r="L974">
        <v>1401685200</v>
      </c>
      <c r="M974" s="10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0"/>
        <v>22</v>
      </c>
      <c r="G975" t="s">
        <v>14</v>
      </c>
      <c r="H975">
        <v>252</v>
      </c>
      <c r="I975" s="7">
        <f t="shared" si="61"/>
        <v>103.87</v>
      </c>
      <c r="J975" t="s">
        <v>21</v>
      </c>
      <c r="K975" t="s">
        <v>22</v>
      </c>
      <c r="L975">
        <v>1291960800</v>
      </c>
      <c r="M975" s="10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0"/>
        <v>374</v>
      </c>
      <c r="G976" t="s">
        <v>20</v>
      </c>
      <c r="H976">
        <v>32</v>
      </c>
      <c r="I976" s="7">
        <f t="shared" si="61"/>
        <v>93.47</v>
      </c>
      <c r="J976" t="s">
        <v>21</v>
      </c>
      <c r="K976" t="s">
        <v>22</v>
      </c>
      <c r="L976">
        <v>1368853200</v>
      </c>
      <c r="M976" s="10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0"/>
        <v>155</v>
      </c>
      <c r="G977" t="s">
        <v>20</v>
      </c>
      <c r="H977">
        <v>135</v>
      </c>
      <c r="I977" s="7">
        <f t="shared" si="61"/>
        <v>61.97</v>
      </c>
      <c r="J977" t="s">
        <v>21</v>
      </c>
      <c r="K977" t="s">
        <v>22</v>
      </c>
      <c r="L977">
        <v>1448776800</v>
      </c>
      <c r="M977" s="10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0"/>
        <v>322</v>
      </c>
      <c r="G978" t="s">
        <v>20</v>
      </c>
      <c r="H978">
        <v>140</v>
      </c>
      <c r="I978" s="7">
        <f t="shared" si="61"/>
        <v>92.04</v>
      </c>
      <c r="J978" t="s">
        <v>21</v>
      </c>
      <c r="K978" t="s">
        <v>22</v>
      </c>
      <c r="L978">
        <v>1296194400</v>
      </c>
      <c r="M978" s="10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0"/>
        <v>74</v>
      </c>
      <c r="G979" t="s">
        <v>14</v>
      </c>
      <c r="H979">
        <v>67</v>
      </c>
      <c r="I979" s="7">
        <f t="shared" si="61"/>
        <v>77.27</v>
      </c>
      <c r="J979" t="s">
        <v>21</v>
      </c>
      <c r="K979" t="s">
        <v>22</v>
      </c>
      <c r="L979">
        <v>1517983200</v>
      </c>
      <c r="M979" s="10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0"/>
        <v>864</v>
      </c>
      <c r="G980" t="s">
        <v>20</v>
      </c>
      <c r="H980">
        <v>92</v>
      </c>
      <c r="I980" s="7">
        <f t="shared" si="61"/>
        <v>93.92</v>
      </c>
      <c r="J980" t="s">
        <v>21</v>
      </c>
      <c r="K980" t="s">
        <v>22</v>
      </c>
      <c r="L980">
        <v>1478930400</v>
      </c>
      <c r="M980" s="10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0"/>
        <v>143</v>
      </c>
      <c r="G981" t="s">
        <v>20</v>
      </c>
      <c r="H981">
        <v>1015</v>
      </c>
      <c r="I981" s="7">
        <f t="shared" si="61"/>
        <v>84.97</v>
      </c>
      <c r="J981" t="s">
        <v>40</v>
      </c>
      <c r="K981" t="s">
        <v>41</v>
      </c>
      <c r="L981">
        <v>1426395600</v>
      </c>
      <c r="M981" s="10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0"/>
        <v>40</v>
      </c>
      <c r="G982" t="s">
        <v>14</v>
      </c>
      <c r="H982">
        <v>742</v>
      </c>
      <c r="I982" s="7">
        <f t="shared" si="61"/>
        <v>105.97</v>
      </c>
      <c r="J982" t="s">
        <v>21</v>
      </c>
      <c r="K982" t="s">
        <v>22</v>
      </c>
      <c r="L982">
        <v>1446181200</v>
      </c>
      <c r="M982" s="10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0"/>
        <v>178</v>
      </c>
      <c r="G983" t="s">
        <v>20</v>
      </c>
      <c r="H983">
        <v>323</v>
      </c>
      <c r="I983" s="7">
        <f t="shared" si="61"/>
        <v>36.97</v>
      </c>
      <c r="J983" t="s">
        <v>21</v>
      </c>
      <c r="K983" t="s">
        <v>22</v>
      </c>
      <c r="L983">
        <v>1514181600</v>
      </c>
      <c r="M983" s="10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0"/>
        <v>85</v>
      </c>
      <c r="G984" t="s">
        <v>14</v>
      </c>
      <c r="H984">
        <v>75</v>
      </c>
      <c r="I984" s="7">
        <f t="shared" si="61"/>
        <v>81.53</v>
      </c>
      <c r="J984" t="s">
        <v>21</v>
      </c>
      <c r="K984" t="s">
        <v>22</v>
      </c>
      <c r="L984">
        <v>1311051600</v>
      </c>
      <c r="M984" s="10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0"/>
        <v>146</v>
      </c>
      <c r="G985" t="s">
        <v>20</v>
      </c>
      <c r="H985">
        <v>2326</v>
      </c>
      <c r="I985" s="7">
        <f t="shared" si="61"/>
        <v>81</v>
      </c>
      <c r="J985" t="s">
        <v>21</v>
      </c>
      <c r="K985" t="s">
        <v>22</v>
      </c>
      <c r="L985">
        <v>1564894800</v>
      </c>
      <c r="M985" s="10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0"/>
        <v>152</v>
      </c>
      <c r="G986" t="s">
        <v>20</v>
      </c>
      <c r="H986">
        <v>381</v>
      </c>
      <c r="I986" s="7">
        <f t="shared" si="61"/>
        <v>26.01</v>
      </c>
      <c r="J986" t="s">
        <v>21</v>
      </c>
      <c r="K986" t="s">
        <v>22</v>
      </c>
      <c r="L986">
        <v>1567918800</v>
      </c>
      <c r="M986" s="10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0"/>
        <v>67</v>
      </c>
      <c r="G987" t="s">
        <v>14</v>
      </c>
      <c r="H987">
        <v>4405</v>
      </c>
      <c r="I987" s="7">
        <f t="shared" si="61"/>
        <v>26</v>
      </c>
      <c r="J987" t="s">
        <v>21</v>
      </c>
      <c r="K987" t="s">
        <v>22</v>
      </c>
      <c r="L987">
        <v>1386309600</v>
      </c>
      <c r="M987" s="10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0"/>
        <v>40</v>
      </c>
      <c r="G988" t="s">
        <v>14</v>
      </c>
      <c r="H988">
        <v>92</v>
      </c>
      <c r="I988" s="7">
        <f t="shared" si="61"/>
        <v>34.17</v>
      </c>
      <c r="J988" t="s">
        <v>21</v>
      </c>
      <c r="K988" t="s">
        <v>22</v>
      </c>
      <c r="L988">
        <v>1301979600</v>
      </c>
      <c r="M988" s="10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0"/>
        <v>217</v>
      </c>
      <c r="G989" t="s">
        <v>20</v>
      </c>
      <c r="H989">
        <v>480</v>
      </c>
      <c r="I989" s="7">
        <f t="shared" si="61"/>
        <v>28</v>
      </c>
      <c r="J989" t="s">
        <v>21</v>
      </c>
      <c r="K989" t="s">
        <v>22</v>
      </c>
      <c r="L989">
        <v>1493269200</v>
      </c>
      <c r="M989" s="10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0"/>
        <v>52</v>
      </c>
      <c r="G990" t="s">
        <v>14</v>
      </c>
      <c r="H990">
        <v>64</v>
      </c>
      <c r="I990" s="7">
        <f t="shared" si="61"/>
        <v>76.55</v>
      </c>
      <c r="J990" t="s">
        <v>21</v>
      </c>
      <c r="K990" t="s">
        <v>22</v>
      </c>
      <c r="L990">
        <v>1478930400</v>
      </c>
      <c r="M990" s="10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0"/>
        <v>500</v>
      </c>
      <c r="G991" t="s">
        <v>20</v>
      </c>
      <c r="H991">
        <v>226</v>
      </c>
      <c r="I991" s="7">
        <f t="shared" si="61"/>
        <v>53.05</v>
      </c>
      <c r="J991" t="s">
        <v>21</v>
      </c>
      <c r="K991" t="s">
        <v>22</v>
      </c>
      <c r="L991">
        <v>1555390800</v>
      </c>
      <c r="M991" s="10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0"/>
        <v>88</v>
      </c>
      <c r="G992" t="s">
        <v>14</v>
      </c>
      <c r="H992">
        <v>64</v>
      </c>
      <c r="I992" s="7">
        <f t="shared" si="61"/>
        <v>106.86</v>
      </c>
      <c r="J992" t="s">
        <v>21</v>
      </c>
      <c r="K992" t="s">
        <v>22</v>
      </c>
      <c r="L992">
        <v>1456984800</v>
      </c>
      <c r="M992" s="10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0"/>
        <v>113</v>
      </c>
      <c r="G993" t="s">
        <v>20</v>
      </c>
      <c r="H993">
        <v>241</v>
      </c>
      <c r="I993" s="7">
        <f t="shared" si="61"/>
        <v>46.02</v>
      </c>
      <c r="J993" t="s">
        <v>21</v>
      </c>
      <c r="K993" t="s">
        <v>22</v>
      </c>
      <c r="L993">
        <v>1411621200</v>
      </c>
      <c r="M993" s="10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0"/>
        <v>427</v>
      </c>
      <c r="G994" t="s">
        <v>20</v>
      </c>
      <c r="H994">
        <v>132</v>
      </c>
      <c r="I994" s="7">
        <f t="shared" si="61"/>
        <v>100.17</v>
      </c>
      <c r="J994" t="s">
        <v>21</v>
      </c>
      <c r="K994" t="s">
        <v>22</v>
      </c>
      <c r="L994">
        <v>1525669200</v>
      </c>
      <c r="M994" s="10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0"/>
        <v>78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 s="10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0"/>
        <v>52</v>
      </c>
      <c r="G996" t="s">
        <v>14</v>
      </c>
      <c r="H996">
        <v>842</v>
      </c>
      <c r="I996" s="7">
        <f t="shared" si="61"/>
        <v>87.97</v>
      </c>
      <c r="J996" t="s">
        <v>21</v>
      </c>
      <c r="K996" t="s">
        <v>22</v>
      </c>
      <c r="L996">
        <v>1413522000</v>
      </c>
      <c r="M996" s="10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0"/>
        <v>157</v>
      </c>
      <c r="G997" t="s">
        <v>20</v>
      </c>
      <c r="H997">
        <v>2043</v>
      </c>
      <c r="I997" s="7">
        <f t="shared" si="61"/>
        <v>75</v>
      </c>
      <c r="J997" t="s">
        <v>21</v>
      </c>
      <c r="K997" t="s">
        <v>22</v>
      </c>
      <c r="L997">
        <v>1541307600</v>
      </c>
      <c r="M997" s="10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0"/>
        <v>73</v>
      </c>
      <c r="G998" t="s">
        <v>14</v>
      </c>
      <c r="H998">
        <v>112</v>
      </c>
      <c r="I998" s="7">
        <f t="shared" si="61"/>
        <v>42.98</v>
      </c>
      <c r="J998" t="s">
        <v>21</v>
      </c>
      <c r="K998" t="s">
        <v>22</v>
      </c>
      <c r="L998">
        <v>1357106400</v>
      </c>
      <c r="M998" s="10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0"/>
        <v>61</v>
      </c>
      <c r="G999" t="s">
        <v>74</v>
      </c>
      <c r="H999">
        <v>139</v>
      </c>
      <c r="I999" s="7">
        <f t="shared" si="61"/>
        <v>33.119999999999997</v>
      </c>
      <c r="J999" t="s">
        <v>107</v>
      </c>
      <c r="K999" t="s">
        <v>108</v>
      </c>
      <c r="L999">
        <v>1390197600</v>
      </c>
      <c r="M999" s="10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0"/>
        <v>57</v>
      </c>
      <c r="G1000" t="s">
        <v>14</v>
      </c>
      <c r="H1000">
        <v>374</v>
      </c>
      <c r="I1000" s="7">
        <f t="shared" si="61"/>
        <v>101.13</v>
      </c>
      <c r="J1000" t="s">
        <v>21</v>
      </c>
      <c r="K1000" t="s">
        <v>22</v>
      </c>
      <c r="L1000">
        <v>1265868000</v>
      </c>
      <c r="M1000" s="10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0"/>
        <v>57</v>
      </c>
      <c r="G1001" t="s">
        <v>74</v>
      </c>
      <c r="H1001">
        <v>1122</v>
      </c>
      <c r="I1001" s="7">
        <f t="shared" si="61"/>
        <v>55.99</v>
      </c>
      <c r="J1001" t="s">
        <v>21</v>
      </c>
      <c r="K1001" t="s">
        <v>22</v>
      </c>
      <c r="L1001">
        <v>1467176400</v>
      </c>
      <c r="M1001" s="10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T1001" xr:uid="{00000000-0001-0000-0000-000000000000}"/>
  <conditionalFormatting sqref="G1:G1048576">
    <cfRule type="containsText" dxfId="31" priority="16" operator="containsText" text="live">
      <formula>NOT(ISERROR(SEARCH("live",G1)))</formula>
    </cfRule>
    <cfRule type="containsText" dxfId="30" priority="17" operator="containsText" text="canceled">
      <formula>NOT(ISERROR(SEARCH("canceled",G1)))</formula>
    </cfRule>
    <cfRule type="containsText" dxfId="29" priority="19" operator="containsText" text="failed">
      <formula>NOT(ISERROR(SEARCH("failed",G1)))</formula>
    </cfRule>
    <cfRule type="containsText" dxfId="28" priority="20" operator="containsText" text="successful">
      <formula>NOT(ISERROR(SEARCH("successful",G1)))</formula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H6">
    <cfRule type="containsText" dxfId="27" priority="18" operator="containsText" text="canceled">
      <formula>NOT(ISERROR(SEARCH("canceled",H6)))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C105-A6AB-4B27-9E89-AC6C83DC3740}">
  <dimension ref="A1:F14"/>
  <sheetViews>
    <sheetView workbookViewId="0">
      <selection activeCell="F23" sqref="F2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2066</v>
      </c>
    </row>
    <row r="3" spans="1:6" x14ac:dyDescent="0.3">
      <c r="A3" s="8" t="s">
        <v>2067</v>
      </c>
      <c r="B3" s="8" t="s">
        <v>2070</v>
      </c>
    </row>
    <row r="4" spans="1:6" x14ac:dyDescent="0.3">
      <c r="A4" s="8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3">
      <c r="A5" s="9" t="s">
        <v>2040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3">
      <c r="A6" s="9" t="s">
        <v>2032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3">
      <c r="A7" s="9" t="s">
        <v>2049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3">
      <c r="A8" s="9" t="s">
        <v>2063</v>
      </c>
      <c r="B8" s="7"/>
      <c r="C8" s="7"/>
      <c r="D8" s="7"/>
      <c r="E8" s="7">
        <v>4</v>
      </c>
      <c r="F8" s="7">
        <v>4</v>
      </c>
    </row>
    <row r="9" spans="1:6" x14ac:dyDescent="0.3">
      <c r="A9" s="9" t="s">
        <v>2034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3">
      <c r="A10" s="9" t="s">
        <v>2053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3">
      <c r="A11" s="9" t="s">
        <v>2046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3">
      <c r="A12" s="9" t="s">
        <v>2036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3">
      <c r="A13" s="9" t="s">
        <v>2038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3">
      <c r="A14" s="9" t="s">
        <v>2069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4A84-B852-4998-A712-4A04C1D688B1}">
  <dimension ref="A1:F30"/>
  <sheetViews>
    <sheetView topLeftCell="A4" workbookViewId="0">
      <selection activeCell="I25" sqref="I2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8" t="s">
        <v>6</v>
      </c>
      <c r="B1" t="s">
        <v>2066</v>
      </c>
    </row>
    <row r="2" spans="1:6" x14ac:dyDescent="0.3">
      <c r="A2" s="8" t="s">
        <v>2031</v>
      </c>
      <c r="B2" t="s">
        <v>2066</v>
      </c>
    </row>
    <row r="4" spans="1:6" x14ac:dyDescent="0.3">
      <c r="A4" s="8" t="s">
        <v>2067</v>
      </c>
      <c r="B4" s="8" t="s">
        <v>2070</v>
      </c>
    </row>
    <row r="5" spans="1:6" x14ac:dyDescent="0.3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3">
      <c r="A6" s="9" t="s">
        <v>2048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3">
      <c r="A7" s="9" t="s">
        <v>2064</v>
      </c>
      <c r="B7" s="7"/>
      <c r="C7" s="7"/>
      <c r="D7" s="7"/>
      <c r="E7" s="7">
        <v>4</v>
      </c>
      <c r="F7" s="7">
        <v>4</v>
      </c>
    </row>
    <row r="8" spans="1:6" x14ac:dyDescent="0.3">
      <c r="A8" s="9" t="s">
        <v>2041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3">
      <c r="A9" s="9" t="s">
        <v>2043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3">
      <c r="A10" s="9" t="s">
        <v>2042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3">
      <c r="A11" s="9" t="s">
        <v>2052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3">
      <c r="A12" s="9" t="s">
        <v>2033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3">
      <c r="A13" s="9" t="s">
        <v>2044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3">
      <c r="A14" s="9" t="s">
        <v>2057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3">
      <c r="A15" s="9" t="s">
        <v>2056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3">
      <c r="A16" s="9" t="s">
        <v>2060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3">
      <c r="A17" s="9" t="s">
        <v>2047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3">
      <c r="A18" s="9" t="s">
        <v>2054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3">
      <c r="A19" s="9" t="s">
        <v>2039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3">
      <c r="A20" s="9" t="s">
        <v>2055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3">
      <c r="A21" s="9" t="s">
        <v>2035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3">
      <c r="A22" s="9" t="s">
        <v>2062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3">
      <c r="A23" s="9" t="s">
        <v>2051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3">
      <c r="A24" s="9" t="s">
        <v>2059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3">
      <c r="A25" s="9" t="s">
        <v>2058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3">
      <c r="A26" s="9" t="s">
        <v>2050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3">
      <c r="A27" s="9" t="s">
        <v>2045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3">
      <c r="A28" s="9" t="s">
        <v>2037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3">
      <c r="A29" s="9" t="s">
        <v>2061</v>
      </c>
      <c r="B29" s="7"/>
      <c r="C29" s="7"/>
      <c r="D29" s="7"/>
      <c r="E29" s="7">
        <v>3</v>
      </c>
      <c r="F29" s="7">
        <v>3</v>
      </c>
    </row>
    <row r="30" spans="1:6" x14ac:dyDescent="0.3">
      <c r="A30" s="9" t="s">
        <v>2069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9DE9-4B68-41C2-A41A-325633984C57}">
  <dimension ref="A2:E17"/>
  <sheetViews>
    <sheetView workbookViewId="0">
      <selection activeCell="F21" sqref="F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2" spans="1:5" x14ac:dyDescent="0.3">
      <c r="A2" s="8" t="s">
        <v>2031</v>
      </c>
      <c r="B2" t="s" vm="1">
        <v>2084</v>
      </c>
    </row>
    <row r="4" spans="1:5" x14ac:dyDescent="0.3">
      <c r="A4" s="8" t="s">
        <v>2067</v>
      </c>
      <c r="B4" s="8" t="s">
        <v>2070</v>
      </c>
    </row>
    <row r="5" spans="1:5" x14ac:dyDescent="0.3">
      <c r="A5" s="8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3">
      <c r="A6" s="9" t="s">
        <v>2073</v>
      </c>
      <c r="B6" s="7">
        <v>14</v>
      </c>
      <c r="C6" s="7">
        <v>35</v>
      </c>
      <c r="D6" s="7">
        <v>58</v>
      </c>
      <c r="E6" s="7">
        <v>107</v>
      </c>
    </row>
    <row r="7" spans="1:5" x14ac:dyDescent="0.3">
      <c r="A7" s="9" t="s">
        <v>2074</v>
      </c>
      <c r="B7" s="7">
        <v>6</v>
      </c>
      <c r="C7" s="7">
        <v>40</v>
      </c>
      <c r="D7" s="7">
        <v>56</v>
      </c>
      <c r="E7" s="7">
        <v>102</v>
      </c>
    </row>
    <row r="8" spans="1:5" x14ac:dyDescent="0.3">
      <c r="A8" s="9" t="s">
        <v>2075</v>
      </c>
      <c r="B8" s="7">
        <v>4</v>
      </c>
      <c r="C8" s="7">
        <v>32</v>
      </c>
      <c r="D8" s="7">
        <v>45</v>
      </c>
      <c r="E8" s="7">
        <v>81</v>
      </c>
    </row>
    <row r="9" spans="1:5" x14ac:dyDescent="0.3">
      <c r="A9" s="9" t="s">
        <v>2076</v>
      </c>
      <c r="B9" s="7">
        <v>4</v>
      </c>
      <c r="C9" s="7">
        <v>35</v>
      </c>
      <c r="D9" s="7">
        <v>48</v>
      </c>
      <c r="E9" s="7">
        <v>87</v>
      </c>
    </row>
    <row r="10" spans="1:5" x14ac:dyDescent="0.3">
      <c r="A10" s="9" t="s">
        <v>2077</v>
      </c>
      <c r="B10" s="7">
        <v>4</v>
      </c>
      <c r="C10" s="7">
        <v>37</v>
      </c>
      <c r="D10" s="7">
        <v>60</v>
      </c>
      <c r="E10" s="7">
        <v>101</v>
      </c>
    </row>
    <row r="11" spans="1:5" x14ac:dyDescent="0.3">
      <c r="A11" s="9" t="s">
        <v>2078</v>
      </c>
      <c r="B11" s="7">
        <v>7</v>
      </c>
      <c r="C11" s="7">
        <v>42</v>
      </c>
      <c r="D11" s="7">
        <v>54</v>
      </c>
      <c r="E11" s="7">
        <v>103</v>
      </c>
    </row>
    <row r="12" spans="1:5" x14ac:dyDescent="0.3">
      <c r="A12" s="9" t="s">
        <v>2079</v>
      </c>
      <c r="B12" s="7">
        <v>5</v>
      </c>
      <c r="C12" s="7">
        <v>42</v>
      </c>
      <c r="D12" s="7">
        <v>49</v>
      </c>
      <c r="E12" s="7">
        <v>96</v>
      </c>
    </row>
    <row r="13" spans="1:5" x14ac:dyDescent="0.3">
      <c r="A13" s="9" t="s">
        <v>2080</v>
      </c>
      <c r="B13" s="7">
        <v>5</v>
      </c>
      <c r="C13" s="7">
        <v>28</v>
      </c>
      <c r="D13" s="7">
        <v>67</v>
      </c>
      <c r="E13" s="7">
        <v>100</v>
      </c>
    </row>
    <row r="14" spans="1:5" x14ac:dyDescent="0.3">
      <c r="A14" s="9" t="s">
        <v>2081</v>
      </c>
      <c r="B14" s="7">
        <v>4</v>
      </c>
      <c r="C14" s="7">
        <v>35</v>
      </c>
      <c r="D14" s="7">
        <v>61</v>
      </c>
      <c r="E14" s="7">
        <v>100</v>
      </c>
    </row>
    <row r="15" spans="1:5" x14ac:dyDescent="0.3">
      <c r="A15" s="9" t="s">
        <v>2082</v>
      </c>
      <c r="B15" s="7">
        <v>4</v>
      </c>
      <c r="C15" s="7">
        <v>36</v>
      </c>
      <c r="D15" s="7">
        <v>67</v>
      </c>
      <c r="E15" s="7">
        <v>107</v>
      </c>
    </row>
    <row r="16" spans="1:5" x14ac:dyDescent="0.3">
      <c r="A16" s="9" t="s">
        <v>2083</v>
      </c>
      <c r="B16" s="7"/>
      <c r="C16" s="7">
        <v>2</v>
      </c>
      <c r="D16" s="7"/>
      <c r="E16" s="7">
        <v>2</v>
      </c>
    </row>
    <row r="17" spans="1:5" x14ac:dyDescent="0.3">
      <c r="A17" s="9" t="s">
        <v>2069</v>
      </c>
      <c r="B17" s="7">
        <v>57</v>
      </c>
      <c r="C17" s="7">
        <v>364</v>
      </c>
      <c r="D17" s="7">
        <v>565</v>
      </c>
      <c r="E17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60444-583A-4411-9274-1A81AF2515F4}">
  <dimension ref="A1:H13"/>
  <sheetViews>
    <sheetView workbookViewId="0">
      <selection activeCell="G6" sqref="G6"/>
    </sheetView>
  </sheetViews>
  <sheetFormatPr defaultColWidth="16.796875" defaultRowHeight="15.6" x14ac:dyDescent="0.3"/>
  <cols>
    <col min="1" max="1" width="27.3984375" bestFit="1" customWidth="1"/>
    <col min="6" max="6" width="19.19921875" bestFit="1" customWidth="1"/>
  </cols>
  <sheetData>
    <row r="1" spans="1:8" x14ac:dyDescent="0.3">
      <c r="A1" t="s">
        <v>2085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3">
      <c r="A2" s="11" t="s">
        <v>2093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">
      <c r="A3" s="11" t="s">
        <v>2094</v>
      </c>
      <c r="B3">
        <f>COUNTIFS(Crowdfunding!G:G,"successful",Crowdfunding!D:D,"&gt;=1000",Crowdfunding!D:D,"&lt;=4999")</f>
        <v>191</v>
      </c>
      <c r="C3">
        <f>COUNTIFS(Crowdfunding!G:G,"failed",Crowdfunding!D:D,"&gt;=1000",Crowdfunding!D:D,"&lt;=4999")</f>
        <v>38</v>
      </c>
      <c r="D3">
        <f>COUNTIFS(Crowdfunding!G:G,"canceled",Crowdfunding!D:D,"&gt;=1000",Crowdfunding!D:D,"&lt;=4999")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">
      <c r="A4" s="11" t="s">
        <v>2095</v>
      </c>
      <c r="B4">
        <f>COUNTIFS(Crowdfunding!G:G,"successful",Crowdfunding!D:D,"&gt;=5000",Crowdfunding!D:D,"&lt;=9999")</f>
        <v>164</v>
      </c>
      <c r="C4">
        <f>COUNTIFS(Crowdfunding!G:G,"failed",Crowdfunding!D:D,"&gt;=5000",Crowdfunding!D:D,"&lt;=9999")</f>
        <v>126</v>
      </c>
      <c r="D4">
        <f>COUNTIFS(Crowdfunding!G:G,"canceled",Crowdfunding!D:D,"&gt;=5000",Crowdfunding!D:D,"&lt;=9999")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">
      <c r="A5" s="11" t="s">
        <v>2104</v>
      </c>
      <c r="B5">
        <f>COUNTIFS(Crowdfunding!G:G,"successful",Crowdfunding!D:D,"&gt;=10000",Crowdfunding!D:D,"&lt;=14999")</f>
        <v>4</v>
      </c>
      <c r="C5">
        <f>COUNTIFS(Crowdfunding!G:G,"failed",Crowdfunding!D:D,"&gt;=10000",Crowdfunding!D:D,"&lt;=14999")</f>
        <v>5</v>
      </c>
      <c r="D5">
        <f>COUNTIFS(Crowdfunding!G:G,"canceled",Crowdfunding!D:D,"&gt;=10000",Crowdfunding!D:D,"&lt;=14999")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">
      <c r="A6" s="11" t="s">
        <v>2096</v>
      </c>
      <c r="B6">
        <f>COUNTIFS(Crowdfunding!G:G,"successful",Crowdfunding!D:D,"&gt;=15000",Crowdfunding!D:D,"&lt;=19999")</f>
        <v>10</v>
      </c>
      <c r="C6">
        <f>COUNTIFS(Crowdfunding!G:G,"failed",Crowdfunding!D:D,"&gt;=15000",Crowdfunding!D:D,"&lt;=19999")</f>
        <v>0</v>
      </c>
      <c r="D6">
        <f>COUNTIFS(Crowdfunding!G:G,"canceled",Crowdfunding!D:D,"&gt;=15000",Crowdfunding!D:D,"&lt;=19999")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">
      <c r="A7" s="11" t="s">
        <v>2097</v>
      </c>
      <c r="B7">
        <f>COUNTIFS(Crowdfunding!$G:$G,"successful",Crowdfunding!$D:$D,"&gt;=20000",Crowdfunding!$D:$D,"&lt;=24999")</f>
        <v>7</v>
      </c>
      <c r="C7">
        <f>COUNTIFS(Crowdfunding!$G:$G,"failed",Crowdfunding!$D:$D,"&gt;=20000",Crowdfunding!$D:$D,"&lt;=24999")</f>
        <v>0</v>
      </c>
      <c r="D7">
        <f>COUNTIFS(Crowdfunding!$G:$G,"canceled",Crowdfunding!$D:$D,"&gt;=20000",Crowdfunding!$D:$D,"&lt;=24999")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">
      <c r="A8" s="11" t="s">
        <v>2098</v>
      </c>
      <c r="B8">
        <f>COUNTIFS(Crowdfunding!$G:$G,"successful",Crowdfunding!$D:$D,"&gt;=25000",Crowdfunding!$D:$D,"&lt;=29999")</f>
        <v>11</v>
      </c>
      <c r="C8">
        <f>COUNTIFS(Crowdfunding!$G:$G,"failed",Crowdfunding!$D:$D,"&gt;=25000",Crowdfunding!$D:$D,"&lt;=29999")</f>
        <v>3</v>
      </c>
      <c r="D8">
        <f>COUNTIFS(Crowdfunding!$G:$G,"canceled",Crowdfunding!$D:$D,"&gt;=25000",Crowdfunding!$D:$D,"&lt;=29999")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">
      <c r="A9" s="11" t="s">
        <v>2099</v>
      </c>
      <c r="B9">
        <f>COUNTIFS(Crowdfunding!$G:$G,"successful",Crowdfunding!$D:$D,"&gt;=30000",Crowdfunding!$D:$D,"&lt;=34999")</f>
        <v>7</v>
      </c>
      <c r="C9">
        <f>COUNTIFS(Crowdfunding!$G:$G,"failed",Crowdfunding!$D:$D,"&gt;=30000",Crowdfunding!$D:$D,"&lt;=34999")</f>
        <v>0</v>
      </c>
      <c r="D9">
        <f>COUNTIFS(Crowdfunding!$G:$G,"canceled",Crowdfunding!$D:$D,"&gt;=30000",Crowdfunding!$D:$D,"&lt;=34999")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">
      <c r="A10" s="11" t="s">
        <v>2100</v>
      </c>
      <c r="B10">
        <f>COUNTIFS(Crowdfunding!$G:$G,"successful",Crowdfunding!$D:$D,"&gt;=35000",Crowdfunding!$D:$D,"&lt;=39999")</f>
        <v>8</v>
      </c>
      <c r="C10">
        <f>COUNTIFS(Crowdfunding!$G:$G,"failed",Crowdfunding!$D:$D,"&gt;=35000",Crowdfunding!$D:$D,"&lt;=39999")</f>
        <v>3</v>
      </c>
      <c r="D10">
        <f>COUNTIFS(Crowdfunding!$G:$G,"canceled",Crowdfunding!$D:$D,"&gt;=35000",Crowdfunding!$D:$D,"&lt;=39999")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">
      <c r="A11" s="11" t="s">
        <v>2101</v>
      </c>
      <c r="B11">
        <f>COUNTIFS(Crowdfunding!$G:$G,"successful",Crowdfunding!$D:$D,"&gt;=40000",Crowdfunding!$D:$D,"&lt;=44999")</f>
        <v>11</v>
      </c>
      <c r="C11">
        <f>COUNTIFS(Crowdfunding!$G:$G,"failed",Crowdfunding!$D:$D,"&gt;=40000",Crowdfunding!$D:$D,"&lt;=44999")</f>
        <v>3</v>
      </c>
      <c r="D11">
        <f>COUNTIFS(Crowdfunding!$G:$G,"canceled",Crowdfunding!$D:$D,"&gt;=40000",Crowdfunding!$D:$D,"&lt;=44999")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">
      <c r="A12" s="11" t="s">
        <v>2102</v>
      </c>
      <c r="B12">
        <f>COUNTIFS(Crowdfunding!$G:$G,"successful",Crowdfunding!$D:$D,"&gt;=45000",Crowdfunding!$D:$D,"&lt;=49999")</f>
        <v>8</v>
      </c>
      <c r="C12">
        <f>COUNTIFS(Crowdfunding!$G:$G,"failed",Crowdfunding!$D:$D,"&gt;=45000",Crowdfunding!$D:$D,"&lt;=49999")</f>
        <v>3</v>
      </c>
      <c r="D12">
        <f>COUNTIFS(Crowdfunding!$G:$G,"canceled",Crowdfunding!$D:$D,"&gt;=45000",Crowdfunding!$D:$D,"&lt;=49999")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">
      <c r="A13" s="11" t="s">
        <v>2103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44B7-98B7-482F-A076-D1B7AA741994}">
  <dimension ref="A1:M566"/>
  <sheetViews>
    <sheetView workbookViewId="0">
      <selection activeCell="K2" sqref="K2"/>
    </sheetView>
  </sheetViews>
  <sheetFormatPr defaultColWidth="16.796875" defaultRowHeight="15.6" x14ac:dyDescent="0.3"/>
  <cols>
    <col min="7" max="12" width="10" customWidth="1"/>
    <col min="13" max="13" width="17.19921875" bestFit="1" customWidth="1"/>
  </cols>
  <sheetData>
    <row r="1" spans="1:13" x14ac:dyDescent="0.3">
      <c r="A1" s="1" t="s">
        <v>4</v>
      </c>
      <c r="B1" s="1" t="s">
        <v>5</v>
      </c>
      <c r="D1" s="1" t="s">
        <v>4</v>
      </c>
      <c r="E1" s="1" t="s">
        <v>5</v>
      </c>
      <c r="G1" t="s">
        <v>2105</v>
      </c>
      <c r="H1" t="s">
        <v>2106</v>
      </c>
      <c r="I1" t="s">
        <v>2107</v>
      </c>
      <c r="J1" t="s">
        <v>2111</v>
      </c>
      <c r="K1" t="s">
        <v>2110</v>
      </c>
      <c r="L1" t="s">
        <v>2108</v>
      </c>
      <c r="M1" t="s">
        <v>2109</v>
      </c>
    </row>
    <row r="2" spans="1:13" x14ac:dyDescent="0.3">
      <c r="A2" t="s">
        <v>20</v>
      </c>
      <c r="B2">
        <v>158</v>
      </c>
      <c r="D2" t="s">
        <v>14</v>
      </c>
      <c r="E2">
        <v>0</v>
      </c>
      <c r="G2" t="s">
        <v>20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3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3">
      <c r="A4" t="s">
        <v>20</v>
      </c>
      <c r="B4">
        <v>174</v>
      </c>
      <c r="D4" t="s">
        <v>14</v>
      </c>
      <c r="E4">
        <v>53</v>
      </c>
    </row>
    <row r="5" spans="1:13" x14ac:dyDescent="0.3">
      <c r="A5" t="s">
        <v>20</v>
      </c>
      <c r="B5">
        <v>227</v>
      </c>
      <c r="D5" t="s">
        <v>14</v>
      </c>
      <c r="E5">
        <v>18</v>
      </c>
    </row>
    <row r="6" spans="1:13" x14ac:dyDescent="0.3">
      <c r="A6" t="s">
        <v>20</v>
      </c>
      <c r="B6">
        <v>220</v>
      </c>
      <c r="D6" t="s">
        <v>14</v>
      </c>
      <c r="E6">
        <v>44</v>
      </c>
    </row>
    <row r="7" spans="1:13" x14ac:dyDescent="0.3">
      <c r="A7" t="s">
        <v>20</v>
      </c>
      <c r="B7">
        <v>98</v>
      </c>
      <c r="D7" t="s">
        <v>14</v>
      </c>
      <c r="E7">
        <v>27</v>
      </c>
    </row>
    <row r="8" spans="1:13" x14ac:dyDescent="0.3">
      <c r="A8" t="s">
        <v>20</v>
      </c>
      <c r="B8">
        <v>100</v>
      </c>
      <c r="D8" t="s">
        <v>14</v>
      </c>
      <c r="E8">
        <v>55</v>
      </c>
    </row>
    <row r="9" spans="1:13" x14ac:dyDescent="0.3">
      <c r="A9" t="s">
        <v>20</v>
      </c>
      <c r="B9">
        <v>1249</v>
      </c>
      <c r="D9" t="s">
        <v>14</v>
      </c>
      <c r="E9">
        <v>200</v>
      </c>
    </row>
    <row r="10" spans="1:13" x14ac:dyDescent="0.3">
      <c r="A10" t="s">
        <v>20</v>
      </c>
      <c r="B10">
        <v>1396</v>
      </c>
      <c r="D10" t="s">
        <v>14</v>
      </c>
      <c r="E10">
        <v>452</v>
      </c>
    </row>
    <row r="11" spans="1:13" x14ac:dyDescent="0.3">
      <c r="A11" t="s">
        <v>20</v>
      </c>
      <c r="B11">
        <v>890</v>
      </c>
      <c r="D11" t="s">
        <v>14</v>
      </c>
      <c r="E11">
        <v>674</v>
      </c>
    </row>
    <row r="12" spans="1:13" x14ac:dyDescent="0.3">
      <c r="A12" t="s">
        <v>20</v>
      </c>
      <c r="B12">
        <v>142</v>
      </c>
      <c r="D12" t="s">
        <v>14</v>
      </c>
      <c r="E12">
        <v>558</v>
      </c>
    </row>
    <row r="13" spans="1:13" x14ac:dyDescent="0.3">
      <c r="A13" t="s">
        <v>20</v>
      </c>
      <c r="B13">
        <v>2673</v>
      </c>
      <c r="D13" t="s">
        <v>14</v>
      </c>
      <c r="E13">
        <v>15</v>
      </c>
    </row>
    <row r="14" spans="1:13" x14ac:dyDescent="0.3">
      <c r="A14" t="s">
        <v>20</v>
      </c>
      <c r="B14">
        <v>163</v>
      </c>
      <c r="D14" t="s">
        <v>14</v>
      </c>
      <c r="E14">
        <v>2307</v>
      </c>
    </row>
    <row r="15" spans="1:13" x14ac:dyDescent="0.3">
      <c r="A15" t="s">
        <v>20</v>
      </c>
      <c r="B15">
        <v>2220</v>
      </c>
      <c r="D15" t="s">
        <v>14</v>
      </c>
      <c r="E15">
        <v>88</v>
      </c>
    </row>
    <row r="16" spans="1:13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566">
    <cfRule type="containsText" dxfId="16" priority="17" operator="containsText" text="live">
      <formula>NOT(ISERROR(SEARCH("live",A1)))</formula>
    </cfRule>
    <cfRule type="containsText" dxfId="15" priority="18" operator="containsText" text="canceled">
      <formula>NOT(ISERROR(SEARCH("canceled",A1)))</formula>
    </cfRule>
    <cfRule type="containsText" dxfId="14" priority="19" operator="containsText" text="failed">
      <formula>NOT(ISERROR(SEARCH("failed",A1)))</formula>
    </cfRule>
    <cfRule type="containsText" dxfId="13" priority="20" operator="containsText" text="successful">
      <formula>NOT(ISERROR(SEARCH("successful",A1)))</formula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D1:D365">
    <cfRule type="containsText" dxfId="12" priority="12" operator="containsText" text="live">
      <formula>NOT(ISERROR(SEARCH("live",D1)))</formula>
    </cfRule>
    <cfRule type="containsText" dxfId="11" priority="13" operator="containsText" text="canceled">
      <formula>NOT(ISERROR(SEARCH("canceled",D1)))</formula>
    </cfRule>
    <cfRule type="containsText" dxfId="10" priority="14" operator="containsText" text="failed">
      <formula>NOT(ISERROR(SEARCH("failed",D1)))</formula>
    </cfRule>
    <cfRule type="containsText" dxfId="9" priority="15" operator="containsText" text="successful">
      <formula>NOT(ISERROR(SEARCH("successful",D1)))</formula>
    </cfRule>
    <cfRule type="colorScale" priority="16">
      <colorScale>
        <cfvo type="min"/>
        <cfvo type="max"/>
        <color rgb="FFFCFCFF"/>
        <color rgb="FFF8696B"/>
      </colorScale>
    </cfRule>
  </conditionalFormatting>
  <conditionalFormatting sqref="E4">
    <cfRule type="containsText" dxfId="8" priority="11" operator="containsText" text="canceled">
      <formula>NOT(ISERROR(SEARCH("canceled",E4)))</formula>
    </cfRule>
  </conditionalFormatting>
  <conditionalFormatting sqref="G2">
    <cfRule type="containsText" dxfId="7" priority="6" operator="containsText" text="live">
      <formula>NOT(ISERROR(SEARCH("live",G2)))</formula>
    </cfRule>
    <cfRule type="containsText" dxfId="6" priority="7" operator="containsText" text="canceled">
      <formula>NOT(ISERROR(SEARCH("canceled",G2)))</formula>
    </cfRule>
    <cfRule type="containsText" dxfId="5" priority="8" operator="containsText" text="failed">
      <formula>NOT(ISERROR(SEARCH("failed",G2)))</formula>
    </cfRule>
    <cfRule type="containsText" dxfId="4" priority="9" operator="containsText" text="successful">
      <formula>NOT(ISERROR(SEARCH("successful",G2)))</formula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G3">
    <cfRule type="containsText" dxfId="3" priority="1" operator="containsText" text="live">
      <formula>NOT(ISERROR(SEARCH("live",G3)))</formula>
    </cfRule>
    <cfRule type="containsText" dxfId="2" priority="2" operator="containsText" text="canceled">
      <formula>NOT(ISERROR(SEARCH("canceled",G3)))</formula>
    </cfRule>
    <cfRule type="containsText" dxfId="1" priority="3" operator="containsText" text="failed">
      <formula>NOT(ISERROR(SEARCH("failed",G3)))</formula>
    </cfRule>
    <cfRule type="containsText" dxfId="0" priority="4" operator="containsText" text="successful">
      <formula>NOT(ISERROR(SEARCH("successful",G3)))</formula>
    </cfRule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First Pivot</vt:lpstr>
      <vt:lpstr>Second Pivot</vt:lpstr>
      <vt:lpstr>Third Pivot</vt:lpstr>
      <vt:lpstr>Outcome based on goal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Briseida Barajas</cp:lastModifiedBy>
  <dcterms:created xsi:type="dcterms:W3CDTF">2021-09-29T18:52:28Z</dcterms:created>
  <dcterms:modified xsi:type="dcterms:W3CDTF">2023-08-14T03:09:54Z</dcterms:modified>
</cp:coreProperties>
</file>