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capital" sheetId="1" r:id="rId1"/>
    <sheet name="screen" sheetId="4" r:id="rId2"/>
    <sheet name="artillery" sheetId="2" r:id="rId3"/>
    <sheet name="Sheet1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10" i="1"/>
  <c r="R83" i="1"/>
  <c r="R84" i="1"/>
  <c r="R85" i="1"/>
  <c r="R86" i="1"/>
  <c r="R87" i="1"/>
  <c r="Q84" i="1"/>
  <c r="Q85" i="1"/>
  <c r="Q86" i="1"/>
  <c r="Q87" i="1"/>
  <c r="Q83" i="1"/>
  <c r="O63" i="1" l="1"/>
  <c r="O59" i="1" l="1"/>
  <c r="O60" i="1"/>
  <c r="O69" i="1"/>
  <c r="O70" i="1"/>
  <c r="O3" i="1" l="1"/>
  <c r="O4" i="1"/>
  <c r="O5" i="1"/>
  <c r="O6" i="1"/>
  <c r="O7" i="1"/>
  <c r="O2" i="1"/>
</calcChain>
</file>

<file path=xl/comments1.xml><?xml version="1.0" encoding="utf-8"?>
<comments xmlns="http://schemas.openxmlformats.org/spreadsheetml/2006/main">
  <authors>
    <author>Garion132</author>
  </authors>
  <commentList>
    <comment ref="D17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schneider et Cie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(steel over iron)
25% better than ironclad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5% better than compound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double forged
13 = 15.5 nickel-steel or 20% better
harvey I is 5% weaker</t>
        </r>
      </text>
    </comment>
    <comment ref="C38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15%
10.2 = 12 harvey
11.9 = 13 harvey</t>
        </r>
      </text>
    </comment>
    <comment ref="C43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better in other respects than armor from krupp I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10% than "early use"</t>
        </r>
      </text>
    </comment>
  </commentList>
</comments>
</file>

<file path=xl/comments2.xml><?xml version="1.0" encoding="utf-8"?>
<comments xmlns="http://schemas.openxmlformats.org/spreadsheetml/2006/main">
  <authors>
    <author>Garion132</author>
  </authors>
  <commentList>
    <comment ref="C16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5% better than compound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double forged
13 = 15.5 nickel-steel or 20% better
harvey I is 5% weaker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15%
10.2 = 12 harvey
11.9 = 13 harvey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better in other respects than armor from krupp I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10% than "early use"</t>
        </r>
      </text>
    </comment>
  </commentList>
</comments>
</file>

<file path=xl/sharedStrings.xml><?xml version="1.0" encoding="utf-8"?>
<sst xmlns="http://schemas.openxmlformats.org/spreadsheetml/2006/main" count="169" uniqueCount="126">
  <si>
    <t>name</t>
  </si>
  <si>
    <t>armor</t>
  </si>
  <si>
    <t>armor %</t>
  </si>
  <si>
    <t>hp %</t>
  </si>
  <si>
    <t>hp</t>
  </si>
  <si>
    <t>speed %</t>
  </si>
  <si>
    <t>vis</t>
  </si>
  <si>
    <t>ic %</t>
  </si>
  <si>
    <t>weight</t>
  </si>
  <si>
    <t>year</t>
  </si>
  <si>
    <t>hardwood 1</t>
  </si>
  <si>
    <t>Hardwood 2</t>
  </si>
  <si>
    <t>Harvey 1</t>
  </si>
  <si>
    <t>Harvey 2</t>
  </si>
  <si>
    <t>Krupp 1</t>
  </si>
  <si>
    <t>Krupp 2</t>
  </si>
  <si>
    <t>hardwood I</t>
  </si>
  <si>
    <t>Banded Hardwood (II)</t>
  </si>
  <si>
    <t>nickel+steel</t>
  </si>
  <si>
    <t>Krupp</t>
  </si>
  <si>
    <t>Harvey II</t>
  </si>
  <si>
    <t>Krupp II (KCA)</t>
  </si>
  <si>
    <t>Wood</t>
  </si>
  <si>
    <t>Steelclad I</t>
  </si>
  <si>
    <t>Krupp IV (Low-carbon)</t>
  </si>
  <si>
    <t>Inclined</t>
  </si>
  <si>
    <t>Electric Armor</t>
  </si>
  <si>
    <t>HY-80</t>
  </si>
  <si>
    <t>Base game BB I</t>
  </si>
  <si>
    <t>max strength</t>
  </si>
  <si>
    <t>dismatle cost</t>
  </si>
  <si>
    <t>base game BB II</t>
  </si>
  <si>
    <t>base game BB III</t>
  </si>
  <si>
    <t>starting</t>
  </si>
  <si>
    <t>tier</t>
  </si>
  <si>
    <t>defense</t>
  </si>
  <si>
    <t>breakthrough</t>
  </si>
  <si>
    <t>sa</t>
  </si>
  <si>
    <t>ha</t>
  </si>
  <si>
    <t>pa</t>
  </si>
  <si>
    <t>reliability</t>
  </si>
  <si>
    <t>cost</t>
  </si>
  <si>
    <t>howitzer I</t>
  </si>
  <si>
    <t>howitzer II</t>
  </si>
  <si>
    <t>howitzer IV</t>
  </si>
  <si>
    <t>Field gun I</t>
  </si>
  <si>
    <t>Field gun II</t>
  </si>
  <si>
    <t>Field gun III</t>
  </si>
  <si>
    <t>Field gun IV</t>
  </si>
  <si>
    <t>1900 Artillery</t>
  </si>
  <si>
    <t>Artillery II</t>
  </si>
  <si>
    <t>Artillery III</t>
  </si>
  <si>
    <t>Towed Artillery</t>
  </si>
  <si>
    <t>steel</t>
  </si>
  <si>
    <t>pig iron</t>
  </si>
  <si>
    <t>wood</t>
  </si>
  <si>
    <t>chromium</t>
  </si>
  <si>
    <t>category</t>
  </si>
  <si>
    <t>WOOD</t>
  </si>
  <si>
    <t>Ironclad 5</t>
  </si>
  <si>
    <t>Ironclad 11</t>
  </si>
  <si>
    <t>Ironclad 16</t>
  </si>
  <si>
    <t>Ironclad 22</t>
  </si>
  <si>
    <t>IRONCLAD</t>
  </si>
  <si>
    <t>Ironclad 7.5</t>
  </si>
  <si>
    <t>COMPOUND</t>
  </si>
  <si>
    <t>nickel-steel</t>
  </si>
  <si>
    <t>HY-100</t>
  </si>
  <si>
    <t>HY-130</t>
  </si>
  <si>
    <t>ic cost in 100</t>
  </si>
  <si>
    <t>Compound 12</t>
  </si>
  <si>
    <t>Compound 9</t>
  </si>
  <si>
    <t>Compound 4</t>
  </si>
  <si>
    <t>(in) belt</t>
  </si>
  <si>
    <t>Ironclad</t>
  </si>
  <si>
    <t>compound</t>
  </si>
  <si>
    <t>harvey</t>
  </si>
  <si>
    <t>krupp I</t>
  </si>
  <si>
    <t>Krupp II</t>
  </si>
  <si>
    <t>Krupp III</t>
  </si>
  <si>
    <t>harvey II</t>
  </si>
  <si>
    <t>Krupp III (KCn/A)</t>
  </si>
  <si>
    <t>thickness</t>
  </si>
  <si>
    <t>Compound 15.7</t>
  </si>
  <si>
    <t>Compound 17.75</t>
  </si>
  <si>
    <t>Compound 20</t>
  </si>
  <si>
    <t>nickel+steel 8.7</t>
  </si>
  <si>
    <t>nickel+steel 10</t>
  </si>
  <si>
    <t>nickel+steel 12</t>
  </si>
  <si>
    <t>nickel+steel 14</t>
  </si>
  <si>
    <t>nickel+steel 16</t>
  </si>
  <si>
    <t>nickel+steel 18</t>
  </si>
  <si>
    <t>Harvey 6</t>
  </si>
  <si>
    <t>Harvey 8</t>
  </si>
  <si>
    <t>Harvey 9.8</t>
  </si>
  <si>
    <t>Harvey 11.8</t>
  </si>
  <si>
    <t>Harvey 13.75</t>
  </si>
  <si>
    <t>Harvey 15.7</t>
  </si>
  <si>
    <t>Harvey 18</t>
  </si>
  <si>
    <t>Harvey 20</t>
  </si>
  <si>
    <t>Krupp 6</t>
  </si>
  <si>
    <t>Krupp 8.9</t>
  </si>
  <si>
    <t>Krupp 9.8</t>
  </si>
  <si>
    <t>Krupp 11.8</t>
  </si>
  <si>
    <t>Krupp 14</t>
  </si>
  <si>
    <t>Krupp II 6</t>
  </si>
  <si>
    <t>Krupp II 7.64</t>
  </si>
  <si>
    <t>Krupp II 9.1</t>
  </si>
  <si>
    <t>Krupp II 10</t>
  </si>
  <si>
    <t>Krupp II 12</t>
  </si>
  <si>
    <t>Krupp II 14.5</t>
  </si>
  <si>
    <t>Krupp II 16</t>
  </si>
  <si>
    <t>Krupp II 19</t>
  </si>
  <si>
    <t>Krupp III 8</t>
  </si>
  <si>
    <t>Krupp III 9.8</t>
  </si>
  <si>
    <t>Krupp III 11.8</t>
  </si>
  <si>
    <t>Krupp III 13</t>
  </si>
  <si>
    <t>Krupp III 14.7</t>
  </si>
  <si>
    <t>Krupp III 16</t>
  </si>
  <si>
    <t>Krupp III 18</t>
  </si>
  <si>
    <t>Krupp III 20</t>
  </si>
  <si>
    <t>ironclad</t>
  </si>
  <si>
    <t>nickel</t>
  </si>
  <si>
    <t>krupp II</t>
  </si>
  <si>
    <t>krupp III</t>
  </si>
  <si>
    <t>250/1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</si>
</sst>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1" applyFont="1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visibility</a:t>
            </a:r>
            <a:r>
              <a:rPr lang="en-NZ" baseline="0"/>
              <a:t> vs armor</a:t>
            </a:r>
            <a:endParaRPr lang="en-NZ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capital!$E$1</c:f>
              <c:strCache>
                <c:ptCount val="1"/>
                <c:pt idx="0">
                  <c:v>armor</c:v>
                </c:pt>
              </c:strCache>
            </c:strRef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capital!$E$10:$E$58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13.5</c:v>
                </c:pt>
                <c:pt idx="4">
                  <c:v>19.8</c:v>
                </c:pt>
                <c:pt idx="5">
                  <c:v>28.8</c:v>
                </c:pt>
                <c:pt idx="6">
                  <c:v>40.4</c:v>
                </c:pt>
                <c:pt idx="7">
                  <c:v>42</c:v>
                </c:pt>
                <c:pt idx="8">
                  <c:v>9</c:v>
                </c:pt>
                <c:pt idx="9">
                  <c:v>20.25</c:v>
                </c:pt>
                <c:pt idx="10">
                  <c:v>27</c:v>
                </c:pt>
                <c:pt idx="11">
                  <c:v>35.299999999999997</c:v>
                </c:pt>
                <c:pt idx="12">
                  <c:v>39.9</c:v>
                </c:pt>
                <c:pt idx="13">
                  <c:v>46</c:v>
                </c:pt>
                <c:pt idx="14">
                  <c:v>20.5</c:v>
                </c:pt>
                <c:pt idx="15">
                  <c:v>23.6</c:v>
                </c:pt>
                <c:pt idx="16">
                  <c:v>28.3</c:v>
                </c:pt>
                <c:pt idx="17">
                  <c:v>33</c:v>
                </c:pt>
                <c:pt idx="18">
                  <c:v>37.799999999999997</c:v>
                </c:pt>
                <c:pt idx="19">
                  <c:v>42.5</c:v>
                </c:pt>
                <c:pt idx="20">
                  <c:v>17</c:v>
                </c:pt>
                <c:pt idx="21">
                  <c:v>22.7</c:v>
                </c:pt>
                <c:pt idx="22">
                  <c:v>27.8</c:v>
                </c:pt>
                <c:pt idx="23">
                  <c:v>31.45</c:v>
                </c:pt>
                <c:pt idx="24">
                  <c:v>39</c:v>
                </c:pt>
                <c:pt idx="25">
                  <c:v>44.7</c:v>
                </c:pt>
                <c:pt idx="26">
                  <c:v>51</c:v>
                </c:pt>
                <c:pt idx="27">
                  <c:v>56.8</c:v>
                </c:pt>
                <c:pt idx="28">
                  <c:v>19.600000000000001</c:v>
                </c:pt>
                <c:pt idx="29">
                  <c:v>29</c:v>
                </c:pt>
                <c:pt idx="30">
                  <c:v>32</c:v>
                </c:pt>
                <c:pt idx="31">
                  <c:v>37</c:v>
                </c:pt>
                <c:pt idx="32">
                  <c:v>45.7</c:v>
                </c:pt>
                <c:pt idx="33">
                  <c:v>19.600000000000001</c:v>
                </c:pt>
                <c:pt idx="34">
                  <c:v>25</c:v>
                </c:pt>
                <c:pt idx="35">
                  <c:v>29.7</c:v>
                </c:pt>
                <c:pt idx="36">
                  <c:v>32.6</c:v>
                </c:pt>
                <c:pt idx="37">
                  <c:v>39</c:v>
                </c:pt>
                <c:pt idx="38">
                  <c:v>47.3</c:v>
                </c:pt>
                <c:pt idx="39">
                  <c:v>52.25</c:v>
                </c:pt>
                <c:pt idx="40">
                  <c:v>62</c:v>
                </c:pt>
                <c:pt idx="41">
                  <c:v>28.7</c:v>
                </c:pt>
                <c:pt idx="42">
                  <c:v>35.1</c:v>
                </c:pt>
                <c:pt idx="43">
                  <c:v>40.700000000000003</c:v>
                </c:pt>
                <c:pt idx="44">
                  <c:v>46.7</c:v>
                </c:pt>
                <c:pt idx="45">
                  <c:v>52.7</c:v>
                </c:pt>
                <c:pt idx="46">
                  <c:v>57.4</c:v>
                </c:pt>
                <c:pt idx="47">
                  <c:v>64.599999999999994</c:v>
                </c:pt>
                <c:pt idx="48">
                  <c:v>71.8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capital!$J$1</c:f>
              <c:strCache>
                <c:ptCount val="1"/>
                <c:pt idx="0">
                  <c:v>vis</c:v>
                </c:pt>
              </c:strCache>
            </c:strRef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capital!$J$10:$J$58</c:f>
              <c:numCache>
                <c:formatCode>General</c:formatCode>
                <c:ptCount val="49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12</c:v>
                </c:pt>
                <c:pt idx="9">
                  <c:v>14.5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14.5</c:v>
                </c:pt>
                <c:pt idx="15">
                  <c:v>15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16.5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13.5</c:v>
                </c:pt>
                <c:pt idx="29">
                  <c:v>14.5</c:v>
                </c:pt>
                <c:pt idx="30">
                  <c:v>15</c:v>
                </c:pt>
                <c:pt idx="31">
                  <c:v>16</c:v>
                </c:pt>
                <c:pt idx="32">
                  <c:v>16.5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16</c:v>
                </c:pt>
                <c:pt idx="38">
                  <c:v>16.5</c:v>
                </c:pt>
                <c:pt idx="39">
                  <c:v>17</c:v>
                </c:pt>
                <c:pt idx="40">
                  <c:v>18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16</c:v>
                </c:pt>
                <c:pt idx="45">
                  <c:v>16.5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</c:numCache>
            </c:numRef>
          </c:val>
          <c:smooth val="0"/>
        </c:ser>
        <c:ser>
          <c:idx val="1"/>
          <c:order val="2"/>
          <c:tx>
            <c:v>Ic in hundreds</c:v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capital!$K$10:$K$58</c:f>
              <c:numCache>
                <c:formatCode>General</c:formatCode>
                <c:ptCount val="49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30</c:v>
                </c:pt>
                <c:pt idx="8">
                  <c:v>3.2</c:v>
                </c:pt>
                <c:pt idx="9">
                  <c:v>7</c:v>
                </c:pt>
                <c:pt idx="10">
                  <c:v>10</c:v>
                </c:pt>
                <c:pt idx="11">
                  <c:v>15</c:v>
                </c:pt>
                <c:pt idx="12">
                  <c:v>21</c:v>
                </c:pt>
                <c:pt idx="13">
                  <c:v>24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19</c:v>
                </c:pt>
                <c:pt idx="19">
                  <c:v>22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20</c:v>
                </c:pt>
                <c:pt idx="25">
                  <c:v>22</c:v>
                </c:pt>
                <c:pt idx="26">
                  <c:v>25</c:v>
                </c:pt>
                <c:pt idx="27">
                  <c:v>28</c:v>
                </c:pt>
                <c:pt idx="28">
                  <c:v>10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30</c:v>
                </c:pt>
                <c:pt idx="33">
                  <c:v>8.5</c:v>
                </c:pt>
                <c:pt idx="34">
                  <c:v>10</c:v>
                </c:pt>
                <c:pt idx="35">
                  <c:v>15</c:v>
                </c:pt>
                <c:pt idx="36">
                  <c:v>16</c:v>
                </c:pt>
                <c:pt idx="37">
                  <c:v>19</c:v>
                </c:pt>
                <c:pt idx="38">
                  <c:v>23</c:v>
                </c:pt>
                <c:pt idx="39">
                  <c:v>26</c:v>
                </c:pt>
                <c:pt idx="40">
                  <c:v>31</c:v>
                </c:pt>
                <c:pt idx="41">
                  <c:v>14</c:v>
                </c:pt>
                <c:pt idx="42">
                  <c:v>17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28</c:v>
                </c:pt>
                <c:pt idx="47">
                  <c:v>32</c:v>
                </c:pt>
                <c:pt idx="4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0592"/>
        <c:axId val="89152128"/>
      </c:lineChart>
      <c:catAx>
        <c:axId val="89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152128"/>
        <c:crosses val="autoZero"/>
        <c:auto val="1"/>
        <c:lblAlgn val="ctr"/>
        <c:lblOffset val="100"/>
        <c:noMultiLvlLbl val="0"/>
      </c:catAx>
      <c:valAx>
        <c:axId val="8915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91505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modifiers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capital!$F$1</c:f>
              <c:strCache>
                <c:ptCount val="1"/>
                <c:pt idx="0">
                  <c:v>armor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capital!$F$10:$F$58</c:f>
              <c:numCache>
                <c:formatCode>General</c:formatCode>
                <c:ptCount val="49"/>
                <c:pt idx="2">
                  <c:v>-0.05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-0.125</c:v>
                </c:pt>
                <c:pt idx="7">
                  <c:v>-0.15</c:v>
                </c:pt>
                <c:pt idx="8">
                  <c:v>-0.05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-0.09</c:v>
                </c:pt>
                <c:pt idx="12">
                  <c:v>-0.1</c:v>
                </c:pt>
                <c:pt idx="13">
                  <c:v>-0.12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capital!$H$1</c:f>
              <c:strCache>
                <c:ptCount val="1"/>
                <c:pt idx="0">
                  <c:v>hp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capital!$H$9:$H$58</c:f>
              <c:numCache>
                <c:formatCode>General</c:formatCode>
                <c:ptCount val="50"/>
                <c:pt idx="0">
                  <c:v>0.05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capital!$I$1</c:f>
              <c:strCache>
                <c:ptCount val="1"/>
                <c:pt idx="0">
                  <c:v>speed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capital!$I$10:$I$58</c:f>
              <c:numCache>
                <c:formatCode>General</c:formatCode>
                <c:ptCount val="49"/>
                <c:pt idx="0">
                  <c:v>-2.5000000000000001E-2</c:v>
                </c:pt>
                <c:pt idx="1">
                  <c:v>-0.05</c:v>
                </c:pt>
                <c:pt idx="2">
                  <c:v>-0.15</c:v>
                </c:pt>
                <c:pt idx="3">
                  <c:v>-0.17499999999999999</c:v>
                </c:pt>
                <c:pt idx="4">
                  <c:v>-0.2</c:v>
                </c:pt>
                <c:pt idx="5">
                  <c:v>-0.25</c:v>
                </c:pt>
                <c:pt idx="6">
                  <c:v>-0.32500000000000001</c:v>
                </c:pt>
                <c:pt idx="7">
                  <c:v>-0.3</c:v>
                </c:pt>
                <c:pt idx="8">
                  <c:v>-0.13</c:v>
                </c:pt>
                <c:pt idx="9">
                  <c:v>-0.18</c:v>
                </c:pt>
                <c:pt idx="10">
                  <c:v>-0.2</c:v>
                </c:pt>
                <c:pt idx="11">
                  <c:v>-0.24</c:v>
                </c:pt>
                <c:pt idx="12">
                  <c:v>-0.27</c:v>
                </c:pt>
                <c:pt idx="13">
                  <c:v>-0.3</c:v>
                </c:pt>
                <c:pt idx="14">
                  <c:v>-0.18</c:v>
                </c:pt>
                <c:pt idx="15">
                  <c:v>-0.19</c:v>
                </c:pt>
                <c:pt idx="16">
                  <c:v>-0.2</c:v>
                </c:pt>
                <c:pt idx="17">
                  <c:v>-0.22</c:v>
                </c:pt>
                <c:pt idx="18">
                  <c:v>-0.25</c:v>
                </c:pt>
                <c:pt idx="19">
                  <c:v>-0.27</c:v>
                </c:pt>
                <c:pt idx="20">
                  <c:v>-0.16</c:v>
                </c:pt>
                <c:pt idx="21">
                  <c:v>-0.17</c:v>
                </c:pt>
                <c:pt idx="22">
                  <c:v>-0.19</c:v>
                </c:pt>
                <c:pt idx="23">
                  <c:v>-0.2</c:v>
                </c:pt>
                <c:pt idx="24">
                  <c:v>-0.22</c:v>
                </c:pt>
                <c:pt idx="25">
                  <c:v>-0.24</c:v>
                </c:pt>
                <c:pt idx="26">
                  <c:v>-0.27</c:v>
                </c:pt>
                <c:pt idx="27">
                  <c:v>-0.3</c:v>
                </c:pt>
                <c:pt idx="28">
                  <c:v>-0.16</c:v>
                </c:pt>
                <c:pt idx="29">
                  <c:v>-0.18</c:v>
                </c:pt>
                <c:pt idx="30">
                  <c:v>-0.19</c:v>
                </c:pt>
                <c:pt idx="31">
                  <c:v>-0.2</c:v>
                </c:pt>
                <c:pt idx="32">
                  <c:v>-0.22</c:v>
                </c:pt>
                <c:pt idx="33">
                  <c:v>-0.16</c:v>
                </c:pt>
                <c:pt idx="34">
                  <c:v>-0.17</c:v>
                </c:pt>
                <c:pt idx="35">
                  <c:v>-0.18</c:v>
                </c:pt>
                <c:pt idx="36">
                  <c:v>-0.19</c:v>
                </c:pt>
                <c:pt idx="37">
                  <c:v>-0.2</c:v>
                </c:pt>
                <c:pt idx="38">
                  <c:v>-0.23</c:v>
                </c:pt>
                <c:pt idx="39">
                  <c:v>-0.25</c:v>
                </c:pt>
                <c:pt idx="40">
                  <c:v>-0.28000000000000003</c:v>
                </c:pt>
                <c:pt idx="41">
                  <c:v>-0.18</c:v>
                </c:pt>
                <c:pt idx="42">
                  <c:v>-0.19</c:v>
                </c:pt>
                <c:pt idx="43">
                  <c:v>-0.2</c:v>
                </c:pt>
                <c:pt idx="44">
                  <c:v>-0.21</c:v>
                </c:pt>
                <c:pt idx="45">
                  <c:v>-0.23</c:v>
                </c:pt>
                <c:pt idx="46">
                  <c:v>-0.25</c:v>
                </c:pt>
                <c:pt idx="47">
                  <c:v>-0.27</c:v>
                </c:pt>
                <c:pt idx="48">
                  <c:v>-0.3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capital!$L$1</c:f>
              <c:strCache>
                <c:ptCount val="1"/>
                <c:pt idx="0">
                  <c:v>ic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capital!$L$10:$L$58</c:f>
              <c:numCache>
                <c:formatCode>General</c:formatCode>
                <c:ptCount val="49"/>
                <c:pt idx="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2752"/>
        <c:axId val="100764288"/>
      </c:lineChart>
      <c:catAx>
        <c:axId val="1007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764288"/>
        <c:crossesAt val="-0.5"/>
        <c:auto val="1"/>
        <c:lblAlgn val="ctr"/>
        <c:lblOffset val="100"/>
        <c:noMultiLvlLbl val="0"/>
      </c:catAx>
      <c:valAx>
        <c:axId val="1007642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7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20"/>
      <c:rotY val="4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capital!$C$12</c:f>
              <c:strCache>
                <c:ptCount val="1"/>
                <c:pt idx="0">
                  <c:v>IRONCLAD</c:v>
                </c:pt>
              </c:strCache>
            </c:strRef>
          </c:tx>
          <c:invertIfNegative val="0"/>
          <c:val>
            <c:numRef>
              <c:f>capital!$T$12:$T$17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capital!$C$18</c:f>
              <c:strCache>
                <c:ptCount val="1"/>
                <c:pt idx="0">
                  <c:v>COMPOUND</c:v>
                </c:pt>
              </c:strCache>
            </c:strRef>
          </c:tx>
          <c:invertIfNegative val="0"/>
          <c:val>
            <c:numRef>
              <c:f>capital!$T$18:$T$23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15.7</c:v>
                </c:pt>
                <c:pt idx="4">
                  <c:v>17.75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capital!$C$24</c:f>
              <c:strCache>
                <c:ptCount val="1"/>
                <c:pt idx="0">
                  <c:v>nickel+steel</c:v>
                </c:pt>
              </c:strCache>
            </c:strRef>
          </c:tx>
          <c:invertIfNegative val="0"/>
          <c:val>
            <c:numRef>
              <c:f>capital!$T$24:$T$29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10.6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capital!$C$30</c:f>
              <c:strCache>
                <c:ptCount val="1"/>
                <c:pt idx="0">
                  <c:v>Harvey II</c:v>
                </c:pt>
              </c:strCache>
            </c:strRef>
          </c:tx>
          <c:invertIfNegative val="0"/>
          <c:val>
            <c:numRef>
              <c:f>capital!$T$30:$T$37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9.8000000000000007</c:v>
                </c:pt>
                <c:pt idx="3">
                  <c:v>11.8</c:v>
                </c:pt>
                <c:pt idx="4">
                  <c:v>13.75</c:v>
                </c:pt>
                <c:pt idx="5">
                  <c:v>15.7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</c:ser>
        <c:ser>
          <c:idx val="4"/>
          <c:order val="4"/>
          <c:tx>
            <c:strRef>
              <c:f>capital!$C$38</c:f>
              <c:strCache>
                <c:ptCount val="1"/>
                <c:pt idx="0">
                  <c:v>Krupp</c:v>
                </c:pt>
              </c:strCache>
            </c:strRef>
          </c:tx>
          <c:invertIfNegative val="0"/>
          <c:val>
            <c:numRef>
              <c:f>capital!$T$38:$T$42</c:f>
              <c:numCache>
                <c:formatCode>General</c:formatCode>
                <c:ptCount val="5"/>
                <c:pt idx="0">
                  <c:v>6</c:v>
                </c:pt>
                <c:pt idx="1">
                  <c:v>8.9</c:v>
                </c:pt>
                <c:pt idx="2">
                  <c:v>9.8000000000000007</c:v>
                </c:pt>
                <c:pt idx="3">
                  <c:v>11.8</c:v>
                </c:pt>
                <c:pt idx="4">
                  <c:v>14</c:v>
                </c:pt>
              </c:numCache>
            </c:numRef>
          </c:val>
        </c:ser>
        <c:ser>
          <c:idx val="5"/>
          <c:order val="5"/>
          <c:tx>
            <c:strRef>
              <c:f>capital!$C$43</c:f>
              <c:strCache>
                <c:ptCount val="1"/>
                <c:pt idx="0">
                  <c:v>Krupp II (KCA)</c:v>
                </c:pt>
              </c:strCache>
            </c:strRef>
          </c:tx>
          <c:invertIfNegative val="0"/>
          <c:val>
            <c:numRef>
              <c:f>capital!$T$43:$T$50</c:f>
              <c:numCache>
                <c:formatCode>General</c:formatCode>
                <c:ptCount val="8"/>
                <c:pt idx="0">
                  <c:v>6</c:v>
                </c:pt>
                <c:pt idx="1">
                  <c:v>7.64</c:v>
                </c:pt>
                <c:pt idx="2">
                  <c:v>9.1</c:v>
                </c:pt>
                <c:pt idx="3">
                  <c:v>10</c:v>
                </c:pt>
                <c:pt idx="4">
                  <c:v>12</c:v>
                </c:pt>
                <c:pt idx="5">
                  <c:v>14.5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ser>
          <c:idx val="6"/>
          <c:order val="6"/>
          <c:tx>
            <c:strRef>
              <c:f>capital!$C$51</c:f>
              <c:strCache>
                <c:ptCount val="1"/>
                <c:pt idx="0">
                  <c:v>Krupp III (KCn/A)</c:v>
                </c:pt>
              </c:strCache>
            </c:strRef>
          </c:tx>
          <c:invertIfNegative val="0"/>
          <c:val>
            <c:numRef>
              <c:f>capital!$T$51:$T$58</c:f>
              <c:numCache>
                <c:formatCode>General</c:formatCode>
                <c:ptCount val="8"/>
                <c:pt idx="0">
                  <c:v>8</c:v>
                </c:pt>
                <c:pt idx="1">
                  <c:v>9.8000000000000007</c:v>
                </c:pt>
                <c:pt idx="2">
                  <c:v>11.8</c:v>
                </c:pt>
                <c:pt idx="3">
                  <c:v>13</c:v>
                </c:pt>
                <c:pt idx="4">
                  <c:v>14.7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85152128"/>
        <c:axId val="85153664"/>
        <c:axId val="100787072"/>
      </c:bar3DChart>
      <c:catAx>
        <c:axId val="8515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153664"/>
        <c:crosses val="autoZero"/>
        <c:auto val="1"/>
        <c:lblAlgn val="ctr"/>
        <c:lblOffset val="100"/>
        <c:noMultiLvlLbl val="0"/>
      </c:catAx>
      <c:valAx>
        <c:axId val="85153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152128"/>
        <c:crosses val="autoZero"/>
        <c:crossBetween val="between"/>
      </c:valAx>
      <c:serAx>
        <c:axId val="1007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53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to speed</c:v>
          </c:tx>
          <c:marker>
            <c:symbol val="none"/>
          </c:marker>
          <c:cat>
            <c:numRef>
              <c:f>capital!$O$83:$O$87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</c:numCache>
            </c:numRef>
          </c:cat>
          <c:val>
            <c:numRef>
              <c:f>capital!$P$83:$P$87</c:f>
              <c:numCache>
                <c:formatCode>General</c:formatCode>
                <c:ptCount val="5"/>
                <c:pt idx="0">
                  <c:v>-0.15</c:v>
                </c:pt>
                <c:pt idx="1">
                  <c:v>-0.17499999999999999</c:v>
                </c:pt>
                <c:pt idx="2">
                  <c:v>-0.2</c:v>
                </c:pt>
                <c:pt idx="3">
                  <c:v>-0.25</c:v>
                </c:pt>
                <c:pt idx="4">
                  <c:v>-0.32500000000000001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75296"/>
        <c:axId val="85185280"/>
      </c:lineChart>
      <c:catAx>
        <c:axId val="851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85280"/>
        <c:crosses val="autoZero"/>
        <c:auto val="1"/>
        <c:lblAlgn val="ctr"/>
        <c:lblOffset val="100"/>
        <c:noMultiLvlLbl val="0"/>
      </c:catAx>
      <c:valAx>
        <c:axId val="851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16" belt</c:v>
          </c:tx>
          <c:marker>
            <c:symbol val="none"/>
          </c:marker>
          <c:cat>
            <c:strRef>
              <c:f>capital!$O$95:$O$101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</c:v>
                </c:pt>
                <c:pt idx="3">
                  <c:v>harvey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capital!$P$95:$P$101</c:f>
              <c:numCache>
                <c:formatCode>General</c:formatCode>
                <c:ptCount val="7"/>
                <c:pt idx="0">
                  <c:v>28.8</c:v>
                </c:pt>
                <c:pt idx="1">
                  <c:v>35.299999999999997</c:v>
                </c:pt>
                <c:pt idx="2">
                  <c:v>37.799999999999997</c:v>
                </c:pt>
                <c:pt idx="3">
                  <c:v>44.7</c:v>
                </c:pt>
                <c:pt idx="4">
                  <c:v>45.7</c:v>
                </c:pt>
                <c:pt idx="5">
                  <c:v>52.25</c:v>
                </c:pt>
                <c:pt idx="6">
                  <c:v>57.4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6368"/>
        <c:axId val="89100672"/>
      </c:lineChart>
      <c:catAx>
        <c:axId val="88906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9100672"/>
        <c:crosses val="autoZero"/>
        <c:auto val="1"/>
        <c:lblAlgn val="ctr"/>
        <c:lblOffset val="100"/>
        <c:noMultiLvlLbl val="0"/>
      </c:catAx>
      <c:valAx>
        <c:axId val="89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0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v>minium armor thickness used (in)</c:v>
          </c:tx>
          <c:spPr>
            <a:ln w="19050">
              <a:noFill/>
            </a:ln>
          </c:spPr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8.6999999999999993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maxium armor thickness used</c:v>
          </c:tx>
          <c:spPr>
            <a:ln w="19050">
              <a:noFill/>
            </a:ln>
          </c:spPr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14.5</c:v>
                </c:pt>
                <c:pt idx="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v>equivlent strength</c:v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Sheet1!$D$1:$D$7</c:f>
              <c:numCache>
                <c:formatCode>General</c:formatCode>
                <c:ptCount val="7"/>
                <c:pt idx="0">
                  <c:v>20</c:v>
                </c:pt>
                <c:pt idx="1">
                  <c:v>16.274999999999999</c:v>
                </c:pt>
                <c:pt idx="2">
                  <c:v>15.5</c:v>
                </c:pt>
                <c:pt idx="3">
                  <c:v>13</c:v>
                </c:pt>
                <c:pt idx="4">
                  <c:v>11.9</c:v>
                </c:pt>
                <c:pt idx="5">
                  <c:v>11.9</c:v>
                </c:pt>
                <c:pt idx="6">
                  <c:v>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7150"/>
          </c:spPr>
        </c:hiLowLines>
        <c:axId val="99391744"/>
        <c:axId val="99398016"/>
      </c:stockChart>
      <c:catAx>
        <c:axId val="993917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armor type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9398016"/>
        <c:crosses val="autoZero"/>
        <c:auto val="1"/>
        <c:lblAlgn val="ctr"/>
        <c:lblOffset val="100"/>
        <c:noMultiLvlLbl val="0"/>
      </c:catAx>
      <c:valAx>
        <c:axId val="99398016"/>
        <c:scaling>
          <c:orientation val="maxMin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Armor Thickness in inches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39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</xdr:row>
      <xdr:rowOff>85725</xdr:rowOff>
    </xdr:from>
    <xdr:to>
      <xdr:col>33</xdr:col>
      <xdr:colOff>47625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85724</xdr:colOff>
      <xdr:row>28</xdr:row>
      <xdr:rowOff>9525</xdr:rowOff>
    </xdr:from>
    <xdr:to>
      <xdr:col>30</xdr:col>
      <xdr:colOff>266699</xdr:colOff>
      <xdr:row>43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85724</xdr:colOff>
      <xdr:row>44</xdr:row>
      <xdr:rowOff>23811</xdr:rowOff>
    </xdr:from>
    <xdr:to>
      <xdr:col>30</xdr:col>
      <xdr:colOff>400049</xdr:colOff>
      <xdr:row>53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75</xdr:row>
      <xdr:rowOff>90487</xdr:rowOff>
    </xdr:from>
    <xdr:to>
      <xdr:col>26</xdr:col>
      <xdr:colOff>304800</xdr:colOff>
      <xdr:row>89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104775</xdr:colOff>
      <xdr:row>53</xdr:row>
      <xdr:rowOff>180974</xdr:rowOff>
    </xdr:from>
    <xdr:to>
      <xdr:col>27</xdr:col>
      <xdr:colOff>409575</xdr:colOff>
      <xdr:row>68</xdr:row>
      <xdr:rowOff>71436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14287</xdr:rowOff>
    </xdr:from>
    <xdr:to>
      <xdr:col>14</xdr:col>
      <xdr:colOff>304800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topLeftCell="C1" workbookViewId="0">
      <pane ySplit="1" topLeftCell="A6" activePane="bottomLeft" state="frozen"/>
      <selection pane="bottomLeft" activeCell="D61" sqref="D61"/>
    </sheetView>
  </sheetViews>
  <sheetFormatPr defaultRowHeight="15" x14ac:dyDescent="0.25"/>
  <cols>
    <col min="3" max="3" width="16" bestFit="1" customWidth="1"/>
    <col min="4" max="4" width="26" bestFit="1" customWidth="1"/>
    <col min="13" max="13" width="12.7109375" bestFit="1" customWidth="1"/>
    <col min="14" max="14" width="12.5703125" bestFit="1" customWidth="1"/>
  </cols>
  <sheetData>
    <row r="1" spans="1:20" x14ac:dyDescent="0.25">
      <c r="A1" t="s">
        <v>34</v>
      </c>
      <c r="B1" t="s">
        <v>9</v>
      </c>
      <c r="C1" t="s">
        <v>57</v>
      </c>
      <c r="D1" t="s">
        <v>82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69</v>
      </c>
      <c r="L1" t="s">
        <v>7</v>
      </c>
      <c r="M1" t="s">
        <v>30</v>
      </c>
      <c r="N1" t="s">
        <v>29</v>
      </c>
      <c r="O1" t="s">
        <v>8</v>
      </c>
      <c r="P1" t="s">
        <v>55</v>
      </c>
      <c r="Q1" t="s">
        <v>54</v>
      </c>
      <c r="R1" t="s">
        <v>53</v>
      </c>
      <c r="S1" t="s">
        <v>56</v>
      </c>
      <c r="T1" t="s">
        <v>73</v>
      </c>
    </row>
    <row r="2" spans="1:20" x14ac:dyDescent="0.25">
      <c r="D2" t="s">
        <v>10</v>
      </c>
      <c r="E2">
        <v>5</v>
      </c>
      <c r="H2">
        <v>2.5000000000000001E-2</v>
      </c>
      <c r="I2">
        <v>-0.1</v>
      </c>
      <c r="J2">
        <v>7</v>
      </c>
      <c r="K2">
        <v>150</v>
      </c>
      <c r="L2">
        <v>7.4999999999999997E-2</v>
      </c>
      <c r="O2">
        <f>SUM(((E2*F2*H2)*I2+J2)/(K2*L2))</f>
        <v>0.62222222222222223</v>
      </c>
    </row>
    <row r="3" spans="1:20" x14ac:dyDescent="0.25">
      <c r="D3" t="s">
        <v>11</v>
      </c>
      <c r="E3">
        <v>10</v>
      </c>
      <c r="F3">
        <v>0.1</v>
      </c>
      <c r="H3">
        <v>0.05</v>
      </c>
      <c r="I3">
        <v>-0.15</v>
      </c>
      <c r="J3">
        <v>10</v>
      </c>
      <c r="K3">
        <v>200</v>
      </c>
      <c r="L3">
        <v>0.1</v>
      </c>
      <c r="O3">
        <f t="shared" ref="O3:O7" si="0">SUM(((E3*F3*H3)*I3+J3)/(K3*L3))</f>
        <v>0.49962499999999999</v>
      </c>
    </row>
    <row r="4" spans="1:20" x14ac:dyDescent="0.25">
      <c r="D4" t="s">
        <v>12</v>
      </c>
      <c r="E4">
        <v>8</v>
      </c>
      <c r="F4">
        <v>0.1</v>
      </c>
      <c r="H4">
        <v>2.5000000000000001E-2</v>
      </c>
      <c r="I4">
        <v>-0.05</v>
      </c>
      <c r="J4">
        <v>8</v>
      </c>
      <c r="K4">
        <v>250</v>
      </c>
      <c r="L4">
        <v>0.1</v>
      </c>
      <c r="O4">
        <f t="shared" si="0"/>
        <v>0.31995999999999997</v>
      </c>
    </row>
    <row r="5" spans="1:20" x14ac:dyDescent="0.25">
      <c r="D5" t="s">
        <v>13</v>
      </c>
      <c r="E5">
        <v>10</v>
      </c>
      <c r="F5">
        <v>0.15</v>
      </c>
      <c r="H5">
        <v>0.05</v>
      </c>
      <c r="I5">
        <v>-0.1</v>
      </c>
      <c r="J5">
        <v>10</v>
      </c>
      <c r="K5">
        <v>350</v>
      </c>
      <c r="L5">
        <v>0.15</v>
      </c>
      <c r="O5">
        <f t="shared" si="0"/>
        <v>0.19033333333333333</v>
      </c>
    </row>
    <row r="6" spans="1:20" x14ac:dyDescent="0.25">
      <c r="D6" t="s">
        <v>14</v>
      </c>
      <c r="E6">
        <v>8</v>
      </c>
      <c r="F6">
        <v>0.125</v>
      </c>
      <c r="H6">
        <v>0.05</v>
      </c>
      <c r="I6">
        <v>-0.05</v>
      </c>
      <c r="J6">
        <v>8</v>
      </c>
      <c r="K6">
        <v>300</v>
      </c>
      <c r="L6">
        <v>0.1</v>
      </c>
      <c r="O6">
        <f t="shared" si="0"/>
        <v>0.26658333333333334</v>
      </c>
    </row>
    <row r="7" spans="1:20" x14ac:dyDescent="0.25">
      <c r="D7" t="s">
        <v>15</v>
      </c>
      <c r="E7">
        <v>12</v>
      </c>
      <c r="F7">
        <v>0.17499999999999999</v>
      </c>
      <c r="H7">
        <v>7.4999999999999997E-2</v>
      </c>
      <c r="I7">
        <v>-0.1</v>
      </c>
      <c r="J7">
        <v>10</v>
      </c>
      <c r="K7">
        <v>400</v>
      </c>
      <c r="L7">
        <v>0.15</v>
      </c>
      <c r="O7">
        <f t="shared" si="0"/>
        <v>0.16640416666666666</v>
      </c>
    </row>
    <row r="9" spans="1:20" x14ac:dyDescent="0.25">
      <c r="B9" t="s">
        <v>33</v>
      </c>
      <c r="D9" t="s">
        <v>22</v>
      </c>
      <c r="H9">
        <v>0.05</v>
      </c>
      <c r="M9">
        <v>0</v>
      </c>
    </row>
    <row r="10" spans="1:20" x14ac:dyDescent="0.25">
      <c r="A10">
        <v>1</v>
      </c>
      <c r="B10" s="8">
        <v>1850</v>
      </c>
      <c r="C10" s="8" t="s">
        <v>58</v>
      </c>
      <c r="D10" t="s">
        <v>16</v>
      </c>
      <c r="E10">
        <v>2</v>
      </c>
      <c r="H10">
        <v>2.5000000000000001E-2</v>
      </c>
      <c r="I10">
        <v>-2.5000000000000001E-2</v>
      </c>
      <c r="J10">
        <v>8</v>
      </c>
      <c r="K10">
        <v>1.5</v>
      </c>
      <c r="L10">
        <v>7.4999999999999997E-2</v>
      </c>
      <c r="O10">
        <f>SUM(((E10*(1+F10)*2)+(G10*(1+H10)))/(-1*I10)-((J10*10)+(K10*(1+L10+L10)))-(A10*25))</f>
        <v>53.275000000000006</v>
      </c>
    </row>
    <row r="11" spans="1:20" x14ac:dyDescent="0.25">
      <c r="A11">
        <v>1.5</v>
      </c>
      <c r="B11" s="8"/>
      <c r="C11" s="8"/>
      <c r="D11" t="s">
        <v>17</v>
      </c>
      <c r="E11">
        <v>5</v>
      </c>
      <c r="H11">
        <v>0.05</v>
      </c>
      <c r="I11">
        <v>-0.05</v>
      </c>
      <c r="J11">
        <v>8</v>
      </c>
      <c r="K11">
        <v>2</v>
      </c>
      <c r="L11">
        <v>0.1</v>
      </c>
      <c r="O11">
        <f t="shared" ref="O11:O58" si="1">SUM(((E11*(1+F11)*2)+(G11*(1+H11)))/(-1*I11)-((J11*10)+(K11*(1+L11+L11)))-(A11*25))</f>
        <v>80.099999999999994</v>
      </c>
    </row>
    <row r="12" spans="1:20" x14ac:dyDescent="0.25">
      <c r="A12">
        <v>2</v>
      </c>
      <c r="B12" s="1">
        <v>1860</v>
      </c>
      <c r="C12" s="2" t="s">
        <v>63</v>
      </c>
      <c r="D12" t="s">
        <v>59</v>
      </c>
      <c r="E12">
        <v>9</v>
      </c>
      <c r="F12">
        <v>-0.05</v>
      </c>
      <c r="H12">
        <v>0.05</v>
      </c>
      <c r="I12">
        <v>-0.15</v>
      </c>
      <c r="J12">
        <v>13</v>
      </c>
      <c r="K12">
        <v>3</v>
      </c>
      <c r="L12">
        <v>0.25</v>
      </c>
      <c r="O12">
        <f t="shared" si="1"/>
        <v>-70.500000000000014</v>
      </c>
      <c r="T12">
        <v>5</v>
      </c>
    </row>
    <row r="13" spans="1:20" x14ac:dyDescent="0.25">
      <c r="A13">
        <v>2</v>
      </c>
      <c r="B13" s="2"/>
      <c r="C13" s="2"/>
      <c r="D13" t="s">
        <v>64</v>
      </c>
      <c r="E13">
        <v>13.5</v>
      </c>
      <c r="F13">
        <v>-0.06</v>
      </c>
      <c r="H13">
        <v>0.05</v>
      </c>
      <c r="I13">
        <v>-0.17499999999999999</v>
      </c>
      <c r="J13">
        <v>14</v>
      </c>
      <c r="K13">
        <v>5</v>
      </c>
      <c r="L13">
        <v>0.25</v>
      </c>
      <c r="O13">
        <f t="shared" si="1"/>
        <v>-52.471428571428561</v>
      </c>
      <c r="T13">
        <v>7.5</v>
      </c>
    </row>
    <row r="14" spans="1:20" x14ac:dyDescent="0.25">
      <c r="A14">
        <v>2</v>
      </c>
      <c r="B14" s="2"/>
      <c r="C14" s="2"/>
      <c r="D14" t="s">
        <v>60</v>
      </c>
      <c r="E14">
        <v>19.8</v>
      </c>
      <c r="F14">
        <v>-7.0000000000000007E-2</v>
      </c>
      <c r="H14">
        <v>0.05</v>
      </c>
      <c r="I14">
        <v>-0.2</v>
      </c>
      <c r="J14">
        <v>15.5</v>
      </c>
      <c r="K14">
        <v>8</v>
      </c>
      <c r="L14">
        <v>0.25</v>
      </c>
      <c r="O14">
        <f t="shared" si="1"/>
        <v>-32.860000000000042</v>
      </c>
      <c r="T14">
        <v>11</v>
      </c>
    </row>
    <row r="15" spans="1:20" x14ac:dyDescent="0.25">
      <c r="A15">
        <v>2</v>
      </c>
      <c r="B15" s="2"/>
      <c r="C15" s="2"/>
      <c r="D15" t="s">
        <v>61</v>
      </c>
      <c r="E15">
        <v>28.8</v>
      </c>
      <c r="F15">
        <v>-0.09</v>
      </c>
      <c r="H15">
        <v>0.05</v>
      </c>
      <c r="I15">
        <v>-0.25</v>
      </c>
      <c r="J15">
        <v>17</v>
      </c>
      <c r="K15">
        <v>13</v>
      </c>
      <c r="L15">
        <v>0.25</v>
      </c>
      <c r="O15">
        <f t="shared" si="1"/>
        <v>-29.835999999999984</v>
      </c>
      <c r="T15">
        <v>16</v>
      </c>
    </row>
    <row r="16" spans="1:20" x14ac:dyDescent="0.25">
      <c r="A16">
        <v>2</v>
      </c>
      <c r="B16" s="2"/>
      <c r="C16" s="2"/>
      <c r="D16" t="s">
        <v>62</v>
      </c>
      <c r="E16">
        <v>40.4</v>
      </c>
      <c r="F16">
        <v>-0.125</v>
      </c>
      <c r="H16">
        <v>0.05</v>
      </c>
      <c r="I16">
        <v>-0.32500000000000001</v>
      </c>
      <c r="J16">
        <v>20</v>
      </c>
      <c r="K16">
        <v>20</v>
      </c>
      <c r="L16">
        <v>0.25</v>
      </c>
      <c r="O16">
        <f t="shared" si="1"/>
        <v>-62.461538461538453</v>
      </c>
      <c r="R16">
        <v>175</v>
      </c>
      <c r="T16">
        <v>22</v>
      </c>
    </row>
    <row r="17" spans="1:20" x14ac:dyDescent="0.25">
      <c r="A17">
        <v>2.5</v>
      </c>
      <c r="B17" s="1">
        <v>1875</v>
      </c>
      <c r="C17" s="2"/>
      <c r="D17" t="s">
        <v>23</v>
      </c>
      <c r="E17">
        <v>42</v>
      </c>
      <c r="F17">
        <v>-0.15</v>
      </c>
      <c r="H17">
        <v>0.05</v>
      </c>
      <c r="I17">
        <v>-0.3</v>
      </c>
      <c r="J17">
        <v>20</v>
      </c>
      <c r="K17">
        <v>30</v>
      </c>
      <c r="L17">
        <v>0.25</v>
      </c>
      <c r="O17">
        <f t="shared" si="1"/>
        <v>-69.500000000000028</v>
      </c>
      <c r="T17">
        <v>22</v>
      </c>
    </row>
    <row r="18" spans="1:20" x14ac:dyDescent="0.25">
      <c r="A18">
        <v>3</v>
      </c>
      <c r="B18" s="1">
        <v>1880</v>
      </c>
      <c r="C18" s="2" t="s">
        <v>65</v>
      </c>
      <c r="D18" t="s">
        <v>72</v>
      </c>
      <c r="E18">
        <v>9</v>
      </c>
      <c r="F18">
        <v>-0.05</v>
      </c>
      <c r="H18">
        <v>0.1</v>
      </c>
      <c r="I18">
        <v>-0.13</v>
      </c>
      <c r="J18">
        <v>12</v>
      </c>
      <c r="K18">
        <v>3.2</v>
      </c>
      <c r="L18">
        <v>0.27</v>
      </c>
      <c r="O18">
        <f t="shared" si="1"/>
        <v>-68.389538461538478</v>
      </c>
      <c r="R18" s="7" t="s">
        <v>125</v>
      </c>
      <c r="T18">
        <v>4</v>
      </c>
    </row>
    <row r="19" spans="1:20" x14ac:dyDescent="0.25">
      <c r="A19">
        <v>3</v>
      </c>
      <c r="B19" s="2"/>
      <c r="C19" s="2"/>
      <c r="D19" t="s">
        <v>71</v>
      </c>
      <c r="E19">
        <v>20.25</v>
      </c>
      <c r="F19">
        <v>-0.06</v>
      </c>
      <c r="H19">
        <v>0.1</v>
      </c>
      <c r="I19">
        <v>-0.18</v>
      </c>
      <c r="J19">
        <v>14.5</v>
      </c>
      <c r="K19">
        <v>7</v>
      </c>
      <c r="L19">
        <v>0.27</v>
      </c>
      <c r="O19">
        <f t="shared" si="1"/>
        <v>-19.28</v>
      </c>
      <c r="T19">
        <v>9</v>
      </c>
    </row>
    <row r="20" spans="1:20" x14ac:dyDescent="0.25">
      <c r="A20">
        <v>3</v>
      </c>
      <c r="B20" s="2"/>
      <c r="C20" s="2"/>
      <c r="D20" t="s">
        <v>70</v>
      </c>
      <c r="E20">
        <v>27</v>
      </c>
      <c r="F20">
        <v>-7.0000000000000007E-2</v>
      </c>
      <c r="H20">
        <v>0.1</v>
      </c>
      <c r="I20">
        <v>-0.2</v>
      </c>
      <c r="J20">
        <v>16</v>
      </c>
      <c r="K20">
        <v>10</v>
      </c>
      <c r="L20">
        <v>0.27</v>
      </c>
      <c r="O20">
        <f t="shared" si="1"/>
        <v>0.69999999999998863</v>
      </c>
      <c r="T20">
        <v>12</v>
      </c>
    </row>
    <row r="21" spans="1:20" x14ac:dyDescent="0.25">
      <c r="A21">
        <v>3</v>
      </c>
      <c r="B21" s="3"/>
      <c r="C21" s="3"/>
      <c r="D21" t="s">
        <v>83</v>
      </c>
      <c r="E21">
        <v>35.299999999999997</v>
      </c>
      <c r="F21">
        <v>-0.09</v>
      </c>
      <c r="H21">
        <v>0.1</v>
      </c>
      <c r="I21">
        <v>-0.24</v>
      </c>
      <c r="J21">
        <v>17</v>
      </c>
      <c r="K21">
        <v>15</v>
      </c>
      <c r="L21">
        <v>0.27</v>
      </c>
      <c r="O21">
        <f t="shared" si="1"/>
        <v>-0.40833333333333144</v>
      </c>
      <c r="T21">
        <v>15.7</v>
      </c>
    </row>
    <row r="22" spans="1:20" x14ac:dyDescent="0.25">
      <c r="A22">
        <v>3</v>
      </c>
      <c r="B22" s="3"/>
      <c r="C22" s="3"/>
      <c r="D22" t="s">
        <v>84</v>
      </c>
      <c r="E22">
        <v>39.9</v>
      </c>
      <c r="F22">
        <v>-0.1</v>
      </c>
      <c r="H22">
        <v>0.1</v>
      </c>
      <c r="I22">
        <v>-0.27</v>
      </c>
      <c r="J22">
        <v>18</v>
      </c>
      <c r="K22">
        <v>21</v>
      </c>
      <c r="L22">
        <v>0.27</v>
      </c>
      <c r="O22">
        <f t="shared" si="1"/>
        <v>-21.34000000000006</v>
      </c>
      <c r="T22">
        <v>17.75</v>
      </c>
    </row>
    <row r="23" spans="1:20" x14ac:dyDescent="0.25">
      <c r="A23">
        <v>3</v>
      </c>
      <c r="B23" s="3"/>
      <c r="C23" s="3"/>
      <c r="D23" t="s">
        <v>85</v>
      </c>
      <c r="E23">
        <v>46</v>
      </c>
      <c r="F23">
        <v>-0.12</v>
      </c>
      <c r="H23">
        <v>0.1</v>
      </c>
      <c r="I23">
        <v>-0.3</v>
      </c>
      <c r="J23">
        <v>19</v>
      </c>
      <c r="K23">
        <v>24</v>
      </c>
      <c r="L23">
        <v>0.27</v>
      </c>
      <c r="O23">
        <f t="shared" si="1"/>
        <v>-32.093333333333334</v>
      </c>
      <c r="T23">
        <v>20</v>
      </c>
    </row>
    <row r="24" spans="1:20" x14ac:dyDescent="0.25">
      <c r="A24">
        <v>4</v>
      </c>
      <c r="B24" s="1">
        <v>1889</v>
      </c>
      <c r="C24" t="s">
        <v>18</v>
      </c>
      <c r="D24" t="s">
        <v>86</v>
      </c>
      <c r="E24">
        <v>20.5</v>
      </c>
      <c r="H24">
        <v>0.12</v>
      </c>
      <c r="I24">
        <v>-0.18</v>
      </c>
      <c r="J24">
        <v>14.5</v>
      </c>
      <c r="K24">
        <v>8</v>
      </c>
      <c r="L24">
        <v>0.3</v>
      </c>
      <c r="O24">
        <f t="shared" si="1"/>
        <v>-30.022222222222211</v>
      </c>
      <c r="T24">
        <v>8.6999999999999993</v>
      </c>
    </row>
    <row r="25" spans="1:20" x14ac:dyDescent="0.25">
      <c r="A25">
        <v>4</v>
      </c>
      <c r="B25" s="3"/>
      <c r="C25" s="3"/>
      <c r="D25" t="s">
        <v>87</v>
      </c>
      <c r="E25">
        <v>23.6</v>
      </c>
      <c r="H25">
        <v>0.12</v>
      </c>
      <c r="I25">
        <v>-0.19</v>
      </c>
      <c r="J25">
        <v>15</v>
      </c>
      <c r="K25">
        <v>9</v>
      </c>
      <c r="L25">
        <v>0.3</v>
      </c>
      <c r="O25">
        <f t="shared" si="1"/>
        <v>-15.978947368421046</v>
      </c>
      <c r="T25">
        <v>10.6</v>
      </c>
    </row>
    <row r="26" spans="1:20" x14ac:dyDescent="0.25">
      <c r="A26">
        <v>4</v>
      </c>
      <c r="B26" s="3"/>
      <c r="C26" s="3"/>
      <c r="D26" t="s">
        <v>88</v>
      </c>
      <c r="E26">
        <v>28.3</v>
      </c>
      <c r="H26">
        <v>0.12</v>
      </c>
      <c r="I26">
        <v>-0.2</v>
      </c>
      <c r="J26">
        <v>16</v>
      </c>
      <c r="K26">
        <v>11</v>
      </c>
      <c r="L26">
        <v>0.3</v>
      </c>
      <c r="O26">
        <f t="shared" si="1"/>
        <v>5.4000000000000057</v>
      </c>
      <c r="T26">
        <v>12</v>
      </c>
    </row>
    <row r="27" spans="1:20" x14ac:dyDescent="0.25">
      <c r="A27">
        <v>4</v>
      </c>
      <c r="B27" s="3"/>
      <c r="C27" s="3"/>
      <c r="D27" t="s">
        <v>89</v>
      </c>
      <c r="E27">
        <v>33</v>
      </c>
      <c r="H27">
        <v>0.12</v>
      </c>
      <c r="I27">
        <v>-0.22</v>
      </c>
      <c r="J27">
        <v>16.5</v>
      </c>
      <c r="K27">
        <v>15</v>
      </c>
      <c r="L27">
        <v>0.3</v>
      </c>
      <c r="O27">
        <f t="shared" si="1"/>
        <v>11</v>
      </c>
      <c r="T27">
        <v>14</v>
      </c>
    </row>
    <row r="28" spans="1:20" x14ac:dyDescent="0.25">
      <c r="A28">
        <v>4</v>
      </c>
      <c r="B28" s="3"/>
      <c r="C28" s="3"/>
      <c r="D28" t="s">
        <v>90</v>
      </c>
      <c r="E28">
        <v>37.799999999999997</v>
      </c>
      <c r="H28">
        <v>0.12</v>
      </c>
      <c r="I28">
        <v>-0.25</v>
      </c>
      <c r="J28">
        <v>17</v>
      </c>
      <c r="K28">
        <v>19</v>
      </c>
      <c r="L28">
        <v>0.3</v>
      </c>
      <c r="O28">
        <f t="shared" si="1"/>
        <v>1.9999999999999716</v>
      </c>
      <c r="T28">
        <v>16</v>
      </c>
    </row>
    <row r="29" spans="1:20" x14ac:dyDescent="0.25">
      <c r="A29">
        <v>4</v>
      </c>
      <c r="B29" s="3"/>
      <c r="C29" s="3"/>
      <c r="D29" t="s">
        <v>91</v>
      </c>
      <c r="E29">
        <v>42.5</v>
      </c>
      <c r="H29">
        <v>0.12</v>
      </c>
      <c r="I29">
        <v>-0.27</v>
      </c>
      <c r="J29">
        <v>17.5</v>
      </c>
      <c r="K29">
        <v>22</v>
      </c>
      <c r="L29">
        <v>0.3</v>
      </c>
      <c r="O29">
        <f t="shared" si="1"/>
        <v>4.6148148148147925</v>
      </c>
      <c r="T29">
        <v>18</v>
      </c>
    </row>
    <row r="30" spans="1:20" x14ac:dyDescent="0.25">
      <c r="A30">
        <v>5</v>
      </c>
      <c r="B30" s="3">
        <v>1890</v>
      </c>
      <c r="C30" t="s">
        <v>20</v>
      </c>
      <c r="D30" t="s">
        <v>92</v>
      </c>
      <c r="E30">
        <v>17</v>
      </c>
      <c r="H30">
        <v>0.15</v>
      </c>
      <c r="I30">
        <v>-0.16</v>
      </c>
      <c r="J30">
        <v>13</v>
      </c>
      <c r="K30">
        <v>6</v>
      </c>
      <c r="L30">
        <v>0.33</v>
      </c>
      <c r="O30">
        <f t="shared" si="1"/>
        <v>-52.460000000000008</v>
      </c>
      <c r="T30">
        <v>6</v>
      </c>
    </row>
    <row r="31" spans="1:20" x14ac:dyDescent="0.25">
      <c r="A31">
        <v>5</v>
      </c>
      <c r="B31" s="3"/>
      <c r="C31" s="3"/>
      <c r="D31" t="s">
        <v>93</v>
      </c>
      <c r="E31">
        <v>22.7</v>
      </c>
      <c r="H31">
        <v>0.15</v>
      </c>
      <c r="I31">
        <v>-0.17</v>
      </c>
      <c r="J31">
        <v>14</v>
      </c>
      <c r="K31">
        <v>9</v>
      </c>
      <c r="L31">
        <v>0.33</v>
      </c>
      <c r="O31">
        <f t="shared" si="1"/>
        <v>-12.881176470588287</v>
      </c>
      <c r="T31">
        <v>8</v>
      </c>
    </row>
    <row r="32" spans="1:20" x14ac:dyDescent="0.25">
      <c r="A32">
        <v>5</v>
      </c>
      <c r="B32" s="3"/>
      <c r="C32" s="3"/>
      <c r="D32" t="s">
        <v>94</v>
      </c>
      <c r="E32">
        <v>27.8</v>
      </c>
      <c r="H32">
        <v>0.15</v>
      </c>
      <c r="I32">
        <v>-0.19</v>
      </c>
      <c r="J32">
        <v>15</v>
      </c>
      <c r="K32">
        <v>12</v>
      </c>
      <c r="L32">
        <v>0.33</v>
      </c>
      <c r="O32">
        <f t="shared" si="1"/>
        <v>-2.2884210526315769</v>
      </c>
      <c r="T32">
        <v>9.8000000000000007</v>
      </c>
    </row>
    <row r="33" spans="1:20" x14ac:dyDescent="0.25">
      <c r="A33">
        <v>5</v>
      </c>
      <c r="B33" s="3"/>
      <c r="C33" s="3"/>
      <c r="D33" t="s">
        <v>95</v>
      </c>
      <c r="E33">
        <v>31.45</v>
      </c>
      <c r="H33">
        <v>0.15</v>
      </c>
      <c r="I33">
        <v>-0.2</v>
      </c>
      <c r="J33">
        <v>16</v>
      </c>
      <c r="K33">
        <v>14</v>
      </c>
      <c r="L33">
        <v>0.33</v>
      </c>
      <c r="O33">
        <f t="shared" si="1"/>
        <v>6.2599999999999909</v>
      </c>
      <c r="T33">
        <v>11.8</v>
      </c>
    </row>
    <row r="34" spans="1:20" x14ac:dyDescent="0.25">
      <c r="A34">
        <v>5</v>
      </c>
      <c r="B34" s="3"/>
      <c r="C34" s="3"/>
      <c r="D34" t="s">
        <v>96</v>
      </c>
      <c r="E34">
        <v>39</v>
      </c>
      <c r="H34">
        <v>0.15</v>
      </c>
      <c r="I34">
        <v>-0.22</v>
      </c>
      <c r="J34">
        <v>16.5</v>
      </c>
      <c r="K34">
        <v>20</v>
      </c>
      <c r="L34">
        <v>0.33</v>
      </c>
      <c r="O34">
        <f t="shared" si="1"/>
        <v>31.345454545454572</v>
      </c>
      <c r="T34">
        <v>13.75</v>
      </c>
    </row>
    <row r="35" spans="1:20" x14ac:dyDescent="0.25">
      <c r="A35">
        <v>5</v>
      </c>
      <c r="B35" s="3"/>
      <c r="C35" s="3"/>
      <c r="D35" t="s">
        <v>97</v>
      </c>
      <c r="E35">
        <v>44.7</v>
      </c>
      <c r="H35">
        <v>0.15</v>
      </c>
      <c r="I35">
        <v>-0.24</v>
      </c>
      <c r="J35">
        <v>17</v>
      </c>
      <c r="K35">
        <v>22</v>
      </c>
      <c r="L35">
        <v>0.33</v>
      </c>
      <c r="O35">
        <f t="shared" si="1"/>
        <v>40.980000000000047</v>
      </c>
      <c r="T35">
        <v>15.7</v>
      </c>
    </row>
    <row r="36" spans="1:20" x14ac:dyDescent="0.25">
      <c r="A36">
        <v>5</v>
      </c>
      <c r="B36" s="3"/>
      <c r="C36" s="3"/>
      <c r="D36" t="s">
        <v>98</v>
      </c>
      <c r="E36">
        <v>51</v>
      </c>
      <c r="H36">
        <v>0.15</v>
      </c>
      <c r="I36">
        <v>-0.27</v>
      </c>
      <c r="J36">
        <v>18</v>
      </c>
      <c r="K36">
        <v>25</v>
      </c>
      <c r="L36">
        <v>0.33</v>
      </c>
      <c r="O36">
        <f t="shared" si="1"/>
        <v>31.277777777777771</v>
      </c>
      <c r="T36">
        <v>18</v>
      </c>
    </row>
    <row r="37" spans="1:20" x14ac:dyDescent="0.25">
      <c r="A37">
        <v>5</v>
      </c>
      <c r="B37" s="4"/>
      <c r="C37" s="4"/>
      <c r="D37" t="s">
        <v>99</v>
      </c>
      <c r="E37">
        <v>56.8</v>
      </c>
      <c r="H37">
        <v>0.15</v>
      </c>
      <c r="I37">
        <v>-0.3</v>
      </c>
      <c r="J37">
        <v>19</v>
      </c>
      <c r="K37">
        <v>28</v>
      </c>
      <c r="L37">
        <v>0.33</v>
      </c>
      <c r="O37">
        <f t="shared" si="1"/>
        <v>17.186666666666667</v>
      </c>
      <c r="T37">
        <v>20</v>
      </c>
    </row>
    <row r="38" spans="1:20" x14ac:dyDescent="0.25">
      <c r="A38">
        <v>6</v>
      </c>
      <c r="B38" s="1">
        <v>1893</v>
      </c>
      <c r="C38" t="s">
        <v>19</v>
      </c>
      <c r="D38" t="s">
        <v>100</v>
      </c>
      <c r="E38">
        <v>19.600000000000001</v>
      </c>
      <c r="H38">
        <v>0.2</v>
      </c>
      <c r="I38">
        <v>-0.16</v>
      </c>
      <c r="J38">
        <v>13.5</v>
      </c>
      <c r="K38">
        <v>10</v>
      </c>
      <c r="L38">
        <v>0.35</v>
      </c>
      <c r="O38">
        <f t="shared" si="1"/>
        <v>-57</v>
      </c>
      <c r="T38">
        <v>6</v>
      </c>
    </row>
    <row r="39" spans="1:20" x14ac:dyDescent="0.25">
      <c r="A39">
        <v>6</v>
      </c>
      <c r="B39" s="3"/>
      <c r="C39" s="3"/>
      <c r="D39" t="s">
        <v>101</v>
      </c>
      <c r="E39">
        <v>29</v>
      </c>
      <c r="H39">
        <v>0.2</v>
      </c>
      <c r="I39">
        <v>-0.18</v>
      </c>
      <c r="J39">
        <v>14.5</v>
      </c>
      <c r="K39">
        <v>14</v>
      </c>
      <c r="L39">
        <v>0.35</v>
      </c>
      <c r="O39">
        <f t="shared" si="1"/>
        <v>3.4222222222222172</v>
      </c>
      <c r="T39">
        <v>8.9</v>
      </c>
    </row>
    <row r="40" spans="1:20" x14ac:dyDescent="0.25">
      <c r="A40">
        <v>6</v>
      </c>
      <c r="B40" s="3"/>
      <c r="C40" s="3"/>
      <c r="D40" t="s">
        <v>102</v>
      </c>
      <c r="E40">
        <v>32</v>
      </c>
      <c r="H40">
        <v>0.2</v>
      </c>
      <c r="I40">
        <v>-0.19</v>
      </c>
      <c r="J40">
        <v>15</v>
      </c>
      <c r="K40">
        <v>15</v>
      </c>
      <c r="L40">
        <v>0.35</v>
      </c>
      <c r="O40">
        <f t="shared" si="1"/>
        <v>11.342105263157919</v>
      </c>
      <c r="T40">
        <v>9.8000000000000007</v>
      </c>
    </row>
    <row r="41" spans="1:20" x14ac:dyDescent="0.25">
      <c r="A41">
        <v>6</v>
      </c>
      <c r="B41" s="3"/>
      <c r="C41" s="3"/>
      <c r="D41" t="s">
        <v>103</v>
      </c>
      <c r="E41">
        <v>37</v>
      </c>
      <c r="H41">
        <v>0.2</v>
      </c>
      <c r="I41">
        <v>-0.2</v>
      </c>
      <c r="J41">
        <v>16</v>
      </c>
      <c r="K41">
        <v>17</v>
      </c>
      <c r="L41">
        <v>0.35</v>
      </c>
      <c r="O41">
        <f t="shared" si="1"/>
        <v>31.099999999999994</v>
      </c>
      <c r="T41">
        <v>11.8</v>
      </c>
    </row>
    <row r="42" spans="1:20" x14ac:dyDescent="0.25">
      <c r="A42">
        <v>6</v>
      </c>
      <c r="B42" s="4"/>
      <c r="C42" s="4"/>
      <c r="D42" t="s">
        <v>104</v>
      </c>
      <c r="E42">
        <v>45.7</v>
      </c>
      <c r="H42">
        <v>0.2</v>
      </c>
      <c r="I42">
        <v>-0.22</v>
      </c>
      <c r="J42">
        <v>16.5</v>
      </c>
      <c r="K42" s="5">
        <v>30</v>
      </c>
      <c r="L42">
        <v>0.35</v>
      </c>
      <c r="O42">
        <f t="shared" si="1"/>
        <v>49.454545454545496</v>
      </c>
      <c r="T42">
        <v>14</v>
      </c>
    </row>
    <row r="43" spans="1:20" x14ac:dyDescent="0.25">
      <c r="A43">
        <v>7</v>
      </c>
      <c r="B43" s="1">
        <v>1900</v>
      </c>
      <c r="C43" t="s">
        <v>21</v>
      </c>
      <c r="D43" t="s">
        <v>105</v>
      </c>
      <c r="E43">
        <v>19.600000000000001</v>
      </c>
      <c r="H43">
        <v>0.25</v>
      </c>
      <c r="I43">
        <v>-0.16</v>
      </c>
      <c r="J43">
        <v>13.5</v>
      </c>
      <c r="K43">
        <v>8.5</v>
      </c>
      <c r="L43">
        <v>0.37</v>
      </c>
      <c r="O43">
        <f t="shared" si="1"/>
        <v>-79.789999999999992</v>
      </c>
      <c r="T43">
        <v>6</v>
      </c>
    </row>
    <row r="44" spans="1:20" x14ac:dyDescent="0.25">
      <c r="A44">
        <v>7</v>
      </c>
      <c r="B44" s="3"/>
      <c r="C44" s="3"/>
      <c r="D44" t="s">
        <v>106</v>
      </c>
      <c r="E44">
        <v>25</v>
      </c>
      <c r="H44">
        <v>0.25</v>
      </c>
      <c r="I44">
        <v>-0.17</v>
      </c>
      <c r="J44">
        <v>14</v>
      </c>
      <c r="K44">
        <v>10</v>
      </c>
      <c r="L44">
        <v>0.37</v>
      </c>
      <c r="O44">
        <f t="shared" si="1"/>
        <v>-38.28235294117647</v>
      </c>
      <c r="T44">
        <v>7.64</v>
      </c>
    </row>
    <row r="45" spans="1:20" x14ac:dyDescent="0.25">
      <c r="A45">
        <v>7</v>
      </c>
      <c r="B45" s="3"/>
      <c r="C45" s="3"/>
      <c r="D45" t="s">
        <v>107</v>
      </c>
      <c r="E45">
        <v>29.7</v>
      </c>
      <c r="H45">
        <v>0.25</v>
      </c>
      <c r="I45">
        <v>-0.18</v>
      </c>
      <c r="J45">
        <v>14.5</v>
      </c>
      <c r="K45">
        <v>15</v>
      </c>
      <c r="L45">
        <v>0.37</v>
      </c>
      <c r="O45">
        <f t="shared" si="1"/>
        <v>-16.099999999999994</v>
      </c>
      <c r="T45">
        <v>9.1</v>
      </c>
    </row>
    <row r="46" spans="1:20" x14ac:dyDescent="0.25">
      <c r="A46">
        <v>7</v>
      </c>
      <c r="B46" s="3"/>
      <c r="C46" s="3"/>
      <c r="D46" t="s">
        <v>108</v>
      </c>
      <c r="E46">
        <v>32.6</v>
      </c>
      <c r="H46">
        <v>0.25</v>
      </c>
      <c r="I46">
        <v>-0.19</v>
      </c>
      <c r="J46">
        <v>15</v>
      </c>
      <c r="K46">
        <v>16</v>
      </c>
      <c r="L46">
        <v>0.37</v>
      </c>
      <c r="O46">
        <f t="shared" si="1"/>
        <v>-9.6821052631578652</v>
      </c>
      <c r="T46">
        <v>10</v>
      </c>
    </row>
    <row r="47" spans="1:20" x14ac:dyDescent="0.25">
      <c r="A47">
        <v>7</v>
      </c>
      <c r="B47" s="3"/>
      <c r="C47" s="3"/>
      <c r="D47" t="s">
        <v>109</v>
      </c>
      <c r="E47">
        <v>39</v>
      </c>
      <c r="H47">
        <v>0.25</v>
      </c>
      <c r="I47">
        <v>-0.2</v>
      </c>
      <c r="J47">
        <v>16</v>
      </c>
      <c r="K47">
        <v>19</v>
      </c>
      <c r="L47">
        <v>0.37</v>
      </c>
      <c r="O47">
        <f t="shared" si="1"/>
        <v>21.939999999999998</v>
      </c>
      <c r="T47">
        <v>12</v>
      </c>
    </row>
    <row r="48" spans="1:20" x14ac:dyDescent="0.25">
      <c r="A48">
        <v>7</v>
      </c>
      <c r="B48" s="3"/>
      <c r="C48" s="3"/>
      <c r="D48" t="s">
        <v>110</v>
      </c>
      <c r="E48">
        <v>47.3</v>
      </c>
      <c r="H48">
        <v>0.25</v>
      </c>
      <c r="I48">
        <v>-0.23</v>
      </c>
      <c r="J48">
        <v>16.5</v>
      </c>
      <c r="K48">
        <v>23</v>
      </c>
      <c r="L48">
        <v>0.37</v>
      </c>
      <c r="O48">
        <f t="shared" si="1"/>
        <v>31.284347826086929</v>
      </c>
      <c r="T48">
        <v>14.5</v>
      </c>
    </row>
    <row r="49" spans="1:20" x14ac:dyDescent="0.25">
      <c r="A49">
        <v>7</v>
      </c>
      <c r="B49" s="4"/>
      <c r="C49" s="4"/>
      <c r="D49" t="s">
        <v>111</v>
      </c>
      <c r="E49">
        <v>52.25</v>
      </c>
      <c r="H49">
        <v>0.25</v>
      </c>
      <c r="I49">
        <v>-0.25</v>
      </c>
      <c r="J49">
        <v>17</v>
      </c>
      <c r="K49">
        <v>26</v>
      </c>
      <c r="L49">
        <v>0.37</v>
      </c>
      <c r="O49">
        <f t="shared" si="1"/>
        <v>27.759999999999991</v>
      </c>
      <c r="T49">
        <v>16</v>
      </c>
    </row>
    <row r="50" spans="1:20" x14ac:dyDescent="0.25">
      <c r="A50">
        <v>7</v>
      </c>
      <c r="B50" s="4"/>
      <c r="C50" s="4"/>
      <c r="D50" t="s">
        <v>112</v>
      </c>
      <c r="E50">
        <v>62</v>
      </c>
      <c r="H50">
        <v>0.25</v>
      </c>
      <c r="I50">
        <v>-0.28000000000000003</v>
      </c>
      <c r="J50">
        <v>18</v>
      </c>
      <c r="K50">
        <v>31</v>
      </c>
      <c r="L50">
        <v>0.37</v>
      </c>
      <c r="O50">
        <f t="shared" si="1"/>
        <v>33.917142857142835</v>
      </c>
      <c r="T50">
        <v>19</v>
      </c>
    </row>
    <row r="51" spans="1:20" x14ac:dyDescent="0.25">
      <c r="A51">
        <v>8</v>
      </c>
      <c r="B51" s="1">
        <v>1920</v>
      </c>
      <c r="C51" t="s">
        <v>81</v>
      </c>
      <c r="D51" t="s">
        <v>113</v>
      </c>
      <c r="E51">
        <v>28.7</v>
      </c>
      <c r="H51">
        <v>0.27</v>
      </c>
      <c r="I51">
        <v>-0.18</v>
      </c>
      <c r="J51">
        <v>14</v>
      </c>
      <c r="K51">
        <v>14</v>
      </c>
      <c r="L51">
        <v>0.4</v>
      </c>
      <c r="O51">
        <f t="shared" si="1"/>
        <v>-46.311111111111074</v>
      </c>
      <c r="T51">
        <v>8</v>
      </c>
    </row>
    <row r="52" spans="1:20" x14ac:dyDescent="0.25">
      <c r="A52">
        <v>8</v>
      </c>
      <c r="B52" s="3"/>
      <c r="C52" s="3"/>
      <c r="D52" t="s">
        <v>114</v>
      </c>
      <c r="E52">
        <v>35.1</v>
      </c>
      <c r="H52">
        <v>0.27</v>
      </c>
      <c r="I52">
        <v>-0.19</v>
      </c>
      <c r="J52">
        <v>14.5</v>
      </c>
      <c r="K52">
        <v>17</v>
      </c>
      <c r="L52">
        <v>0.4</v>
      </c>
      <c r="O52">
        <f t="shared" si="1"/>
        <v>-6.1263157894736935</v>
      </c>
      <c r="T52">
        <v>9.8000000000000007</v>
      </c>
    </row>
    <row r="53" spans="1:20" x14ac:dyDescent="0.25">
      <c r="A53">
        <v>8</v>
      </c>
      <c r="B53" s="3"/>
      <c r="C53" s="3"/>
      <c r="D53" t="s">
        <v>115</v>
      </c>
      <c r="E53">
        <v>40.700000000000003</v>
      </c>
      <c r="H53">
        <v>0.27</v>
      </c>
      <c r="I53">
        <v>-0.2</v>
      </c>
      <c r="J53">
        <v>15</v>
      </c>
      <c r="K53">
        <v>20</v>
      </c>
      <c r="L53">
        <v>0.4</v>
      </c>
      <c r="O53">
        <f t="shared" si="1"/>
        <v>21</v>
      </c>
      <c r="T53">
        <v>11.8</v>
      </c>
    </row>
    <row r="54" spans="1:20" ht="14.25" customHeight="1" x14ac:dyDescent="0.25">
      <c r="A54">
        <v>8</v>
      </c>
      <c r="B54" s="3"/>
      <c r="C54" s="3"/>
      <c r="D54" t="s">
        <v>116</v>
      </c>
      <c r="E54">
        <v>46.7</v>
      </c>
      <c r="H54">
        <v>0.27</v>
      </c>
      <c r="I54">
        <v>-0.21</v>
      </c>
      <c r="J54">
        <v>16</v>
      </c>
      <c r="K54">
        <v>23</v>
      </c>
      <c r="L54">
        <v>0.4</v>
      </c>
      <c r="O54">
        <f t="shared" si="1"/>
        <v>43.36190476190481</v>
      </c>
      <c r="T54">
        <v>13</v>
      </c>
    </row>
    <row r="55" spans="1:20" x14ac:dyDescent="0.25">
      <c r="A55">
        <v>8</v>
      </c>
      <c r="B55" s="3"/>
      <c r="C55" s="3"/>
      <c r="D55" t="s">
        <v>117</v>
      </c>
      <c r="E55">
        <v>52.7</v>
      </c>
      <c r="H55">
        <v>0.27</v>
      </c>
      <c r="I55">
        <v>-0.23</v>
      </c>
      <c r="J55">
        <v>16.5</v>
      </c>
      <c r="K55">
        <v>26</v>
      </c>
      <c r="L55">
        <v>0.4</v>
      </c>
      <c r="O55">
        <f t="shared" si="1"/>
        <v>46.460869565217365</v>
      </c>
      <c r="T55">
        <v>14.7</v>
      </c>
    </row>
    <row r="56" spans="1:20" x14ac:dyDescent="0.25">
      <c r="A56">
        <v>8</v>
      </c>
      <c r="B56" s="3"/>
      <c r="C56" s="3"/>
      <c r="D56" t="s">
        <v>118</v>
      </c>
      <c r="E56">
        <v>57.4</v>
      </c>
      <c r="H56">
        <v>0.27</v>
      </c>
      <c r="I56">
        <v>-0.25</v>
      </c>
      <c r="J56">
        <v>17</v>
      </c>
      <c r="K56">
        <v>28</v>
      </c>
      <c r="L56">
        <v>0.4</v>
      </c>
      <c r="O56">
        <f t="shared" si="1"/>
        <v>38.800000000000011</v>
      </c>
      <c r="T56">
        <v>16</v>
      </c>
    </row>
    <row r="57" spans="1:20" x14ac:dyDescent="0.25">
      <c r="A57">
        <v>8</v>
      </c>
      <c r="B57" s="4"/>
      <c r="C57" s="4"/>
      <c r="D57" t="s">
        <v>119</v>
      </c>
      <c r="E57">
        <v>64.599999999999994</v>
      </c>
      <c r="H57">
        <v>0.27</v>
      </c>
      <c r="I57">
        <v>-0.27</v>
      </c>
      <c r="J57">
        <v>18</v>
      </c>
      <c r="K57">
        <v>32</v>
      </c>
      <c r="L57">
        <v>0.4</v>
      </c>
      <c r="O57">
        <f t="shared" si="1"/>
        <v>40.918518518518425</v>
      </c>
      <c r="T57">
        <v>18</v>
      </c>
    </row>
    <row r="58" spans="1:20" x14ac:dyDescent="0.25">
      <c r="A58">
        <v>8</v>
      </c>
      <c r="B58" s="4"/>
      <c r="C58" s="4"/>
      <c r="D58" t="s">
        <v>120</v>
      </c>
      <c r="E58">
        <v>71.8</v>
      </c>
      <c r="H58">
        <v>0.27</v>
      </c>
      <c r="I58">
        <v>-0.3</v>
      </c>
      <c r="J58">
        <v>19</v>
      </c>
      <c r="K58">
        <v>36</v>
      </c>
      <c r="L58">
        <v>0.4</v>
      </c>
      <c r="O58">
        <f t="shared" si="1"/>
        <v>23.866666666666674</v>
      </c>
      <c r="T58">
        <v>20</v>
      </c>
    </row>
    <row r="59" spans="1:20" x14ac:dyDescent="0.25">
      <c r="B59" s="1">
        <v>1936</v>
      </c>
      <c r="C59" s="2"/>
      <c r="D59" t="s">
        <v>25</v>
      </c>
      <c r="O59" t="e">
        <f t="shared" ref="O59:O70" si="2">SUM(((E59*(1+F59)*100)+(G59*(1+H59)))/(-1*I59)-((J59*10)+(K59*(1+L59+L59))))</f>
        <v>#DIV/0!</v>
      </c>
    </row>
    <row r="60" spans="1:20" x14ac:dyDescent="0.25">
      <c r="B60" s="1">
        <v>1948</v>
      </c>
      <c r="C60" s="2"/>
      <c r="D60" t="s">
        <v>24</v>
      </c>
      <c r="O60" t="e">
        <f t="shared" si="2"/>
        <v>#DIV/0!</v>
      </c>
    </row>
    <row r="61" spans="1:20" x14ac:dyDescent="0.25">
      <c r="B61" s="3"/>
      <c r="C61" s="3"/>
      <c r="D61">
        <v>3.5</v>
      </c>
      <c r="I61">
        <v>0</v>
      </c>
      <c r="T61">
        <v>3.5</v>
      </c>
    </row>
    <row r="62" spans="1:20" x14ac:dyDescent="0.25">
      <c r="B62" s="3"/>
      <c r="C62" s="3"/>
      <c r="D62">
        <v>3.9</v>
      </c>
      <c r="I62">
        <v>0</v>
      </c>
      <c r="T62">
        <v>3.9</v>
      </c>
    </row>
    <row r="63" spans="1:20" x14ac:dyDescent="0.25">
      <c r="B63" s="1">
        <v>1950</v>
      </c>
      <c r="C63" s="2" t="s">
        <v>27</v>
      </c>
      <c r="D63" t="s">
        <v>27</v>
      </c>
      <c r="O63" t="e">
        <f>SUM(((E63*(1+F63)*100)+(G63*(1+H63)))/(-1*I63)-((J63*10)+(K63*(1+L63+L63))))</f>
        <v>#DIV/0!</v>
      </c>
    </row>
    <row r="64" spans="1:20" x14ac:dyDescent="0.25">
      <c r="B64" s="3"/>
      <c r="C64" s="3"/>
      <c r="D64">
        <v>3</v>
      </c>
      <c r="I64">
        <v>0</v>
      </c>
      <c r="T64">
        <v>3</v>
      </c>
    </row>
    <row r="65" spans="2:20" x14ac:dyDescent="0.25">
      <c r="B65" s="3"/>
      <c r="C65" s="3"/>
      <c r="D65">
        <v>5</v>
      </c>
      <c r="I65">
        <v>0</v>
      </c>
      <c r="T65">
        <v>5</v>
      </c>
    </row>
    <row r="66" spans="2:20" x14ac:dyDescent="0.25">
      <c r="B66" s="3"/>
      <c r="C66" s="3"/>
      <c r="D66">
        <v>6</v>
      </c>
      <c r="I66">
        <v>0</v>
      </c>
      <c r="T66">
        <v>6</v>
      </c>
    </row>
    <row r="67" spans="2:20" x14ac:dyDescent="0.25">
      <c r="B67" s="3"/>
      <c r="C67" s="3"/>
      <c r="D67">
        <v>7.1</v>
      </c>
      <c r="I67">
        <v>0</v>
      </c>
      <c r="T67">
        <v>7.1</v>
      </c>
    </row>
    <row r="68" spans="2:20" x14ac:dyDescent="0.25">
      <c r="B68" s="2"/>
      <c r="C68" s="2"/>
      <c r="D68" t="s">
        <v>67</v>
      </c>
    </row>
    <row r="69" spans="2:20" x14ac:dyDescent="0.25">
      <c r="D69" t="s">
        <v>68</v>
      </c>
      <c r="O69" t="e">
        <f t="shared" si="2"/>
        <v>#DIV/0!</v>
      </c>
    </row>
    <row r="70" spans="2:20" x14ac:dyDescent="0.25">
      <c r="B70" s="1">
        <v>2025</v>
      </c>
      <c r="C70" s="2"/>
      <c r="D70" t="s">
        <v>26</v>
      </c>
      <c r="I70">
        <v>0</v>
      </c>
      <c r="O70" t="e">
        <f t="shared" si="2"/>
        <v>#DIV/0!</v>
      </c>
    </row>
    <row r="74" spans="2:20" x14ac:dyDescent="0.25">
      <c r="B74">
        <v>1922</v>
      </c>
      <c r="D74" t="s">
        <v>28</v>
      </c>
      <c r="E74">
        <v>26</v>
      </c>
      <c r="I74">
        <v>-0.2</v>
      </c>
      <c r="J74">
        <v>10</v>
      </c>
      <c r="L74">
        <v>0.2</v>
      </c>
      <c r="M74">
        <v>5500</v>
      </c>
      <c r="N74">
        <v>0.05</v>
      </c>
    </row>
    <row r="75" spans="2:20" x14ac:dyDescent="0.25">
      <c r="B75">
        <v>1936</v>
      </c>
      <c r="D75" t="s">
        <v>31</v>
      </c>
      <c r="E75">
        <v>31</v>
      </c>
      <c r="I75">
        <v>-0.2</v>
      </c>
      <c r="J75">
        <v>10</v>
      </c>
      <c r="L75">
        <v>0.2</v>
      </c>
      <c r="M75">
        <v>6000</v>
      </c>
      <c r="N75">
        <v>0.1</v>
      </c>
    </row>
    <row r="76" spans="2:20" x14ac:dyDescent="0.25">
      <c r="B76">
        <v>1940</v>
      </c>
      <c r="D76" t="s">
        <v>32</v>
      </c>
      <c r="E76">
        <v>40</v>
      </c>
      <c r="I76">
        <v>-0.2</v>
      </c>
      <c r="J76">
        <v>10</v>
      </c>
      <c r="L76">
        <v>0.2</v>
      </c>
      <c r="M76">
        <v>7500</v>
      </c>
      <c r="N76">
        <v>0.15</v>
      </c>
    </row>
    <row r="83" spans="15:18" x14ac:dyDescent="0.25">
      <c r="O83">
        <v>5</v>
      </c>
      <c r="P83">
        <v>-0.15</v>
      </c>
      <c r="Q83">
        <f>-0.0959893 - 0.0113369*O83 + 0.000106952*O83^2</f>
        <v>-0.15</v>
      </c>
      <c r="R83">
        <f t="shared" ref="R83:R87" si="3">-0.0200956 - 0.0442495*O83 + 0.00484848*O83^2 - 0.000262879*O83^3 + 4.78561*10^-6*O83^4</f>
        <v>-0.14999996874999996</v>
      </c>
    </row>
    <row r="84" spans="15:18" x14ac:dyDescent="0.25">
      <c r="O84">
        <v>7.5</v>
      </c>
      <c r="P84">
        <v>-0.17499999999999999</v>
      </c>
      <c r="Q84">
        <f t="shared" ref="Q84:Q87" si="4">-0.0959893 - 0.0113369*O84 + 0.000106952*O84^2</f>
        <v>-0.17499999999999999</v>
      </c>
      <c r="R84">
        <f t="shared" si="3"/>
        <v>-0.17499995898437495</v>
      </c>
    </row>
    <row r="85" spans="15:18" x14ac:dyDescent="0.25">
      <c r="O85">
        <v>11</v>
      </c>
      <c r="P85">
        <v>-0.2</v>
      </c>
      <c r="Q85">
        <f t="shared" si="4"/>
        <v>-0.20775400800000002</v>
      </c>
      <c r="R85">
        <f t="shared" si="3"/>
        <v>-0.19999985299</v>
      </c>
    </row>
    <row r="86" spans="15:18" x14ac:dyDescent="0.25">
      <c r="O86">
        <v>16</v>
      </c>
      <c r="P86">
        <v>-0.25</v>
      </c>
      <c r="Q86">
        <f t="shared" si="4"/>
        <v>-0.24999998800000001</v>
      </c>
      <c r="R86">
        <f t="shared" si="3"/>
        <v>-0.24999936703999998</v>
      </c>
    </row>
    <row r="87" spans="15:18" x14ac:dyDescent="0.25">
      <c r="O87">
        <v>22</v>
      </c>
      <c r="P87">
        <v>-0.32500000000000001</v>
      </c>
      <c r="Q87">
        <f t="shared" si="4"/>
        <v>-0.293636332</v>
      </c>
      <c r="R87">
        <f t="shared" si="3"/>
        <v>-0.32499801583999988</v>
      </c>
    </row>
    <row r="95" spans="15:18" x14ac:dyDescent="0.25">
      <c r="O95" t="s">
        <v>121</v>
      </c>
      <c r="P95">
        <v>28.8</v>
      </c>
    </row>
    <row r="96" spans="15:18" x14ac:dyDescent="0.25">
      <c r="O96" t="s">
        <v>75</v>
      </c>
      <c r="P96">
        <v>35.299999999999997</v>
      </c>
    </row>
    <row r="97" spans="15:16" x14ac:dyDescent="0.25">
      <c r="O97" t="s">
        <v>122</v>
      </c>
      <c r="P97">
        <v>37.799999999999997</v>
      </c>
    </row>
    <row r="98" spans="15:16" x14ac:dyDescent="0.25">
      <c r="O98" t="s">
        <v>76</v>
      </c>
      <c r="P98">
        <v>44.7</v>
      </c>
    </row>
    <row r="99" spans="15:16" x14ac:dyDescent="0.25">
      <c r="O99" t="s">
        <v>77</v>
      </c>
      <c r="P99">
        <v>45.7</v>
      </c>
    </row>
    <row r="100" spans="15:16" x14ac:dyDescent="0.25">
      <c r="O100" t="s">
        <v>123</v>
      </c>
      <c r="P100">
        <v>52.25</v>
      </c>
    </row>
    <row r="101" spans="15:16" x14ac:dyDescent="0.25">
      <c r="O101" t="s">
        <v>124</v>
      </c>
      <c r="P101">
        <v>57.4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horizontalDpi="4294967293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91BD55C-2B85-4365-9427-93790CAA8C48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Arrows" iconId="2"/>
              <x14:cfIcon iconSet="4Arrows" iconId="2"/>
              <x14:cfIcon iconSet="3Stars" iconId="2"/>
              <x14:cfIcon iconSet="4Arrows" iconId="1"/>
              <x14:cfIcon iconSet="3Arrows" iconId="0"/>
            </x14:iconSet>
          </x14:cfRule>
          <xm:sqref>O10:O58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E27" sqref="E27"/>
    </sheetView>
  </sheetViews>
  <sheetFormatPr defaultRowHeight="15" x14ac:dyDescent="0.25"/>
  <sheetData>
    <row r="1" spans="1:20" x14ac:dyDescent="0.25">
      <c r="A1" t="s">
        <v>34</v>
      </c>
      <c r="B1" t="s">
        <v>9</v>
      </c>
      <c r="C1" t="s">
        <v>57</v>
      </c>
      <c r="D1" t="s">
        <v>82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69</v>
      </c>
      <c r="L1" t="s">
        <v>7</v>
      </c>
      <c r="M1" t="s">
        <v>30</v>
      </c>
      <c r="N1" t="s">
        <v>29</v>
      </c>
      <c r="O1" t="s">
        <v>8</v>
      </c>
      <c r="P1" t="s">
        <v>55</v>
      </c>
      <c r="Q1" t="s">
        <v>54</v>
      </c>
      <c r="R1" t="s">
        <v>53</v>
      </c>
      <c r="S1" t="s">
        <v>56</v>
      </c>
      <c r="T1" t="s">
        <v>73</v>
      </c>
    </row>
    <row r="2" spans="1:20" x14ac:dyDescent="0.25">
      <c r="C2" s="8" t="s">
        <v>58</v>
      </c>
    </row>
    <row r="3" spans="1:20" x14ac:dyDescent="0.25">
      <c r="C3" s="8"/>
    </row>
    <row r="4" spans="1:20" x14ac:dyDescent="0.25">
      <c r="C4" s="6" t="s">
        <v>63</v>
      </c>
    </row>
    <row r="5" spans="1:20" x14ac:dyDescent="0.25">
      <c r="C5" s="6"/>
    </row>
    <row r="6" spans="1:20" x14ac:dyDescent="0.25">
      <c r="C6" s="6"/>
    </row>
    <row r="7" spans="1:20" x14ac:dyDescent="0.25">
      <c r="C7" s="6"/>
    </row>
    <row r="8" spans="1:20" x14ac:dyDescent="0.25">
      <c r="C8" s="6"/>
    </row>
    <row r="9" spans="1:20" x14ac:dyDescent="0.25">
      <c r="C9" s="6"/>
    </row>
    <row r="10" spans="1:20" x14ac:dyDescent="0.25">
      <c r="C10" s="6" t="s">
        <v>65</v>
      </c>
    </row>
    <row r="11" spans="1:20" x14ac:dyDescent="0.25">
      <c r="C11" s="6"/>
    </row>
    <row r="12" spans="1:20" x14ac:dyDescent="0.25">
      <c r="C12" s="6"/>
    </row>
    <row r="13" spans="1:20" x14ac:dyDescent="0.25">
      <c r="C13" s="6"/>
    </row>
    <row r="14" spans="1:20" x14ac:dyDescent="0.25">
      <c r="C14" s="6"/>
    </row>
    <row r="15" spans="1:20" x14ac:dyDescent="0.25">
      <c r="C15" s="6"/>
    </row>
    <row r="16" spans="1:20" x14ac:dyDescent="0.25">
      <c r="C16" t="s">
        <v>18</v>
      </c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t="s">
        <v>20</v>
      </c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t="s">
        <v>19</v>
      </c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t="s">
        <v>21</v>
      </c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t="s">
        <v>81</v>
      </c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 t="s">
        <v>27</v>
      </c>
    </row>
  </sheetData>
  <mergeCells count="1">
    <mergeCell ref="C2:C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N13" sqref="N13"/>
    </sheetView>
  </sheetViews>
  <sheetFormatPr defaultRowHeight="15" x14ac:dyDescent="0.25"/>
  <cols>
    <col min="1" max="1" width="14.85546875" bestFit="1" customWidth="1"/>
    <col min="4" max="4" width="13.140625" bestFit="1" customWidth="1"/>
    <col min="8" max="8" width="9.5703125" bestFit="1" customWidth="1"/>
    <col min="11" max="11" width="11.42578125" bestFit="1" customWidth="1"/>
  </cols>
  <sheetData>
    <row r="1" spans="1:19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K1" t="s">
        <v>0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A2" t="s">
        <v>42</v>
      </c>
      <c r="B2">
        <v>850</v>
      </c>
      <c r="C2">
        <v>10</v>
      </c>
      <c r="D2">
        <v>0.7</v>
      </c>
      <c r="E2">
        <v>24</v>
      </c>
      <c r="F2">
        <v>0.8</v>
      </c>
      <c r="G2">
        <v>0.5</v>
      </c>
      <c r="H2">
        <v>80</v>
      </c>
      <c r="I2">
        <v>8</v>
      </c>
      <c r="K2" t="s">
        <v>45</v>
      </c>
      <c r="L2">
        <v>850</v>
      </c>
      <c r="M2">
        <v>9</v>
      </c>
      <c r="N2">
        <v>1</v>
      </c>
      <c r="O2">
        <v>20</v>
      </c>
      <c r="P2">
        <v>0.5</v>
      </c>
      <c r="Q2">
        <v>0.8</v>
      </c>
      <c r="R2">
        <v>80</v>
      </c>
      <c r="S2">
        <v>9</v>
      </c>
    </row>
    <row r="3" spans="1:19" x14ac:dyDescent="0.25">
      <c r="A3" t="s">
        <v>43</v>
      </c>
      <c r="B3">
        <v>860</v>
      </c>
      <c r="C3">
        <v>12</v>
      </c>
      <c r="D3">
        <v>1</v>
      </c>
      <c r="E3">
        <v>26</v>
      </c>
      <c r="F3">
        <v>1.2</v>
      </c>
      <c r="G3">
        <v>0.6</v>
      </c>
      <c r="H3">
        <v>80</v>
      </c>
      <c r="I3">
        <v>10</v>
      </c>
      <c r="K3" t="s">
        <v>46</v>
      </c>
      <c r="L3">
        <v>860</v>
      </c>
      <c r="M3">
        <v>11</v>
      </c>
      <c r="N3">
        <v>1.3</v>
      </c>
      <c r="O3">
        <v>24</v>
      </c>
      <c r="P3">
        <v>0.8</v>
      </c>
      <c r="Q3">
        <v>2</v>
      </c>
      <c r="R3">
        <v>80</v>
      </c>
      <c r="S3">
        <v>11</v>
      </c>
    </row>
    <row r="4" spans="1:19" x14ac:dyDescent="0.25">
      <c r="K4" t="s">
        <v>47</v>
      </c>
      <c r="L4">
        <v>870</v>
      </c>
      <c r="M4">
        <v>12</v>
      </c>
      <c r="N4">
        <v>1.6</v>
      </c>
      <c r="O4">
        <v>29</v>
      </c>
      <c r="P4">
        <v>1.2</v>
      </c>
      <c r="Q4">
        <v>3</v>
      </c>
      <c r="R4">
        <v>80</v>
      </c>
      <c r="S4">
        <v>15</v>
      </c>
    </row>
    <row r="5" spans="1:19" x14ac:dyDescent="0.25">
      <c r="A5" t="s">
        <v>43</v>
      </c>
      <c r="B5">
        <v>880</v>
      </c>
      <c r="C5">
        <v>14</v>
      </c>
      <c r="D5">
        <v>1</v>
      </c>
      <c r="E5">
        <v>29</v>
      </c>
      <c r="F5">
        <v>1.2</v>
      </c>
      <c r="G5">
        <v>0.7</v>
      </c>
      <c r="H5">
        <v>80</v>
      </c>
      <c r="I5">
        <v>17</v>
      </c>
    </row>
    <row r="6" spans="1:19" x14ac:dyDescent="0.25">
      <c r="A6" t="s">
        <v>44</v>
      </c>
      <c r="B6">
        <v>890</v>
      </c>
      <c r="C6">
        <v>15</v>
      </c>
      <c r="D6">
        <v>1.1000000000000001</v>
      </c>
      <c r="E6">
        <v>32</v>
      </c>
      <c r="F6">
        <v>1.2</v>
      </c>
      <c r="G6">
        <v>0.8</v>
      </c>
      <c r="H6">
        <v>80</v>
      </c>
      <c r="I6">
        <v>22</v>
      </c>
    </row>
    <row r="7" spans="1:19" x14ac:dyDescent="0.25">
      <c r="K7" t="s">
        <v>48</v>
      </c>
      <c r="L7">
        <v>895</v>
      </c>
      <c r="M7">
        <v>13</v>
      </c>
      <c r="N7">
        <v>1.9</v>
      </c>
      <c r="O7">
        <v>34</v>
      </c>
      <c r="P7">
        <v>8</v>
      </c>
      <c r="Q7">
        <v>4</v>
      </c>
      <c r="R7">
        <v>80</v>
      </c>
      <c r="S7">
        <v>25</v>
      </c>
    </row>
    <row r="8" spans="1:19" x14ac:dyDescent="0.25">
      <c r="A8" t="s">
        <v>49</v>
      </c>
      <c r="B8">
        <v>900</v>
      </c>
      <c r="C8">
        <v>10</v>
      </c>
      <c r="D8">
        <v>6</v>
      </c>
      <c r="E8">
        <v>29</v>
      </c>
      <c r="F8">
        <v>2</v>
      </c>
      <c r="G8">
        <v>5</v>
      </c>
      <c r="H8">
        <v>80</v>
      </c>
      <c r="I8">
        <v>35</v>
      </c>
    </row>
    <row r="9" spans="1:19" x14ac:dyDescent="0.25">
      <c r="A9" t="s">
        <v>50</v>
      </c>
      <c r="B9">
        <v>905</v>
      </c>
      <c r="C9">
        <v>15</v>
      </c>
      <c r="D9">
        <v>7</v>
      </c>
      <c r="E9">
        <v>34</v>
      </c>
      <c r="F9">
        <v>2</v>
      </c>
      <c r="G9">
        <v>5</v>
      </c>
      <c r="H9">
        <v>80</v>
      </c>
      <c r="I9">
        <v>40</v>
      </c>
    </row>
    <row r="10" spans="1:19" x14ac:dyDescent="0.25">
      <c r="A10" t="s">
        <v>51</v>
      </c>
      <c r="B10">
        <v>910</v>
      </c>
      <c r="C10">
        <v>18</v>
      </c>
      <c r="D10">
        <v>8</v>
      </c>
      <c r="E10">
        <v>38</v>
      </c>
      <c r="F10">
        <v>2</v>
      </c>
      <c r="G10">
        <v>5</v>
      </c>
      <c r="H10">
        <v>80</v>
      </c>
      <c r="I10">
        <v>48</v>
      </c>
    </row>
    <row r="11" spans="1:19" x14ac:dyDescent="0.25">
      <c r="A11" t="s">
        <v>52</v>
      </c>
      <c r="B11">
        <v>920</v>
      </c>
      <c r="C11">
        <v>21</v>
      </c>
      <c r="D11">
        <v>9</v>
      </c>
      <c r="E11">
        <v>43</v>
      </c>
      <c r="F11">
        <v>2</v>
      </c>
      <c r="G11">
        <v>5</v>
      </c>
      <c r="H11">
        <v>80</v>
      </c>
      <c r="I11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6" sqref="E36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74</v>
      </c>
      <c r="B1">
        <v>5</v>
      </c>
      <c r="C1">
        <v>22</v>
      </c>
      <c r="D1">
        <v>20</v>
      </c>
    </row>
    <row r="2" spans="1:4" x14ac:dyDescent="0.25">
      <c r="A2" t="s">
        <v>75</v>
      </c>
      <c r="B2">
        <v>4</v>
      </c>
      <c r="C2">
        <v>20</v>
      </c>
      <c r="D2">
        <v>16.274999999999999</v>
      </c>
    </row>
    <row r="3" spans="1:4" x14ac:dyDescent="0.25">
      <c r="A3" t="s">
        <v>66</v>
      </c>
      <c r="B3">
        <v>8.6999999999999993</v>
      </c>
      <c r="C3">
        <v>18</v>
      </c>
      <c r="D3">
        <v>15.5</v>
      </c>
    </row>
    <row r="4" spans="1:4" x14ac:dyDescent="0.25">
      <c r="A4" t="s">
        <v>80</v>
      </c>
      <c r="B4">
        <v>6</v>
      </c>
      <c r="C4">
        <v>18</v>
      </c>
      <c r="D4">
        <v>13</v>
      </c>
    </row>
    <row r="5" spans="1:4" x14ac:dyDescent="0.25">
      <c r="A5" t="s">
        <v>77</v>
      </c>
      <c r="B5">
        <v>6</v>
      </c>
      <c r="C5">
        <v>12</v>
      </c>
      <c r="D5">
        <v>11.9</v>
      </c>
    </row>
    <row r="6" spans="1:4" x14ac:dyDescent="0.25">
      <c r="A6" t="s">
        <v>78</v>
      </c>
      <c r="B6">
        <v>6</v>
      </c>
      <c r="C6">
        <v>14.5</v>
      </c>
      <c r="D6">
        <v>11.9</v>
      </c>
    </row>
    <row r="7" spans="1:4" x14ac:dyDescent="0.25">
      <c r="A7" t="s">
        <v>79</v>
      </c>
      <c r="B7">
        <v>8</v>
      </c>
      <c r="C7">
        <v>16</v>
      </c>
      <c r="D7">
        <v>10.7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capital</vt:lpstr>
      <vt:lpstr>screen</vt:lpstr>
      <vt:lpstr>artillery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Garion132</dc:creator>
  <cp:lastModifiedBy>Garion132</cp:lastModifiedBy>
  <dcterms:created xsi:type="dcterms:W3CDTF">2015-06-05T18:17:20Z</dcterms:created>
  <dcterms:modified xsi:type="dcterms:W3CDTF">2022-11-29T07:01:40Z</dcterms:modified>
</cp:coreProperties>
</file>