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a_2018_2019\Recherche\Doctorants\"/>
    </mc:Choice>
  </mc:AlternateContent>
  <bookViews>
    <workbookView xWindow="0" yWindow="0" windowWidth="27465" windowHeight="11460"/>
  </bookViews>
  <sheets>
    <sheet name="Simulations A. DJOU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G11" i="1"/>
  <c r="G10" i="1"/>
  <c r="G5" i="1"/>
  <c r="G6" i="1" s="1"/>
  <c r="G7" i="1" s="1"/>
  <c r="E9" i="1"/>
  <c r="C14" i="1"/>
  <c r="E14" i="1"/>
  <c r="E13" i="1"/>
  <c r="E5" i="1"/>
  <c r="E6" i="1" s="1"/>
  <c r="E7" i="1" s="1"/>
  <c r="C6" i="1"/>
  <c r="C7" i="1" s="1"/>
  <c r="C10" i="1" s="1"/>
  <c r="C5" i="1"/>
  <c r="G13" i="1" l="1"/>
  <c r="G14" i="1" s="1"/>
  <c r="C11" i="1"/>
  <c r="E11" i="1" s="1"/>
  <c r="E10" i="1" s="1"/>
  <c r="C13" i="1"/>
</calcChain>
</file>

<file path=xl/sharedStrings.xml><?xml version="1.0" encoding="utf-8"?>
<sst xmlns="http://schemas.openxmlformats.org/spreadsheetml/2006/main" count="18" uniqueCount="16">
  <si>
    <t>Ancienne version</t>
  </si>
  <si>
    <t>Brut mensuel salarié</t>
  </si>
  <si>
    <t>Brut annuel</t>
  </si>
  <si>
    <t>Brut annuel chargé</t>
  </si>
  <si>
    <t>Brut chargé sur 3 ans</t>
  </si>
  <si>
    <t>Nouvelle proposition</t>
  </si>
  <si>
    <t>Part prise en charge par l'ECE</t>
  </si>
  <si>
    <t>Coût avec TVA pris en charge par l'ECE</t>
  </si>
  <si>
    <t>Brut pris en charge par l'ECE</t>
  </si>
  <si>
    <t>Brut pris en charge par l'UPEM</t>
  </si>
  <si>
    <t>Coût annuel pour l'ECE</t>
  </si>
  <si>
    <t>sans surcoût UPE</t>
  </si>
  <si>
    <t>avec surcoût réparti</t>
  </si>
  <si>
    <t>Thésard 100% ECE</t>
  </si>
  <si>
    <t>Charge horaire (hrs)</t>
  </si>
  <si>
    <t>Thésard 50% ECE à 24 K€ au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</si>
</sst>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E20"/>
    </sheetView>
  </sheetViews>
  <sheetFormatPr baseColWidth="10" defaultRowHeight="10.5" x14ac:dyDescent="0.15"/>
  <cols>
    <col min="1" max="1" width="34" bestFit="1" customWidth="1"/>
    <col min="2" max="2" width="3.140625" customWidth="1"/>
    <col min="3" max="3" width="15" style="1" bestFit="1" customWidth="1"/>
    <col min="4" max="4" width="3.140625" style="1" customWidth="1"/>
    <col min="5" max="5" width="17.7109375" style="1" bestFit="1" customWidth="1"/>
    <col min="6" max="6" width="3.140625" customWidth="1"/>
    <col min="7" max="7" width="17.7109375" style="1" bestFit="1" customWidth="1"/>
  </cols>
  <sheetData>
    <row r="1" spans="1:7" x14ac:dyDescent="0.15">
      <c r="C1" s="1" t="s">
        <v>0</v>
      </c>
      <c r="E1" s="1" t="s">
        <v>5</v>
      </c>
      <c r="G1" s="1" t="s">
        <v>5</v>
      </c>
    </row>
    <row r="2" spans="1:7" x14ac:dyDescent="0.15">
      <c r="E2" s="1" t="s">
        <v>11</v>
      </c>
      <c r="G2" s="1" t="s">
        <v>12</v>
      </c>
    </row>
    <row r="4" spans="1:7" x14ac:dyDescent="0.15">
      <c r="A4" t="s">
        <v>1</v>
      </c>
      <c r="C4" s="1">
        <v>1768.55</v>
      </c>
      <c r="E4" s="1">
        <v>2000</v>
      </c>
      <c r="G4" s="1">
        <v>2000</v>
      </c>
    </row>
    <row r="5" spans="1:7" x14ac:dyDescent="0.15">
      <c r="A5" t="s">
        <v>2</v>
      </c>
      <c r="C5" s="1">
        <f>C4*12</f>
        <v>21222.6</v>
      </c>
      <c r="E5" s="1">
        <f>E4*12</f>
        <v>24000</v>
      </c>
      <c r="G5" s="1">
        <f>G4*12</f>
        <v>24000</v>
      </c>
    </row>
    <row r="6" spans="1:7" x14ac:dyDescent="0.15">
      <c r="A6" t="s">
        <v>3</v>
      </c>
      <c r="C6" s="1">
        <f>C5*1.5</f>
        <v>31833.899999999998</v>
      </c>
      <c r="E6" s="1">
        <f>E5*1.5</f>
        <v>36000</v>
      </c>
      <c r="G6" s="1">
        <f>G5*1.5</f>
        <v>36000</v>
      </c>
    </row>
    <row r="7" spans="1:7" x14ac:dyDescent="0.15">
      <c r="A7" t="s">
        <v>4</v>
      </c>
      <c r="C7" s="1">
        <f>C6*3</f>
        <v>95501.7</v>
      </c>
      <c r="E7" s="1">
        <f>E6*3</f>
        <v>108000</v>
      </c>
      <c r="G7" s="1">
        <f>G6*3</f>
        <v>108000</v>
      </c>
    </row>
    <row r="9" spans="1:7" x14ac:dyDescent="0.15">
      <c r="A9" t="s">
        <v>6</v>
      </c>
      <c r="C9" s="2">
        <v>0.50260000000000005</v>
      </c>
      <c r="D9" s="2"/>
      <c r="E9" s="2">
        <f>E10/E7</f>
        <v>0.56016161500000006</v>
      </c>
      <c r="G9" s="2">
        <v>0.5</v>
      </c>
    </row>
    <row r="10" spans="1:7" x14ac:dyDescent="0.15">
      <c r="A10" t="s">
        <v>8</v>
      </c>
      <c r="C10" s="1">
        <f>C7*C9</f>
        <v>47999.154420000006</v>
      </c>
      <c r="E10" s="1">
        <f>E7-E11</f>
        <v>60497.454420000009</v>
      </c>
      <c r="G10" s="1">
        <f>G7*G9</f>
        <v>54000</v>
      </c>
    </row>
    <row r="11" spans="1:7" x14ac:dyDescent="0.15">
      <c r="A11" t="s">
        <v>9</v>
      </c>
      <c r="C11" s="1">
        <f>C7-C10</f>
        <v>47502.545579999991</v>
      </c>
      <c r="E11" s="1">
        <f>C11</f>
        <v>47502.545579999991</v>
      </c>
      <c r="G11" s="1">
        <f>G7*G9</f>
        <v>54000</v>
      </c>
    </row>
    <row r="13" spans="1:7" x14ac:dyDescent="0.15">
      <c r="A13" t="s">
        <v>7</v>
      </c>
      <c r="C13" s="1">
        <f>C10*1.2</f>
        <v>57598.985304000009</v>
      </c>
      <c r="E13" s="1">
        <f>E10*1.2</f>
        <v>72596.945304000008</v>
      </c>
      <c r="G13" s="1">
        <f>G10*1.2</f>
        <v>64800</v>
      </c>
    </row>
    <row r="14" spans="1:7" x14ac:dyDescent="0.15">
      <c r="A14" t="s">
        <v>10</v>
      </c>
      <c r="C14" s="1">
        <f>C13/3</f>
        <v>19199.661768000002</v>
      </c>
      <c r="E14" s="1">
        <f>E13/3</f>
        <v>24198.981768000001</v>
      </c>
      <c r="G14" s="1">
        <f>G13/3</f>
        <v>21600</v>
      </c>
    </row>
    <row r="17" spans="1:5" x14ac:dyDescent="0.15">
      <c r="C17" s="1" t="s">
        <v>14</v>
      </c>
      <c r="E17" s="1" t="s">
        <v>2</v>
      </c>
    </row>
    <row r="18" spans="1:5" x14ac:dyDescent="0.15">
      <c r="A18" t="s">
        <v>13</v>
      </c>
      <c r="C18" s="3">
        <v>100</v>
      </c>
      <c r="E18" s="1">
        <v>21000</v>
      </c>
    </row>
    <row r="19" spans="1:5" x14ac:dyDescent="0.15">
      <c r="A19" t="s">
        <v>15</v>
      </c>
      <c r="C19" s="4">
        <f>(C18*E19/E18)*50%</f>
        <v>57.142857142857146</v>
      </c>
      <c r="E19" s="1">
        <v>24000</v>
      </c>
    </row>
    <row r="20" spans="1:5" x14ac:dyDescent="0.15"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Simulations A. DJOUDI</vt:lpstr>
    </vt:vector>
  </TitlesOfParts>
  <Company>Campus Eiffel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LE HIR</dc:creator>
  <cp:lastModifiedBy>Assia Soukane</cp:lastModifiedBy>
  <dcterms:created xsi:type="dcterms:W3CDTF">2019-01-11T17:56:14Z</dcterms:created>
  <dcterms:modified xsi:type="dcterms:W3CDTF">2019-01-11T20:07:50Z</dcterms:modified>
</cp:coreProperties>
</file>