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trunk2\Regression\Vector\perf\"/>
    </mc:Choice>
  </mc:AlternateContent>
  <xr:revisionPtr revIDLastSave="0" documentId="13_ncr:1_{CA3F057F-C731-4E20-8CF0-C41002B21B97}" xr6:coauthVersionLast="36" xr6:coauthVersionMax="36" xr10:uidLastSave="{00000000-0000-0000-0000-000000000000}"/>
  <bookViews>
    <workbookView xWindow="0" yWindow="0" windowWidth="11235" windowHeight="8370" activeTab="6" xr2:uid="{DFD7A5A2-142A-4811-A0BE-24EB531BD9C6}"/>
  </bookViews>
  <sheets>
    <sheet name="cohort-10K" sheetId="1" r:id="rId1"/>
    <sheet name="ind-10K" sheetId="2" r:id="rId2"/>
    <sheet name="10K-summary" sheetId="7" r:id="rId3"/>
    <sheet name="cohort-1K" sheetId="9" r:id="rId4"/>
    <sheet name="ind-1K" sheetId="8" r:id="rId5"/>
    <sheet name="1K-summary" sheetId="10" r:id="rId6"/>
    <sheet name="Regression" sheetId="1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2" i="11" l="1"/>
  <c r="F58" i="11"/>
  <c r="F57" i="11"/>
  <c r="F56" i="11"/>
  <c r="F55" i="11"/>
  <c r="F54" i="11"/>
  <c r="F53" i="11"/>
  <c r="F52" i="11"/>
  <c r="F48" i="11"/>
  <c r="F47" i="11"/>
  <c r="F46" i="11"/>
  <c r="F45" i="11"/>
  <c r="F44" i="11"/>
  <c r="F43" i="11"/>
  <c r="F42" i="11"/>
  <c r="E58" i="11"/>
  <c r="G58" i="11" s="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G53" i="11" s="1"/>
  <c r="D53" i="11"/>
  <c r="C53" i="11"/>
  <c r="B53" i="11"/>
  <c r="E52" i="11"/>
  <c r="D52" i="11"/>
  <c r="C52" i="11"/>
  <c r="B52" i="11"/>
  <c r="E51" i="11"/>
  <c r="D51" i="11"/>
  <c r="C51" i="11"/>
  <c r="F51" i="11" s="1"/>
  <c r="B51" i="11"/>
  <c r="E50" i="11"/>
  <c r="D50" i="11"/>
  <c r="G50" i="11" s="1"/>
  <c r="C50" i="11"/>
  <c r="F50" i="11" s="1"/>
  <c r="B50" i="11"/>
  <c r="E49" i="11"/>
  <c r="G49" i="11" s="1"/>
  <c r="D49" i="11"/>
  <c r="C49" i="11"/>
  <c r="F49" i="11" s="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K6" i="11"/>
  <c r="K5" i="11"/>
  <c r="K4" i="11"/>
  <c r="K3" i="11"/>
  <c r="K2" i="11"/>
  <c r="G51" i="11" l="1"/>
  <c r="G55" i="11"/>
  <c r="G48" i="11"/>
  <c r="G54" i="11"/>
  <c r="G52" i="11"/>
  <c r="G45" i="11"/>
  <c r="G44" i="11"/>
  <c r="G57" i="11"/>
  <c r="G46" i="11"/>
  <c r="G47" i="11"/>
  <c r="G56" i="11"/>
  <c r="G43" i="11"/>
  <c r="Y14" i="9" l="1"/>
  <c r="Y15" i="9"/>
  <c r="Y16" i="9"/>
  <c r="Y17" i="9"/>
  <c r="Y18" i="9"/>
  <c r="K20" i="9"/>
  <c r="R30" i="9"/>
  <c r="R29" i="9"/>
  <c r="R28" i="9"/>
  <c r="K28" i="9"/>
  <c r="R27" i="9"/>
  <c r="K27" i="9"/>
  <c r="R26" i="9"/>
  <c r="R25" i="9"/>
  <c r="R24" i="9"/>
  <c r="K24" i="9"/>
  <c r="R23" i="9"/>
  <c r="K23" i="9"/>
  <c r="R22" i="9"/>
  <c r="R21" i="9"/>
  <c r="R20" i="9"/>
  <c r="R19" i="9"/>
  <c r="K19" i="9"/>
  <c r="R18" i="9"/>
  <c r="R17" i="9"/>
  <c r="R16" i="9"/>
  <c r="K16" i="9"/>
  <c r="R15" i="9"/>
  <c r="K15" i="9"/>
  <c r="R14" i="9"/>
  <c r="R13" i="9"/>
  <c r="R12" i="9"/>
  <c r="K12" i="9"/>
  <c r="R11" i="9"/>
  <c r="K11" i="9"/>
  <c r="R10" i="9"/>
  <c r="R9" i="9"/>
  <c r="R8" i="9"/>
  <c r="K8" i="9"/>
  <c r="R7" i="9"/>
  <c r="K7" i="9"/>
  <c r="R6" i="9"/>
  <c r="R5" i="9"/>
  <c r="R4" i="9"/>
  <c r="K4" i="9"/>
  <c r="R3" i="9"/>
  <c r="K3" i="9"/>
  <c r="R30" i="8"/>
  <c r="R29" i="8"/>
  <c r="R28" i="8"/>
  <c r="K28" i="8"/>
  <c r="R27" i="8"/>
  <c r="K27" i="8"/>
  <c r="R26" i="8"/>
  <c r="R25" i="8"/>
  <c r="R24" i="8"/>
  <c r="K24" i="8"/>
  <c r="R23" i="8"/>
  <c r="K23" i="8"/>
  <c r="R22" i="8"/>
  <c r="R21" i="8"/>
  <c r="R20" i="8"/>
  <c r="K20" i="8"/>
  <c r="R19" i="8"/>
  <c r="K19" i="8"/>
  <c r="R18" i="8"/>
  <c r="R17" i="8"/>
  <c r="R16" i="8"/>
  <c r="K16" i="8"/>
  <c r="R15" i="8"/>
  <c r="K15" i="8"/>
  <c r="R14" i="8"/>
  <c r="R13" i="8"/>
  <c r="R12" i="8"/>
  <c r="K12" i="8"/>
  <c r="R11" i="8"/>
  <c r="K11" i="8"/>
  <c r="R10" i="8"/>
  <c r="R9" i="8"/>
  <c r="R8" i="8"/>
  <c r="K8" i="8"/>
  <c r="R7" i="8"/>
  <c r="K7" i="8"/>
  <c r="Y6" i="8"/>
  <c r="R6" i="8"/>
  <c r="Y5" i="8"/>
  <c r="R5" i="8"/>
  <c r="Y4" i="8"/>
  <c r="R4" i="8"/>
  <c r="K4" i="8"/>
  <c r="Y3" i="8"/>
  <c r="R3" i="8"/>
  <c r="K3" i="8"/>
  <c r="Y2" i="8"/>
  <c r="T3" i="8" l="1"/>
  <c r="T4" i="8"/>
  <c r="T16" i="8"/>
  <c r="T24" i="8"/>
  <c r="T27" i="9"/>
  <c r="T24" i="9"/>
  <c r="T7" i="9"/>
  <c r="T3" i="9"/>
  <c r="Y19" i="9"/>
  <c r="T15" i="9"/>
  <c r="T19" i="9"/>
  <c r="T20" i="9"/>
  <c r="T4" i="9"/>
  <c r="T28" i="9"/>
  <c r="T23" i="9"/>
  <c r="T8" i="9"/>
  <c r="T11" i="9"/>
  <c r="T12" i="9"/>
  <c r="T16" i="9"/>
  <c r="T27" i="8"/>
  <c r="T20" i="8"/>
  <c r="T19" i="8"/>
  <c r="T23" i="8"/>
  <c r="T7" i="8"/>
  <c r="T11" i="8"/>
  <c r="T12" i="8"/>
  <c r="T8" i="8"/>
  <c r="T28" i="8"/>
  <c r="T15" i="8"/>
  <c r="R5" i="2" l="1"/>
  <c r="R6" i="2"/>
  <c r="R3" i="2"/>
  <c r="R3" i="1" l="1"/>
  <c r="T28" i="1"/>
  <c r="R30" i="1" l="1"/>
  <c r="R29" i="1"/>
  <c r="R28" i="1"/>
  <c r="R27" i="1"/>
  <c r="T27" i="1" s="1"/>
  <c r="R26" i="1"/>
  <c r="R25" i="1"/>
  <c r="R24" i="1"/>
  <c r="T24" i="1" s="1"/>
  <c r="R23" i="1"/>
  <c r="T23" i="1" s="1"/>
  <c r="R22" i="1"/>
  <c r="R21" i="1"/>
  <c r="R20" i="1"/>
  <c r="T20" i="1" s="1"/>
  <c r="R19" i="1"/>
  <c r="T19" i="1" s="1"/>
  <c r="R18" i="1"/>
  <c r="R17" i="1"/>
  <c r="R16" i="1"/>
  <c r="T16" i="1" s="1"/>
  <c r="R15" i="1"/>
  <c r="T15" i="1" s="1"/>
  <c r="R14" i="1"/>
  <c r="R13" i="1"/>
  <c r="R12" i="1"/>
  <c r="T12" i="1" s="1"/>
  <c r="R11" i="1"/>
  <c r="T11" i="1" s="1"/>
  <c r="R10" i="1"/>
  <c r="R9" i="1"/>
  <c r="R8" i="1"/>
  <c r="T8" i="1" s="1"/>
  <c r="R7" i="1"/>
  <c r="T7" i="1" s="1"/>
  <c r="R6" i="1"/>
  <c r="R5" i="1"/>
  <c r="R4" i="1"/>
  <c r="T4" i="1" s="1"/>
  <c r="T3" i="1"/>
  <c r="K19" i="1"/>
  <c r="Y9" i="1"/>
  <c r="Y8" i="1"/>
  <c r="Y7" i="1"/>
  <c r="Y6" i="1"/>
  <c r="Y5" i="1"/>
  <c r="Y4" i="1"/>
  <c r="Y3" i="1"/>
  <c r="Y2" i="1"/>
  <c r="K16" i="1" l="1"/>
  <c r="K15" i="1"/>
  <c r="K20" i="1"/>
  <c r="K28" i="2"/>
  <c r="K20" i="2"/>
  <c r="K19" i="2"/>
  <c r="K16" i="2"/>
  <c r="K15" i="2"/>
  <c r="K12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T16" i="2" s="1"/>
  <c r="R15" i="2"/>
  <c r="R14" i="2"/>
  <c r="R13" i="2"/>
  <c r="R12" i="2"/>
  <c r="T12" i="2" s="1"/>
  <c r="R11" i="2"/>
  <c r="T11" i="2" s="1"/>
  <c r="R10" i="2"/>
  <c r="R9" i="2"/>
  <c r="R8" i="2"/>
  <c r="T8" i="2" s="1"/>
  <c r="R7" i="2"/>
  <c r="R4" i="2"/>
  <c r="Y18" i="2"/>
  <c r="K27" i="2"/>
  <c r="Y17" i="2"/>
  <c r="Y16" i="2"/>
  <c r="Y15" i="2"/>
  <c r="K24" i="2"/>
  <c r="Y14" i="2"/>
  <c r="K23" i="2"/>
  <c r="K11" i="2"/>
  <c r="K8" i="2"/>
  <c r="K7" i="2"/>
  <c r="K4" i="2"/>
  <c r="K3" i="2"/>
  <c r="T3" i="2" s="1"/>
  <c r="K28" i="1"/>
  <c r="K27" i="1"/>
  <c r="K24" i="1"/>
  <c r="K23" i="1"/>
  <c r="K12" i="1"/>
  <c r="K11" i="1"/>
  <c r="K8" i="1"/>
  <c r="K7" i="1"/>
  <c r="K4" i="1"/>
  <c r="K3" i="1"/>
  <c r="T28" i="2" l="1"/>
  <c r="Y19" i="2"/>
  <c r="T4" i="2"/>
  <c r="T27" i="2"/>
  <c r="T7" i="2"/>
  <c r="T15" i="2"/>
  <c r="T19" i="2"/>
  <c r="T20" i="2"/>
  <c r="T23" i="2"/>
  <c r="T24" i="2"/>
</calcChain>
</file>

<file path=xl/sharedStrings.xml><?xml version="1.0" encoding="utf-8"?>
<sst xmlns="http://schemas.openxmlformats.org/spreadsheetml/2006/main" count="166" uniqueCount="57">
  <si>
    <t>Age</t>
  </si>
  <si>
    <t>Genes</t>
  </si>
  <si>
    <t>Nodes</t>
  </si>
  <si>
    <t>Mig</t>
  </si>
  <si>
    <t>Run-1</t>
  </si>
  <si>
    <t>Run-2</t>
  </si>
  <si>
    <t>Run-3</t>
  </si>
  <si>
    <t>Run-4</t>
  </si>
  <si>
    <t>Run-5</t>
  </si>
  <si>
    <t>Avg</t>
  </si>
  <si>
    <t>Malaria-Ongoing</t>
  </si>
  <si>
    <t>Infectious_progress_timestep - 3/21</t>
  </si>
  <si>
    <t>%Faster(MO.vs.Latest)-Cohort</t>
  </si>
  <si>
    <t>%Faster(MO.vs.Latest)-Ind</t>
  </si>
  <si>
    <t>A0_G0_N1_M0</t>
  </si>
  <si>
    <t>A1_G0_N1_M0</t>
  </si>
  <si>
    <t>A0_G0_N2_M0</t>
  </si>
  <si>
    <t>A1_G0_N2_M0</t>
  </si>
  <si>
    <t>A0_G0_N2_M1</t>
  </si>
  <si>
    <t>A1_G0_N2_M1</t>
  </si>
  <si>
    <t>A0_G0_N25_M0</t>
  </si>
  <si>
    <t>A1_G0_N25_M0</t>
  </si>
  <si>
    <t>A0_G0_N25_M1</t>
  </si>
  <si>
    <t>A1_G0_N25_M1</t>
  </si>
  <si>
    <t>A0_G0_N100_M0</t>
  </si>
  <si>
    <t>A1_G0_N100_M0</t>
  </si>
  <si>
    <t>A0_G0_N100_M1</t>
  </si>
  <si>
    <t>A1_G0_N100_M1</t>
  </si>
  <si>
    <t>I_MAX_AGE=60 - 3/25</t>
  </si>
  <si>
    <t>NEW</t>
  </si>
  <si>
    <t>20_Vector_Madagascar</t>
  </si>
  <si>
    <t>21_Vector_Garki</t>
  </si>
  <si>
    <t>22_Vector_Garki_MultiCore_VectorMigration</t>
  </si>
  <si>
    <t>Multicore_Nosibe/28_Vector_ScaleLarvalHabitat</t>
  </si>
  <si>
    <t>Multicore_Nosibe/29_Vector_IRS_Ivermectin</t>
  </si>
  <si>
    <t>Multicore_Nosibe/Scenarios/VectorAndMalaria/05_Namawala_Vector_ITNs</t>
  </si>
  <si>
    <t>Multicore_Nosibe/Scenarios/VectorAndMalaria/07_Namawala_Vector_SSV</t>
  </si>
  <si>
    <t>02_Namawala_Full_Malaria_Model</t>
  </si>
  <si>
    <t>08_Garki_IRSMDA</t>
  </si>
  <si>
    <t>2_Malaria_Garki</t>
  </si>
  <si>
    <t>33_Malaria_Household_5x5_vm_none</t>
  </si>
  <si>
    <t>36_Malaria_Household_5x5_vm_local_regional_LHM</t>
  </si>
  <si>
    <t>49_Malaria_Households_MV_no_migration</t>
  </si>
  <si>
    <t>59_Malaria_Households_MV_hum_none_vec_local_reg</t>
  </si>
  <si>
    <t>49_Malaria_Households_MV_no_migration-cohort</t>
  </si>
  <si>
    <t>59_Malaria_Households_MV_hum_none_vec_local_reg-cohort</t>
  </si>
  <si>
    <t>32_Malaria_GH434_MpiDataExchanger</t>
  </si>
  <si>
    <t>OLD</t>
  </si>
  <si>
    <t>old-min</t>
  </si>
  <si>
    <t>new-min</t>
  </si>
  <si>
    <t>% Diff-avg</t>
  </si>
  <si>
    <t>%Diff-min</t>
  </si>
  <si>
    <t>Cohort-Split2</t>
  </si>
  <si>
    <t>Ind</t>
  </si>
  <si>
    <t>71_Malaria_Households_MV_hum_none_vec_local_reg_food_cohort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</si>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</sst>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'10K-summary'!$B$1</c:f>
              <c:strCache>
                <c:ptCount val="1"/>
                <c:pt idx="0">
                  <c:v>%Faster(MO.vs.Latest)-Cohort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'10K-summary'!$A$2:$A$15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'10K-summary'!$B$2:$B$15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-8.6956521739130516E-2</c:v>
                </c:pt>
                <c:pt idx="3">
                  <c:v>0.15999999999999998</c:v>
                </c:pt>
                <c:pt idx="4">
                  <c:v>-0.19999999999999996</c:v>
                </c:pt>
                <c:pt idx="5">
                  <c:v>7.6923076923076983E-2</c:v>
                </c:pt>
                <c:pt idx="6">
                  <c:v>-4.2301184433164128E-2</c:v>
                </c:pt>
                <c:pt idx="7">
                  <c:v>4.891304347826092E-2</c:v>
                </c:pt>
                <c:pt idx="8">
                  <c:v>2.0217729393468074E-2</c:v>
                </c:pt>
                <c:pt idx="9">
                  <c:v>0.17914438502673796</c:v>
                </c:pt>
                <c:pt idx="10">
                  <c:v>2.4559967253377927E-3</c:v>
                </c:pt>
                <c:pt idx="11">
                  <c:v>5.6023588879528269E-2</c:v>
                </c:pt>
                <c:pt idx="12">
                  <c:v>1.6882606988613991E-2</c:v>
                </c:pt>
                <c:pt idx="13">
                  <c:v>0.15079365079365079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B-4846-9706-0D25D148D430}"/>
            </c:ext>
          </c:extLst>
        </c:ser>
        <c:ser>
          <c:idx val="1"/>
          <c:order val="1"/>
          <c:tx>
            <c:strRef>
              <c:f>'10K-summary'!$C$1</c:f>
              <c:strCache>
                <c:ptCount val="1"/>
                <c:pt idx="0">
                  <c:v>%Faster(MO.vs.Latest)-Ind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'10K-summary'!$A$2:$A$15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'10K-summary'!$C$2:$C$15</c:f>
              <c:numCache>
                <c:formatCode>0%</c:formatCode>
                <c:ptCount val="14"/>
                <c:pt idx="0">
                  <c:v>-4.3478260869565258E-2</c:v>
                </c:pt>
                <c:pt idx="1">
                  <c:v>0</c:v>
                </c:pt>
                <c:pt idx="2">
                  <c:v>-0.11864406779661005</c:v>
                </c:pt>
                <c:pt idx="3">
                  <c:v>1.75438596491229E-2</c:v>
                </c:pt>
                <c:pt idx="4">
                  <c:v>-0.19117647058823528</c:v>
                </c:pt>
                <c:pt idx="5">
                  <c:v>-0.11475409836065577</c:v>
                </c:pt>
                <c:pt idx="6">
                  <c:v>-8.0548414738646032E-2</c:v>
                </c:pt>
                <c:pt idx="7">
                  <c:v>-8.091908091908101E-2</c:v>
                </c:pt>
                <c:pt idx="8">
                  <c:v>-0.12222222222222218</c:v>
                </c:pt>
                <c:pt idx="9">
                  <c:v>-0.12591389114541024</c:v>
                </c:pt>
                <c:pt idx="10">
                  <c:v>-8.5454169253051951E-2</c:v>
                </c:pt>
                <c:pt idx="11">
                  <c:v>-6.5237226277372315E-2</c:v>
                </c:pt>
                <c:pt idx="12">
                  <c:v>-0.10611246943765285</c:v>
                </c:pt>
                <c:pt idx="13">
                  <c:v>-0.11161302465650305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B-4846-9706-0D25D148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32448"/>
        <c:axId val="781034088"/>
      </c:barChart>
      <c:catAx>
        <c:axId val="7810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4088"/>
        <c:crosses val="autoZero"/>
        <c:auto val="1"/>
        <c:lblAlgn val="ctr"/>
        <c:lblOffset val="100"/>
        <c:noMultiLvlLbl val="0"/>
      </c:catAx>
      <c:valAx>
        <c:axId val="7810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'1K-summary'!$B$1</c:f>
              <c:strCache>
                <c:ptCount val="1"/>
                <c:pt idx="0">
                  <c:v>%Faster(MO.vs.Latest)-Cohort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'1K-summary'!$A$2:$A$15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'1K-summary'!$B$2:$B$15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5.9027777777777748E-2</c:v>
                </c:pt>
                <c:pt idx="7">
                  <c:v>5.7894736842105339E-2</c:v>
                </c:pt>
                <c:pt idx="8">
                  <c:v>0.05</c:v>
                </c:pt>
                <c:pt idx="9">
                  <c:v>6.6350710900474036E-2</c:v>
                </c:pt>
                <c:pt idx="10">
                  <c:v>3.2311516155758127E-2</c:v>
                </c:pt>
                <c:pt idx="11">
                  <c:v>3.0343007915567245E-2</c:v>
                </c:pt>
                <c:pt idx="12">
                  <c:v>3.2852564102564055E-2</c:v>
                </c:pt>
                <c:pt idx="13">
                  <c:v>5.7043073341094361E-2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8-4708-B906-13C8D3A4CD70}"/>
            </c:ext>
          </c:extLst>
        </c:ser>
        <c:ser>
          <c:idx val="1"/>
          <c:order val="1"/>
          <c:tx>
            <c:strRef>
              <c:f>'1K-summary'!$C$1</c:f>
              <c:strCache>
                <c:ptCount val="1"/>
                <c:pt idx="0">
                  <c:v>%Faster(MO.vs.Latest)-Ind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'1K-summary'!$A$2:$A$15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'1K-summary'!$C$2:$C$15</c:f>
              <c:numCache>
                <c:formatCode>0%</c:formatCode>
                <c:ptCount val="14"/>
                <c:pt idx="0">
                  <c:v>0.5</c:v>
                </c:pt>
                <c:pt idx="1">
                  <c:v>0</c:v>
                </c:pt>
                <c:pt idx="2">
                  <c:v>0.11764705882352938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-1.4367816091954025E-2</c:v>
                </c:pt>
                <c:pt idx="7">
                  <c:v>-8.7336244541485961E-3</c:v>
                </c:pt>
                <c:pt idx="8">
                  <c:v>-2.1052631578947295E-2</c:v>
                </c:pt>
                <c:pt idx="9">
                  <c:v>-4.400000000000006E-2</c:v>
                </c:pt>
                <c:pt idx="10">
                  <c:v>1.3898080741230936E-2</c:v>
                </c:pt>
                <c:pt idx="11">
                  <c:v>-9.4438614900315392E-3</c:v>
                </c:pt>
                <c:pt idx="12">
                  <c:v>-8.0296479308213896E-3</c:v>
                </c:pt>
                <c:pt idx="13">
                  <c:v>-3.3492822966507178E-2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8-4708-B906-13C8D3A4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917200"/>
        <c:axId val="704916216"/>
      </c:barChart>
      <c:catAx>
        <c:axId val="7049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6216"/>
        <c:crosses val="autoZero"/>
        <c:auto val="1"/>
        <c:lblAlgn val="ctr"/>
        <c:lblOffset val="100"/>
        <c:noMultiLvlLbl val="0"/>
      </c:catAx>
      <c:valAx>
        <c:axId val="7049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Regression!$B$41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Regression!$A$42:$A$58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Regression!$B$42:$B$58</c:f>
              <c:numCache>
                <c:formatCode>General</c:formatCode>
                <c:ptCount val="17"/>
                <c:pt idx="0">
                  <c:v>532</c:v>
                </c:pt>
                <c:pt idx="1">
                  <c:v>287</c:v>
                </c:pt>
                <c:pt idx="2">
                  <c:v>97.6</c:v>
                </c:pt>
                <c:pt idx="3">
                  <c:v>271.60000000000002</c:v>
                </c:pt>
                <c:pt idx="4">
                  <c:v>268.8</c:v>
                </c:pt>
                <c:pt idx="5">
                  <c:v>770.4</c:v>
                </c:pt>
                <c:pt idx="6">
                  <c:v>876.6</c:v>
                </c:pt>
                <c:pt idx="7">
                  <c:v>512.6</c:v>
                </c:pt>
                <c:pt idx="8">
                  <c:v>315.60000000000002</c:v>
                </c:pt>
                <c:pt idx="9">
                  <c:v>222.6</c:v>
                </c:pt>
                <c:pt idx="10">
                  <c:v>17</c:v>
                </c:pt>
                <c:pt idx="11">
                  <c:v>69.8</c:v>
                </c:pt>
                <c:pt idx="12">
                  <c:v>172.8</c:v>
                </c:pt>
                <c:pt idx="13">
                  <c:v>291</c:v>
                </c:pt>
                <c:pt idx="14">
                  <c:v>26.8</c:v>
                </c:pt>
                <c:pt idx="15">
                  <c:v>157.19999999999999</c:v>
                </c:pt>
                <c:pt idx="16">
                  <c:v>859.8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786-BF52-7020B8BFB5A8}"/>
            </c:ext>
          </c:extLst>
        </c:ser>
        <c:ser>
          <c:idx val="1"/>
          <c:order val="1"/>
          <c:tx>
            <c:strRef>
              <c:f>Regression!$C$41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Regression!$A$42:$A$58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Regression!$C$42:$C$58</c:f>
              <c:numCache>
                <c:formatCode>General</c:formatCode>
                <c:ptCount val="17"/>
                <c:pt idx="0">
                  <c:v>648.4</c:v>
                </c:pt>
                <c:pt idx="1">
                  <c:v>315.8</c:v>
                </c:pt>
                <c:pt idx="2">
                  <c:v>106</c:v>
                </c:pt>
                <c:pt idx="3">
                  <c:v>266.8</c:v>
                </c:pt>
                <c:pt idx="4">
                  <c:v>275.60000000000002</c:v>
                </c:pt>
                <c:pt idx="5">
                  <c:v>774.4</c:v>
                </c:pt>
                <c:pt idx="6">
                  <c:v>877.6</c:v>
                </c:pt>
                <c:pt idx="7">
                  <c:v>520.6</c:v>
                </c:pt>
                <c:pt idx="8">
                  <c:v>319</c:v>
                </c:pt>
                <c:pt idx="9">
                  <c:v>225.8</c:v>
                </c:pt>
                <c:pt idx="10">
                  <c:v>19</c:v>
                </c:pt>
                <c:pt idx="11">
                  <c:v>71</c:v>
                </c:pt>
                <c:pt idx="12">
                  <c:v>208</c:v>
                </c:pt>
                <c:pt idx="13">
                  <c:v>307.60000000000002</c:v>
                </c:pt>
                <c:pt idx="14">
                  <c:v>24.6</c:v>
                </c:pt>
                <c:pt idx="15">
                  <c:v>167.4</c:v>
                </c:pt>
                <c:pt idx="16">
                  <c:v>937.2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786-BF52-7020B8BF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46032"/>
        <c:axId val="746546360"/>
      </c:barChart>
      <c:catAx>
        <c:axId val="7465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360"/>
        <c:crosses val="autoZero"/>
        <c:auto val="1"/>
        <c:lblAlgn val="ctr"/>
        <c:lblOffset val="100"/>
        <c:noMultiLvlLbl val="0"/>
      </c:catAx>
      <c:valAx>
        <c:axId val="746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Regression!$F$41</c:f>
              <c:strCache>
                <c:ptCount val="1"/>
                <c:pt idx="0">
                  <c:v>% Diff-avg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Regression!$A$42:$A$58</c:f>
              <c:strCache>
                <c:ptCount val="17"/>
                <c:pt idx="0">
                  <c:v>20_Vector_Madagascar</c:v>
                </c:pt>
                <c:pt idx="1">
                  <c:v>21_Vector_Garki</c:v>
                </c:pt>
                <c:pt idx="2">
                  <c:v>22_Vector_Garki_MultiCore_VectorMigration</c:v>
                </c:pt>
                <c:pt idx="3">
                  <c:v>Multicore_Nosibe/28_Vector_ScaleLarvalHabitat</c:v>
                </c:pt>
                <c:pt idx="4">
                  <c:v>Multicore_Nosibe/29_Vector_IRS_Ivermectin</c:v>
                </c:pt>
                <c:pt idx="5">
                  <c:v>Multicore_Nosibe/Scenarios/VectorAndMalaria/05_Namawala_Vector_ITNs</c:v>
                </c:pt>
                <c:pt idx="6">
                  <c:v>Multicore_Nosibe/Scenarios/VectorAndMalaria/07_Namawala_Vector_SSV</c:v>
                </c:pt>
                <c:pt idx="7">
                  <c:v>02_Namawala_Full_Malaria_Model</c:v>
                </c:pt>
                <c:pt idx="8">
                  <c:v>08_Garki_IRSMDA</c:v>
                </c:pt>
                <c:pt idx="9">
                  <c:v>2_Malaria_Garki</c:v>
                </c:pt>
                <c:pt idx="10">
                  <c:v>33_Malaria_Household_5x5_vm_none</c:v>
                </c:pt>
                <c:pt idx="11">
                  <c:v>36_Malaria_Household_5x5_vm_local_regional_LHM</c:v>
                </c:pt>
                <c:pt idx="12">
                  <c:v>49_Malaria_Households_MV_no_migration</c:v>
                </c:pt>
                <c:pt idx="13">
                  <c:v>59_Malaria_Households_MV_hum_none_vec_local_reg</c:v>
                </c:pt>
                <c:pt idx="14">
                  <c:v>49_Malaria_Households_MV_no_migration-cohort</c:v>
                </c:pt>
                <c:pt idx="15">
                  <c:v>59_Malaria_Households_MV_hum_none_vec_local_reg-cohort</c:v>
                </c:pt>
                <c:pt idx="16">
                  <c:v>32_Malaria_GH434_MpiDataExchanger</c:v>
                </c:pt>
              </c:strCache>
            </c:strRef>
          </c:cat>
          <c:val>
            <c:numRef>
              <c:f>Regression!$F$42:$F$58</c:f>
              <c:numCache>
                <c:formatCode>0%</c:formatCode>
                <c:ptCount val="17"/>
                <c:pt idx="0">
                  <c:v>-0.21879699248120296</c:v>
                </c:pt>
                <c:pt idx="1">
                  <c:v>-0.10034843205574917</c:v>
                </c:pt>
                <c:pt idx="2">
                  <c:v>-8.6065573770491871E-2</c:v>
                </c:pt>
                <c:pt idx="3">
                  <c:v>1.7673048600883694E-2</c:v>
                </c:pt>
                <c:pt idx="4">
                  <c:v>-2.529761904761909E-2</c:v>
                </c:pt>
                <c:pt idx="5">
                  <c:v>-5.1921079958463139E-3</c:v>
                </c:pt>
                <c:pt idx="6">
                  <c:v>-1.1407711613050421E-3</c:v>
                </c:pt>
                <c:pt idx="7">
                  <c:v>-1.5606710885680842E-2</c:v>
                </c:pt>
                <c:pt idx="8">
                  <c:v>-1.0773130544993591E-2</c:v>
                </c:pt>
                <c:pt idx="9">
                  <c:v>-1.4375561545372943E-2</c:v>
                </c:pt>
                <c:pt idx="10">
                  <c:v>-0.11764705882352941</c:v>
                </c:pt>
                <c:pt idx="11">
                  <c:v>-1.7191977077363939E-2</c:v>
                </c:pt>
                <c:pt idx="12">
                  <c:v>-0.20370370370370364</c:v>
                </c:pt>
                <c:pt idx="13">
                  <c:v>-5.7044673539518975E-2</c:v>
                </c:pt>
                <c:pt idx="14">
                  <c:v>8.2089552238805943E-2</c:v>
                </c:pt>
                <c:pt idx="15">
                  <c:v>-6.4885496183206215E-2</c:v>
                </c:pt>
                <c:pt idx="16">
                  <c:v>-9.0020935101186431E-2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D-40F8-A48B-0331277F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68472"/>
        <c:axId val="1307468800"/>
      </c:barChart>
      <c:catAx>
        <c:axId val="13074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800"/>
        <c:crosses val="autoZero"/>
        <c:auto val="1"/>
        <c:lblAlgn val="ctr"/>
        <c:lblOffset val="100"/>
        <c:noMultiLvlLbl val="0"/>
      </c:catAx>
      <c:valAx>
        <c:axId val="13074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2379</xdr:colOff>
      <xdr:row>0</xdr:row>
      <xdr:rowOff>7142</xdr:rowOff>
    </xdr:from>
    <xdr:to>
      <xdr:col>15</xdr:col>
      <xdr:colOff>100013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8B208-7B84-4140-9588-F612773A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0</xdr:row>
      <xdr:rowOff>16668</xdr:rowOff>
    </xdr:from>
    <xdr:to>
      <xdr:col>14</xdr:col>
      <xdr:colOff>561975</xdr:colOff>
      <xdr:row>22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DAFA5-E602-4EAC-A0AB-B94893A7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250825</xdr:colOff>
      <xdr:row>9</xdr:row>
      <xdr:rowOff>104775</xdr:rowOff>
    </xdr:from>
    <xdr:to>
      <xdr:col>29</xdr:col>
      <xdr:colOff>300037</xdr:colOff>
      <xdr:row>37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320DA-6194-4A20-9361-88EA12A3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40</xdr:row>
      <xdr:rowOff>152400</xdr:rowOff>
    </xdr:from>
    <xdr:to>
      <xdr:col>24</xdr:col>
      <xdr:colOff>80962</xdr:colOff>
      <xdr:row>67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A94BD-F269-4761-A975-552168CF3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ev/trunk2/Regression/Vector/genetic_perf/Individual_Genetic_Diversity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Sheet1"/>
      <sheetName val="Sheet2"/>
      <sheetName val="Reg1"/>
      <sheetName val="Reg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1">
          <cell r="B41" t="str">
            <v>old-avg</v>
          </cell>
          <cell r="C41" t="str">
            <v>new-avg</v>
          </cell>
          <cell r="F41" t="str">
            <v>% Diff-avg</v>
          </cell>
        </row>
        <row r="42">
          <cell r="A42" t="str">
            <v>20_Vector_Madagascar</v>
          </cell>
          <cell r="B42">
            <v>532</v>
          </cell>
          <cell r="C42">
            <v>665.4</v>
          </cell>
          <cell r="F42">
            <v>0.25075187969924806</v>
          </cell>
        </row>
        <row r="43">
          <cell r="A43" t="str">
            <v>21_Vector_Garki</v>
          </cell>
          <cell r="B43">
            <v>287</v>
          </cell>
          <cell r="C43">
            <v>323</v>
          </cell>
          <cell r="F43">
            <v>0.12543554006968641</v>
          </cell>
        </row>
        <row r="44">
          <cell r="A44" t="str">
            <v>22_Vector_Garki_MultiCore_VectorMigration</v>
          </cell>
          <cell r="B44">
            <v>97.6</v>
          </cell>
          <cell r="C44">
            <v>109.2</v>
          </cell>
          <cell r="F44">
            <v>0.11885245901639353</v>
          </cell>
        </row>
        <row r="45">
          <cell r="A45" t="str">
            <v>Multicore_Nosibe/28_Vector_ScaleLarvalHabitat</v>
          </cell>
          <cell r="B45">
            <v>271.60000000000002</v>
          </cell>
          <cell r="C45">
            <v>279.60000000000002</v>
          </cell>
          <cell r="F45">
            <v>2.945508100147275E-2</v>
          </cell>
        </row>
        <row r="46">
          <cell r="A46" t="str">
            <v>Multicore_Nosibe/29_Vector_IRS_Ivermectin</v>
          </cell>
          <cell r="B46">
            <v>268.8</v>
          </cell>
          <cell r="C46">
            <v>286.39999999999998</v>
          </cell>
          <cell r="F46">
            <v>6.5476190476190341E-2</v>
          </cell>
        </row>
        <row r="47">
          <cell r="A47" t="str">
            <v>Multicore_Nosibe/Scenarios/VectorAndMalaria/05_Namawala_Vector_ITNs</v>
          </cell>
          <cell r="B47">
            <v>770.4</v>
          </cell>
          <cell r="C47">
            <v>788.2</v>
          </cell>
          <cell r="F47">
            <v>2.3104880581516184E-2</v>
          </cell>
        </row>
        <row r="48">
          <cell r="A48" t="str">
            <v>Multicore_Nosibe/Scenarios/VectorAndMalaria/07_Namawala_Vector_SSV</v>
          </cell>
          <cell r="B48">
            <v>876.6</v>
          </cell>
          <cell r="C48">
            <v>895.8</v>
          </cell>
          <cell r="F48">
            <v>2.1902806297056734E-2</v>
          </cell>
        </row>
        <row r="49">
          <cell r="A49" t="str">
            <v>02_Namawala_Full_Malaria_Model</v>
          </cell>
          <cell r="B49">
            <v>512.6</v>
          </cell>
          <cell r="C49">
            <v>522.4</v>
          </cell>
          <cell r="F49">
            <v>1.9118220834958944E-2</v>
          </cell>
        </row>
        <row r="50">
          <cell r="A50" t="str">
            <v>08_Garki_IRSMDA</v>
          </cell>
          <cell r="B50">
            <v>315.60000000000002</v>
          </cell>
          <cell r="C50">
            <v>320.60000000000002</v>
          </cell>
          <cell r="F50">
            <v>1.5842839036755384E-2</v>
          </cell>
        </row>
        <row r="51">
          <cell r="A51" t="str">
            <v>2_Malaria_Garki</v>
          </cell>
          <cell r="B51">
            <v>222.6</v>
          </cell>
          <cell r="C51">
            <v>237.4</v>
          </cell>
          <cell r="F51">
            <v>6.6486972147349555E-2</v>
          </cell>
        </row>
        <row r="52">
          <cell r="A52" t="str">
            <v>33_Malaria_Household_5x5_vm_none</v>
          </cell>
          <cell r="B52">
            <v>17</v>
          </cell>
          <cell r="C52">
            <v>21</v>
          </cell>
          <cell r="F52">
            <v>0.23529411764705882</v>
          </cell>
        </row>
        <row r="53">
          <cell r="A53" t="str">
            <v>36_Malaria_Household_5x5_vm_local_regional_LHM</v>
          </cell>
          <cell r="B53">
            <v>69.8</v>
          </cell>
          <cell r="C53">
            <v>77</v>
          </cell>
          <cell r="F53">
            <v>0.10315186246418342</v>
          </cell>
        </row>
        <row r="54">
          <cell r="A54" t="str">
            <v>49_Malaria_Households_MV_no_migration</v>
          </cell>
          <cell r="B54">
            <v>172.8</v>
          </cell>
          <cell r="C54">
            <v>231</v>
          </cell>
          <cell r="F54">
            <v>0.33680555555555547</v>
          </cell>
        </row>
        <row r="55">
          <cell r="A55" t="str">
            <v>59_Malaria_Households_MV_hum_none_vec_local_reg</v>
          </cell>
          <cell r="B55">
            <v>291</v>
          </cell>
          <cell r="C55">
            <v>333.4</v>
          </cell>
          <cell r="F55">
            <v>0.14570446735395182</v>
          </cell>
        </row>
        <row r="56">
          <cell r="A56" t="str">
            <v>49_Malaria_Households_MV_no_migration-cohort</v>
          </cell>
          <cell r="B56">
            <v>26.8</v>
          </cell>
          <cell r="C56">
            <v>25.6</v>
          </cell>
          <cell r="F56">
            <v>-4.4776119402985044E-2</v>
          </cell>
        </row>
        <row r="57">
          <cell r="A57" t="str">
            <v>59_Malaria_Households_MV_hum_none_vec_local_reg-cohort</v>
          </cell>
          <cell r="B57">
            <v>157.19999999999999</v>
          </cell>
          <cell r="C57">
            <v>210</v>
          </cell>
          <cell r="F57">
            <v>0.33587786259541996</v>
          </cell>
        </row>
        <row r="58">
          <cell r="A58" t="str">
            <v>32_Malaria_GH434_MpiDataExchanger</v>
          </cell>
          <cell r="B58">
            <v>859.8</v>
          </cell>
          <cell r="C58">
            <v>1002.6</v>
          </cell>
          <cell r="F58">
            <v>0.16608513607815781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E43B-61C2-4EAB-9576-2A430399DF0F}">
  <dimension ref="A1:Y38"/>
  <sheetViews>
    <sheetView workbookViewId="0">
      <selection activeCell="O11" sqref="O11"/>
    </sheetView>
  </sheetViews>
  <sheetFormatPr defaultRowHeight="14.25" x14ac:dyDescent="0.45"/>
  <cols>
    <col min="5" max="5" width="2.73046875" customWidth="1"/>
    <col min="12" max="12" width="3.33203125" customWidth="1"/>
    <col min="19" max="19" width="2.73046875" customWidth="1"/>
    <col min="21" max="21" width="3.6640625" customWidth="1"/>
  </cols>
  <sheetData>
    <row r="1" spans="1:25" x14ac:dyDescent="0.45">
      <c r="F1" s="7" t="s">
        <v>10</v>
      </c>
      <c r="G1" s="7"/>
      <c r="H1" s="7"/>
      <c r="I1" s="7"/>
      <c r="J1" s="7"/>
      <c r="K1" s="7"/>
      <c r="M1" s="7" t="s">
        <v>11</v>
      </c>
      <c r="N1" s="7"/>
      <c r="O1" s="7"/>
      <c r="P1" s="7"/>
      <c r="Q1" s="7"/>
      <c r="R1" s="7"/>
      <c r="S1" s="6"/>
      <c r="T1" s="6"/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6"/>
      <c r="T2" s="6"/>
      <c r="V2">
        <v>0</v>
      </c>
      <c r="W2">
        <v>2</v>
      </c>
      <c r="X2">
        <v>1</v>
      </c>
      <c r="Y2">
        <f>3600*V2+60*W2+X2</f>
        <v>121</v>
      </c>
    </row>
    <row r="3" spans="1:25" x14ac:dyDescent="0.45">
      <c r="A3">
        <v>0</v>
      </c>
      <c r="B3">
        <v>0</v>
      </c>
      <c r="C3">
        <v>1</v>
      </c>
      <c r="D3">
        <v>0</v>
      </c>
      <c r="F3">
        <v>2</v>
      </c>
      <c r="G3">
        <v>2</v>
      </c>
      <c r="H3">
        <v>2</v>
      </c>
      <c r="I3">
        <v>2</v>
      </c>
      <c r="J3">
        <v>2</v>
      </c>
      <c r="K3" s="3">
        <f>AVERAGE(F3:J3)</f>
        <v>2</v>
      </c>
      <c r="M3">
        <v>2</v>
      </c>
      <c r="N3">
        <v>2</v>
      </c>
      <c r="O3">
        <v>2</v>
      </c>
      <c r="P3">
        <v>2</v>
      </c>
      <c r="Q3">
        <v>2</v>
      </c>
      <c r="R3" s="3">
        <f t="shared" ref="R3:R30" si="0">AVERAGE(M3:Q3)</f>
        <v>2</v>
      </c>
      <c r="S3" s="3"/>
      <c r="T3" s="5">
        <f>(K3-R3)/K3</f>
        <v>0</v>
      </c>
      <c r="V3">
        <v>0</v>
      </c>
      <c r="W3">
        <v>2</v>
      </c>
      <c r="X3">
        <v>2</v>
      </c>
      <c r="Y3">
        <f t="shared" ref="Y3:Y9" si="1">3600*V3+60*W3+X3</f>
        <v>122</v>
      </c>
    </row>
    <row r="4" spans="1:25" x14ac:dyDescent="0.45">
      <c r="A4">
        <v>1</v>
      </c>
      <c r="B4">
        <v>0</v>
      </c>
      <c r="C4">
        <v>1</v>
      </c>
      <c r="D4">
        <v>0</v>
      </c>
      <c r="F4">
        <v>2</v>
      </c>
      <c r="G4">
        <v>2</v>
      </c>
      <c r="H4">
        <v>2</v>
      </c>
      <c r="I4">
        <v>2</v>
      </c>
      <c r="J4">
        <v>2</v>
      </c>
      <c r="K4" s="3">
        <f t="shared" ref="K4:K24" si="2">AVERAGE(F4:J4)</f>
        <v>2</v>
      </c>
      <c r="M4">
        <v>2</v>
      </c>
      <c r="N4">
        <v>2</v>
      </c>
      <c r="O4">
        <v>2</v>
      </c>
      <c r="P4">
        <v>2</v>
      </c>
      <c r="Q4">
        <v>2</v>
      </c>
      <c r="R4" s="3">
        <f t="shared" si="0"/>
        <v>2</v>
      </c>
      <c r="S4" s="3"/>
      <c r="T4" s="5">
        <f t="shared" ref="T4:T30" si="3">(K4-R4)/K4</f>
        <v>0</v>
      </c>
      <c r="V4">
        <v>0</v>
      </c>
      <c r="W4">
        <v>2</v>
      </c>
      <c r="X4">
        <v>3</v>
      </c>
      <c r="Y4">
        <f t="shared" si="1"/>
        <v>123</v>
      </c>
    </row>
    <row r="5" spans="1:25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R5" s="3" t="e">
        <f t="shared" si="0"/>
        <v>#DIV/0!</v>
      </c>
      <c r="S5" s="3"/>
      <c r="T5" s="5"/>
      <c r="V5">
        <v>0</v>
      </c>
      <c r="W5">
        <v>2</v>
      </c>
      <c r="X5">
        <v>5</v>
      </c>
      <c r="Y5">
        <f t="shared" si="1"/>
        <v>125</v>
      </c>
    </row>
    <row r="6" spans="1:25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R6" s="3" t="e">
        <f t="shared" si="0"/>
        <v>#DIV/0!</v>
      </c>
      <c r="S6" s="3"/>
      <c r="T6" s="5"/>
      <c r="V6">
        <v>0</v>
      </c>
      <c r="W6">
        <v>2</v>
      </c>
      <c r="X6">
        <v>5</v>
      </c>
      <c r="Y6">
        <f t="shared" si="1"/>
        <v>125</v>
      </c>
    </row>
    <row r="7" spans="1:25" x14ac:dyDescent="0.45">
      <c r="A7">
        <v>0</v>
      </c>
      <c r="B7">
        <v>0</v>
      </c>
      <c r="C7">
        <v>2</v>
      </c>
      <c r="D7">
        <v>0</v>
      </c>
      <c r="F7">
        <v>4</v>
      </c>
      <c r="G7">
        <v>4</v>
      </c>
      <c r="H7">
        <v>5</v>
      </c>
      <c r="I7">
        <v>5</v>
      </c>
      <c r="J7">
        <v>5</v>
      </c>
      <c r="K7" s="3">
        <f t="shared" si="2"/>
        <v>4.5999999999999996</v>
      </c>
      <c r="M7">
        <v>5</v>
      </c>
      <c r="N7">
        <v>5</v>
      </c>
      <c r="O7">
        <v>5</v>
      </c>
      <c r="P7">
        <v>5</v>
      </c>
      <c r="Q7">
        <v>5</v>
      </c>
      <c r="R7" s="3">
        <f t="shared" si="0"/>
        <v>5</v>
      </c>
      <c r="S7" s="3"/>
      <c r="T7" s="5">
        <f t="shared" si="3"/>
        <v>-8.6956521739130516E-2</v>
      </c>
      <c r="V7">
        <v>0</v>
      </c>
      <c r="W7">
        <v>11</v>
      </c>
      <c r="X7">
        <v>50</v>
      </c>
      <c r="Y7">
        <f t="shared" si="1"/>
        <v>710</v>
      </c>
    </row>
    <row r="8" spans="1:25" x14ac:dyDescent="0.45">
      <c r="A8">
        <v>1</v>
      </c>
      <c r="B8">
        <v>0</v>
      </c>
      <c r="C8">
        <v>2</v>
      </c>
      <c r="D8">
        <v>0</v>
      </c>
      <c r="F8">
        <v>5</v>
      </c>
      <c r="G8">
        <v>5</v>
      </c>
      <c r="H8">
        <v>5</v>
      </c>
      <c r="I8">
        <v>5</v>
      </c>
      <c r="J8">
        <v>5</v>
      </c>
      <c r="K8" s="3">
        <f t="shared" si="2"/>
        <v>5</v>
      </c>
      <c r="M8">
        <v>4</v>
      </c>
      <c r="N8">
        <v>4</v>
      </c>
      <c r="O8">
        <v>4</v>
      </c>
      <c r="P8">
        <v>4</v>
      </c>
      <c r="Q8">
        <v>5</v>
      </c>
      <c r="R8" s="3">
        <f t="shared" si="0"/>
        <v>4.2</v>
      </c>
      <c r="S8" s="3"/>
      <c r="T8" s="5">
        <f t="shared" si="3"/>
        <v>0.15999999999999998</v>
      </c>
      <c r="V8">
        <v>0</v>
      </c>
      <c r="W8">
        <v>57</v>
      </c>
      <c r="X8">
        <v>22</v>
      </c>
      <c r="Y8">
        <f t="shared" si="1"/>
        <v>3442</v>
      </c>
    </row>
    <row r="9" spans="1:25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R9" s="3" t="e">
        <f t="shared" si="0"/>
        <v>#DIV/0!</v>
      </c>
      <c r="S9" s="3"/>
      <c r="T9" s="5"/>
      <c r="V9">
        <v>2</v>
      </c>
      <c r="W9">
        <v>8</v>
      </c>
      <c r="X9">
        <v>1</v>
      </c>
      <c r="Y9">
        <f t="shared" si="1"/>
        <v>7681</v>
      </c>
    </row>
    <row r="10" spans="1:25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R10" s="3" t="e">
        <f t="shared" si="0"/>
        <v>#DIV/0!</v>
      </c>
      <c r="S10" s="3"/>
      <c r="T10" s="5"/>
    </row>
    <row r="11" spans="1:25" x14ac:dyDescent="0.45">
      <c r="A11">
        <v>0</v>
      </c>
      <c r="B11">
        <v>0</v>
      </c>
      <c r="C11">
        <v>2</v>
      </c>
      <c r="D11">
        <v>1</v>
      </c>
      <c r="F11">
        <v>4</v>
      </c>
      <c r="G11">
        <v>4</v>
      </c>
      <c r="H11">
        <v>4</v>
      </c>
      <c r="I11">
        <v>4</v>
      </c>
      <c r="J11">
        <v>4</v>
      </c>
      <c r="K11" s="3">
        <f t="shared" si="2"/>
        <v>4</v>
      </c>
      <c r="M11">
        <v>4</v>
      </c>
      <c r="N11">
        <v>4</v>
      </c>
      <c r="O11">
        <v>5</v>
      </c>
      <c r="P11">
        <v>5</v>
      </c>
      <c r="Q11">
        <v>5</v>
      </c>
      <c r="R11" s="3">
        <f t="shared" si="0"/>
        <v>4.5999999999999996</v>
      </c>
      <c r="S11" s="3"/>
      <c r="T11" s="5">
        <f t="shared" si="3"/>
        <v>-0.14999999999999991</v>
      </c>
    </row>
    <row r="12" spans="1:25" x14ac:dyDescent="0.45">
      <c r="A12">
        <v>1</v>
      </c>
      <c r="B12">
        <v>0</v>
      </c>
      <c r="C12">
        <v>2</v>
      </c>
      <c r="D12">
        <v>1</v>
      </c>
      <c r="F12">
        <v>5</v>
      </c>
      <c r="G12">
        <v>5</v>
      </c>
      <c r="H12">
        <v>5</v>
      </c>
      <c r="I12">
        <v>5</v>
      </c>
      <c r="J12">
        <v>6</v>
      </c>
      <c r="K12" s="3">
        <f t="shared" si="2"/>
        <v>5.2</v>
      </c>
      <c r="M12">
        <v>4</v>
      </c>
      <c r="N12">
        <v>5</v>
      </c>
      <c r="O12">
        <v>5</v>
      </c>
      <c r="P12">
        <v>5</v>
      </c>
      <c r="Q12">
        <v>5</v>
      </c>
      <c r="R12" s="3">
        <f t="shared" si="0"/>
        <v>4.8</v>
      </c>
      <c r="S12" s="3"/>
      <c r="T12" s="5">
        <f t="shared" si="3"/>
        <v>7.6923076923076983E-2</v>
      </c>
    </row>
    <row r="13" spans="1:25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R13" s="3" t="e">
        <f t="shared" si="0"/>
        <v>#DIV/0!</v>
      </c>
      <c r="S13" s="3"/>
      <c r="T13" s="5"/>
    </row>
    <row r="14" spans="1:25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R14" s="3" t="e">
        <f t="shared" si="0"/>
        <v>#DIV/0!</v>
      </c>
      <c r="S14" s="3"/>
      <c r="T14" s="5"/>
    </row>
    <row r="15" spans="1:25" x14ac:dyDescent="0.45">
      <c r="A15">
        <v>0</v>
      </c>
      <c r="B15">
        <v>0</v>
      </c>
      <c r="C15">
        <v>25</v>
      </c>
      <c r="D15">
        <v>0</v>
      </c>
      <c r="F15">
        <v>113</v>
      </c>
      <c r="G15">
        <v>115</v>
      </c>
      <c r="H15">
        <v>116</v>
      </c>
      <c r="I15">
        <v>123</v>
      </c>
      <c r="J15">
        <v>124</v>
      </c>
      <c r="K15" s="3">
        <f>AVERAGE(F15:J15)</f>
        <v>118.2</v>
      </c>
      <c r="M15">
        <v>121</v>
      </c>
      <c r="N15">
        <v>122</v>
      </c>
      <c r="O15">
        <v>123</v>
      </c>
      <c r="P15">
        <v>125</v>
      </c>
      <c r="Q15">
        <v>125</v>
      </c>
      <c r="R15" s="3">
        <f t="shared" si="0"/>
        <v>123.2</v>
      </c>
      <c r="S15" s="3"/>
      <c r="T15" s="5">
        <f t="shared" si="3"/>
        <v>-4.2301184433164128E-2</v>
      </c>
    </row>
    <row r="16" spans="1:25" x14ac:dyDescent="0.45">
      <c r="A16">
        <v>1</v>
      </c>
      <c r="B16">
        <v>0</v>
      </c>
      <c r="C16">
        <v>25</v>
      </c>
      <c r="D16">
        <v>0</v>
      </c>
      <c r="F16">
        <v>102</v>
      </c>
      <c r="G16">
        <v>107</v>
      </c>
      <c r="H16">
        <v>113</v>
      </c>
      <c r="I16">
        <v>115</v>
      </c>
      <c r="J16">
        <v>115</v>
      </c>
      <c r="K16" s="3">
        <f>AVERAGE(F16:J16)</f>
        <v>110.4</v>
      </c>
      <c r="M16">
        <v>102</v>
      </c>
      <c r="N16">
        <v>103</v>
      </c>
      <c r="O16">
        <v>104</v>
      </c>
      <c r="P16">
        <v>107</v>
      </c>
      <c r="Q16">
        <v>109</v>
      </c>
      <c r="R16" s="3">
        <f t="shared" si="0"/>
        <v>105</v>
      </c>
      <c r="S16" s="3"/>
      <c r="T16" s="5">
        <f t="shared" si="3"/>
        <v>4.891304347826092E-2</v>
      </c>
    </row>
    <row r="17" spans="1:20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R17" s="3" t="e">
        <f t="shared" si="0"/>
        <v>#DIV/0!</v>
      </c>
      <c r="S17" s="3"/>
      <c r="T17" s="5"/>
    </row>
    <row r="18" spans="1:20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R18" s="3" t="e">
        <f t="shared" si="0"/>
        <v>#DIV/0!</v>
      </c>
      <c r="S18" s="3"/>
      <c r="T18" s="5"/>
    </row>
    <row r="19" spans="1:20" x14ac:dyDescent="0.45">
      <c r="A19">
        <v>0</v>
      </c>
      <c r="B19">
        <v>0</v>
      </c>
      <c r="C19">
        <v>25</v>
      </c>
      <c r="D19">
        <v>1</v>
      </c>
      <c r="F19">
        <v>127</v>
      </c>
      <c r="G19">
        <v>128</v>
      </c>
      <c r="H19">
        <v>128</v>
      </c>
      <c r="I19">
        <v>130</v>
      </c>
      <c r="J19">
        <v>130</v>
      </c>
      <c r="K19" s="3">
        <f>AVERAGE(F19:J19)</f>
        <v>128.6</v>
      </c>
      <c r="M19">
        <v>119</v>
      </c>
      <c r="N19">
        <v>126</v>
      </c>
      <c r="O19">
        <v>127</v>
      </c>
      <c r="P19">
        <v>129</v>
      </c>
      <c r="Q19">
        <v>129</v>
      </c>
      <c r="R19" s="3">
        <f t="shared" si="0"/>
        <v>126</v>
      </c>
      <c r="S19" s="3"/>
      <c r="T19" s="5">
        <f t="shared" si="3"/>
        <v>2.0217729393468074E-2</v>
      </c>
    </row>
    <row r="20" spans="1:20" x14ac:dyDescent="0.45">
      <c r="A20">
        <v>1</v>
      </c>
      <c r="B20">
        <v>0</v>
      </c>
      <c r="C20">
        <v>25</v>
      </c>
      <c r="D20">
        <v>1</v>
      </c>
      <c r="F20">
        <v>145</v>
      </c>
      <c r="G20">
        <v>150</v>
      </c>
      <c r="H20">
        <v>150</v>
      </c>
      <c r="I20">
        <v>151</v>
      </c>
      <c r="J20">
        <v>152</v>
      </c>
      <c r="K20" s="3">
        <f>AVERAGE(F20:J20)</f>
        <v>149.6</v>
      </c>
      <c r="M20">
        <v>118</v>
      </c>
      <c r="N20">
        <v>122</v>
      </c>
      <c r="O20">
        <v>124</v>
      </c>
      <c r="P20">
        <v>125</v>
      </c>
      <c r="Q20">
        <v>125</v>
      </c>
      <c r="R20" s="3">
        <f t="shared" si="0"/>
        <v>122.8</v>
      </c>
      <c r="S20" s="3"/>
      <c r="T20" s="5">
        <f t="shared" si="3"/>
        <v>0.17914438502673796</v>
      </c>
    </row>
    <row r="21" spans="1:20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R21" s="3" t="e">
        <f t="shared" si="0"/>
        <v>#DIV/0!</v>
      </c>
      <c r="S21" s="3"/>
      <c r="T21" s="5"/>
    </row>
    <row r="22" spans="1:20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R22" s="3" t="e">
        <f t="shared" si="0"/>
        <v>#DIV/0!</v>
      </c>
      <c r="S22" s="3"/>
      <c r="T22" s="5"/>
    </row>
    <row r="23" spans="1:20" x14ac:dyDescent="0.45">
      <c r="A23">
        <v>0</v>
      </c>
      <c r="B23">
        <v>0</v>
      </c>
      <c r="C23">
        <v>100</v>
      </c>
      <c r="D23">
        <v>0</v>
      </c>
      <c r="F23">
        <v>471</v>
      </c>
      <c r="G23">
        <v>475</v>
      </c>
      <c r="H23">
        <v>497</v>
      </c>
      <c r="I23">
        <v>499</v>
      </c>
      <c r="J23">
        <v>501</v>
      </c>
      <c r="K23" s="3">
        <f t="shared" si="2"/>
        <v>488.6</v>
      </c>
      <c r="M23">
        <v>491</v>
      </c>
      <c r="N23">
        <v>492</v>
      </c>
      <c r="O23">
        <v>487</v>
      </c>
      <c r="P23">
        <v>474</v>
      </c>
      <c r="Q23">
        <v>493</v>
      </c>
      <c r="R23" s="3">
        <f t="shared" si="0"/>
        <v>487.4</v>
      </c>
      <c r="S23" s="3"/>
      <c r="T23" s="5">
        <f>(K23-R23)/K23</f>
        <v>2.4559967253377927E-3</v>
      </c>
    </row>
    <row r="24" spans="1:20" x14ac:dyDescent="0.45">
      <c r="A24">
        <v>1</v>
      </c>
      <c r="B24">
        <v>0</v>
      </c>
      <c r="C24">
        <v>100</v>
      </c>
      <c r="D24">
        <v>0</v>
      </c>
      <c r="F24">
        <v>467</v>
      </c>
      <c r="G24">
        <v>474</v>
      </c>
      <c r="H24">
        <v>475</v>
      </c>
      <c r="I24">
        <v>477</v>
      </c>
      <c r="J24">
        <v>481</v>
      </c>
      <c r="K24" s="3">
        <f t="shared" si="2"/>
        <v>474.8</v>
      </c>
      <c r="M24">
        <v>431</v>
      </c>
      <c r="N24">
        <v>433</v>
      </c>
      <c r="O24">
        <v>455</v>
      </c>
      <c r="P24">
        <v>461</v>
      </c>
      <c r="Q24">
        <v>461</v>
      </c>
      <c r="R24" s="3">
        <f t="shared" si="0"/>
        <v>448.2</v>
      </c>
      <c r="S24" s="3"/>
      <c r="T24" s="5">
        <f>(K24-R24)/K24</f>
        <v>5.6023588879528269E-2</v>
      </c>
    </row>
    <row r="25" spans="1:20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0"/>
        <v>#DIV/0!</v>
      </c>
      <c r="S25" s="3"/>
      <c r="T25" s="5"/>
    </row>
    <row r="26" spans="1:20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0"/>
        <v>#DIV/0!</v>
      </c>
      <c r="S26" s="3"/>
      <c r="T26" s="5"/>
    </row>
    <row r="27" spans="1:20" x14ac:dyDescent="0.45">
      <c r="A27">
        <v>0</v>
      </c>
      <c r="B27">
        <v>0</v>
      </c>
      <c r="C27">
        <v>100</v>
      </c>
      <c r="D27">
        <v>1</v>
      </c>
      <c r="F27">
        <v>499</v>
      </c>
      <c r="G27">
        <v>502</v>
      </c>
      <c r="H27">
        <v>511</v>
      </c>
      <c r="I27">
        <v>514</v>
      </c>
      <c r="J27">
        <v>521</v>
      </c>
      <c r="K27" s="3">
        <f t="shared" ref="K27:K28" si="4">AVERAGE(F27:J27)</f>
        <v>509.4</v>
      </c>
      <c r="M27">
        <v>491</v>
      </c>
      <c r="N27">
        <v>494</v>
      </c>
      <c r="O27">
        <v>508</v>
      </c>
      <c r="P27">
        <v>505</v>
      </c>
      <c r="Q27">
        <v>506</v>
      </c>
      <c r="R27" s="3">
        <f t="shared" si="0"/>
        <v>500.8</v>
      </c>
      <c r="S27" s="3"/>
      <c r="T27" s="5">
        <f>(K27-R27)/K27</f>
        <v>1.6882606988613991E-2</v>
      </c>
    </row>
    <row r="28" spans="1:20" x14ac:dyDescent="0.45">
      <c r="A28">
        <v>1</v>
      </c>
      <c r="B28">
        <v>0</v>
      </c>
      <c r="C28">
        <v>100</v>
      </c>
      <c r="D28">
        <v>1</v>
      </c>
      <c r="F28">
        <v>615</v>
      </c>
      <c r="G28">
        <v>631</v>
      </c>
      <c r="H28">
        <v>632</v>
      </c>
      <c r="I28">
        <v>635</v>
      </c>
      <c r="J28">
        <v>637</v>
      </c>
      <c r="K28" s="3">
        <f t="shared" si="4"/>
        <v>630</v>
      </c>
      <c r="M28">
        <v>519</v>
      </c>
      <c r="N28">
        <v>535</v>
      </c>
      <c r="O28">
        <v>538</v>
      </c>
      <c r="P28">
        <v>540</v>
      </c>
      <c r="Q28">
        <v>543</v>
      </c>
      <c r="R28" s="3">
        <f t="shared" si="0"/>
        <v>535</v>
      </c>
      <c r="S28" s="3"/>
      <c r="T28" s="5">
        <f t="shared" si="3"/>
        <v>0.15079365079365079</v>
      </c>
    </row>
    <row r="29" spans="1:20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0"/>
        <v>#DIV/0!</v>
      </c>
      <c r="S29" s="3"/>
      <c r="T29" s="5"/>
    </row>
    <row r="30" spans="1:20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0"/>
        <v>#DIV/0!</v>
      </c>
      <c r="S30" s="3"/>
      <c r="T30" s="5"/>
    </row>
    <row r="34" spans="10:10" x14ac:dyDescent="0.45">
      <c r="J34">
        <v>121</v>
      </c>
    </row>
    <row r="35" spans="10:10" x14ac:dyDescent="0.45">
      <c r="J35">
        <v>122</v>
      </c>
    </row>
    <row r="36" spans="10:10" x14ac:dyDescent="0.45">
      <c r="J36">
        <v>123</v>
      </c>
    </row>
    <row r="37" spans="10:10" x14ac:dyDescent="0.45">
      <c r="J37">
        <v>125</v>
      </c>
    </row>
    <row r="38" spans="10:10" x14ac:dyDescent="0.45">
      <c r="J38">
        <v>125</v>
      </c>
    </row>
  </sheetData>
  <mergeCells count="2">
    <mergeCell ref="F1:K1"/>
    <mergeCell ref="M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E17F-DCED-4AE1-B9D7-4EC2EEADCDFA}">
  <dimension ref="A1:Y30"/>
  <sheetViews>
    <sheetView topLeftCell="E1" workbookViewId="0">
      <selection activeCell="P11" sqref="P11"/>
    </sheetView>
  </sheetViews>
  <sheetFormatPr defaultRowHeight="14.25" x14ac:dyDescent="0.45"/>
  <cols>
    <col min="5" max="5" width="2.73046875" customWidth="1"/>
    <col min="12" max="12" width="3.33203125" customWidth="1"/>
    <col min="19" max="19" width="2.59765625" customWidth="1"/>
  </cols>
  <sheetData>
    <row r="1" spans="1:25" x14ac:dyDescent="0.45">
      <c r="F1" s="7" t="s">
        <v>10</v>
      </c>
      <c r="G1" s="7"/>
      <c r="H1" s="7"/>
      <c r="I1" s="7"/>
      <c r="J1" s="7"/>
      <c r="K1" s="7"/>
      <c r="M1" s="7" t="s">
        <v>28</v>
      </c>
      <c r="N1" s="7"/>
      <c r="O1" s="7"/>
      <c r="P1" s="7"/>
      <c r="Q1" s="7"/>
      <c r="R1" s="7"/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</row>
    <row r="3" spans="1:25" x14ac:dyDescent="0.45">
      <c r="A3">
        <v>0</v>
      </c>
      <c r="B3">
        <v>0</v>
      </c>
      <c r="C3">
        <v>1</v>
      </c>
      <c r="D3">
        <v>0</v>
      </c>
      <c r="F3">
        <v>4</v>
      </c>
      <c r="G3">
        <v>4</v>
      </c>
      <c r="H3">
        <v>5</v>
      </c>
      <c r="I3">
        <v>5</v>
      </c>
      <c r="J3">
        <v>5</v>
      </c>
      <c r="K3" s="3">
        <f>AVERAGE(F3:J3)</f>
        <v>4.5999999999999996</v>
      </c>
      <c r="M3">
        <v>4</v>
      </c>
      <c r="N3">
        <v>5</v>
      </c>
      <c r="O3">
        <v>5</v>
      </c>
      <c r="P3">
        <v>5</v>
      </c>
      <c r="Q3">
        <v>5</v>
      </c>
      <c r="R3" s="3">
        <f t="shared" ref="R3:R30" si="0">AVERAGE(M3:Q3)</f>
        <v>4.8</v>
      </c>
      <c r="T3" s="5">
        <f>(K3-R3)/K3</f>
        <v>-4.3478260869565258E-2</v>
      </c>
    </row>
    <row r="4" spans="1:25" x14ac:dyDescent="0.45">
      <c r="A4">
        <v>1</v>
      </c>
      <c r="B4">
        <v>0</v>
      </c>
      <c r="C4">
        <v>1</v>
      </c>
      <c r="D4">
        <v>0</v>
      </c>
      <c r="F4">
        <v>4</v>
      </c>
      <c r="G4">
        <v>4</v>
      </c>
      <c r="H4">
        <v>4</v>
      </c>
      <c r="I4">
        <v>4</v>
      </c>
      <c r="J4">
        <v>4</v>
      </c>
      <c r="K4" s="3">
        <f t="shared" ref="K4:K24" si="1">AVERAGE(F4:J4)</f>
        <v>4</v>
      </c>
      <c r="M4">
        <v>4</v>
      </c>
      <c r="N4">
        <v>4</v>
      </c>
      <c r="O4">
        <v>4</v>
      </c>
      <c r="P4">
        <v>4</v>
      </c>
      <c r="Q4">
        <v>4</v>
      </c>
      <c r="R4" s="3">
        <f t="shared" si="0"/>
        <v>4</v>
      </c>
      <c r="T4" s="5">
        <f>(K4-R4)/K4</f>
        <v>0</v>
      </c>
    </row>
    <row r="5" spans="1:25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R5" s="3" t="e">
        <f t="shared" si="0"/>
        <v>#DIV/0!</v>
      </c>
    </row>
    <row r="6" spans="1:25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R6" s="3" t="e">
        <f t="shared" si="0"/>
        <v>#DIV/0!</v>
      </c>
    </row>
    <row r="7" spans="1:25" x14ac:dyDescent="0.45">
      <c r="A7">
        <v>0</v>
      </c>
      <c r="B7">
        <v>0</v>
      </c>
      <c r="C7">
        <v>2</v>
      </c>
      <c r="D7">
        <v>0</v>
      </c>
      <c r="F7">
        <v>10</v>
      </c>
      <c r="G7">
        <v>11</v>
      </c>
      <c r="H7">
        <v>12</v>
      </c>
      <c r="I7">
        <v>13</v>
      </c>
      <c r="J7">
        <v>13</v>
      </c>
      <c r="K7" s="3">
        <f t="shared" si="1"/>
        <v>11.8</v>
      </c>
      <c r="M7">
        <v>12</v>
      </c>
      <c r="N7">
        <v>13</v>
      </c>
      <c r="O7">
        <v>13</v>
      </c>
      <c r="P7">
        <v>14</v>
      </c>
      <c r="Q7">
        <v>14</v>
      </c>
      <c r="R7" s="3">
        <f t="shared" si="0"/>
        <v>13.2</v>
      </c>
      <c r="T7" s="5">
        <f t="shared" ref="T7:T8" si="2">(K7-R7)/K7</f>
        <v>-0.11864406779661005</v>
      </c>
    </row>
    <row r="8" spans="1:25" x14ac:dyDescent="0.45">
      <c r="A8">
        <v>1</v>
      </c>
      <c r="B8">
        <v>0</v>
      </c>
      <c r="C8">
        <v>2</v>
      </c>
      <c r="D8">
        <v>0</v>
      </c>
      <c r="F8">
        <v>11</v>
      </c>
      <c r="G8">
        <v>11</v>
      </c>
      <c r="H8">
        <v>11</v>
      </c>
      <c r="I8">
        <v>12</v>
      </c>
      <c r="J8">
        <v>12</v>
      </c>
      <c r="K8" s="3">
        <f t="shared" si="1"/>
        <v>11.4</v>
      </c>
      <c r="M8">
        <v>9</v>
      </c>
      <c r="N8">
        <v>11</v>
      </c>
      <c r="O8">
        <v>12</v>
      </c>
      <c r="P8">
        <v>12</v>
      </c>
      <c r="Q8">
        <v>12</v>
      </c>
      <c r="R8" s="3">
        <f t="shared" si="0"/>
        <v>11.2</v>
      </c>
      <c r="T8" s="5">
        <f t="shared" si="2"/>
        <v>1.75438596491229E-2</v>
      </c>
      <c r="V8">
        <v>1134</v>
      </c>
    </row>
    <row r="9" spans="1:25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R9" s="3" t="e">
        <f t="shared" si="0"/>
        <v>#DIV/0!</v>
      </c>
      <c r="V9">
        <v>1157</v>
      </c>
    </row>
    <row r="10" spans="1:25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R10" s="3" t="e">
        <f t="shared" si="0"/>
        <v>#DIV/0!</v>
      </c>
      <c r="V10">
        <v>1198</v>
      </c>
    </row>
    <row r="11" spans="1:25" x14ac:dyDescent="0.45">
      <c r="A11">
        <v>0</v>
      </c>
      <c r="B11">
        <v>0</v>
      </c>
      <c r="C11">
        <v>2</v>
      </c>
      <c r="D11">
        <v>1</v>
      </c>
      <c r="F11">
        <v>11</v>
      </c>
      <c r="G11">
        <v>12</v>
      </c>
      <c r="H11">
        <v>15</v>
      </c>
      <c r="I11">
        <v>15</v>
      </c>
      <c r="J11">
        <v>15</v>
      </c>
      <c r="K11" s="3">
        <f t="shared" si="1"/>
        <v>13.6</v>
      </c>
      <c r="M11">
        <v>14</v>
      </c>
      <c r="N11">
        <v>15</v>
      </c>
      <c r="O11">
        <v>17</v>
      </c>
      <c r="P11">
        <v>17</v>
      </c>
      <c r="Q11">
        <v>17</v>
      </c>
      <c r="R11" s="3">
        <f t="shared" si="0"/>
        <v>16</v>
      </c>
      <c r="T11" s="5">
        <f t="shared" ref="T11:T12" si="3">(K11-R11)/K11</f>
        <v>-0.17647058823529416</v>
      </c>
      <c r="V11">
        <v>1207</v>
      </c>
    </row>
    <row r="12" spans="1:25" x14ac:dyDescent="0.45">
      <c r="A12">
        <v>1</v>
      </c>
      <c r="B12">
        <v>0</v>
      </c>
      <c r="C12">
        <v>2</v>
      </c>
      <c r="D12">
        <v>1</v>
      </c>
      <c r="F12">
        <v>10</v>
      </c>
      <c r="G12">
        <v>12</v>
      </c>
      <c r="H12">
        <v>13</v>
      </c>
      <c r="I12">
        <v>13</v>
      </c>
      <c r="J12">
        <v>13</v>
      </c>
      <c r="K12" s="3">
        <f t="shared" si="1"/>
        <v>12.2</v>
      </c>
      <c r="M12">
        <v>13</v>
      </c>
      <c r="N12">
        <v>13</v>
      </c>
      <c r="O12">
        <v>14</v>
      </c>
      <c r="P12">
        <v>14</v>
      </c>
      <c r="Q12">
        <v>14</v>
      </c>
      <c r="R12" s="3">
        <f t="shared" si="0"/>
        <v>13.6</v>
      </c>
      <c r="T12" s="5">
        <f t="shared" si="3"/>
        <v>-0.11475409836065577</v>
      </c>
      <c r="V12">
        <v>1210</v>
      </c>
    </row>
    <row r="13" spans="1:25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R13" s="3" t="e">
        <f t="shared" si="0"/>
        <v>#DIV/0!</v>
      </c>
    </row>
    <row r="14" spans="1:25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R14" s="3" t="e">
        <f t="shared" si="0"/>
        <v>#DIV/0!</v>
      </c>
      <c r="V14">
        <v>0</v>
      </c>
      <c r="W14">
        <v>18</v>
      </c>
      <c r="X14">
        <v>54</v>
      </c>
      <c r="Y14">
        <f>V14*3600+W14*60+X14</f>
        <v>1134</v>
      </c>
    </row>
    <row r="15" spans="1:25" x14ac:dyDescent="0.45">
      <c r="A15">
        <v>0</v>
      </c>
      <c r="B15">
        <v>0</v>
      </c>
      <c r="C15">
        <v>25</v>
      </c>
      <c r="D15">
        <v>0</v>
      </c>
      <c r="F15">
        <v>231</v>
      </c>
      <c r="G15">
        <v>232</v>
      </c>
      <c r="H15">
        <v>233</v>
      </c>
      <c r="I15">
        <v>235</v>
      </c>
      <c r="J15">
        <v>236</v>
      </c>
      <c r="K15" s="3">
        <f>AVERAGE(F15:J15)</f>
        <v>233.4</v>
      </c>
      <c r="M15">
        <v>250</v>
      </c>
      <c r="N15">
        <v>250</v>
      </c>
      <c r="O15">
        <v>253</v>
      </c>
      <c r="P15">
        <v>253</v>
      </c>
      <c r="Q15">
        <v>255</v>
      </c>
      <c r="R15" s="3">
        <f t="shared" si="0"/>
        <v>252.2</v>
      </c>
      <c r="T15" s="5">
        <f>(K15-R15)/K15</f>
        <v>-8.0548414738646032E-2</v>
      </c>
      <c r="V15">
        <v>0</v>
      </c>
      <c r="W15">
        <v>19</v>
      </c>
      <c r="X15">
        <v>17</v>
      </c>
      <c r="Y15">
        <f t="shared" ref="Y15:Y21" si="4">V15*3600+W15*60+X15</f>
        <v>1157</v>
      </c>
    </row>
    <row r="16" spans="1:25" x14ac:dyDescent="0.45">
      <c r="A16">
        <v>1</v>
      </c>
      <c r="B16">
        <v>0</v>
      </c>
      <c r="C16">
        <v>25</v>
      </c>
      <c r="D16">
        <v>0</v>
      </c>
      <c r="F16">
        <v>193</v>
      </c>
      <c r="G16">
        <v>200</v>
      </c>
      <c r="H16">
        <v>202</v>
      </c>
      <c r="I16">
        <v>203</v>
      </c>
      <c r="J16">
        <v>203</v>
      </c>
      <c r="K16" s="3">
        <f>AVERAGE(F16:J16)</f>
        <v>200.2</v>
      </c>
      <c r="M16">
        <v>211</v>
      </c>
      <c r="N16">
        <v>214</v>
      </c>
      <c r="O16">
        <v>218</v>
      </c>
      <c r="P16">
        <v>219</v>
      </c>
      <c r="Q16">
        <v>220</v>
      </c>
      <c r="R16" s="3">
        <f t="shared" si="0"/>
        <v>216.4</v>
      </c>
      <c r="T16" s="5">
        <f>(K16-R16)/K16</f>
        <v>-8.091908091908101E-2</v>
      </c>
      <c r="V16">
        <v>0</v>
      </c>
      <c r="W16">
        <v>19</v>
      </c>
      <c r="X16">
        <v>58</v>
      </c>
      <c r="Y16">
        <f t="shared" si="4"/>
        <v>1198</v>
      </c>
    </row>
    <row r="17" spans="1:25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R17" s="3" t="e">
        <f t="shared" si="0"/>
        <v>#DIV/0!</v>
      </c>
      <c r="V17">
        <v>0</v>
      </c>
      <c r="W17">
        <v>20</v>
      </c>
      <c r="X17">
        <v>7</v>
      </c>
      <c r="Y17">
        <f t="shared" si="4"/>
        <v>1207</v>
      </c>
    </row>
    <row r="18" spans="1:25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R18" s="3" t="e">
        <f t="shared" si="0"/>
        <v>#DIV/0!</v>
      </c>
      <c r="V18">
        <v>0</v>
      </c>
      <c r="W18">
        <v>20</v>
      </c>
      <c r="X18">
        <v>10</v>
      </c>
      <c r="Y18">
        <f t="shared" si="4"/>
        <v>1210</v>
      </c>
    </row>
    <row r="19" spans="1:25" x14ac:dyDescent="0.45">
      <c r="A19">
        <v>0</v>
      </c>
      <c r="B19">
        <v>0</v>
      </c>
      <c r="C19">
        <v>25</v>
      </c>
      <c r="D19">
        <v>1</v>
      </c>
      <c r="F19">
        <v>279</v>
      </c>
      <c r="G19">
        <v>285</v>
      </c>
      <c r="H19">
        <v>289</v>
      </c>
      <c r="I19">
        <v>292</v>
      </c>
      <c r="J19">
        <v>295</v>
      </c>
      <c r="K19" s="3">
        <f>AVERAGE(F19:J19)</f>
        <v>288</v>
      </c>
      <c r="M19">
        <v>316</v>
      </c>
      <c r="N19">
        <v>320</v>
      </c>
      <c r="O19">
        <v>325</v>
      </c>
      <c r="P19">
        <v>327</v>
      </c>
      <c r="Q19">
        <v>328</v>
      </c>
      <c r="R19" s="3">
        <f t="shared" si="0"/>
        <v>323.2</v>
      </c>
      <c r="T19" s="5">
        <f>(K19-R19)/K19</f>
        <v>-0.12222222222222218</v>
      </c>
      <c r="Y19">
        <f>AVERAGE(Y14:Y18)</f>
        <v>1181.2</v>
      </c>
    </row>
    <row r="20" spans="1:25" x14ac:dyDescent="0.45">
      <c r="A20">
        <v>1</v>
      </c>
      <c r="B20">
        <v>0</v>
      </c>
      <c r="C20">
        <v>25</v>
      </c>
      <c r="D20">
        <v>1</v>
      </c>
      <c r="F20">
        <v>242</v>
      </c>
      <c r="G20">
        <v>246</v>
      </c>
      <c r="H20">
        <v>246</v>
      </c>
      <c r="I20">
        <v>247</v>
      </c>
      <c r="J20">
        <v>250</v>
      </c>
      <c r="K20" s="3">
        <f>AVERAGE(F20:J20)</f>
        <v>246.2</v>
      </c>
      <c r="M20">
        <v>271</v>
      </c>
      <c r="N20">
        <v>277</v>
      </c>
      <c r="O20">
        <v>278</v>
      </c>
      <c r="P20">
        <v>280</v>
      </c>
      <c r="Q20">
        <v>280</v>
      </c>
      <c r="R20" s="3">
        <f t="shared" si="0"/>
        <v>277.2</v>
      </c>
      <c r="T20" s="5">
        <f>(K20-R20)/K20</f>
        <v>-0.12591389114541024</v>
      </c>
    </row>
    <row r="21" spans="1:25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R21" s="3" t="e">
        <f t="shared" si="0"/>
        <v>#DIV/0!</v>
      </c>
    </row>
    <row r="22" spans="1:25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R22" s="3" t="e">
        <f t="shared" si="0"/>
        <v>#DIV/0!</v>
      </c>
    </row>
    <row r="23" spans="1:25" x14ac:dyDescent="0.45">
      <c r="A23">
        <v>0</v>
      </c>
      <c r="B23">
        <v>0</v>
      </c>
      <c r="C23">
        <v>100</v>
      </c>
      <c r="D23">
        <v>0</v>
      </c>
      <c r="F23">
        <v>950</v>
      </c>
      <c r="G23">
        <v>967</v>
      </c>
      <c r="H23">
        <v>971</v>
      </c>
      <c r="I23">
        <v>972</v>
      </c>
      <c r="J23">
        <v>973</v>
      </c>
      <c r="K23" s="3">
        <f t="shared" si="1"/>
        <v>966.6</v>
      </c>
      <c r="M23">
        <v>1032</v>
      </c>
      <c r="N23">
        <v>1048</v>
      </c>
      <c r="O23">
        <v>1049</v>
      </c>
      <c r="P23">
        <v>1058</v>
      </c>
      <c r="Q23">
        <v>1059</v>
      </c>
      <c r="R23" s="3">
        <f t="shared" si="0"/>
        <v>1049.2</v>
      </c>
      <c r="T23" s="5">
        <f>(K23-R23)/K23</f>
        <v>-8.5454169253051951E-2</v>
      </c>
    </row>
    <row r="24" spans="1:25" x14ac:dyDescent="0.45">
      <c r="A24">
        <v>1</v>
      </c>
      <c r="B24">
        <v>0</v>
      </c>
      <c r="C24">
        <v>100</v>
      </c>
      <c r="D24">
        <v>0</v>
      </c>
      <c r="F24">
        <v>854</v>
      </c>
      <c r="G24">
        <v>858</v>
      </c>
      <c r="H24">
        <v>890</v>
      </c>
      <c r="I24">
        <v>890</v>
      </c>
      <c r="J24">
        <v>892</v>
      </c>
      <c r="K24" s="3">
        <f t="shared" si="1"/>
        <v>876.8</v>
      </c>
      <c r="M24">
        <v>909</v>
      </c>
      <c r="N24">
        <v>921</v>
      </c>
      <c r="O24">
        <v>941</v>
      </c>
      <c r="P24">
        <v>943</v>
      </c>
      <c r="Q24">
        <v>956</v>
      </c>
      <c r="R24" s="3">
        <f t="shared" si="0"/>
        <v>934</v>
      </c>
      <c r="T24" s="5">
        <f>(K24-R24)/K24</f>
        <v>-6.5237226277372315E-2</v>
      </c>
    </row>
    <row r="25" spans="1:25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0"/>
        <v>#DIV/0!</v>
      </c>
    </row>
    <row r="26" spans="1:25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0"/>
        <v>#DIV/0!</v>
      </c>
    </row>
    <row r="27" spans="1:25" x14ac:dyDescent="0.45">
      <c r="A27">
        <v>0</v>
      </c>
      <c r="B27">
        <v>0</v>
      </c>
      <c r="C27">
        <v>100</v>
      </c>
      <c r="D27">
        <v>1</v>
      </c>
      <c r="F27">
        <v>1198</v>
      </c>
      <c r="G27">
        <v>1227</v>
      </c>
      <c r="H27">
        <v>1240</v>
      </c>
      <c r="I27">
        <v>1235</v>
      </c>
      <c r="J27">
        <v>1235</v>
      </c>
      <c r="K27" s="3">
        <f t="shared" ref="K27:K28" si="5">AVERAGE(F27:J27)</f>
        <v>1227</v>
      </c>
      <c r="M27">
        <v>1320</v>
      </c>
      <c r="N27">
        <v>1339</v>
      </c>
      <c r="O27">
        <v>1374</v>
      </c>
      <c r="P27">
        <v>1375</v>
      </c>
      <c r="Q27">
        <v>1378</v>
      </c>
      <c r="R27" s="3">
        <f t="shared" si="0"/>
        <v>1357.2</v>
      </c>
      <c r="T27" s="5">
        <f>(K27-R27)/K27</f>
        <v>-0.10611246943765285</v>
      </c>
    </row>
    <row r="28" spans="1:25" x14ac:dyDescent="0.45">
      <c r="A28">
        <v>1</v>
      </c>
      <c r="B28">
        <v>0</v>
      </c>
      <c r="C28">
        <v>100</v>
      </c>
      <c r="D28">
        <v>1</v>
      </c>
      <c r="F28">
        <v>1031</v>
      </c>
      <c r="G28">
        <v>1044</v>
      </c>
      <c r="H28">
        <v>1068</v>
      </c>
      <c r="I28">
        <v>1084</v>
      </c>
      <c r="J28">
        <v>1086</v>
      </c>
      <c r="K28" s="3">
        <f t="shared" si="5"/>
        <v>1062.5999999999999</v>
      </c>
      <c r="M28">
        <v>1134</v>
      </c>
      <c r="N28">
        <v>1157</v>
      </c>
      <c r="O28">
        <v>1198</v>
      </c>
      <c r="P28">
        <v>1207</v>
      </c>
      <c r="Q28">
        <v>1210</v>
      </c>
      <c r="R28" s="3">
        <f t="shared" si="0"/>
        <v>1181.2</v>
      </c>
      <c r="T28" s="5">
        <f>(K28-R28)/K28</f>
        <v>-0.11161302465650305</v>
      </c>
    </row>
    <row r="29" spans="1:25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0"/>
        <v>#DIV/0!</v>
      </c>
    </row>
    <row r="30" spans="1:25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0"/>
        <v>#DIV/0!</v>
      </c>
    </row>
  </sheetData>
  <mergeCells count="2">
    <mergeCell ref="F1:K1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1BC1-0341-4C23-9058-0E697C64E215}">
  <dimension ref="A1:C17"/>
  <sheetViews>
    <sheetView workbookViewId="0">
      <selection activeCell="A23" sqref="A23:XFD23"/>
    </sheetView>
  </sheetViews>
  <sheetFormatPr defaultRowHeight="14.25" x14ac:dyDescent="0.45"/>
  <cols>
    <col min="1" max="1" width="14.86328125" bestFit="1" customWidth="1"/>
    <col min="2" max="2" width="24.46484375" bestFit="1" customWidth="1"/>
    <col min="3" max="3" width="21.59765625" bestFit="1" customWidth="1"/>
  </cols>
  <sheetData>
    <row r="1" spans="1:3" x14ac:dyDescent="0.45">
      <c r="B1" t="s">
        <v>12</v>
      </c>
      <c r="C1" t="s">
        <v>13</v>
      </c>
    </row>
    <row r="2" spans="1:3" x14ac:dyDescent="0.45">
      <c r="A2" t="s">
        <v>14</v>
      </c>
      <c r="B2" s="8">
        <v>0</v>
      </c>
      <c r="C2" s="8">
        <v>-4.3478260869565258E-2</v>
      </c>
    </row>
    <row r="3" spans="1:3" x14ac:dyDescent="0.45">
      <c r="A3" t="s">
        <v>15</v>
      </c>
      <c r="B3" s="8">
        <v>0</v>
      </c>
      <c r="C3" s="8">
        <v>0</v>
      </c>
    </row>
    <row r="4" spans="1:3" x14ac:dyDescent="0.45">
      <c r="A4" t="s">
        <v>16</v>
      </c>
      <c r="B4" s="8">
        <v>-8.6956521739130516E-2</v>
      </c>
      <c r="C4" s="8">
        <v>-0.11864406779661005</v>
      </c>
    </row>
    <row r="5" spans="1:3" x14ac:dyDescent="0.45">
      <c r="A5" t="s">
        <v>17</v>
      </c>
      <c r="B5" s="8">
        <v>0.15999999999999998</v>
      </c>
      <c r="C5" s="8">
        <v>1.75438596491229E-2</v>
      </c>
    </row>
    <row r="6" spans="1:3" x14ac:dyDescent="0.45">
      <c r="A6" t="s">
        <v>18</v>
      </c>
      <c r="B6" s="8">
        <v>-0.19999999999999996</v>
      </c>
      <c r="C6" s="8">
        <v>-0.19117647058823528</v>
      </c>
    </row>
    <row r="7" spans="1:3" x14ac:dyDescent="0.45">
      <c r="A7" t="s">
        <v>19</v>
      </c>
      <c r="B7" s="8">
        <v>7.6923076923076983E-2</v>
      </c>
      <c r="C7" s="8">
        <v>-0.11475409836065577</v>
      </c>
    </row>
    <row r="8" spans="1:3" x14ac:dyDescent="0.45">
      <c r="A8" t="s">
        <v>20</v>
      </c>
      <c r="B8" s="8">
        <v>-4.2301184433164128E-2</v>
      </c>
      <c r="C8" s="8">
        <v>-8.0548414738646032E-2</v>
      </c>
    </row>
    <row r="9" spans="1:3" x14ac:dyDescent="0.45">
      <c r="A9" t="s">
        <v>21</v>
      </c>
      <c r="B9" s="8">
        <v>4.891304347826092E-2</v>
      </c>
      <c r="C9" s="8">
        <v>-8.091908091908101E-2</v>
      </c>
    </row>
    <row r="10" spans="1:3" x14ac:dyDescent="0.45">
      <c r="A10" t="s">
        <v>22</v>
      </c>
      <c r="B10" s="8">
        <v>2.0217729393468074E-2</v>
      </c>
      <c r="C10" s="8">
        <v>-0.12222222222222218</v>
      </c>
    </row>
    <row r="11" spans="1:3" x14ac:dyDescent="0.45">
      <c r="A11" t="s">
        <v>23</v>
      </c>
      <c r="B11" s="8">
        <v>0.17914438502673796</v>
      </c>
      <c r="C11" s="8">
        <v>-0.12591389114541024</v>
      </c>
    </row>
    <row r="12" spans="1:3" x14ac:dyDescent="0.45">
      <c r="A12" t="s">
        <v>24</v>
      </c>
      <c r="B12" s="8">
        <v>2.4559967253377927E-3</v>
      </c>
      <c r="C12" s="8">
        <v>-8.5454169253051951E-2</v>
      </c>
    </row>
    <row r="13" spans="1:3" x14ac:dyDescent="0.45">
      <c r="A13" t="s">
        <v>25</v>
      </c>
      <c r="B13" s="8">
        <v>5.6023588879528269E-2</v>
      </c>
      <c r="C13" s="8">
        <v>-6.5237226277372315E-2</v>
      </c>
    </row>
    <row r="14" spans="1:3" x14ac:dyDescent="0.45">
      <c r="A14" t="s">
        <v>26</v>
      </c>
      <c r="B14" s="8">
        <v>1.6882606988613991E-2</v>
      </c>
      <c r="C14" s="8">
        <v>-0.10611246943765285</v>
      </c>
    </row>
    <row r="15" spans="1:3" x14ac:dyDescent="0.45">
      <c r="A15" t="s">
        <v>27</v>
      </c>
      <c r="B15" s="8">
        <v>0.15079365079365079</v>
      </c>
      <c r="C15" s="8">
        <v>-0.11161302465650305</v>
      </c>
    </row>
    <row r="16" spans="1:3" x14ac:dyDescent="0.45">
      <c r="B16" s="8"/>
    </row>
    <row r="17" spans="2:2" x14ac:dyDescent="0.45">
      <c r="B1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DBC3-3A94-4FA0-9FEA-64784EE8E90B}">
  <dimension ref="A1:Y30"/>
  <sheetViews>
    <sheetView topLeftCell="E1" workbookViewId="0">
      <selection activeCell="T3" sqref="T3:T28"/>
    </sheetView>
  </sheetViews>
  <sheetFormatPr defaultRowHeight="14.25" x14ac:dyDescent="0.45"/>
  <cols>
    <col min="5" max="5" width="2.73046875" customWidth="1"/>
    <col min="12" max="12" width="3.33203125" customWidth="1"/>
    <col min="19" max="19" width="2.59765625" customWidth="1"/>
  </cols>
  <sheetData>
    <row r="1" spans="1:25" x14ac:dyDescent="0.45">
      <c r="F1" s="7" t="s">
        <v>10</v>
      </c>
      <c r="G1" s="7"/>
      <c r="H1" s="7"/>
      <c r="I1" s="7"/>
      <c r="J1" s="7"/>
      <c r="K1" s="7"/>
      <c r="M1" s="7" t="s">
        <v>28</v>
      </c>
      <c r="N1" s="7"/>
      <c r="O1" s="7"/>
      <c r="P1" s="7"/>
      <c r="Q1" s="7"/>
      <c r="R1" s="7"/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</row>
    <row r="3" spans="1:25" x14ac:dyDescent="0.45">
      <c r="A3">
        <v>0</v>
      </c>
      <c r="B3">
        <v>0</v>
      </c>
      <c r="C3">
        <v>1</v>
      </c>
      <c r="D3">
        <v>0</v>
      </c>
      <c r="F3">
        <v>1</v>
      </c>
      <c r="G3">
        <v>1</v>
      </c>
      <c r="H3">
        <v>1</v>
      </c>
      <c r="I3">
        <v>1</v>
      </c>
      <c r="J3">
        <v>1</v>
      </c>
      <c r="K3" s="3">
        <f>AVERAGE(F3:J3)</f>
        <v>1</v>
      </c>
      <c r="M3">
        <v>1</v>
      </c>
      <c r="N3">
        <v>1</v>
      </c>
      <c r="O3">
        <v>1</v>
      </c>
      <c r="P3">
        <v>1</v>
      </c>
      <c r="Q3">
        <v>1</v>
      </c>
      <c r="R3" s="3">
        <f t="shared" ref="R3:R30" si="0">AVERAGE(M3:Q3)</f>
        <v>1</v>
      </c>
      <c r="T3" s="5">
        <f>(K3-R3)/K3</f>
        <v>0</v>
      </c>
    </row>
    <row r="4" spans="1:25" x14ac:dyDescent="0.45">
      <c r="A4">
        <v>1</v>
      </c>
      <c r="B4">
        <v>0</v>
      </c>
      <c r="C4">
        <v>1</v>
      </c>
      <c r="D4">
        <v>0</v>
      </c>
      <c r="F4">
        <v>1</v>
      </c>
      <c r="G4">
        <v>1</v>
      </c>
      <c r="H4">
        <v>1</v>
      </c>
      <c r="I4">
        <v>1</v>
      </c>
      <c r="J4">
        <v>1</v>
      </c>
      <c r="K4" s="3">
        <f t="shared" ref="K4:K24" si="1">AVERAGE(F4:J4)</f>
        <v>1</v>
      </c>
      <c r="M4">
        <v>1</v>
      </c>
      <c r="N4">
        <v>1</v>
      </c>
      <c r="O4">
        <v>1</v>
      </c>
      <c r="P4">
        <v>1</v>
      </c>
      <c r="Q4">
        <v>1</v>
      </c>
      <c r="R4" s="3">
        <f t="shared" si="0"/>
        <v>1</v>
      </c>
      <c r="T4" s="5">
        <f>(K4-R4)/K4</f>
        <v>0</v>
      </c>
    </row>
    <row r="5" spans="1:25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R5" s="3" t="e">
        <f t="shared" si="0"/>
        <v>#DIV/0!</v>
      </c>
    </row>
    <row r="6" spans="1:25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R6" s="3" t="e">
        <f t="shared" si="0"/>
        <v>#DIV/0!</v>
      </c>
    </row>
    <row r="7" spans="1:25" x14ac:dyDescent="0.45">
      <c r="A7">
        <v>0</v>
      </c>
      <c r="B7">
        <v>0</v>
      </c>
      <c r="C7">
        <v>2</v>
      </c>
      <c r="D7">
        <v>0</v>
      </c>
      <c r="F7">
        <v>3</v>
      </c>
      <c r="G7">
        <v>3</v>
      </c>
      <c r="H7">
        <v>3</v>
      </c>
      <c r="I7">
        <v>3</v>
      </c>
      <c r="J7">
        <v>3</v>
      </c>
      <c r="K7" s="3">
        <f t="shared" si="1"/>
        <v>3</v>
      </c>
      <c r="M7">
        <v>3</v>
      </c>
      <c r="N7">
        <v>3</v>
      </c>
      <c r="O7">
        <v>3</v>
      </c>
      <c r="P7">
        <v>3</v>
      </c>
      <c r="Q7">
        <v>3</v>
      </c>
      <c r="R7" s="3">
        <f t="shared" si="0"/>
        <v>3</v>
      </c>
      <c r="T7" s="5">
        <f t="shared" ref="T7:T8" si="2">(K7-R7)/K7</f>
        <v>0</v>
      </c>
    </row>
    <row r="8" spans="1:25" x14ac:dyDescent="0.45">
      <c r="A8">
        <v>1</v>
      </c>
      <c r="B8">
        <v>0</v>
      </c>
      <c r="C8">
        <v>2</v>
      </c>
      <c r="D8">
        <v>0</v>
      </c>
      <c r="F8">
        <v>2</v>
      </c>
      <c r="G8">
        <v>2</v>
      </c>
      <c r="H8">
        <v>2</v>
      </c>
      <c r="I8">
        <v>2</v>
      </c>
      <c r="J8">
        <v>2</v>
      </c>
      <c r="K8" s="3">
        <f t="shared" si="1"/>
        <v>2</v>
      </c>
      <c r="M8">
        <v>2</v>
      </c>
      <c r="N8">
        <v>2</v>
      </c>
      <c r="O8">
        <v>2</v>
      </c>
      <c r="P8">
        <v>2</v>
      </c>
      <c r="Q8">
        <v>2</v>
      </c>
      <c r="R8" s="3">
        <f t="shared" si="0"/>
        <v>2</v>
      </c>
      <c r="T8" s="5">
        <f t="shared" si="2"/>
        <v>0</v>
      </c>
      <c r="V8">
        <v>161</v>
      </c>
    </row>
    <row r="9" spans="1:25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R9" s="3" t="e">
        <f t="shared" si="0"/>
        <v>#DIV/0!</v>
      </c>
      <c r="V9">
        <v>162</v>
      </c>
    </row>
    <row r="10" spans="1:25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R10" s="3" t="e">
        <f t="shared" si="0"/>
        <v>#DIV/0!</v>
      </c>
      <c r="V10">
        <v>162</v>
      </c>
    </row>
    <row r="11" spans="1:25" x14ac:dyDescent="0.45">
      <c r="A11">
        <v>0</v>
      </c>
      <c r="B11">
        <v>0</v>
      </c>
      <c r="C11">
        <v>2</v>
      </c>
      <c r="D11">
        <v>1</v>
      </c>
      <c r="F11">
        <v>3</v>
      </c>
      <c r="G11">
        <v>3</v>
      </c>
      <c r="H11">
        <v>3</v>
      </c>
      <c r="I11">
        <v>3</v>
      </c>
      <c r="J11">
        <v>3</v>
      </c>
      <c r="K11" s="3">
        <f t="shared" si="1"/>
        <v>3</v>
      </c>
      <c r="M11">
        <v>3</v>
      </c>
      <c r="N11">
        <v>3</v>
      </c>
      <c r="O11">
        <v>3</v>
      </c>
      <c r="P11">
        <v>3</v>
      </c>
      <c r="Q11">
        <v>3</v>
      </c>
      <c r="R11" s="3">
        <f t="shared" si="0"/>
        <v>3</v>
      </c>
      <c r="T11" s="5">
        <f t="shared" ref="T11:T12" si="3">(K11-R11)/K11</f>
        <v>0</v>
      </c>
      <c r="V11">
        <v>162</v>
      </c>
    </row>
    <row r="12" spans="1:25" x14ac:dyDescent="0.45">
      <c r="A12">
        <v>1</v>
      </c>
      <c r="B12">
        <v>0</v>
      </c>
      <c r="C12">
        <v>2</v>
      </c>
      <c r="D12">
        <v>1</v>
      </c>
      <c r="F12">
        <v>2</v>
      </c>
      <c r="G12">
        <v>2</v>
      </c>
      <c r="H12">
        <v>2</v>
      </c>
      <c r="I12">
        <v>2</v>
      </c>
      <c r="J12">
        <v>2</v>
      </c>
      <c r="K12" s="3">
        <f t="shared" si="1"/>
        <v>2</v>
      </c>
      <c r="M12">
        <v>2</v>
      </c>
      <c r="N12">
        <v>2</v>
      </c>
      <c r="O12">
        <v>2</v>
      </c>
      <c r="P12">
        <v>2</v>
      </c>
      <c r="Q12">
        <v>2</v>
      </c>
      <c r="R12" s="3">
        <f t="shared" si="0"/>
        <v>2</v>
      </c>
      <c r="T12" s="5">
        <f t="shared" si="3"/>
        <v>0</v>
      </c>
      <c r="V12">
        <v>163</v>
      </c>
    </row>
    <row r="13" spans="1:25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R13" s="3" t="e">
        <f t="shared" si="0"/>
        <v>#DIV/0!</v>
      </c>
    </row>
    <row r="14" spans="1:25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R14" s="3" t="e">
        <f t="shared" si="0"/>
        <v>#DIV/0!</v>
      </c>
      <c r="V14">
        <v>0</v>
      </c>
      <c r="W14">
        <v>2</v>
      </c>
      <c r="X14">
        <v>41</v>
      </c>
      <c r="Y14">
        <f>V14*3600+W14*60+X14</f>
        <v>161</v>
      </c>
    </row>
    <row r="15" spans="1:25" x14ac:dyDescent="0.45">
      <c r="A15">
        <v>0</v>
      </c>
      <c r="B15">
        <v>0</v>
      </c>
      <c r="C15">
        <v>25</v>
      </c>
      <c r="D15">
        <v>0</v>
      </c>
      <c r="F15">
        <v>56</v>
      </c>
      <c r="G15">
        <v>56</v>
      </c>
      <c r="H15">
        <v>58</v>
      </c>
      <c r="I15">
        <v>59</v>
      </c>
      <c r="J15">
        <v>59</v>
      </c>
      <c r="K15" s="3">
        <f>AVERAGE(F15:J15)</f>
        <v>57.6</v>
      </c>
      <c r="M15">
        <v>53</v>
      </c>
      <c r="N15">
        <v>54</v>
      </c>
      <c r="O15">
        <v>54</v>
      </c>
      <c r="P15">
        <v>55</v>
      </c>
      <c r="Q15">
        <v>55</v>
      </c>
      <c r="R15" s="3">
        <f t="shared" si="0"/>
        <v>54.2</v>
      </c>
      <c r="T15" s="5">
        <f>(K15-R15)/K15</f>
        <v>5.9027777777777748E-2</v>
      </c>
      <c r="V15">
        <v>0</v>
      </c>
      <c r="W15">
        <v>2</v>
      </c>
      <c r="X15">
        <v>42</v>
      </c>
      <c r="Y15">
        <f t="shared" ref="Y15:Y18" si="4">V15*3600+W15*60+X15</f>
        <v>162</v>
      </c>
    </row>
    <row r="16" spans="1:25" x14ac:dyDescent="0.45">
      <c r="A16">
        <v>1</v>
      </c>
      <c r="B16">
        <v>0</v>
      </c>
      <c r="C16">
        <v>25</v>
      </c>
      <c r="D16">
        <v>0</v>
      </c>
      <c r="F16">
        <v>37</v>
      </c>
      <c r="G16">
        <v>38</v>
      </c>
      <c r="H16">
        <v>38</v>
      </c>
      <c r="I16">
        <v>38</v>
      </c>
      <c r="J16">
        <v>39</v>
      </c>
      <c r="K16" s="3">
        <f>AVERAGE(F16:J16)</f>
        <v>38</v>
      </c>
      <c r="M16">
        <v>35</v>
      </c>
      <c r="N16">
        <v>36</v>
      </c>
      <c r="O16">
        <v>36</v>
      </c>
      <c r="P16">
        <v>36</v>
      </c>
      <c r="Q16">
        <v>36</v>
      </c>
      <c r="R16" s="3">
        <f t="shared" si="0"/>
        <v>35.799999999999997</v>
      </c>
      <c r="T16" s="5">
        <f>(K16-R16)/K16</f>
        <v>5.7894736842105339E-2</v>
      </c>
      <c r="V16">
        <v>0</v>
      </c>
      <c r="W16">
        <v>2</v>
      </c>
      <c r="X16">
        <v>42</v>
      </c>
      <c r="Y16">
        <f t="shared" si="4"/>
        <v>162</v>
      </c>
    </row>
    <row r="17" spans="1:25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R17" s="3" t="e">
        <f t="shared" si="0"/>
        <v>#DIV/0!</v>
      </c>
      <c r="V17">
        <v>0</v>
      </c>
      <c r="W17">
        <v>2</v>
      </c>
      <c r="X17">
        <v>42</v>
      </c>
      <c r="Y17">
        <f t="shared" si="4"/>
        <v>162</v>
      </c>
    </row>
    <row r="18" spans="1:25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R18" s="3" t="e">
        <f t="shared" si="0"/>
        <v>#DIV/0!</v>
      </c>
      <c r="V18">
        <v>0</v>
      </c>
      <c r="W18">
        <v>2</v>
      </c>
      <c r="X18">
        <v>43</v>
      </c>
      <c r="Y18">
        <f t="shared" si="4"/>
        <v>163</v>
      </c>
    </row>
    <row r="19" spans="1:25" x14ac:dyDescent="0.45">
      <c r="A19">
        <v>0</v>
      </c>
      <c r="B19">
        <v>0</v>
      </c>
      <c r="C19">
        <v>25</v>
      </c>
      <c r="D19">
        <v>1</v>
      </c>
      <c r="F19">
        <v>59</v>
      </c>
      <c r="G19">
        <v>59</v>
      </c>
      <c r="H19">
        <v>60</v>
      </c>
      <c r="I19">
        <v>61</v>
      </c>
      <c r="J19">
        <v>61</v>
      </c>
      <c r="K19" s="3">
        <f>AVERAGE(F19:J19)</f>
        <v>60</v>
      </c>
      <c r="M19">
        <v>55</v>
      </c>
      <c r="N19">
        <v>56</v>
      </c>
      <c r="O19">
        <v>57</v>
      </c>
      <c r="P19">
        <v>58</v>
      </c>
      <c r="Q19">
        <v>59</v>
      </c>
      <c r="R19" s="3">
        <f t="shared" si="0"/>
        <v>57</v>
      </c>
      <c r="T19" s="5">
        <f>(K19-R19)/K19</f>
        <v>0.05</v>
      </c>
      <c r="Y19">
        <f>AVERAGE(Y14:Y18)</f>
        <v>162</v>
      </c>
    </row>
    <row r="20" spans="1:25" x14ac:dyDescent="0.45">
      <c r="A20">
        <v>1</v>
      </c>
      <c r="B20">
        <v>0</v>
      </c>
      <c r="C20">
        <v>25</v>
      </c>
      <c r="D20">
        <v>1</v>
      </c>
      <c r="F20">
        <v>42</v>
      </c>
      <c r="G20">
        <v>42</v>
      </c>
      <c r="H20">
        <v>42</v>
      </c>
      <c r="I20">
        <v>42</v>
      </c>
      <c r="J20">
        <v>43</v>
      </c>
      <c r="K20" s="3">
        <f>AVERAGE(F20:J20)</f>
        <v>42.2</v>
      </c>
      <c r="M20">
        <v>39</v>
      </c>
      <c r="N20">
        <v>39</v>
      </c>
      <c r="O20">
        <v>39</v>
      </c>
      <c r="P20">
        <v>40</v>
      </c>
      <c r="Q20">
        <v>40</v>
      </c>
      <c r="R20" s="3">
        <f t="shared" si="0"/>
        <v>39.4</v>
      </c>
      <c r="T20" s="5">
        <f>(K20-R20)/K20</f>
        <v>6.6350710900474036E-2</v>
      </c>
    </row>
    <row r="21" spans="1:25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R21" s="3" t="e">
        <f t="shared" si="0"/>
        <v>#DIV/0!</v>
      </c>
    </row>
    <row r="22" spans="1:25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R22" s="3" t="e">
        <f t="shared" si="0"/>
        <v>#DIV/0!</v>
      </c>
    </row>
    <row r="23" spans="1:25" x14ac:dyDescent="0.45">
      <c r="A23">
        <v>0</v>
      </c>
      <c r="B23">
        <v>0</v>
      </c>
      <c r="C23">
        <v>100</v>
      </c>
      <c r="D23">
        <v>0</v>
      </c>
      <c r="F23">
        <v>235</v>
      </c>
      <c r="G23">
        <v>240</v>
      </c>
      <c r="H23">
        <v>244</v>
      </c>
      <c r="I23">
        <v>244</v>
      </c>
      <c r="J23">
        <v>244</v>
      </c>
      <c r="K23" s="3">
        <f t="shared" si="1"/>
        <v>241.4</v>
      </c>
      <c r="M23">
        <v>230</v>
      </c>
      <c r="N23">
        <v>232</v>
      </c>
      <c r="O23">
        <v>235</v>
      </c>
      <c r="P23">
        <v>235</v>
      </c>
      <c r="Q23">
        <v>236</v>
      </c>
      <c r="R23" s="3">
        <f t="shared" si="0"/>
        <v>233.6</v>
      </c>
      <c r="T23" s="5">
        <f>(K23-R23)/K23</f>
        <v>3.2311516155758127E-2</v>
      </c>
    </row>
    <row r="24" spans="1:25" x14ac:dyDescent="0.45">
      <c r="A24">
        <v>1</v>
      </c>
      <c r="B24">
        <v>0</v>
      </c>
      <c r="C24">
        <v>100</v>
      </c>
      <c r="D24">
        <v>0</v>
      </c>
      <c r="F24">
        <v>151</v>
      </c>
      <c r="G24">
        <v>151</v>
      </c>
      <c r="H24">
        <v>152</v>
      </c>
      <c r="I24">
        <v>152</v>
      </c>
      <c r="J24">
        <v>152</v>
      </c>
      <c r="K24" s="3">
        <f t="shared" si="1"/>
        <v>151.6</v>
      </c>
      <c r="M24">
        <v>145</v>
      </c>
      <c r="N24">
        <v>147</v>
      </c>
      <c r="O24">
        <v>147</v>
      </c>
      <c r="P24">
        <v>148</v>
      </c>
      <c r="Q24">
        <v>148</v>
      </c>
      <c r="R24" s="3">
        <f t="shared" si="0"/>
        <v>147</v>
      </c>
      <c r="T24" s="5">
        <f>(K24-R24)/K24</f>
        <v>3.0343007915567245E-2</v>
      </c>
    </row>
    <row r="25" spans="1:25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0"/>
        <v>#DIV/0!</v>
      </c>
    </row>
    <row r="26" spans="1:25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0"/>
        <v>#DIV/0!</v>
      </c>
    </row>
    <row r="27" spans="1:25" x14ac:dyDescent="0.45">
      <c r="A27">
        <v>0</v>
      </c>
      <c r="B27">
        <v>0</v>
      </c>
      <c r="C27">
        <v>100</v>
      </c>
      <c r="D27">
        <v>1</v>
      </c>
      <c r="F27">
        <v>247</v>
      </c>
      <c r="G27">
        <v>250</v>
      </c>
      <c r="H27">
        <v>250</v>
      </c>
      <c r="I27">
        <v>250</v>
      </c>
      <c r="J27">
        <v>251</v>
      </c>
      <c r="K27" s="3">
        <f t="shared" ref="K27:K28" si="5">AVERAGE(F27:J27)</f>
        <v>249.6</v>
      </c>
      <c r="M27">
        <v>240</v>
      </c>
      <c r="N27">
        <v>241</v>
      </c>
      <c r="O27">
        <v>242</v>
      </c>
      <c r="P27">
        <v>242</v>
      </c>
      <c r="Q27">
        <v>242</v>
      </c>
      <c r="R27" s="3">
        <f t="shared" si="0"/>
        <v>241.4</v>
      </c>
      <c r="T27" s="5">
        <f>(K27-R27)/K27</f>
        <v>3.2852564102564055E-2</v>
      </c>
    </row>
    <row r="28" spans="1:25" x14ac:dyDescent="0.45">
      <c r="A28">
        <v>1</v>
      </c>
      <c r="B28">
        <v>0</v>
      </c>
      <c r="C28">
        <v>100</v>
      </c>
      <c r="D28">
        <v>1</v>
      </c>
      <c r="F28">
        <v>170</v>
      </c>
      <c r="G28">
        <v>171</v>
      </c>
      <c r="H28">
        <v>172</v>
      </c>
      <c r="I28">
        <v>173</v>
      </c>
      <c r="J28">
        <v>173</v>
      </c>
      <c r="K28" s="3">
        <f t="shared" si="5"/>
        <v>171.8</v>
      </c>
      <c r="M28">
        <v>161</v>
      </c>
      <c r="N28">
        <v>162</v>
      </c>
      <c r="O28">
        <v>162</v>
      </c>
      <c r="P28">
        <v>162</v>
      </c>
      <c r="Q28">
        <v>163</v>
      </c>
      <c r="R28" s="3">
        <f t="shared" si="0"/>
        <v>162</v>
      </c>
      <c r="T28" s="5">
        <f>(K28-R28)/K28</f>
        <v>5.7043073341094361E-2</v>
      </c>
    </row>
    <row r="29" spans="1:25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0"/>
        <v>#DIV/0!</v>
      </c>
    </row>
    <row r="30" spans="1:25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0"/>
        <v>#DIV/0!</v>
      </c>
    </row>
  </sheetData>
  <mergeCells count="2">
    <mergeCell ref="F1:K1"/>
    <mergeCell ref="M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BD42-DE24-437F-B3F3-55B50F41BD6B}">
  <dimension ref="A1:Y30"/>
  <sheetViews>
    <sheetView topLeftCell="C1" workbookViewId="0">
      <selection activeCell="T3" sqref="T3:T28"/>
    </sheetView>
  </sheetViews>
  <sheetFormatPr defaultRowHeight="14.25" x14ac:dyDescent="0.45"/>
  <cols>
    <col min="5" max="5" width="2.73046875" customWidth="1"/>
    <col min="12" max="12" width="3.33203125" customWidth="1"/>
    <col min="19" max="19" width="2.73046875" customWidth="1"/>
    <col min="21" max="21" width="3.6640625" customWidth="1"/>
  </cols>
  <sheetData>
    <row r="1" spans="1:25" x14ac:dyDescent="0.45">
      <c r="F1" s="7" t="s">
        <v>10</v>
      </c>
      <c r="G1" s="7"/>
      <c r="H1" s="7"/>
      <c r="I1" s="7"/>
      <c r="J1" s="7"/>
      <c r="K1" s="7"/>
      <c r="M1" s="7" t="s">
        <v>11</v>
      </c>
      <c r="N1" s="7"/>
      <c r="O1" s="7"/>
      <c r="P1" s="7"/>
      <c r="Q1" s="7"/>
      <c r="R1" s="7"/>
      <c r="S1" s="6"/>
      <c r="T1" s="6"/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/>
      <c r="T2" s="6"/>
      <c r="V2">
        <v>0</v>
      </c>
      <c r="W2">
        <v>1</v>
      </c>
      <c r="X2">
        <v>9</v>
      </c>
      <c r="Y2">
        <f>3600*V2+60*W2+X2</f>
        <v>69</v>
      </c>
    </row>
    <row r="3" spans="1:25" x14ac:dyDescent="0.45">
      <c r="A3">
        <v>0</v>
      </c>
      <c r="B3">
        <v>0</v>
      </c>
      <c r="C3">
        <v>1</v>
      </c>
      <c r="D3">
        <v>0</v>
      </c>
      <c r="F3">
        <v>2</v>
      </c>
      <c r="G3">
        <v>2</v>
      </c>
      <c r="H3">
        <v>2</v>
      </c>
      <c r="I3">
        <v>2</v>
      </c>
      <c r="J3">
        <v>2</v>
      </c>
      <c r="K3" s="3">
        <f>AVERAGE(F3:J3)</f>
        <v>2</v>
      </c>
      <c r="M3">
        <v>1</v>
      </c>
      <c r="N3">
        <v>1</v>
      </c>
      <c r="O3">
        <v>1</v>
      </c>
      <c r="P3">
        <v>1</v>
      </c>
      <c r="Q3">
        <v>1</v>
      </c>
      <c r="R3" s="3">
        <f t="shared" ref="R3:R30" si="0">AVERAGE(M3:Q3)</f>
        <v>1</v>
      </c>
      <c r="S3" s="3"/>
      <c r="T3" s="5">
        <f>(K3-R3)/K3</f>
        <v>0.5</v>
      </c>
      <c r="V3">
        <v>0</v>
      </c>
      <c r="W3">
        <v>1</v>
      </c>
      <c r="X3">
        <v>11</v>
      </c>
      <c r="Y3">
        <f t="shared" ref="Y3:Y9" si="1">3600*V3+60*W3+X3</f>
        <v>71</v>
      </c>
    </row>
    <row r="4" spans="1:25" x14ac:dyDescent="0.45">
      <c r="A4">
        <v>1</v>
      </c>
      <c r="B4">
        <v>0</v>
      </c>
      <c r="C4">
        <v>1</v>
      </c>
      <c r="D4">
        <v>0</v>
      </c>
      <c r="F4">
        <v>1</v>
      </c>
      <c r="G4">
        <v>1</v>
      </c>
      <c r="H4">
        <v>1</v>
      </c>
      <c r="I4">
        <v>1</v>
      </c>
      <c r="J4">
        <v>1</v>
      </c>
      <c r="K4" s="3">
        <f t="shared" ref="K4:K24" si="2">AVERAGE(F4:J4)</f>
        <v>1</v>
      </c>
      <c r="M4">
        <v>1</v>
      </c>
      <c r="N4">
        <v>1</v>
      </c>
      <c r="O4">
        <v>1</v>
      </c>
      <c r="P4">
        <v>1</v>
      </c>
      <c r="Q4">
        <v>1</v>
      </c>
      <c r="R4" s="3">
        <f t="shared" si="0"/>
        <v>1</v>
      </c>
      <c r="S4" s="3"/>
      <c r="T4" s="5">
        <f t="shared" ref="T4:T30" si="3">(K4-R4)/K4</f>
        <v>0</v>
      </c>
      <c r="V4">
        <v>0</v>
      </c>
      <c r="W4">
        <v>1</v>
      </c>
      <c r="X4">
        <v>11</v>
      </c>
      <c r="Y4">
        <f t="shared" si="1"/>
        <v>71</v>
      </c>
    </row>
    <row r="5" spans="1:25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R5" s="3" t="e">
        <f t="shared" si="0"/>
        <v>#DIV/0!</v>
      </c>
      <c r="S5" s="3"/>
      <c r="T5" s="5"/>
      <c r="V5">
        <v>0</v>
      </c>
      <c r="W5">
        <v>1</v>
      </c>
      <c r="X5">
        <v>11</v>
      </c>
      <c r="Y5">
        <f t="shared" si="1"/>
        <v>71</v>
      </c>
    </row>
    <row r="6" spans="1:25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R6" s="3" t="e">
        <f t="shared" si="0"/>
        <v>#DIV/0!</v>
      </c>
      <c r="S6" s="3"/>
      <c r="T6" s="5"/>
      <c r="V6">
        <v>0</v>
      </c>
      <c r="W6">
        <v>1</v>
      </c>
      <c r="X6">
        <v>11</v>
      </c>
      <c r="Y6">
        <f t="shared" si="1"/>
        <v>71</v>
      </c>
    </row>
    <row r="7" spans="1:25" x14ac:dyDescent="0.45">
      <c r="A7">
        <v>0</v>
      </c>
      <c r="B7">
        <v>0</v>
      </c>
      <c r="C7">
        <v>2</v>
      </c>
      <c r="D7">
        <v>0</v>
      </c>
      <c r="F7">
        <v>3</v>
      </c>
      <c r="G7">
        <v>3</v>
      </c>
      <c r="H7">
        <v>4</v>
      </c>
      <c r="I7">
        <v>3</v>
      </c>
      <c r="J7">
        <v>4</v>
      </c>
      <c r="K7" s="3">
        <f t="shared" si="2"/>
        <v>3.4</v>
      </c>
      <c r="M7">
        <v>3</v>
      </c>
      <c r="N7">
        <v>3</v>
      </c>
      <c r="O7">
        <v>3</v>
      </c>
      <c r="P7">
        <v>3</v>
      </c>
      <c r="Q7">
        <v>3</v>
      </c>
      <c r="R7" s="3">
        <f t="shared" si="0"/>
        <v>3</v>
      </c>
      <c r="S7" s="3"/>
      <c r="T7" s="5">
        <f t="shared" si="3"/>
        <v>0.11764705882352938</v>
      </c>
    </row>
    <row r="8" spans="1:25" x14ac:dyDescent="0.45">
      <c r="A8">
        <v>1</v>
      </c>
      <c r="B8">
        <v>0</v>
      </c>
      <c r="C8">
        <v>2</v>
      </c>
      <c r="D8">
        <v>0</v>
      </c>
      <c r="F8">
        <v>2</v>
      </c>
      <c r="G8">
        <v>2</v>
      </c>
      <c r="H8">
        <v>2</v>
      </c>
      <c r="I8">
        <v>2</v>
      </c>
      <c r="J8">
        <v>2</v>
      </c>
      <c r="K8" s="3">
        <f t="shared" si="2"/>
        <v>2</v>
      </c>
      <c r="M8">
        <v>2</v>
      </c>
      <c r="N8">
        <v>2</v>
      </c>
      <c r="O8">
        <v>2</v>
      </c>
      <c r="P8">
        <v>2</v>
      </c>
      <c r="Q8">
        <v>2</v>
      </c>
      <c r="R8" s="3">
        <f t="shared" si="0"/>
        <v>2</v>
      </c>
      <c r="S8" s="3"/>
      <c r="T8" s="5">
        <f t="shared" si="3"/>
        <v>0</v>
      </c>
    </row>
    <row r="9" spans="1:25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R9" s="3" t="e">
        <f t="shared" si="0"/>
        <v>#DIV/0!</v>
      </c>
      <c r="S9" s="3"/>
      <c r="T9" s="5"/>
    </row>
    <row r="10" spans="1:25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R10" s="3" t="e">
        <f t="shared" si="0"/>
        <v>#DIV/0!</v>
      </c>
      <c r="S10" s="3"/>
      <c r="T10" s="5"/>
      <c r="Y10">
        <v>76</v>
      </c>
    </row>
    <row r="11" spans="1:25" x14ac:dyDescent="0.45">
      <c r="A11">
        <v>0</v>
      </c>
      <c r="B11">
        <v>0</v>
      </c>
      <c r="C11">
        <v>2</v>
      </c>
      <c r="D11">
        <v>1</v>
      </c>
      <c r="F11">
        <v>4</v>
      </c>
      <c r="G11">
        <v>4</v>
      </c>
      <c r="H11">
        <v>4</v>
      </c>
      <c r="I11">
        <v>4</v>
      </c>
      <c r="J11">
        <v>4</v>
      </c>
      <c r="K11" s="3">
        <f t="shared" si="2"/>
        <v>4</v>
      </c>
      <c r="M11">
        <v>4</v>
      </c>
      <c r="N11">
        <v>4</v>
      </c>
      <c r="O11">
        <v>4</v>
      </c>
      <c r="P11">
        <v>4</v>
      </c>
      <c r="Q11">
        <v>4</v>
      </c>
      <c r="R11" s="3">
        <f t="shared" si="0"/>
        <v>4</v>
      </c>
      <c r="S11" s="3"/>
      <c r="T11" s="5">
        <f t="shared" si="3"/>
        <v>0</v>
      </c>
      <c r="Y11">
        <v>77</v>
      </c>
    </row>
    <row r="12" spans="1:25" x14ac:dyDescent="0.45">
      <c r="A12">
        <v>1</v>
      </c>
      <c r="B12">
        <v>0</v>
      </c>
      <c r="C12">
        <v>2</v>
      </c>
      <c r="D12">
        <v>1</v>
      </c>
      <c r="F12">
        <v>2</v>
      </c>
      <c r="G12">
        <v>2</v>
      </c>
      <c r="H12">
        <v>2</v>
      </c>
      <c r="I12">
        <v>2</v>
      </c>
      <c r="J12">
        <v>2</v>
      </c>
      <c r="K12" s="3">
        <f t="shared" si="2"/>
        <v>2</v>
      </c>
      <c r="M12">
        <v>2</v>
      </c>
      <c r="N12">
        <v>2</v>
      </c>
      <c r="O12">
        <v>2</v>
      </c>
      <c r="P12">
        <v>2</v>
      </c>
      <c r="Q12">
        <v>2</v>
      </c>
      <c r="R12" s="3">
        <f t="shared" si="0"/>
        <v>2</v>
      </c>
      <c r="S12" s="3"/>
      <c r="T12" s="5">
        <f t="shared" si="3"/>
        <v>0</v>
      </c>
      <c r="Y12">
        <v>77</v>
      </c>
    </row>
    <row r="13" spans="1:25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R13" s="3" t="e">
        <f t="shared" si="0"/>
        <v>#DIV/0!</v>
      </c>
      <c r="S13" s="3"/>
      <c r="T13" s="5"/>
      <c r="Y13">
        <v>79</v>
      </c>
    </row>
    <row r="14" spans="1:25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R14" s="3" t="e">
        <f t="shared" si="0"/>
        <v>#DIV/0!</v>
      </c>
      <c r="S14" s="3"/>
      <c r="T14" s="5"/>
      <c r="Y14">
        <v>79</v>
      </c>
    </row>
    <row r="15" spans="1:25" x14ac:dyDescent="0.45">
      <c r="A15">
        <v>0</v>
      </c>
      <c r="B15">
        <v>0</v>
      </c>
      <c r="C15">
        <v>25</v>
      </c>
      <c r="D15">
        <v>0</v>
      </c>
      <c r="F15">
        <v>68</v>
      </c>
      <c r="G15">
        <v>69</v>
      </c>
      <c r="H15">
        <v>70</v>
      </c>
      <c r="I15">
        <v>70</v>
      </c>
      <c r="J15">
        <v>71</v>
      </c>
      <c r="K15" s="3">
        <f>AVERAGE(F15:J15)</f>
        <v>69.599999999999994</v>
      </c>
      <c r="M15">
        <v>69</v>
      </c>
      <c r="N15">
        <v>71</v>
      </c>
      <c r="O15">
        <v>71</v>
      </c>
      <c r="P15">
        <v>71</v>
      </c>
      <c r="Q15">
        <v>71</v>
      </c>
      <c r="R15" s="3">
        <f t="shared" si="0"/>
        <v>70.599999999999994</v>
      </c>
      <c r="S15" s="3"/>
      <c r="T15" s="5">
        <f t="shared" si="3"/>
        <v>-1.4367816091954025E-2</v>
      </c>
    </row>
    <row r="16" spans="1:25" x14ac:dyDescent="0.45">
      <c r="A16">
        <v>1</v>
      </c>
      <c r="B16">
        <v>0</v>
      </c>
      <c r="C16">
        <v>25</v>
      </c>
      <c r="D16">
        <v>0</v>
      </c>
      <c r="F16">
        <v>45</v>
      </c>
      <c r="G16">
        <v>46</v>
      </c>
      <c r="H16">
        <v>46</v>
      </c>
      <c r="I16">
        <v>46</v>
      </c>
      <c r="J16">
        <v>46</v>
      </c>
      <c r="K16" s="3">
        <f>AVERAGE(F16:J16)</f>
        <v>45.8</v>
      </c>
      <c r="M16">
        <v>46</v>
      </c>
      <c r="N16">
        <v>46</v>
      </c>
      <c r="O16">
        <v>46</v>
      </c>
      <c r="P16">
        <v>46</v>
      </c>
      <c r="Q16">
        <v>47</v>
      </c>
      <c r="R16" s="3">
        <f t="shared" si="0"/>
        <v>46.2</v>
      </c>
      <c r="S16" s="3"/>
      <c r="T16" s="5">
        <f t="shared" si="3"/>
        <v>-8.7336244541485961E-3</v>
      </c>
    </row>
    <row r="17" spans="1:20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R17" s="3" t="e">
        <f t="shared" si="0"/>
        <v>#DIV/0!</v>
      </c>
      <c r="S17" s="3"/>
      <c r="T17" s="5"/>
    </row>
    <row r="18" spans="1:20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R18" s="3" t="e">
        <f t="shared" si="0"/>
        <v>#DIV/0!</v>
      </c>
      <c r="S18" s="3"/>
      <c r="T18" s="5"/>
    </row>
    <row r="19" spans="1:20" x14ac:dyDescent="0.45">
      <c r="A19">
        <v>0</v>
      </c>
      <c r="B19">
        <v>0</v>
      </c>
      <c r="C19">
        <v>25</v>
      </c>
      <c r="D19">
        <v>1</v>
      </c>
      <c r="F19">
        <v>74</v>
      </c>
      <c r="G19">
        <v>76</v>
      </c>
      <c r="H19">
        <v>76</v>
      </c>
      <c r="I19">
        <v>77</v>
      </c>
      <c r="J19">
        <v>77</v>
      </c>
      <c r="K19" s="3">
        <f>AVERAGE(F19:J19)</f>
        <v>76</v>
      </c>
      <c r="M19">
        <v>76</v>
      </c>
      <c r="N19">
        <v>77</v>
      </c>
      <c r="O19">
        <v>77</v>
      </c>
      <c r="P19">
        <v>79</v>
      </c>
      <c r="Q19">
        <v>79</v>
      </c>
      <c r="R19" s="3">
        <f t="shared" si="0"/>
        <v>77.599999999999994</v>
      </c>
      <c r="S19" s="3"/>
      <c r="T19" s="5">
        <f t="shared" si="3"/>
        <v>-2.1052631578947295E-2</v>
      </c>
    </row>
    <row r="20" spans="1:20" x14ac:dyDescent="0.45">
      <c r="A20">
        <v>1</v>
      </c>
      <c r="B20">
        <v>0</v>
      </c>
      <c r="C20">
        <v>25</v>
      </c>
      <c r="D20">
        <v>1</v>
      </c>
      <c r="F20">
        <v>49</v>
      </c>
      <c r="G20">
        <v>50</v>
      </c>
      <c r="H20">
        <v>50</v>
      </c>
      <c r="I20">
        <v>50</v>
      </c>
      <c r="J20">
        <v>51</v>
      </c>
      <c r="K20" s="3">
        <f>AVERAGE(F20:J20)</f>
        <v>50</v>
      </c>
      <c r="M20">
        <v>52</v>
      </c>
      <c r="N20">
        <v>52</v>
      </c>
      <c r="O20">
        <v>52</v>
      </c>
      <c r="P20">
        <v>52</v>
      </c>
      <c r="Q20">
        <v>53</v>
      </c>
      <c r="R20" s="3">
        <f t="shared" si="0"/>
        <v>52.2</v>
      </c>
      <c r="S20" s="3"/>
      <c r="T20" s="5">
        <f t="shared" si="3"/>
        <v>-4.400000000000006E-2</v>
      </c>
    </row>
    <row r="21" spans="1:20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R21" s="3" t="e">
        <f t="shared" si="0"/>
        <v>#DIV/0!</v>
      </c>
      <c r="S21" s="3"/>
      <c r="T21" s="5"/>
    </row>
    <row r="22" spans="1:20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R22" s="3" t="e">
        <f t="shared" si="0"/>
        <v>#DIV/0!</v>
      </c>
      <c r="S22" s="3"/>
      <c r="T22" s="5"/>
    </row>
    <row r="23" spans="1:20" x14ac:dyDescent="0.45">
      <c r="A23">
        <v>0</v>
      </c>
      <c r="B23">
        <v>0</v>
      </c>
      <c r="C23">
        <v>100</v>
      </c>
      <c r="D23">
        <v>0</v>
      </c>
      <c r="F23">
        <v>295</v>
      </c>
      <c r="G23">
        <v>299</v>
      </c>
      <c r="H23">
        <v>303</v>
      </c>
      <c r="I23">
        <v>306</v>
      </c>
      <c r="J23">
        <v>308</v>
      </c>
      <c r="K23" s="3">
        <f t="shared" si="2"/>
        <v>302.2</v>
      </c>
      <c r="M23">
        <v>292</v>
      </c>
      <c r="N23">
        <v>294</v>
      </c>
      <c r="O23">
        <v>300</v>
      </c>
      <c r="P23">
        <v>301</v>
      </c>
      <c r="Q23">
        <v>303</v>
      </c>
      <c r="R23" s="3">
        <f t="shared" si="0"/>
        <v>298</v>
      </c>
      <c r="S23" s="3"/>
      <c r="T23" s="5">
        <f>(K23-R23)/K23</f>
        <v>1.3898080741230936E-2</v>
      </c>
    </row>
    <row r="24" spans="1:20" x14ac:dyDescent="0.45">
      <c r="A24">
        <v>1</v>
      </c>
      <c r="B24">
        <v>0</v>
      </c>
      <c r="C24">
        <v>100</v>
      </c>
      <c r="D24">
        <v>0</v>
      </c>
      <c r="F24">
        <v>189</v>
      </c>
      <c r="G24">
        <v>190</v>
      </c>
      <c r="H24">
        <v>191</v>
      </c>
      <c r="I24">
        <v>191</v>
      </c>
      <c r="J24">
        <v>192</v>
      </c>
      <c r="K24" s="3">
        <f t="shared" si="2"/>
        <v>190.6</v>
      </c>
      <c r="M24">
        <v>190</v>
      </c>
      <c r="N24">
        <v>192</v>
      </c>
      <c r="O24">
        <v>193</v>
      </c>
      <c r="P24">
        <v>193</v>
      </c>
      <c r="Q24">
        <v>194</v>
      </c>
      <c r="R24" s="3">
        <f t="shared" si="0"/>
        <v>192.4</v>
      </c>
      <c r="S24" s="3"/>
      <c r="T24" s="5">
        <f>(K24-R24)/K24</f>
        <v>-9.4438614900315392E-3</v>
      </c>
    </row>
    <row r="25" spans="1:20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0"/>
        <v>#DIV/0!</v>
      </c>
      <c r="S25" s="3"/>
      <c r="T25" s="5"/>
    </row>
    <row r="26" spans="1:20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0"/>
        <v>#DIV/0!</v>
      </c>
      <c r="S26" s="3"/>
      <c r="T26" s="5"/>
    </row>
    <row r="27" spans="1:20" x14ac:dyDescent="0.45">
      <c r="A27">
        <v>0</v>
      </c>
      <c r="B27">
        <v>0</v>
      </c>
      <c r="C27">
        <v>100</v>
      </c>
      <c r="D27">
        <v>1</v>
      </c>
      <c r="F27">
        <v>317</v>
      </c>
      <c r="G27">
        <v>323</v>
      </c>
      <c r="H27">
        <v>324</v>
      </c>
      <c r="I27">
        <v>325</v>
      </c>
      <c r="J27">
        <v>330</v>
      </c>
      <c r="K27" s="3">
        <f t="shared" ref="K27:K28" si="4">AVERAGE(F27:J27)</f>
        <v>323.8</v>
      </c>
      <c r="M27">
        <v>323</v>
      </c>
      <c r="N27">
        <v>325</v>
      </c>
      <c r="O27">
        <v>328</v>
      </c>
      <c r="P27">
        <v>328</v>
      </c>
      <c r="Q27">
        <v>328</v>
      </c>
      <c r="R27" s="3">
        <f t="shared" si="0"/>
        <v>326.39999999999998</v>
      </c>
      <c r="S27" s="3"/>
      <c r="T27" s="5">
        <f>(K27-R27)/K27</f>
        <v>-8.0296479308213896E-3</v>
      </c>
    </row>
    <row r="28" spans="1:20" x14ac:dyDescent="0.45">
      <c r="A28">
        <v>1</v>
      </c>
      <c r="B28">
        <v>0</v>
      </c>
      <c r="C28">
        <v>100</v>
      </c>
      <c r="D28">
        <v>1</v>
      </c>
      <c r="F28">
        <v>207</v>
      </c>
      <c r="G28">
        <v>209</v>
      </c>
      <c r="H28">
        <v>209</v>
      </c>
      <c r="I28">
        <v>210</v>
      </c>
      <c r="J28">
        <v>210</v>
      </c>
      <c r="K28" s="3">
        <f t="shared" si="4"/>
        <v>209</v>
      </c>
      <c r="M28">
        <v>214</v>
      </c>
      <c r="N28">
        <v>216</v>
      </c>
      <c r="O28">
        <v>216</v>
      </c>
      <c r="P28">
        <v>216</v>
      </c>
      <c r="Q28">
        <v>218</v>
      </c>
      <c r="R28" s="3">
        <f t="shared" si="0"/>
        <v>216</v>
      </c>
      <c r="S28" s="3"/>
      <c r="T28" s="5">
        <f t="shared" si="3"/>
        <v>-3.3492822966507178E-2</v>
      </c>
    </row>
    <row r="29" spans="1:20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0"/>
        <v>#DIV/0!</v>
      </c>
      <c r="S29" s="3"/>
      <c r="T29" s="5"/>
    </row>
    <row r="30" spans="1:20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0"/>
        <v>#DIV/0!</v>
      </c>
      <c r="S30" s="3"/>
      <c r="T30" s="5"/>
    </row>
  </sheetData>
  <mergeCells count="2">
    <mergeCell ref="F1:K1"/>
    <mergeCell ref="M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9510-E1A5-4632-848F-9D3D527A92FC}">
  <dimension ref="A1:C21"/>
  <sheetViews>
    <sheetView workbookViewId="0">
      <selection activeCell="E29" sqref="E29"/>
    </sheetView>
  </sheetViews>
  <sheetFormatPr defaultRowHeight="14.25" x14ac:dyDescent="0.45"/>
  <cols>
    <col min="1" max="1" width="14.86328125" bestFit="1" customWidth="1"/>
    <col min="2" max="2" width="24.46484375" bestFit="1" customWidth="1"/>
    <col min="3" max="3" width="21.59765625" bestFit="1" customWidth="1"/>
  </cols>
  <sheetData>
    <row r="1" spans="1:3" x14ac:dyDescent="0.45">
      <c r="B1" t="s">
        <v>12</v>
      </c>
      <c r="C1" t="s">
        <v>13</v>
      </c>
    </row>
    <row r="2" spans="1:3" x14ac:dyDescent="0.45">
      <c r="A2" t="s">
        <v>14</v>
      </c>
      <c r="B2" s="8">
        <v>0</v>
      </c>
      <c r="C2" s="8">
        <v>0.5</v>
      </c>
    </row>
    <row r="3" spans="1:3" x14ac:dyDescent="0.45">
      <c r="A3" t="s">
        <v>15</v>
      </c>
      <c r="B3" s="8">
        <v>0</v>
      </c>
      <c r="C3" s="8">
        <v>0</v>
      </c>
    </row>
    <row r="4" spans="1:3" x14ac:dyDescent="0.45">
      <c r="A4" t="s">
        <v>16</v>
      </c>
      <c r="B4" s="8">
        <v>0</v>
      </c>
      <c r="C4" s="8">
        <v>0.11764705882352938</v>
      </c>
    </row>
    <row r="5" spans="1:3" x14ac:dyDescent="0.45">
      <c r="A5" t="s">
        <v>17</v>
      </c>
      <c r="B5" s="8">
        <v>0</v>
      </c>
      <c r="C5" s="8">
        <v>0</v>
      </c>
    </row>
    <row r="6" spans="1:3" x14ac:dyDescent="0.45">
      <c r="A6" t="s">
        <v>18</v>
      </c>
      <c r="B6" s="8">
        <v>0</v>
      </c>
      <c r="C6" s="8">
        <v>0</v>
      </c>
    </row>
    <row r="7" spans="1:3" x14ac:dyDescent="0.45">
      <c r="A7" t="s">
        <v>19</v>
      </c>
      <c r="B7" s="8">
        <v>0</v>
      </c>
      <c r="C7" s="8">
        <v>0</v>
      </c>
    </row>
    <row r="8" spans="1:3" x14ac:dyDescent="0.45">
      <c r="A8" t="s">
        <v>20</v>
      </c>
      <c r="B8" s="8">
        <v>5.9027777777777748E-2</v>
      </c>
      <c r="C8" s="8">
        <v>-1.4367816091954025E-2</v>
      </c>
    </row>
    <row r="9" spans="1:3" x14ac:dyDescent="0.45">
      <c r="A9" t="s">
        <v>21</v>
      </c>
      <c r="B9" s="8">
        <v>5.7894736842105339E-2</v>
      </c>
      <c r="C9" s="8">
        <v>-8.7336244541485961E-3</v>
      </c>
    </row>
    <row r="10" spans="1:3" x14ac:dyDescent="0.45">
      <c r="A10" t="s">
        <v>22</v>
      </c>
      <c r="B10" s="8">
        <v>0.05</v>
      </c>
      <c r="C10" s="8">
        <v>-2.1052631578947295E-2</v>
      </c>
    </row>
    <row r="11" spans="1:3" x14ac:dyDescent="0.45">
      <c r="A11" t="s">
        <v>23</v>
      </c>
      <c r="B11" s="8">
        <v>6.6350710900474036E-2</v>
      </c>
      <c r="C11" s="8">
        <v>-4.400000000000006E-2</v>
      </c>
    </row>
    <row r="12" spans="1:3" x14ac:dyDescent="0.45">
      <c r="A12" t="s">
        <v>24</v>
      </c>
      <c r="B12" s="8">
        <v>3.2311516155758127E-2</v>
      </c>
      <c r="C12" s="8">
        <v>1.3898080741230936E-2</v>
      </c>
    </row>
    <row r="13" spans="1:3" x14ac:dyDescent="0.45">
      <c r="A13" t="s">
        <v>25</v>
      </c>
      <c r="B13" s="8">
        <v>3.0343007915567245E-2</v>
      </c>
      <c r="C13" s="8">
        <v>-9.4438614900315392E-3</v>
      </c>
    </row>
    <row r="14" spans="1:3" x14ac:dyDescent="0.45">
      <c r="A14" t="s">
        <v>26</v>
      </c>
      <c r="B14" s="8">
        <v>3.2852564102564055E-2</v>
      </c>
      <c r="C14" s="8">
        <v>-8.0296479308213896E-3</v>
      </c>
    </row>
    <row r="15" spans="1:3" x14ac:dyDescent="0.45">
      <c r="A15" t="s">
        <v>27</v>
      </c>
      <c r="B15" s="8">
        <v>5.7043073341094361E-2</v>
      </c>
      <c r="C15" s="8">
        <v>-3.3492822966507178E-2</v>
      </c>
    </row>
    <row r="20" spans="3:3" x14ac:dyDescent="0.45">
      <c r="C20" s="8"/>
    </row>
    <row r="21" spans="3:3" x14ac:dyDescent="0.45">
      <c r="C21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A5F2-A6FB-46E1-B337-3D54AC7E2E50}">
  <dimension ref="A1:M66"/>
  <sheetViews>
    <sheetView tabSelected="1" topLeftCell="M41" workbookViewId="0">
      <selection activeCell="B10" sqref="B10:F10"/>
    </sheetView>
  </sheetViews>
  <sheetFormatPr defaultRowHeight="14.25" x14ac:dyDescent="0.45"/>
  <cols>
    <col min="1" max="1" width="61.19921875" bestFit="1" customWidth="1"/>
  </cols>
  <sheetData>
    <row r="1" spans="1:11" x14ac:dyDescent="0.45">
      <c r="A1" t="s">
        <v>29</v>
      </c>
    </row>
    <row r="2" spans="1:11" x14ac:dyDescent="0.45">
      <c r="A2" t="s">
        <v>30</v>
      </c>
      <c r="B2">
        <v>642</v>
      </c>
      <c r="C2">
        <v>643</v>
      </c>
      <c r="D2">
        <v>645</v>
      </c>
      <c r="E2">
        <v>654</v>
      </c>
      <c r="F2">
        <v>658</v>
      </c>
      <c r="I2">
        <v>5</v>
      </c>
      <c r="J2">
        <v>18</v>
      </c>
      <c r="K2">
        <f>I2*60+J2</f>
        <v>318</v>
      </c>
    </row>
    <row r="3" spans="1:11" x14ac:dyDescent="0.45">
      <c r="A3" t="s">
        <v>31</v>
      </c>
      <c r="B3">
        <v>311</v>
      </c>
      <c r="C3">
        <v>313</v>
      </c>
      <c r="D3">
        <v>316</v>
      </c>
      <c r="E3">
        <v>316</v>
      </c>
      <c r="F3">
        <v>323</v>
      </c>
      <c r="I3">
        <v>5</v>
      </c>
      <c r="J3">
        <v>19</v>
      </c>
      <c r="K3">
        <f>I3*60+J3</f>
        <v>319</v>
      </c>
    </row>
    <row r="4" spans="1:11" x14ac:dyDescent="0.45">
      <c r="A4" t="s">
        <v>32</v>
      </c>
      <c r="B4">
        <v>106</v>
      </c>
      <c r="C4">
        <v>106</v>
      </c>
      <c r="D4">
        <v>106</v>
      </c>
      <c r="E4">
        <v>106</v>
      </c>
      <c r="F4">
        <v>106</v>
      </c>
      <c r="I4">
        <v>5</v>
      </c>
      <c r="J4">
        <v>19</v>
      </c>
      <c r="K4">
        <f>I4*60+J4</f>
        <v>319</v>
      </c>
    </row>
    <row r="5" spans="1:11" x14ac:dyDescent="0.45">
      <c r="A5" t="s">
        <v>33</v>
      </c>
      <c r="B5">
        <v>261</v>
      </c>
      <c r="C5">
        <v>264</v>
      </c>
      <c r="D5">
        <v>269</v>
      </c>
      <c r="E5">
        <v>266</v>
      </c>
      <c r="F5">
        <v>274</v>
      </c>
      <c r="I5">
        <v>5</v>
      </c>
      <c r="J5">
        <v>19</v>
      </c>
      <c r="K5">
        <f>I5*60+J5</f>
        <v>319</v>
      </c>
    </row>
    <row r="6" spans="1:11" x14ac:dyDescent="0.45">
      <c r="A6" t="s">
        <v>34</v>
      </c>
      <c r="B6">
        <v>263</v>
      </c>
      <c r="C6">
        <v>274</v>
      </c>
      <c r="D6">
        <v>279</v>
      </c>
      <c r="E6">
        <v>279</v>
      </c>
      <c r="F6">
        <v>283</v>
      </c>
      <c r="I6">
        <v>5</v>
      </c>
      <c r="J6">
        <v>20</v>
      </c>
      <c r="K6">
        <f>I6*60+J6</f>
        <v>320</v>
      </c>
    </row>
    <row r="7" spans="1:11" x14ac:dyDescent="0.45">
      <c r="A7" t="s">
        <v>35</v>
      </c>
      <c r="B7">
        <v>765</v>
      </c>
      <c r="C7">
        <v>770</v>
      </c>
      <c r="D7">
        <v>775</v>
      </c>
      <c r="E7">
        <v>776</v>
      </c>
      <c r="F7">
        <v>786</v>
      </c>
    </row>
    <row r="8" spans="1:11" x14ac:dyDescent="0.45">
      <c r="A8" t="s">
        <v>36</v>
      </c>
      <c r="B8">
        <v>866</v>
      </c>
      <c r="C8">
        <v>878</v>
      </c>
      <c r="D8">
        <v>878</v>
      </c>
      <c r="E8">
        <v>883</v>
      </c>
      <c r="F8">
        <v>883</v>
      </c>
    </row>
    <row r="9" spans="1:11" x14ac:dyDescent="0.45">
      <c r="A9" t="s">
        <v>37</v>
      </c>
      <c r="B9">
        <v>517</v>
      </c>
      <c r="C9">
        <v>521</v>
      </c>
      <c r="D9">
        <v>520</v>
      </c>
      <c r="E9">
        <v>523</v>
      </c>
      <c r="F9">
        <v>522</v>
      </c>
    </row>
    <row r="10" spans="1:11" x14ac:dyDescent="0.45">
      <c r="A10" t="s">
        <v>38</v>
      </c>
      <c r="B10">
        <v>318</v>
      </c>
      <c r="C10">
        <v>319</v>
      </c>
      <c r="D10">
        <v>319</v>
      </c>
      <c r="E10">
        <v>319</v>
      </c>
      <c r="F10">
        <v>320</v>
      </c>
      <c r="I10">
        <v>318</v>
      </c>
    </row>
    <row r="11" spans="1:11" x14ac:dyDescent="0.45">
      <c r="A11" t="s">
        <v>39</v>
      </c>
      <c r="B11">
        <v>208</v>
      </c>
      <c r="C11">
        <v>223</v>
      </c>
      <c r="D11">
        <v>227</v>
      </c>
      <c r="E11">
        <v>227</v>
      </c>
      <c r="F11">
        <v>244</v>
      </c>
      <c r="I11">
        <v>319</v>
      </c>
    </row>
    <row r="12" spans="1:11" x14ac:dyDescent="0.45">
      <c r="A12" t="s">
        <v>40</v>
      </c>
      <c r="B12">
        <v>19</v>
      </c>
      <c r="C12">
        <v>19</v>
      </c>
      <c r="D12">
        <v>19</v>
      </c>
      <c r="E12">
        <v>19</v>
      </c>
      <c r="F12">
        <v>19</v>
      </c>
      <c r="I12">
        <v>319</v>
      </c>
    </row>
    <row r="13" spans="1:11" x14ac:dyDescent="0.45">
      <c r="A13" t="s">
        <v>41</v>
      </c>
      <c r="B13">
        <v>71</v>
      </c>
      <c r="C13">
        <v>71</v>
      </c>
      <c r="D13">
        <v>71</v>
      </c>
      <c r="E13">
        <v>71</v>
      </c>
      <c r="F13">
        <v>71</v>
      </c>
      <c r="I13">
        <v>319</v>
      </c>
    </row>
    <row r="14" spans="1:11" x14ac:dyDescent="0.45">
      <c r="A14" t="s">
        <v>42</v>
      </c>
      <c r="B14">
        <v>205</v>
      </c>
      <c r="C14">
        <v>206</v>
      </c>
      <c r="D14">
        <v>209</v>
      </c>
      <c r="E14">
        <v>210</v>
      </c>
      <c r="F14">
        <v>210</v>
      </c>
      <c r="I14">
        <v>320</v>
      </c>
    </row>
    <row r="15" spans="1:11" x14ac:dyDescent="0.45">
      <c r="A15" t="s">
        <v>43</v>
      </c>
      <c r="B15">
        <v>300</v>
      </c>
      <c r="C15">
        <v>305</v>
      </c>
      <c r="D15">
        <v>310</v>
      </c>
      <c r="E15">
        <v>311</v>
      </c>
      <c r="F15">
        <v>312</v>
      </c>
    </row>
    <row r="16" spans="1:11" x14ac:dyDescent="0.45">
      <c r="A16" t="s">
        <v>44</v>
      </c>
      <c r="B16" s="4">
        <v>24</v>
      </c>
      <c r="C16" s="4">
        <v>24</v>
      </c>
      <c r="D16" s="4">
        <v>25</v>
      </c>
      <c r="E16" s="4">
        <v>25</v>
      </c>
      <c r="F16" s="4">
        <v>25</v>
      </c>
    </row>
    <row r="17" spans="1:6" x14ac:dyDescent="0.45">
      <c r="A17" t="s">
        <v>45</v>
      </c>
      <c r="B17">
        <v>165</v>
      </c>
      <c r="C17">
        <v>167</v>
      </c>
      <c r="D17">
        <v>168</v>
      </c>
      <c r="E17">
        <v>168</v>
      </c>
      <c r="F17">
        <v>169</v>
      </c>
    </row>
    <row r="18" spans="1:6" x14ac:dyDescent="0.45">
      <c r="A18" t="s">
        <v>46</v>
      </c>
      <c r="B18">
        <v>937</v>
      </c>
      <c r="C18">
        <v>934</v>
      </c>
      <c r="D18">
        <v>936</v>
      </c>
      <c r="E18">
        <v>940</v>
      </c>
      <c r="F18">
        <v>939</v>
      </c>
    </row>
    <row r="20" spans="1:6" x14ac:dyDescent="0.45">
      <c r="A20" t="s">
        <v>47</v>
      </c>
    </row>
    <row r="21" spans="1:6" x14ac:dyDescent="0.45">
      <c r="A21" t="s">
        <v>30</v>
      </c>
      <c r="B21">
        <v>517</v>
      </c>
      <c r="C21">
        <v>524</v>
      </c>
      <c r="D21">
        <v>531</v>
      </c>
      <c r="E21">
        <v>537</v>
      </c>
      <c r="F21">
        <v>551</v>
      </c>
    </row>
    <row r="22" spans="1:6" x14ac:dyDescent="0.45">
      <c r="A22" t="s">
        <v>31</v>
      </c>
      <c r="B22">
        <v>280</v>
      </c>
      <c r="C22">
        <v>285</v>
      </c>
      <c r="D22">
        <v>288</v>
      </c>
      <c r="E22">
        <v>289</v>
      </c>
      <c r="F22">
        <v>293</v>
      </c>
    </row>
    <row r="23" spans="1:6" x14ac:dyDescent="0.45">
      <c r="A23" t="s">
        <v>32</v>
      </c>
      <c r="B23">
        <v>97</v>
      </c>
      <c r="C23">
        <v>96</v>
      </c>
      <c r="D23">
        <v>97</v>
      </c>
      <c r="E23">
        <v>96</v>
      </c>
      <c r="F23">
        <v>102</v>
      </c>
    </row>
    <row r="24" spans="1:6" x14ac:dyDescent="0.45">
      <c r="A24" t="s">
        <v>33</v>
      </c>
      <c r="B24">
        <v>255</v>
      </c>
      <c r="C24">
        <v>256</v>
      </c>
      <c r="D24">
        <v>273</v>
      </c>
      <c r="E24">
        <v>275</v>
      </c>
      <c r="F24">
        <v>299</v>
      </c>
    </row>
    <row r="25" spans="1:6" x14ac:dyDescent="0.45">
      <c r="A25" t="s">
        <v>34</v>
      </c>
      <c r="B25">
        <v>248</v>
      </c>
      <c r="C25">
        <v>268</v>
      </c>
      <c r="D25">
        <v>272</v>
      </c>
      <c r="E25">
        <v>272</v>
      </c>
      <c r="F25">
        <v>284</v>
      </c>
    </row>
    <row r="26" spans="1:6" x14ac:dyDescent="0.45">
      <c r="A26" t="s">
        <v>35</v>
      </c>
      <c r="B26">
        <v>691</v>
      </c>
      <c r="C26">
        <v>779</v>
      </c>
      <c r="D26">
        <v>784</v>
      </c>
      <c r="E26">
        <v>785</v>
      </c>
      <c r="F26">
        <v>813</v>
      </c>
    </row>
    <row r="27" spans="1:6" x14ac:dyDescent="0.45">
      <c r="A27" t="s">
        <v>36</v>
      </c>
      <c r="B27">
        <v>857</v>
      </c>
      <c r="C27">
        <v>874</v>
      </c>
      <c r="D27">
        <v>882</v>
      </c>
      <c r="E27">
        <v>882</v>
      </c>
      <c r="F27">
        <v>888</v>
      </c>
    </row>
    <row r="28" spans="1:6" x14ac:dyDescent="0.45">
      <c r="A28" t="s">
        <v>37</v>
      </c>
      <c r="B28">
        <v>510</v>
      </c>
      <c r="C28">
        <v>512</v>
      </c>
      <c r="D28">
        <v>511</v>
      </c>
      <c r="E28">
        <v>511</v>
      </c>
      <c r="F28">
        <v>519</v>
      </c>
    </row>
    <row r="29" spans="1:6" x14ac:dyDescent="0.45">
      <c r="A29" t="s">
        <v>38</v>
      </c>
      <c r="B29">
        <v>317</v>
      </c>
      <c r="C29">
        <v>314</v>
      </c>
      <c r="D29">
        <v>316</v>
      </c>
      <c r="E29">
        <v>317</v>
      </c>
      <c r="F29">
        <v>314</v>
      </c>
    </row>
    <row r="30" spans="1:6" x14ac:dyDescent="0.45">
      <c r="A30" t="s">
        <v>39</v>
      </c>
      <c r="B30">
        <v>200</v>
      </c>
      <c r="C30">
        <v>237</v>
      </c>
      <c r="D30">
        <v>236</v>
      </c>
      <c r="E30">
        <v>201</v>
      </c>
      <c r="F30">
        <v>239</v>
      </c>
    </row>
    <row r="31" spans="1:6" x14ac:dyDescent="0.45">
      <c r="A31" t="s">
        <v>40</v>
      </c>
      <c r="B31">
        <v>17</v>
      </c>
      <c r="C31">
        <v>17</v>
      </c>
      <c r="D31">
        <v>17</v>
      </c>
      <c r="E31">
        <v>17</v>
      </c>
      <c r="F31">
        <v>17</v>
      </c>
    </row>
    <row r="32" spans="1:6" x14ac:dyDescent="0.45">
      <c r="A32" t="s">
        <v>41</v>
      </c>
      <c r="B32">
        <v>69</v>
      </c>
      <c r="C32">
        <v>70</v>
      </c>
      <c r="D32">
        <v>70</v>
      </c>
      <c r="E32">
        <v>70</v>
      </c>
      <c r="F32">
        <v>70</v>
      </c>
    </row>
    <row r="33" spans="1:13" x14ac:dyDescent="0.45">
      <c r="A33" t="s">
        <v>42</v>
      </c>
      <c r="B33">
        <v>172</v>
      </c>
      <c r="C33">
        <v>173</v>
      </c>
      <c r="D33">
        <v>173</v>
      </c>
      <c r="E33">
        <v>173</v>
      </c>
      <c r="F33">
        <v>173</v>
      </c>
    </row>
    <row r="34" spans="1:13" x14ac:dyDescent="0.45">
      <c r="A34" t="s">
        <v>43</v>
      </c>
      <c r="B34">
        <v>289</v>
      </c>
      <c r="C34">
        <v>291</v>
      </c>
      <c r="D34">
        <v>291</v>
      </c>
      <c r="E34">
        <v>292</v>
      </c>
      <c r="F34">
        <v>292</v>
      </c>
    </row>
    <row r="35" spans="1:13" x14ac:dyDescent="0.45">
      <c r="A35" t="s">
        <v>44</v>
      </c>
      <c r="B35">
        <v>26</v>
      </c>
      <c r="C35">
        <v>27</v>
      </c>
      <c r="D35">
        <v>27</v>
      </c>
      <c r="E35">
        <v>27</v>
      </c>
      <c r="F35">
        <v>27</v>
      </c>
    </row>
    <row r="36" spans="1:13" x14ac:dyDescent="0.45">
      <c r="A36" t="s">
        <v>45</v>
      </c>
      <c r="B36">
        <v>157</v>
      </c>
      <c r="C36">
        <v>157</v>
      </c>
      <c r="D36">
        <v>157</v>
      </c>
      <c r="E36">
        <v>157</v>
      </c>
      <c r="F36">
        <v>158</v>
      </c>
    </row>
    <row r="37" spans="1:13" x14ac:dyDescent="0.45">
      <c r="A37" t="s">
        <v>46</v>
      </c>
      <c r="B37">
        <v>860</v>
      </c>
      <c r="C37">
        <v>862</v>
      </c>
      <c r="D37">
        <v>859</v>
      </c>
      <c r="E37">
        <v>856</v>
      </c>
      <c r="F37">
        <v>862</v>
      </c>
    </row>
    <row r="41" spans="1:13" x14ac:dyDescent="0.45">
      <c r="B41" t="s">
        <v>55</v>
      </c>
      <c r="C41" t="s">
        <v>56</v>
      </c>
      <c r="D41" t="s">
        <v>48</v>
      </c>
      <c r="E41" t="s">
        <v>49</v>
      </c>
      <c r="F41" t="s">
        <v>50</v>
      </c>
      <c r="G41" t="s">
        <v>51</v>
      </c>
    </row>
    <row r="42" spans="1:13" x14ac:dyDescent="0.45">
      <c r="A42" t="s">
        <v>30</v>
      </c>
      <c r="B42">
        <f t="shared" ref="B42:B58" si="0">AVERAGE(B21:F21)</f>
        <v>532</v>
      </c>
      <c r="C42">
        <f t="shared" ref="C42:C58" si="1">AVERAGE(B2:F2)</f>
        <v>648.4</v>
      </c>
      <c r="D42">
        <f t="shared" ref="D42:D58" si="2">MIN(B21:F21)</f>
        <v>517</v>
      </c>
      <c r="E42">
        <f t="shared" ref="E42:E58" si="3">MIN(B2:F2)</f>
        <v>642</v>
      </c>
      <c r="F42" s="5">
        <f>(B42-C42)/B42</f>
        <v>-0.21879699248120296</v>
      </c>
      <c r="G42" s="5">
        <f>(D42-E42)/D42</f>
        <v>-0.24177949709864605</v>
      </c>
      <c r="H42" s="5"/>
      <c r="I42" s="5"/>
      <c r="J42" s="5"/>
      <c r="K42" s="5"/>
      <c r="L42" s="5"/>
      <c r="M42" s="5"/>
    </row>
    <row r="43" spans="1:13" x14ac:dyDescent="0.45">
      <c r="A43" t="s">
        <v>31</v>
      </c>
      <c r="B43">
        <f t="shared" si="0"/>
        <v>287</v>
      </c>
      <c r="C43">
        <f t="shared" si="1"/>
        <v>315.8</v>
      </c>
      <c r="D43">
        <f t="shared" si="2"/>
        <v>280</v>
      </c>
      <c r="E43">
        <f t="shared" si="3"/>
        <v>311</v>
      </c>
      <c r="F43" s="5">
        <f t="shared" ref="F43:F58" si="4">(B43-C43)/B43</f>
        <v>-0.10034843205574917</v>
      </c>
      <c r="G43" s="5">
        <f t="shared" ref="G43:G58" si="5">(D43-E43)/D43</f>
        <v>-0.11071428571428571</v>
      </c>
      <c r="H43" s="5"/>
      <c r="I43" s="5"/>
      <c r="J43" s="5"/>
      <c r="K43" s="5"/>
      <c r="L43" s="5"/>
      <c r="M43" s="5"/>
    </row>
    <row r="44" spans="1:13" x14ac:dyDescent="0.45">
      <c r="A44" t="s">
        <v>32</v>
      </c>
      <c r="B44">
        <f t="shared" si="0"/>
        <v>97.6</v>
      </c>
      <c r="C44">
        <f t="shared" si="1"/>
        <v>106</v>
      </c>
      <c r="D44">
        <f t="shared" si="2"/>
        <v>96</v>
      </c>
      <c r="E44">
        <f t="shared" si="3"/>
        <v>106</v>
      </c>
      <c r="F44" s="5">
        <f t="shared" si="4"/>
        <v>-8.6065573770491871E-2</v>
      </c>
      <c r="G44" s="5">
        <f t="shared" si="5"/>
        <v>-0.10416666666666667</v>
      </c>
      <c r="H44" s="5"/>
      <c r="I44" s="5"/>
      <c r="J44" s="5"/>
      <c r="K44" s="5"/>
      <c r="L44" s="5"/>
      <c r="M44" s="5"/>
    </row>
    <row r="45" spans="1:13" x14ac:dyDescent="0.45">
      <c r="A45" t="s">
        <v>33</v>
      </c>
      <c r="B45">
        <f t="shared" si="0"/>
        <v>271.60000000000002</v>
      </c>
      <c r="C45">
        <f t="shared" si="1"/>
        <v>266.8</v>
      </c>
      <c r="D45">
        <f t="shared" si="2"/>
        <v>255</v>
      </c>
      <c r="E45">
        <f t="shared" si="3"/>
        <v>261</v>
      </c>
      <c r="F45" s="5">
        <f t="shared" si="4"/>
        <v>1.7673048600883694E-2</v>
      </c>
      <c r="G45" s="5">
        <f t="shared" si="5"/>
        <v>-2.3529411764705882E-2</v>
      </c>
      <c r="H45" s="5"/>
      <c r="I45" s="5"/>
      <c r="J45" s="5"/>
      <c r="K45" s="5"/>
      <c r="L45" s="5"/>
      <c r="M45" s="5"/>
    </row>
    <row r="46" spans="1:13" x14ac:dyDescent="0.45">
      <c r="A46" t="s">
        <v>34</v>
      </c>
      <c r="B46">
        <f t="shared" si="0"/>
        <v>268.8</v>
      </c>
      <c r="C46">
        <f t="shared" si="1"/>
        <v>275.60000000000002</v>
      </c>
      <c r="D46">
        <f t="shared" si="2"/>
        <v>248</v>
      </c>
      <c r="E46">
        <f t="shared" si="3"/>
        <v>263</v>
      </c>
      <c r="F46" s="5">
        <f t="shared" si="4"/>
        <v>-2.529761904761909E-2</v>
      </c>
      <c r="G46" s="5">
        <f t="shared" si="5"/>
        <v>-6.0483870967741937E-2</v>
      </c>
      <c r="H46" s="5"/>
      <c r="I46" s="5"/>
      <c r="J46" s="5"/>
      <c r="K46" s="5"/>
      <c r="L46" s="5"/>
      <c r="M46" s="5"/>
    </row>
    <row r="47" spans="1:13" x14ac:dyDescent="0.45">
      <c r="A47" t="s">
        <v>35</v>
      </c>
      <c r="B47">
        <f t="shared" si="0"/>
        <v>770.4</v>
      </c>
      <c r="C47">
        <f t="shared" si="1"/>
        <v>774.4</v>
      </c>
      <c r="D47">
        <f t="shared" si="2"/>
        <v>691</v>
      </c>
      <c r="E47">
        <f t="shared" si="3"/>
        <v>765</v>
      </c>
      <c r="F47" s="5">
        <f t="shared" si="4"/>
        <v>-5.1921079958463139E-3</v>
      </c>
      <c r="G47" s="5">
        <f t="shared" si="5"/>
        <v>-0.10709117221418235</v>
      </c>
      <c r="H47" s="5"/>
      <c r="I47" s="5"/>
      <c r="J47" s="5"/>
      <c r="K47" s="5"/>
      <c r="L47" s="5"/>
      <c r="M47" s="5"/>
    </row>
    <row r="48" spans="1:13" x14ac:dyDescent="0.45">
      <c r="A48" t="s">
        <v>36</v>
      </c>
      <c r="B48">
        <f t="shared" si="0"/>
        <v>876.6</v>
      </c>
      <c r="C48">
        <f t="shared" si="1"/>
        <v>877.6</v>
      </c>
      <c r="D48">
        <f t="shared" si="2"/>
        <v>857</v>
      </c>
      <c r="E48">
        <f t="shared" si="3"/>
        <v>866</v>
      </c>
      <c r="F48" s="5">
        <f t="shared" si="4"/>
        <v>-1.1407711613050421E-3</v>
      </c>
      <c r="G48" s="5">
        <f t="shared" si="5"/>
        <v>-1.0501750291715286E-2</v>
      </c>
      <c r="H48" s="5"/>
      <c r="I48" s="5"/>
      <c r="J48" s="5"/>
      <c r="K48" s="5"/>
      <c r="L48" s="5"/>
      <c r="M48" s="5"/>
    </row>
    <row r="49" spans="1:13" x14ac:dyDescent="0.45">
      <c r="A49" t="s">
        <v>37</v>
      </c>
      <c r="B49">
        <f t="shared" si="0"/>
        <v>512.6</v>
      </c>
      <c r="C49">
        <f t="shared" si="1"/>
        <v>520.6</v>
      </c>
      <c r="D49">
        <f t="shared" si="2"/>
        <v>510</v>
      </c>
      <c r="E49">
        <f t="shared" si="3"/>
        <v>517</v>
      </c>
      <c r="F49" s="5">
        <f t="shared" si="4"/>
        <v>-1.5606710885680842E-2</v>
      </c>
      <c r="G49" s="5">
        <f t="shared" si="5"/>
        <v>-1.3725490196078431E-2</v>
      </c>
      <c r="H49" s="5"/>
      <c r="I49" s="5"/>
      <c r="J49" s="5"/>
      <c r="K49" s="5"/>
      <c r="L49" s="5"/>
      <c r="M49" s="5"/>
    </row>
    <row r="50" spans="1:13" x14ac:dyDescent="0.45">
      <c r="A50" t="s">
        <v>38</v>
      </c>
      <c r="B50">
        <f t="shared" si="0"/>
        <v>315.60000000000002</v>
      </c>
      <c r="C50">
        <f t="shared" si="1"/>
        <v>319</v>
      </c>
      <c r="D50">
        <f t="shared" si="2"/>
        <v>314</v>
      </c>
      <c r="E50">
        <f t="shared" si="3"/>
        <v>318</v>
      </c>
      <c r="F50" s="5">
        <f t="shared" si="4"/>
        <v>-1.0773130544993591E-2</v>
      </c>
      <c r="G50" s="5">
        <f t="shared" si="5"/>
        <v>-1.2738853503184714E-2</v>
      </c>
      <c r="H50" s="5"/>
      <c r="I50" s="5"/>
      <c r="J50" s="5"/>
      <c r="K50" s="5"/>
      <c r="L50" s="5"/>
      <c r="M50" s="5"/>
    </row>
    <row r="51" spans="1:13" x14ac:dyDescent="0.45">
      <c r="A51" t="s">
        <v>39</v>
      </c>
      <c r="B51">
        <f t="shared" si="0"/>
        <v>222.6</v>
      </c>
      <c r="C51">
        <f t="shared" si="1"/>
        <v>225.8</v>
      </c>
      <c r="D51">
        <f t="shared" si="2"/>
        <v>200</v>
      </c>
      <c r="E51">
        <f t="shared" si="3"/>
        <v>208</v>
      </c>
      <c r="F51" s="5">
        <f t="shared" si="4"/>
        <v>-1.4375561545372943E-2</v>
      </c>
      <c r="G51" s="5">
        <f t="shared" si="5"/>
        <v>-0.04</v>
      </c>
      <c r="H51" s="5"/>
      <c r="I51" s="5"/>
      <c r="J51" s="5"/>
      <c r="K51" s="5"/>
      <c r="L51" s="5"/>
      <c r="M51" s="5"/>
    </row>
    <row r="52" spans="1:13" x14ac:dyDescent="0.45">
      <c r="A52" t="s">
        <v>40</v>
      </c>
      <c r="B52">
        <f t="shared" si="0"/>
        <v>17</v>
      </c>
      <c r="C52">
        <f t="shared" si="1"/>
        <v>19</v>
      </c>
      <c r="D52">
        <f t="shared" si="2"/>
        <v>17</v>
      </c>
      <c r="E52">
        <f t="shared" si="3"/>
        <v>19</v>
      </c>
      <c r="F52" s="5">
        <f t="shared" si="4"/>
        <v>-0.11764705882352941</v>
      </c>
      <c r="G52" s="5">
        <f t="shared" si="5"/>
        <v>-0.11764705882352941</v>
      </c>
      <c r="H52" s="5"/>
      <c r="I52" s="5"/>
      <c r="J52" s="5"/>
      <c r="K52" s="5"/>
      <c r="L52" s="5"/>
      <c r="M52" s="5"/>
    </row>
    <row r="53" spans="1:13" x14ac:dyDescent="0.45">
      <c r="A53" t="s">
        <v>41</v>
      </c>
      <c r="B53">
        <f t="shared" si="0"/>
        <v>69.8</v>
      </c>
      <c r="C53">
        <f t="shared" si="1"/>
        <v>71</v>
      </c>
      <c r="D53">
        <f t="shared" si="2"/>
        <v>69</v>
      </c>
      <c r="E53">
        <f t="shared" si="3"/>
        <v>71</v>
      </c>
      <c r="F53" s="5">
        <f t="shared" si="4"/>
        <v>-1.7191977077363939E-2</v>
      </c>
      <c r="G53" s="5">
        <f t="shared" si="5"/>
        <v>-2.8985507246376812E-2</v>
      </c>
      <c r="H53" s="5"/>
      <c r="I53" s="5"/>
      <c r="J53" s="5"/>
      <c r="K53" s="5"/>
      <c r="L53" s="5"/>
      <c r="M53" s="5"/>
    </row>
    <row r="54" spans="1:13" x14ac:dyDescent="0.45">
      <c r="A54" t="s">
        <v>42</v>
      </c>
      <c r="B54">
        <f t="shared" si="0"/>
        <v>172.8</v>
      </c>
      <c r="C54">
        <f t="shared" si="1"/>
        <v>208</v>
      </c>
      <c r="D54">
        <f t="shared" si="2"/>
        <v>172</v>
      </c>
      <c r="E54">
        <f t="shared" si="3"/>
        <v>205</v>
      </c>
      <c r="F54" s="5">
        <f t="shared" si="4"/>
        <v>-0.20370370370370364</v>
      </c>
      <c r="G54" s="5">
        <f t="shared" si="5"/>
        <v>-0.19186046511627908</v>
      </c>
      <c r="H54" s="5"/>
      <c r="I54" s="5"/>
      <c r="J54" s="5"/>
      <c r="K54" s="5"/>
      <c r="L54" s="5"/>
      <c r="M54" s="5"/>
    </row>
    <row r="55" spans="1:13" x14ac:dyDescent="0.45">
      <c r="A55" t="s">
        <v>43</v>
      </c>
      <c r="B55">
        <f t="shared" si="0"/>
        <v>291</v>
      </c>
      <c r="C55">
        <f t="shared" si="1"/>
        <v>307.60000000000002</v>
      </c>
      <c r="D55">
        <f t="shared" si="2"/>
        <v>289</v>
      </c>
      <c r="E55">
        <f t="shared" si="3"/>
        <v>300</v>
      </c>
      <c r="F55" s="5">
        <f t="shared" si="4"/>
        <v>-5.7044673539518975E-2</v>
      </c>
      <c r="G55" s="5">
        <f t="shared" si="5"/>
        <v>-3.8062283737024222E-2</v>
      </c>
      <c r="H55" s="5"/>
      <c r="I55" s="5"/>
      <c r="J55" s="5"/>
      <c r="K55" s="5"/>
      <c r="L55" s="5"/>
      <c r="M55" s="5"/>
    </row>
    <row r="56" spans="1:13" x14ac:dyDescent="0.45">
      <c r="A56" t="s">
        <v>44</v>
      </c>
      <c r="B56">
        <f t="shared" si="0"/>
        <v>26.8</v>
      </c>
      <c r="C56">
        <f t="shared" si="1"/>
        <v>24.6</v>
      </c>
      <c r="D56">
        <f t="shared" si="2"/>
        <v>26</v>
      </c>
      <c r="E56">
        <f t="shared" si="3"/>
        <v>24</v>
      </c>
      <c r="F56" s="5">
        <f t="shared" si="4"/>
        <v>8.2089552238805943E-2</v>
      </c>
      <c r="G56" s="5">
        <f t="shared" si="5"/>
        <v>7.6923076923076927E-2</v>
      </c>
      <c r="H56" s="5"/>
      <c r="I56" s="5"/>
      <c r="J56" s="5"/>
      <c r="K56" s="5"/>
      <c r="L56" s="5"/>
      <c r="M56" s="5"/>
    </row>
    <row r="57" spans="1:13" x14ac:dyDescent="0.45">
      <c r="A57" t="s">
        <v>45</v>
      </c>
      <c r="B57">
        <f t="shared" si="0"/>
        <v>157.19999999999999</v>
      </c>
      <c r="C57">
        <f t="shared" si="1"/>
        <v>167.4</v>
      </c>
      <c r="D57">
        <f t="shared" si="2"/>
        <v>157</v>
      </c>
      <c r="E57">
        <f t="shared" si="3"/>
        <v>165</v>
      </c>
      <c r="F57" s="5">
        <f t="shared" si="4"/>
        <v>-6.4885496183206215E-2</v>
      </c>
      <c r="G57" s="5">
        <f t="shared" si="5"/>
        <v>-5.0955414012738856E-2</v>
      </c>
      <c r="H57" s="5"/>
      <c r="I57" s="5"/>
      <c r="J57" s="5"/>
      <c r="K57" s="5"/>
      <c r="L57" s="5"/>
      <c r="M57" s="5"/>
    </row>
    <row r="58" spans="1:13" x14ac:dyDescent="0.45">
      <c r="A58" t="s">
        <v>46</v>
      </c>
      <c r="B58">
        <f t="shared" si="0"/>
        <v>859.8</v>
      </c>
      <c r="C58">
        <f t="shared" si="1"/>
        <v>937.2</v>
      </c>
      <c r="D58">
        <f t="shared" si="2"/>
        <v>856</v>
      </c>
      <c r="E58">
        <f t="shared" si="3"/>
        <v>934</v>
      </c>
      <c r="F58" s="5">
        <f t="shared" si="4"/>
        <v>-9.0020935101186431E-2</v>
      </c>
      <c r="G58" s="5">
        <f t="shared" si="5"/>
        <v>-9.11214953271028E-2</v>
      </c>
      <c r="H58" s="5"/>
      <c r="I58" s="5"/>
      <c r="J58" s="5"/>
      <c r="K58" s="5"/>
      <c r="L58" s="5"/>
      <c r="M58" s="5"/>
    </row>
    <row r="65" spans="1:4" x14ac:dyDescent="0.45">
      <c r="B65" t="s">
        <v>52</v>
      </c>
      <c r="D65" t="s">
        <v>53</v>
      </c>
    </row>
    <row r="66" spans="1:4" x14ac:dyDescent="0.45">
      <c r="A66" t="s">
        <v>54</v>
      </c>
      <c r="B66">
        <v>2507</v>
      </c>
      <c r="C66">
        <v>5719</v>
      </c>
      <c r="D66">
        <v>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cohort-10K</vt:lpstr>
      <vt:lpstr>ind-10K</vt:lpstr>
      <vt:lpstr>10K-summary</vt:lpstr>
      <vt:lpstr>cohort-1K</vt:lpstr>
      <vt:lpstr>ind-1K</vt:lpstr>
      <vt:lpstr>1K-summary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2019-03-19T15:51:40Z</dcterms:created>
  <dcterms:modified xsi:type="dcterms:W3CDTF">2019-03-27T19:00:31Z</dcterms:modified>
</cp:coreProperties>
</file>