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PLONGTECH\CONG_TY\FORM_IMPORT\"/>
    </mc:Choice>
  </mc:AlternateContent>
  <bookViews>
    <workbookView xWindow="0" yWindow="0" windowWidth="20490" windowHeight="74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M2" i="1"/>
  <c r="K2" i="1"/>
  <c r="J2" i="1"/>
  <c r="I2" i="1"/>
  <c r="H2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AD70" i="1"/>
</calcChain>
</file>

<file path=xl/sharedStrings.xml><?xml version="1.0" encoding="utf-8"?>
<sst xmlns="http://schemas.openxmlformats.org/spreadsheetml/2006/main" count="715" uniqueCount="219">
  <si>
    <t>STT</t>
  </si>
  <si>
    <t>NGAY_CHUAN</t>
  </si>
  <si>
    <t>GIO_DI_MUON</t>
  </si>
  <si>
    <t>TANG_CA_NGAY_THUONG</t>
  </si>
  <si>
    <t>TANG_CA_NGAY_LE</t>
  </si>
  <si>
    <t>SO_LAN_QUEN_CHAM</t>
  </si>
  <si>
    <t>SO_NGAY_NGHI</t>
  </si>
  <si>
    <t>CONG_THUC_TE</t>
  </si>
  <si>
    <t>UNG_LUONG</t>
  </si>
  <si>
    <t>GHI_CHU</t>
  </si>
  <si>
    <t>THANG_CHAM_CONG</t>
  </si>
  <si>
    <t>HL-TECH001</t>
  </si>
  <si>
    <t>HL-SALES001</t>
  </si>
  <si>
    <t>HL-SALES002</t>
  </si>
  <si>
    <t>Lê Quang Đạo</t>
  </si>
  <si>
    <t>HL-SALES003</t>
  </si>
  <si>
    <t>HL-TECH002</t>
  </si>
  <si>
    <t>HL-SALES004</t>
  </si>
  <si>
    <t>HL-IT001</t>
  </si>
  <si>
    <t>HL-PUR001</t>
  </si>
  <si>
    <t>HL-ACC001</t>
  </si>
  <si>
    <t>HL-SALES006</t>
  </si>
  <si>
    <t>HL-WALO001</t>
  </si>
  <si>
    <t>Đặng Thị Thanh Lịch</t>
  </si>
  <si>
    <t>HL-SALES005</t>
  </si>
  <si>
    <t>HL-ACC003</t>
  </si>
  <si>
    <t>HL-ACC002</t>
  </si>
  <si>
    <t>HL-PUR002</t>
  </si>
  <si>
    <t>HL-WALO002</t>
  </si>
  <si>
    <t>HL-SALES007</t>
  </si>
  <si>
    <t>HL-TECH011</t>
  </si>
  <si>
    <t>HL-TECH012</t>
  </si>
  <si>
    <t>HL-TECH006</t>
  </si>
  <si>
    <t>HL-SALES008</t>
  </si>
  <si>
    <t>HL-WALO005</t>
  </si>
  <si>
    <t>HL-TECH013</t>
  </si>
  <si>
    <t>HL-ACC004</t>
  </si>
  <si>
    <t>HL-PUR003</t>
  </si>
  <si>
    <t>HL-SALES014</t>
  </si>
  <si>
    <t>HL-PUR004</t>
  </si>
  <si>
    <t>HL-TECH010</t>
  </si>
  <si>
    <t>Đỗ Hữu Tài</t>
  </si>
  <si>
    <t>HL-TECH009</t>
  </si>
  <si>
    <t>HL-TECH004</t>
  </si>
  <si>
    <t>HL-ACC005</t>
  </si>
  <si>
    <t>HL-SALES013</t>
  </si>
  <si>
    <t>HL-SALES015</t>
  </si>
  <si>
    <t>HL-SALES016</t>
  </si>
  <si>
    <t>HL-TECH008</t>
  </si>
  <si>
    <t>HL-SALES017</t>
  </si>
  <si>
    <t>HL-TECH020</t>
  </si>
  <si>
    <t>HL-SALES010</t>
  </si>
  <si>
    <t>HL-TECH014</t>
  </si>
  <si>
    <t>HL-SALES011</t>
  </si>
  <si>
    <t>HL-SALES012</t>
  </si>
  <si>
    <t>HL-SALES009</t>
  </si>
  <si>
    <t>HL-TECH007</t>
  </si>
  <si>
    <t>HL-TECH005</t>
  </si>
  <si>
    <t>HL-WALO006</t>
  </si>
  <si>
    <t>HL-SALES018</t>
  </si>
  <si>
    <t>HL-TECH003</t>
  </si>
  <si>
    <t>HL-WALO007</t>
  </si>
  <si>
    <t>HL-WALO008</t>
  </si>
  <si>
    <t>HL-WALO009</t>
  </si>
  <si>
    <t>HL-IT002</t>
  </si>
  <si>
    <t>HL-WALO003</t>
  </si>
  <si>
    <t>HL-ACC006</t>
  </si>
  <si>
    <t>HL-TECH015</t>
  </si>
  <si>
    <t>Đỗ Văn Du</t>
  </si>
  <si>
    <t>HL-TECH016</t>
  </si>
  <si>
    <t>HL-TECH017</t>
  </si>
  <si>
    <t>HL-WALO004</t>
  </si>
  <si>
    <t>HL-PUR005</t>
  </si>
  <si>
    <t>HL-IT004</t>
  </si>
  <si>
    <t>Dư Thị Quỳnh</t>
  </si>
  <si>
    <t>HL-TECH018</t>
  </si>
  <si>
    <t>HL-IT003</t>
  </si>
  <si>
    <t>Nguyễn Thị Ngọc Huyền</t>
  </si>
  <si>
    <t>HL-EXPORT01</t>
  </si>
  <si>
    <t>HL-TECH021</t>
  </si>
  <si>
    <t>HL-TECH019</t>
  </si>
  <si>
    <t>HL-SALES019</t>
  </si>
  <si>
    <t>HL-TECH022</t>
  </si>
  <si>
    <t>Nguyễn Huỳnh Anh Trúc</t>
  </si>
  <si>
    <t>HL-WALO010</t>
  </si>
  <si>
    <t>Trương Văn Thái</t>
  </si>
  <si>
    <t>HL-WALO011</t>
  </si>
  <si>
    <t>Phạm Quang Huy</t>
  </si>
  <si>
    <t>USERNAME</t>
  </si>
  <si>
    <t>NGUYỄN HỒNG QUẢNG</t>
  </si>
  <si>
    <t>10,000,000</t>
  </si>
  <si>
    <t>LƯƠNG HOÀNG NGỌC</t>
  </si>
  <si>
    <t>CHU DIỆU HƯƠNG</t>
  </si>
  <si>
    <t>2,000,000</t>
  </si>
  <si>
    <t>VŨ ĐỨC BẮC</t>
  </si>
  <si>
    <t>TRẦN MẠNH TUẤN</t>
  </si>
  <si>
    <t>NGUYỄN MINH TÂN</t>
  </si>
  <si>
    <t>VŨ THỊ HẠNH</t>
  </si>
  <si>
    <t>VŨ THỊ NHÀN</t>
  </si>
  <si>
    <t>15,000,000</t>
  </si>
  <si>
    <t>5,000,000</t>
  </si>
  <si>
    <t>NGUYỄN THỊ TƯƠI</t>
  </si>
  <si>
    <t>NGUYỄN THỊ NHÂM</t>
  </si>
  <si>
    <t>LÊ HUYỀN TRANG</t>
  </si>
  <si>
    <t>NGUYỄN THỊ DUNG</t>
  </si>
  <si>
    <t>VŨ THỊ THẢO</t>
  </si>
  <si>
    <t>ĐỖ HOA TÂM</t>
  </si>
  <si>
    <t>3,000,000</t>
  </si>
  <si>
    <t>ĐẶNG THỊ THU HƯỜNG</t>
  </si>
  <si>
    <t>PHẠM HỒNG QUÂN</t>
  </si>
  <si>
    <t>THÁI VIẾT ĐỨC</t>
  </si>
  <si>
    <t>NGUYỄN ĐỨC TÀI</t>
  </si>
  <si>
    <t>LÊ VĂN TRUNG</t>
  </si>
  <si>
    <t>NGUYỄN MINH ĐỨC</t>
  </si>
  <si>
    <t>HOÀNG MẠNH HÙNG</t>
  </si>
  <si>
    <t>ĐẶNG THỊ THANH NGA</t>
  </si>
  <si>
    <t>TRƯƠNG THỊ XOA</t>
  </si>
  <si>
    <t>NGÔ THỊ HỒNG NHUNG</t>
  </si>
  <si>
    <t>PHẠM THỊ HƯƠNG</t>
  </si>
  <si>
    <t>NGUYỄN DUY HẢI</t>
  </si>
  <si>
    <t>HÀ THỌ HẢI</t>
  </si>
  <si>
    <t>VŨ THỊ PHƯỢNG</t>
  </si>
  <si>
    <t>NGÔ THỊ DẦN</t>
  </si>
  <si>
    <t>NGUYỄN THỊ HƯỜNG</t>
  </si>
  <si>
    <t>3,500,000</t>
  </si>
  <si>
    <t>LÊ VĂN VỮNG</t>
  </si>
  <si>
    <t>VŨ XUÂN CHUNG</t>
  </si>
  <si>
    <t>NGUYỄN THỊ HIỀN</t>
  </si>
  <si>
    <t>NGUYỄN VĂN THÀNH</t>
  </si>
  <si>
    <t>VŨ NGỌC DIỆP</t>
  </si>
  <si>
    <t>ĐẶNG THỊ NINH THANH</t>
  </si>
  <si>
    <t>PHAN THÁI TIỆP</t>
  </si>
  <si>
    <t>NGUYỄN SỸ LỢI</t>
  </si>
  <si>
    <t>ĐỖ VĂN LỰC</t>
  </si>
  <si>
    <t>TRỊNH MINH KHOA</t>
  </si>
  <si>
    <t>TRỊNH AN NINH</t>
  </si>
  <si>
    <t>PHẠM NGỌC TIẾN</t>
  </si>
  <si>
    <t>NGUYỄN TRỌNG HẢI</t>
  </si>
  <si>
    <t>ĐỚI VĂN ĐẶNG</t>
  </si>
  <si>
    <t>VŨ VĂN TRÌNH</t>
  </si>
  <si>
    <t>ĐẶNG VĂN CƯƠNG</t>
  </si>
  <si>
    <t>ĐỖ VĂN DƯƠNG</t>
  </si>
  <si>
    <t>NGUYỄN VĂN TRÃI</t>
  </si>
  <si>
    <t>NGUYỄN THỊ HÒA</t>
  </si>
  <si>
    <t>ĐÀO KIM LỰC</t>
  </si>
  <si>
    <t>TRỊNH THỊ HÀ</t>
  </si>
  <si>
    <t>NGUYỄN THỊ MỪNG</t>
  </si>
  <si>
    <t>NGUYỄN THỊ TRANG</t>
  </si>
  <si>
    <t>NGUYỄN VĂN PHÚC</t>
  </si>
  <si>
    <t>NGUYỄN VĂN ĐỊNH</t>
  </si>
  <si>
    <t>LÊ THANH LỰC</t>
  </si>
  <si>
    <t>LÂM THỊ HiỀN</t>
  </si>
  <si>
    <t>PHẠM VĂN HẬU</t>
  </si>
  <si>
    <t>NGUYỄN THU GIANG</t>
  </si>
  <si>
    <t>LÂM ĐẠI DƯƠNG</t>
  </si>
  <si>
    <t>GIO_VE_SOM</t>
  </si>
  <si>
    <t>FULLNAME</t>
  </si>
  <si>
    <t>01/2017</t>
  </si>
  <si>
    <t>HL-IT005</t>
  </si>
  <si>
    <t>0.50</t>
  </si>
  <si>
    <t>2.42</t>
  </si>
  <si>
    <t>4.70</t>
  </si>
  <si>
    <t>0.73</t>
  </si>
  <si>
    <t>2.37</t>
  </si>
  <si>
    <t>0.38</t>
  </si>
  <si>
    <t>2.28</t>
  </si>
  <si>
    <t>0.17</t>
  </si>
  <si>
    <t>3.43</t>
  </si>
  <si>
    <t>0.75</t>
  </si>
  <si>
    <t>0.18</t>
  </si>
  <si>
    <t>3.10</t>
  </si>
  <si>
    <t>1.32</t>
  </si>
  <si>
    <t>2.40</t>
  </si>
  <si>
    <t>0.05</t>
  </si>
  <si>
    <t>0.32</t>
  </si>
  <si>
    <t>1.35</t>
  </si>
  <si>
    <t>1.52</t>
  </si>
  <si>
    <t>1.15</t>
  </si>
  <si>
    <t>2.02</t>
  </si>
  <si>
    <t>5.17</t>
  </si>
  <si>
    <t>2.83</t>
  </si>
  <si>
    <t>0.08</t>
  </si>
  <si>
    <t>1.55</t>
  </si>
  <si>
    <t>8.20</t>
  </si>
  <si>
    <t>2.80</t>
  </si>
  <si>
    <t>1.72</t>
  </si>
  <si>
    <t>3.17</t>
  </si>
  <si>
    <t>1.97</t>
  </si>
  <si>
    <t>0.57</t>
  </si>
  <si>
    <t>1.93</t>
  </si>
  <si>
    <t>0.30</t>
  </si>
  <si>
    <t>2.25</t>
  </si>
  <si>
    <t>1.63</t>
  </si>
  <si>
    <t>0.48</t>
  </si>
  <si>
    <t>2.33</t>
  </si>
  <si>
    <t>2.38</t>
  </si>
  <si>
    <t>0.97</t>
  </si>
  <si>
    <t>2.93</t>
  </si>
  <si>
    <t>0.10</t>
  </si>
  <si>
    <t>0.92</t>
  </si>
  <si>
    <t>0.43</t>
  </si>
  <si>
    <t>0.65</t>
  </si>
  <si>
    <t>2.08</t>
  </si>
  <si>
    <t>3.45</t>
  </si>
  <si>
    <t>0.28</t>
  </si>
  <si>
    <t>1.30</t>
  </si>
  <si>
    <t>0.95</t>
  </si>
  <si>
    <t>0.03</t>
  </si>
  <si>
    <t>1.65</t>
  </si>
  <si>
    <t>0.07</t>
  </si>
  <si>
    <t>-</t>
  </si>
  <si>
    <t>ứng lương, Tháng 1/2017 công ty chốt bảng chấm công vào ngày 21 và cộng thêm 5 ngày nghỉ Tết theo quy định được hưởng nguyên lương</t>
  </si>
  <si>
    <t>Tháng 1/2017 công ty chốt bảng chấm công vào ngày 21 và cộng thêm 5 ngày nghỉ Tết theo quy định được hưởng nguyên lương</t>
  </si>
  <si>
    <t>Đi làm từ ngày 17/1/2017, Tháng 1/2017 công ty chốt bảng chấm công vào ngày 21 và cộng thêm 5 ngày nghỉ Tết theo quy định được hưởng nguyên lương</t>
  </si>
  <si>
    <t>Vay tín dụng, Tháng 1/2017 công ty chốt bảng chấm công vào ngày 21 và cộng thêm 5 ngày nghỉ Tết theo quy định được hưởng nguyên lương</t>
  </si>
  <si>
    <t>Tạm ứng , Tháng 1/2017 công ty chốt bảng chấm công vào ngày 21 và cộng thêm 5 ngày nghỉ Tết theo quy định được hưởng nguyên lương</t>
  </si>
  <si>
    <t>Thực nghỉ 8b, Tháng 1/2017 công ty chốt bảng chấm công vào ngày 21 và cộng thêm 5 ngày nghỉ Tết theo quy định được hưởng nguyên lương</t>
  </si>
  <si>
    <t>thực nghỉ 6.5b, Tháng 1/2017 công ty chốt bảng chấm công vào ngày 21 và cộng thêm 5 ngày nghỉ Tết theo quy định được hưởng nguyên lương</t>
  </si>
  <si>
    <t>Ứng lương, Tháng 1/2017 công ty chốt bảng chấm công vào ngày 21 và cộng thêm 5 ngày nghỉ Tết theo quy định được hưởng nguyên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</si>
</sst>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i/>
      <sz val="12"/>
      <name val="Times New Roman"/>
      <family val="1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1" fillId="3" borderId="1" xfId="0" applyNumberFormat="1" applyFont="1" applyFill="1" applyBorder="1" applyAlignment="1" applyProtection="1">
      <alignment horizontal="center" vertical="center"/>
    </xf>
    <xf numFmtId="3" fontId="1" fillId="3" borderId="1" xfId="0" applyNumberFormat="1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165" fontId="1" fillId="3" borderId="1" xfId="0" applyNumberFormat="1" applyFont="1" applyFill="1" applyBorder="1" applyAlignment="1" applyProtection="1">
      <alignment horizontal="center" vertical="center" wrapText="1"/>
    </xf>
    <xf numFmtId="2" fontId="1" fillId="3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165" fontId="4" fillId="2" borderId="1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2" fillId="2" borderId="1" xfId="0" applyFont="1" applyFill="1" applyBorder="1" applyProtection="1"/>
    <xf numFmtId="0" fontId="0" fillId="0" borderId="1" xfId="0" applyBorder="1" applyProtection="1"/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horizontal="left" vertical="center"/>
    </xf>
    <xf numFmtId="0" fontId="0" fillId="0" borderId="0" xfId="0" quotePrefix="1"/>
    <xf numFmtId="3" fontId="2" fillId="2" borderId="1" xfId="0" applyNumberFormat="1" applyFont="1" applyFill="1" applyBorder="1" applyAlignment="1" applyProtection="1">
      <alignment horizontal="right" vertical="center"/>
      <protection locked="0"/>
    </xf>
    <xf numFmtId="165" fontId="3" fillId="2" borderId="1" xfId="0" applyNumberFormat="1" applyFont="1" applyFill="1" applyBorder="1" applyAlignment="1" applyProtection="1">
      <alignment horizontal="right" vertical="center"/>
      <protection locked="0"/>
    </xf>
    <xf numFmtId="3" fontId="8" fillId="3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abSelected="1" topLeftCell="P1" workbookViewId="0">
      <selection activeCell="AF2" sqref="AF2"/>
    </sheetView>
  </sheetViews>
  <sheetFormatPr defaultRowHeight="15" x14ac:dyDescent="0.25"/>
  <cols>
    <col min="1" max="1" width="8.42578125" customWidth="1"/>
    <col min="2" max="3" width="26.42578125" customWidth="1"/>
    <col min="4" max="5" width="21.28515625" customWidth="1"/>
    <col min="6" max="6" width="26.42578125" customWidth="1"/>
    <col min="7" max="7" width="36" customWidth="1"/>
    <col min="8" max="14" width="26.42578125" customWidth="1"/>
    <col min="20" max="20" width="6" customWidth="1"/>
    <col min="21" max="22" width="20.7109375" customWidth="1"/>
    <col min="31" max="31" width="11.5703125" customWidth="1"/>
  </cols>
  <sheetData>
    <row r="1" spans="1:33" ht="57" x14ac:dyDescent="0.25">
      <c r="A1" s="1" t="s">
        <v>0</v>
      </c>
      <c r="B1" s="1" t="s">
        <v>156</v>
      </c>
      <c r="C1" s="1" t="s">
        <v>88</v>
      </c>
      <c r="D1" s="2" t="s">
        <v>1</v>
      </c>
      <c r="E1" s="3" t="s">
        <v>2</v>
      </c>
      <c r="F1" s="3" t="s">
        <v>155</v>
      </c>
      <c r="G1" s="4" t="s">
        <v>3</v>
      </c>
      <c r="H1" s="5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3" t="s">
        <v>9</v>
      </c>
      <c r="N1" s="3" t="s">
        <v>10</v>
      </c>
      <c r="T1" s="1" t="s">
        <v>0</v>
      </c>
      <c r="U1" s="1" t="s">
        <v>156</v>
      </c>
      <c r="V1" s="1" t="s">
        <v>88</v>
      </c>
      <c r="W1" s="2" t="s">
        <v>1</v>
      </c>
      <c r="X1" s="3" t="s">
        <v>2</v>
      </c>
      <c r="Y1" s="3" t="s">
        <v>155</v>
      </c>
      <c r="Z1" s="4" t="s">
        <v>3</v>
      </c>
      <c r="AA1" s="5" t="s">
        <v>4</v>
      </c>
      <c r="AB1" s="4" t="s">
        <v>5</v>
      </c>
      <c r="AC1" s="4" t="s">
        <v>6</v>
      </c>
      <c r="AD1" s="4" t="s">
        <v>7</v>
      </c>
      <c r="AE1" s="22" t="s">
        <v>8</v>
      </c>
      <c r="AF1" s="3" t="s">
        <v>9</v>
      </c>
      <c r="AG1" s="3" t="s">
        <v>10</v>
      </c>
    </row>
    <row r="2" spans="1:33" x14ac:dyDescent="0.25">
      <c r="A2">
        <v>1</v>
      </c>
      <c r="B2" s="14" t="s">
        <v>89</v>
      </c>
      <c r="C2" s="13" t="s">
        <v>11</v>
      </c>
      <c r="D2" t="str">
        <f>IF(VLOOKUP($C2,$V$2:$AG$70,2,0)&lt;&gt;0,TEXT(VLOOKUP($C2,$V$2:$AG$70,2,0),"###,###,##0.00"),"-")</f>
        <v>23.00</v>
      </c>
      <c r="E2" t="str">
        <f>IF(VLOOKUP($C2,$V$2:$AG$70,3,0)&lt;&gt;0,TEXT(VLOOKUP($C2,$V$2:$AG$70,3,0),"###,###,##0.00"),"-")</f>
        <v>-</v>
      </c>
      <c r="F2" t="str">
        <f>IF(VLOOKUP($C2,$V$2:$AG$70,4,0)&lt;&gt;0,TEXT(VLOOKUP($C2,$V$2:$AG$70,4,0),"###,###,##0.00"),"-")</f>
        <v>-</v>
      </c>
      <c r="G2" t="str">
        <f>IF(VLOOKUP($C2,$V$2:$AG$70,5,0)&lt;&gt;0,TEXT(VLOOKUP($C2,$V$2:$AG$70,5,0),"###,###,##0.00"),"-")</f>
        <v>-</v>
      </c>
      <c r="H2" t="str">
        <f>IF(VLOOKUP($C2,$V$2:$AG$70,6,0)&lt;&gt;0,TEXT(VLOOKUP($C2,$V$2:$AG$70,6,0),"###,###,##0.00"),"-")</f>
        <v>-</v>
      </c>
      <c r="I2" t="str">
        <f>IF(VLOOKUP($C2,$V$2:$AG$70,7,0)&lt;&gt;0,TEXT(VLOOKUP($C2,$V$2:$AG$70,7,0),"###,###,##0.00"),"-")</f>
        <v>-</v>
      </c>
      <c r="J2" t="str">
        <f>IF(VLOOKUP($C2,$V$2:$AG$70,8,0)&lt;&gt;0,TEXT(VLOOKUP($C2,$V$2:$AG$70,8,0),"###,###,##0.00"),"-")</f>
        <v>-</v>
      </c>
      <c r="K2" t="str">
        <f>IF(VLOOKUP($C2,$V$2:$AG$70,9,0)&lt;&gt;0,TEXT(VLOOKUP($C2,$V$2:$AG$70,9,0),"###,###,##0.00"),"-")</f>
        <v>23.00</v>
      </c>
      <c r="L2" t="str">
        <f>IF(VLOOKUP($C2,$V$2:$AG$70,10,0)&lt;&gt;0,TEXT(VLOOKUP($C2,$V$2:$AG$70,10,0),"###,###,##0.00"),"-")</f>
        <v>10,000,000.00</v>
      </c>
      <c r="M2" t="str">
        <f>IF(VLOOKUP($C2,$V$2:$AG$70,11,0)&lt;&gt;0,TEXT(VLOOKUP($C2,$V$2:$AG$70,11,0),"###,###,##0.00"),"-")</f>
        <v>ứng lương, Tháng 1/2017 công ty chốt bảng chấm công vào ngày 21 và cộng thêm 5 ngày nghỉ Tết theo quy định được hưởng nguyên lương</v>
      </c>
      <c r="N2" s="19" t="s">
        <v>157</v>
      </c>
      <c r="T2">
        <v>1</v>
      </c>
      <c r="U2" s="14" t="s">
        <v>89</v>
      </c>
      <c r="V2" s="13" t="s">
        <v>11</v>
      </c>
      <c r="W2">
        <v>23</v>
      </c>
      <c r="X2" s="19" t="s">
        <v>210</v>
      </c>
      <c r="Y2" s="19" t="s">
        <v>210</v>
      </c>
      <c r="Z2">
        <v>0</v>
      </c>
      <c r="AA2">
        <v>0</v>
      </c>
      <c r="AB2">
        <v>0</v>
      </c>
      <c r="AC2">
        <v>0</v>
      </c>
      <c r="AD2">
        <v>23</v>
      </c>
      <c r="AE2" t="s">
        <v>90</v>
      </c>
      <c r="AF2" t="s">
        <v>211</v>
      </c>
      <c r="AG2" s="19" t="s">
        <v>157</v>
      </c>
    </row>
    <row r="3" spans="1:33" x14ac:dyDescent="0.25">
      <c r="A3">
        <v>2</v>
      </c>
      <c r="B3" s="14" t="s">
        <v>91</v>
      </c>
      <c r="C3" s="13" t="s">
        <v>12</v>
      </c>
      <c r="D3" t="str">
        <f t="shared" ref="D3:D66" si="0">IF(VLOOKUP($C3,$V$2:$AG$70,2,0)&lt;&gt;0,TEXT(VLOOKUP($C3,$V$2:$AG$70,2,0),"###,###,##0.00"),"-")</f>
        <v>23.00</v>
      </c>
      <c r="E3" t="str">
        <f t="shared" ref="E3:E66" si="1">IF(VLOOKUP($C3,$V$2:$AG$70,3,0)&lt;&gt;0,TEXT(VLOOKUP($C3,$V$2:$AG$70,3,0),"###,###,##0.00"),"-")</f>
        <v>-</v>
      </c>
      <c r="F3" t="str">
        <f t="shared" ref="F3:F66" si="2">IF(VLOOKUP($C3,$V$2:$AG$70,4,0)&lt;&gt;0,TEXT(VLOOKUP($C3,$V$2:$AG$70,4,0),"###,###,##0.00"),"-")</f>
        <v>-</v>
      </c>
      <c r="G3" t="str">
        <f t="shared" ref="G3:G66" si="3">IF(VLOOKUP($C3,$V$2:$AG$70,5,0)&lt;&gt;0,TEXT(VLOOKUP($C3,$V$2:$AG$70,5,0),"###,###,##0.00"),"-")</f>
        <v>-</v>
      </c>
      <c r="H3" t="str">
        <f t="shared" ref="H3:H66" si="4">IF(VLOOKUP($C3,$V$2:$AG$70,6,0)&lt;&gt;0,TEXT(VLOOKUP($C3,$V$2:$AG$70,6,0),"###,###,##0.00"),"-")</f>
        <v>-</v>
      </c>
      <c r="I3" t="str">
        <f t="shared" ref="I3:I66" si="5">IF(VLOOKUP($C3,$V$2:$AG$70,7,0)&lt;&gt;0,TEXT(VLOOKUP($C3,$V$2:$AG$70,7,0),"###,###,##0.00"),"-")</f>
        <v>-</v>
      </c>
      <c r="J3" t="str">
        <f t="shared" ref="J3:J66" si="6">IF(VLOOKUP($C3,$V$2:$AG$70,8,0)&lt;&gt;0,TEXT(VLOOKUP($C3,$V$2:$AG$70,8,0),"###,###,##0.00"),"-")</f>
        <v>-</v>
      </c>
      <c r="K3" t="str">
        <f t="shared" ref="K3:K66" si="7">IF(VLOOKUP($C3,$V$2:$AG$70,9,0)&lt;&gt;0,TEXT(VLOOKUP($C3,$V$2:$AG$70,9,0),"###,###,##0.00"),"-")</f>
        <v>23.00</v>
      </c>
      <c r="L3" t="str">
        <f t="shared" ref="L3:L66" si="8">IF(VLOOKUP($C3,$V$2:$AG$70,10,0)&lt;&gt;0,TEXT(VLOOKUP($C3,$V$2:$AG$70,10,0),"###,###,##0.00"),"-")</f>
        <v>-</v>
      </c>
      <c r="M3" t="str">
        <f t="shared" ref="M3:M66" si="9">IF(VLOOKUP($C3,$V$2:$AG$70,11,0)&lt;&gt;0,TEXT(VLOOKUP($C3,$V$2:$AG$70,11,0),"###,###,##0.00"),"-")</f>
        <v>Tháng 1/2017 công ty chốt bảng chấm công vào ngày 21 và cộng thêm 5 ngày nghỉ Tết theo quy định được hưởng nguyên lương</v>
      </c>
      <c r="N3" s="19" t="s">
        <v>157</v>
      </c>
      <c r="T3">
        <v>2</v>
      </c>
      <c r="U3" s="14" t="s">
        <v>91</v>
      </c>
      <c r="V3" s="13" t="s">
        <v>12</v>
      </c>
      <c r="W3">
        <v>23</v>
      </c>
      <c r="X3" s="19" t="s">
        <v>210</v>
      </c>
      <c r="Y3" s="19" t="s">
        <v>210</v>
      </c>
      <c r="Z3">
        <v>0</v>
      </c>
      <c r="AA3">
        <v>0</v>
      </c>
      <c r="AB3">
        <v>0</v>
      </c>
      <c r="AC3">
        <v>0</v>
      </c>
      <c r="AD3">
        <v>23</v>
      </c>
      <c r="AE3">
        <v>0</v>
      </c>
      <c r="AF3" t="s">
        <v>212</v>
      </c>
      <c r="AG3" s="19" t="s">
        <v>157</v>
      </c>
    </row>
    <row r="4" spans="1:33" x14ac:dyDescent="0.25">
      <c r="A4">
        <v>3</v>
      </c>
      <c r="B4" s="15" t="s">
        <v>92</v>
      </c>
      <c r="C4" s="13" t="s">
        <v>13</v>
      </c>
      <c r="D4" t="str">
        <f t="shared" si="0"/>
        <v>23.00</v>
      </c>
      <c r="E4" t="str">
        <f t="shared" si="1"/>
        <v>0.50</v>
      </c>
      <c r="F4" t="str">
        <f t="shared" si="2"/>
        <v>0.10</v>
      </c>
      <c r="G4" t="str">
        <f t="shared" si="3"/>
        <v>-</v>
      </c>
      <c r="H4" t="str">
        <f t="shared" si="4"/>
        <v>-</v>
      </c>
      <c r="I4" t="str">
        <f t="shared" si="5"/>
        <v>-</v>
      </c>
      <c r="J4" t="str">
        <f t="shared" si="6"/>
        <v>-</v>
      </c>
      <c r="K4" t="str">
        <f t="shared" si="7"/>
        <v>23.00</v>
      </c>
      <c r="L4" t="str">
        <f t="shared" si="8"/>
        <v>-</v>
      </c>
      <c r="M4" t="str">
        <f t="shared" si="9"/>
        <v>Tháng 1/2017 công ty chốt bảng chấm công vào ngày 21 và cộng thêm 5 ngày nghỉ Tết theo quy định được hưởng nguyên lương</v>
      </c>
      <c r="N4" s="19" t="s">
        <v>157</v>
      </c>
      <c r="T4">
        <v>3</v>
      </c>
      <c r="U4" s="15" t="s">
        <v>92</v>
      </c>
      <c r="V4" s="13" t="s">
        <v>13</v>
      </c>
      <c r="W4">
        <v>23</v>
      </c>
      <c r="X4" t="s">
        <v>159</v>
      </c>
      <c r="Y4" t="s">
        <v>198</v>
      </c>
      <c r="Z4">
        <v>0</v>
      </c>
      <c r="AA4">
        <v>0</v>
      </c>
      <c r="AB4">
        <v>0</v>
      </c>
      <c r="AC4">
        <v>0</v>
      </c>
      <c r="AD4">
        <v>23</v>
      </c>
      <c r="AE4">
        <v>0</v>
      </c>
      <c r="AF4" t="s">
        <v>212</v>
      </c>
      <c r="AG4" s="19" t="s">
        <v>157</v>
      </c>
    </row>
    <row r="5" spans="1:33" x14ac:dyDescent="0.25">
      <c r="A5">
        <v>4</v>
      </c>
      <c r="B5" s="15" t="s">
        <v>14</v>
      </c>
      <c r="C5" s="13" t="s">
        <v>15</v>
      </c>
      <c r="D5" t="str">
        <f t="shared" si="0"/>
        <v>23.00</v>
      </c>
      <c r="E5" t="str">
        <f t="shared" si="1"/>
        <v>-</v>
      </c>
      <c r="F5" t="str">
        <f t="shared" si="2"/>
        <v>-</v>
      </c>
      <c r="G5" t="str">
        <f t="shared" si="3"/>
        <v>-</v>
      </c>
      <c r="H5" t="str">
        <f t="shared" si="4"/>
        <v>-</v>
      </c>
      <c r="I5" t="str">
        <f t="shared" si="5"/>
        <v>-</v>
      </c>
      <c r="J5" t="str">
        <f t="shared" si="6"/>
        <v>-</v>
      </c>
      <c r="K5" t="str">
        <f t="shared" si="7"/>
        <v>23.00</v>
      </c>
      <c r="L5" t="str">
        <f t="shared" si="8"/>
        <v>-</v>
      </c>
      <c r="M5" t="str">
        <f t="shared" si="9"/>
        <v>Tháng 1/2017 công ty chốt bảng chấm công vào ngày 21 và cộng thêm 5 ngày nghỉ Tết theo quy định được hưởng nguyên lương</v>
      </c>
      <c r="N5" s="19" t="s">
        <v>157</v>
      </c>
      <c r="T5">
        <v>4</v>
      </c>
      <c r="U5" s="15" t="s">
        <v>14</v>
      </c>
      <c r="V5" s="13" t="s">
        <v>15</v>
      </c>
      <c r="W5">
        <v>23</v>
      </c>
      <c r="X5" s="19" t="s">
        <v>210</v>
      </c>
      <c r="Y5" s="19" t="s">
        <v>210</v>
      </c>
      <c r="Z5">
        <v>0</v>
      </c>
      <c r="AA5">
        <v>0</v>
      </c>
      <c r="AB5">
        <v>0</v>
      </c>
      <c r="AC5">
        <v>0</v>
      </c>
      <c r="AD5">
        <v>23</v>
      </c>
      <c r="AE5">
        <v>0</v>
      </c>
      <c r="AF5" t="s">
        <v>212</v>
      </c>
      <c r="AG5" s="19" t="s">
        <v>157</v>
      </c>
    </row>
    <row r="6" spans="1:33" x14ac:dyDescent="0.25">
      <c r="A6">
        <v>5</v>
      </c>
      <c r="B6" s="15" t="s">
        <v>94</v>
      </c>
      <c r="C6" s="13" t="s">
        <v>16</v>
      </c>
      <c r="D6" t="str">
        <f t="shared" si="0"/>
        <v>23.00</v>
      </c>
      <c r="E6" t="str">
        <f t="shared" si="1"/>
        <v>-</v>
      </c>
      <c r="F6" t="str">
        <f t="shared" si="2"/>
        <v>-</v>
      </c>
      <c r="G6" t="str">
        <f t="shared" si="3"/>
        <v>-</v>
      </c>
      <c r="H6" t="str">
        <f t="shared" si="4"/>
        <v>-</v>
      </c>
      <c r="I6" t="str">
        <f t="shared" si="5"/>
        <v>-</v>
      </c>
      <c r="J6" t="str">
        <f t="shared" si="6"/>
        <v>-</v>
      </c>
      <c r="K6" t="str">
        <f t="shared" si="7"/>
        <v>23.00</v>
      </c>
      <c r="L6" t="str">
        <f t="shared" si="8"/>
        <v>-</v>
      </c>
      <c r="M6" t="str">
        <f t="shared" si="9"/>
        <v>Tháng 1/2017 công ty chốt bảng chấm công vào ngày 21 và cộng thêm 5 ngày nghỉ Tết theo quy định được hưởng nguyên lương</v>
      </c>
      <c r="N6" s="19" t="s">
        <v>157</v>
      </c>
      <c r="T6">
        <v>5</v>
      </c>
      <c r="U6" s="15" t="s">
        <v>94</v>
      </c>
      <c r="V6" s="13" t="s">
        <v>16</v>
      </c>
      <c r="W6">
        <v>23</v>
      </c>
      <c r="X6" s="19" t="s">
        <v>210</v>
      </c>
      <c r="Y6" s="19" t="s">
        <v>210</v>
      </c>
      <c r="Z6">
        <v>0</v>
      </c>
      <c r="AA6">
        <v>0</v>
      </c>
      <c r="AB6">
        <v>0</v>
      </c>
      <c r="AC6">
        <v>0</v>
      </c>
      <c r="AD6">
        <v>23</v>
      </c>
      <c r="AE6">
        <v>0</v>
      </c>
      <c r="AF6" t="s">
        <v>212</v>
      </c>
      <c r="AG6" s="19" t="s">
        <v>157</v>
      </c>
    </row>
    <row r="7" spans="1:33" x14ac:dyDescent="0.25">
      <c r="A7">
        <v>6</v>
      </c>
      <c r="B7" s="16" t="s">
        <v>95</v>
      </c>
      <c r="C7" s="6" t="s">
        <v>17</v>
      </c>
      <c r="D7" t="str">
        <f t="shared" si="0"/>
        <v>23.00</v>
      </c>
      <c r="E7" t="str">
        <f t="shared" si="1"/>
        <v>2.42</v>
      </c>
      <c r="F7" t="str">
        <f t="shared" si="2"/>
        <v>0.08</v>
      </c>
      <c r="G7" t="str">
        <f t="shared" si="3"/>
        <v>-</v>
      </c>
      <c r="H7" t="str">
        <f t="shared" si="4"/>
        <v>-</v>
      </c>
      <c r="I7" t="str">
        <f t="shared" si="5"/>
        <v>1.00</v>
      </c>
      <c r="J7" t="str">
        <f t="shared" si="6"/>
        <v>-</v>
      </c>
      <c r="K7" t="str">
        <f t="shared" si="7"/>
        <v>23.00</v>
      </c>
      <c r="L7" t="str">
        <f t="shared" si="8"/>
        <v>-</v>
      </c>
      <c r="M7" t="str">
        <f t="shared" si="9"/>
        <v>Tháng 1/2017 công ty chốt bảng chấm công vào ngày 21 và cộng thêm 5 ngày nghỉ Tết theo quy định được hưởng nguyên lương</v>
      </c>
      <c r="N7" s="19" t="s">
        <v>157</v>
      </c>
      <c r="T7">
        <v>6</v>
      </c>
      <c r="U7" s="16" t="s">
        <v>95</v>
      </c>
      <c r="V7" s="6" t="s">
        <v>17</v>
      </c>
      <c r="W7">
        <v>23</v>
      </c>
      <c r="X7" t="s">
        <v>160</v>
      </c>
      <c r="Y7" t="s">
        <v>181</v>
      </c>
      <c r="Z7">
        <v>0</v>
      </c>
      <c r="AA7">
        <v>0</v>
      </c>
      <c r="AB7">
        <v>1</v>
      </c>
      <c r="AC7">
        <v>0</v>
      </c>
      <c r="AD7">
        <v>23</v>
      </c>
      <c r="AE7">
        <v>0</v>
      </c>
      <c r="AF7" t="s">
        <v>212</v>
      </c>
      <c r="AG7" s="19" t="s">
        <v>157</v>
      </c>
    </row>
    <row r="8" spans="1:33" x14ac:dyDescent="0.25">
      <c r="A8">
        <v>7</v>
      </c>
      <c r="B8" s="16" t="s">
        <v>96</v>
      </c>
      <c r="C8" s="6" t="s">
        <v>18</v>
      </c>
      <c r="D8" t="str">
        <f t="shared" si="0"/>
        <v>23.00</v>
      </c>
      <c r="E8" t="str">
        <f t="shared" si="1"/>
        <v>4.70</v>
      </c>
      <c r="F8" t="str">
        <f t="shared" si="2"/>
        <v>-</v>
      </c>
      <c r="G8" t="str">
        <f t="shared" si="3"/>
        <v>-</v>
      </c>
      <c r="H8" t="str">
        <f t="shared" si="4"/>
        <v>-</v>
      </c>
      <c r="I8" t="str">
        <f t="shared" si="5"/>
        <v>-</v>
      </c>
      <c r="J8" t="str">
        <f t="shared" si="6"/>
        <v>-</v>
      </c>
      <c r="K8" t="str">
        <f t="shared" si="7"/>
        <v>23.00</v>
      </c>
      <c r="L8" t="str">
        <f t="shared" si="8"/>
        <v>2,000,000.00</v>
      </c>
      <c r="M8" t="str">
        <f t="shared" si="9"/>
        <v>Vay tín dụng, Tháng 1/2017 công ty chốt bảng chấm công vào ngày 21 và cộng thêm 5 ngày nghỉ Tết theo quy định được hưởng nguyên lương</v>
      </c>
      <c r="N8" s="19" t="s">
        <v>157</v>
      </c>
      <c r="T8">
        <v>7</v>
      </c>
      <c r="U8" s="16" t="s">
        <v>96</v>
      </c>
      <c r="V8" s="6" t="s">
        <v>18</v>
      </c>
      <c r="W8">
        <v>23</v>
      </c>
      <c r="X8" t="s">
        <v>161</v>
      </c>
      <c r="Y8" s="19" t="s">
        <v>210</v>
      </c>
      <c r="Z8">
        <v>0</v>
      </c>
      <c r="AA8">
        <v>0</v>
      </c>
      <c r="AB8">
        <v>0</v>
      </c>
      <c r="AC8">
        <v>0</v>
      </c>
      <c r="AD8">
        <v>23</v>
      </c>
      <c r="AE8" t="s">
        <v>93</v>
      </c>
      <c r="AF8" t="s">
        <v>214</v>
      </c>
      <c r="AG8" s="19" t="s">
        <v>157</v>
      </c>
    </row>
    <row r="9" spans="1:33" x14ac:dyDescent="0.25">
      <c r="A9">
        <v>8</v>
      </c>
      <c r="B9" s="16" t="s">
        <v>97</v>
      </c>
      <c r="C9" s="6" t="s">
        <v>19</v>
      </c>
      <c r="D9" t="str">
        <f t="shared" si="0"/>
        <v>23.00</v>
      </c>
      <c r="E9" t="str">
        <f t="shared" si="1"/>
        <v>0.73</v>
      </c>
      <c r="F9" t="str">
        <f t="shared" si="2"/>
        <v>-</v>
      </c>
      <c r="G9" t="str">
        <f t="shared" si="3"/>
        <v>-</v>
      </c>
      <c r="H9" t="str">
        <f t="shared" si="4"/>
        <v>-</v>
      </c>
      <c r="I9" t="str">
        <f t="shared" si="5"/>
        <v>-</v>
      </c>
      <c r="J9" t="str">
        <f t="shared" si="6"/>
        <v>-</v>
      </c>
      <c r="K9" t="str">
        <f t="shared" si="7"/>
        <v>23.00</v>
      </c>
      <c r="L9" t="str">
        <f t="shared" si="8"/>
        <v>-</v>
      </c>
      <c r="M9" t="str">
        <f t="shared" si="9"/>
        <v>Tháng 1/2017 công ty chốt bảng chấm công vào ngày 21 và cộng thêm 5 ngày nghỉ Tết theo quy định được hưởng nguyên lương</v>
      </c>
      <c r="N9" s="19" t="s">
        <v>157</v>
      </c>
      <c r="T9">
        <v>8</v>
      </c>
      <c r="U9" s="16" t="s">
        <v>97</v>
      </c>
      <c r="V9" s="6" t="s">
        <v>19</v>
      </c>
      <c r="W9">
        <v>23</v>
      </c>
      <c r="X9" t="s">
        <v>162</v>
      </c>
      <c r="Y9" s="19" t="s">
        <v>210</v>
      </c>
      <c r="Z9">
        <v>0</v>
      </c>
      <c r="AA9">
        <v>0</v>
      </c>
      <c r="AB9">
        <v>0</v>
      </c>
      <c r="AC9">
        <v>0</v>
      </c>
      <c r="AD9">
        <v>23</v>
      </c>
      <c r="AE9" s="19" t="s">
        <v>210</v>
      </c>
      <c r="AF9" t="s">
        <v>212</v>
      </c>
      <c r="AG9" s="19" t="s">
        <v>157</v>
      </c>
    </row>
    <row r="10" spans="1:33" x14ac:dyDescent="0.25">
      <c r="A10">
        <v>9</v>
      </c>
      <c r="B10" s="16" t="s">
        <v>98</v>
      </c>
      <c r="C10" s="6" t="s">
        <v>20</v>
      </c>
      <c r="D10" t="str">
        <f t="shared" si="0"/>
        <v>-</v>
      </c>
      <c r="E10" t="str">
        <f t="shared" si="1"/>
        <v>-</v>
      </c>
      <c r="F10" t="str">
        <f t="shared" si="2"/>
        <v>-</v>
      </c>
      <c r="G10" t="str">
        <f t="shared" si="3"/>
        <v>-</v>
      </c>
      <c r="H10" t="str">
        <f t="shared" si="4"/>
        <v>-</v>
      </c>
      <c r="I10" t="str">
        <f t="shared" si="5"/>
        <v>-</v>
      </c>
      <c r="J10" t="str">
        <f t="shared" si="6"/>
        <v>-</v>
      </c>
      <c r="K10" t="str">
        <f t="shared" si="7"/>
        <v>-</v>
      </c>
      <c r="L10" t="str">
        <f t="shared" si="8"/>
        <v>-</v>
      </c>
      <c r="M10" t="str">
        <f t="shared" si="9"/>
        <v>Tháng 1/2017 công ty chốt bảng chấm công vào ngày 21 và cộng thêm 5 ngày nghỉ Tết theo quy định được hưởng nguyên lương</v>
      </c>
      <c r="N10" s="19" t="s">
        <v>157</v>
      </c>
      <c r="T10">
        <v>9</v>
      </c>
      <c r="U10" s="16" t="s">
        <v>98</v>
      </c>
      <c r="V10" s="6" t="s">
        <v>20</v>
      </c>
      <c r="W10" s="19" t="s">
        <v>210</v>
      </c>
      <c r="X10" s="19" t="s">
        <v>210</v>
      </c>
      <c r="Y10" s="19" t="s">
        <v>210</v>
      </c>
      <c r="Z10">
        <v>0</v>
      </c>
      <c r="AA10">
        <v>0</v>
      </c>
      <c r="AB10">
        <v>0</v>
      </c>
      <c r="AC10">
        <v>0</v>
      </c>
      <c r="AD10">
        <v>0</v>
      </c>
      <c r="AE10" s="19" t="s">
        <v>210</v>
      </c>
      <c r="AF10" t="s">
        <v>212</v>
      </c>
      <c r="AG10" s="19" t="s">
        <v>157</v>
      </c>
    </row>
    <row r="11" spans="1:33" x14ac:dyDescent="0.25">
      <c r="A11">
        <v>10</v>
      </c>
      <c r="B11" s="16" t="s">
        <v>101</v>
      </c>
      <c r="C11" s="6" t="s">
        <v>21</v>
      </c>
      <c r="D11" t="str">
        <f t="shared" si="0"/>
        <v>23.00</v>
      </c>
      <c r="E11" t="str">
        <f t="shared" si="1"/>
        <v>2.37</v>
      </c>
      <c r="F11" t="str">
        <f t="shared" si="2"/>
        <v>0.92</v>
      </c>
      <c r="G11" t="str">
        <f t="shared" si="3"/>
        <v>-</v>
      </c>
      <c r="H11" t="str">
        <f t="shared" si="4"/>
        <v>-</v>
      </c>
      <c r="I11" t="str">
        <f t="shared" si="5"/>
        <v>4.00</v>
      </c>
      <c r="J11" t="str">
        <f t="shared" si="6"/>
        <v>-</v>
      </c>
      <c r="K11" t="str">
        <f t="shared" si="7"/>
        <v>23.00</v>
      </c>
      <c r="L11" t="str">
        <f t="shared" si="8"/>
        <v>-</v>
      </c>
      <c r="M11" t="str">
        <f t="shared" si="9"/>
        <v>Tháng 1/2017 công ty chốt bảng chấm công vào ngày 21 và cộng thêm 5 ngày nghỉ Tết theo quy định được hưởng nguyên lương</v>
      </c>
      <c r="N11" s="19" t="s">
        <v>157</v>
      </c>
      <c r="T11">
        <v>10</v>
      </c>
      <c r="U11" s="16" t="s">
        <v>101</v>
      </c>
      <c r="V11" s="6" t="s">
        <v>21</v>
      </c>
      <c r="W11">
        <v>23</v>
      </c>
      <c r="X11" t="s">
        <v>163</v>
      </c>
      <c r="Y11" t="s">
        <v>199</v>
      </c>
      <c r="Z11">
        <v>0</v>
      </c>
      <c r="AA11">
        <v>0</v>
      </c>
      <c r="AB11">
        <v>4</v>
      </c>
      <c r="AC11">
        <v>0</v>
      </c>
      <c r="AD11">
        <v>23</v>
      </c>
      <c r="AE11" s="19" t="s">
        <v>210</v>
      </c>
      <c r="AF11" t="s">
        <v>212</v>
      </c>
      <c r="AG11" s="19" t="s">
        <v>157</v>
      </c>
    </row>
    <row r="12" spans="1:33" x14ac:dyDescent="0.25">
      <c r="A12">
        <v>11</v>
      </c>
      <c r="B12" s="16" t="s">
        <v>102</v>
      </c>
      <c r="C12" s="6" t="s">
        <v>22</v>
      </c>
      <c r="D12" t="str">
        <f t="shared" si="0"/>
        <v>23.00</v>
      </c>
      <c r="E12" t="str">
        <f t="shared" si="1"/>
        <v>0.38</v>
      </c>
      <c r="F12" t="str">
        <f t="shared" si="2"/>
        <v>-</v>
      </c>
      <c r="G12" t="str">
        <f t="shared" si="3"/>
        <v>8.00</v>
      </c>
      <c r="H12" t="str">
        <f t="shared" si="4"/>
        <v>-</v>
      </c>
      <c r="I12" t="str">
        <f t="shared" si="5"/>
        <v>-</v>
      </c>
      <c r="J12" t="str">
        <f t="shared" si="6"/>
        <v>-</v>
      </c>
      <c r="K12" t="str">
        <f t="shared" si="7"/>
        <v>23.00</v>
      </c>
      <c r="L12" t="str">
        <f t="shared" si="8"/>
        <v>-</v>
      </c>
      <c r="M12" t="str">
        <f t="shared" si="9"/>
        <v>Tháng 1/2017 công ty chốt bảng chấm công vào ngày 21 và cộng thêm 5 ngày nghỉ Tết theo quy định được hưởng nguyên lương</v>
      </c>
      <c r="N12" s="19" t="s">
        <v>157</v>
      </c>
      <c r="T12">
        <v>11</v>
      </c>
      <c r="U12" s="16" t="s">
        <v>102</v>
      </c>
      <c r="V12" s="6" t="s">
        <v>22</v>
      </c>
      <c r="W12">
        <v>23</v>
      </c>
      <c r="X12" t="s">
        <v>164</v>
      </c>
      <c r="Y12" s="19" t="s">
        <v>210</v>
      </c>
      <c r="Z12">
        <v>8</v>
      </c>
      <c r="AA12">
        <v>0</v>
      </c>
      <c r="AB12">
        <v>0</v>
      </c>
      <c r="AC12">
        <v>0</v>
      </c>
      <c r="AD12">
        <v>23</v>
      </c>
      <c r="AE12" s="19" t="s">
        <v>210</v>
      </c>
      <c r="AF12" t="s">
        <v>212</v>
      </c>
      <c r="AG12" s="19" t="s">
        <v>157</v>
      </c>
    </row>
    <row r="13" spans="1:33" x14ac:dyDescent="0.25">
      <c r="A13">
        <v>12</v>
      </c>
      <c r="B13" s="16" t="s">
        <v>23</v>
      </c>
      <c r="C13" s="6" t="s">
        <v>24</v>
      </c>
      <c r="D13" t="str">
        <f t="shared" si="0"/>
        <v>23.00</v>
      </c>
      <c r="E13" t="str">
        <f t="shared" si="1"/>
        <v>-</v>
      </c>
      <c r="F13" t="str">
        <f t="shared" si="2"/>
        <v>0.43</v>
      </c>
      <c r="G13" t="str">
        <f t="shared" si="3"/>
        <v>-</v>
      </c>
      <c r="H13" t="str">
        <f t="shared" si="4"/>
        <v>-</v>
      </c>
      <c r="I13" t="str">
        <f t="shared" si="5"/>
        <v>-</v>
      </c>
      <c r="J13" t="str">
        <f t="shared" si="6"/>
        <v>0.50</v>
      </c>
      <c r="K13" t="str">
        <f t="shared" si="7"/>
        <v>22.50</v>
      </c>
      <c r="L13" t="str">
        <f t="shared" si="8"/>
        <v>-</v>
      </c>
      <c r="M13" t="str">
        <f t="shared" si="9"/>
        <v>Tháng 1/2017 công ty chốt bảng chấm công vào ngày 21 và cộng thêm 5 ngày nghỉ Tết theo quy định được hưởng nguyên lương</v>
      </c>
      <c r="N13" s="19" t="s">
        <v>157</v>
      </c>
      <c r="T13">
        <v>12</v>
      </c>
      <c r="U13" s="16" t="s">
        <v>23</v>
      </c>
      <c r="V13" s="6" t="s">
        <v>24</v>
      </c>
      <c r="W13">
        <v>23</v>
      </c>
      <c r="X13" s="19" t="s">
        <v>210</v>
      </c>
      <c r="Y13" t="s">
        <v>200</v>
      </c>
      <c r="Z13">
        <v>0</v>
      </c>
      <c r="AA13">
        <v>0</v>
      </c>
      <c r="AB13">
        <v>0</v>
      </c>
      <c r="AC13">
        <v>0.5</v>
      </c>
      <c r="AD13">
        <v>22.5</v>
      </c>
      <c r="AE13" s="19" t="s">
        <v>210</v>
      </c>
      <c r="AF13" t="s">
        <v>212</v>
      </c>
      <c r="AG13" s="19" t="s">
        <v>157</v>
      </c>
    </row>
    <row r="14" spans="1:33" x14ac:dyDescent="0.25">
      <c r="A14">
        <v>13</v>
      </c>
      <c r="B14" s="16" t="s">
        <v>103</v>
      </c>
      <c r="C14" s="6" t="s">
        <v>25</v>
      </c>
      <c r="D14" t="str">
        <f t="shared" si="0"/>
        <v>23.00</v>
      </c>
      <c r="E14" t="str">
        <f t="shared" si="1"/>
        <v>2.28</v>
      </c>
      <c r="F14" t="str">
        <f t="shared" si="2"/>
        <v>-</v>
      </c>
      <c r="G14" t="str">
        <f t="shared" si="3"/>
        <v>7.00</v>
      </c>
      <c r="H14" t="str">
        <f t="shared" si="4"/>
        <v>-</v>
      </c>
      <c r="I14" t="str">
        <f t="shared" si="5"/>
        <v>1.00</v>
      </c>
      <c r="J14" t="str">
        <f t="shared" si="6"/>
        <v>1.00</v>
      </c>
      <c r="K14" t="str">
        <f t="shared" si="7"/>
        <v>22.00</v>
      </c>
      <c r="L14" t="str">
        <f t="shared" si="8"/>
        <v>-</v>
      </c>
      <c r="M14" t="str">
        <f t="shared" si="9"/>
        <v>Tháng 1/2017 công ty chốt bảng chấm công vào ngày 21 và cộng thêm 5 ngày nghỉ Tết theo quy định được hưởng nguyên lương</v>
      </c>
      <c r="N14" s="19" t="s">
        <v>157</v>
      </c>
      <c r="T14">
        <v>13</v>
      </c>
      <c r="U14" s="16" t="s">
        <v>103</v>
      </c>
      <c r="V14" s="6" t="s">
        <v>25</v>
      </c>
      <c r="W14">
        <v>23</v>
      </c>
      <c r="X14" t="s">
        <v>165</v>
      </c>
      <c r="Y14" s="19" t="s">
        <v>210</v>
      </c>
      <c r="Z14">
        <v>7</v>
      </c>
      <c r="AA14">
        <v>0</v>
      </c>
      <c r="AB14">
        <v>1</v>
      </c>
      <c r="AC14">
        <v>1</v>
      </c>
      <c r="AD14">
        <v>22</v>
      </c>
      <c r="AE14" s="19" t="s">
        <v>210</v>
      </c>
      <c r="AF14" t="s">
        <v>212</v>
      </c>
      <c r="AG14" s="19" t="s">
        <v>157</v>
      </c>
    </row>
    <row r="15" spans="1:33" x14ac:dyDescent="0.25">
      <c r="A15">
        <v>14</v>
      </c>
      <c r="B15" s="16" t="s">
        <v>104</v>
      </c>
      <c r="C15" s="6" t="s">
        <v>26</v>
      </c>
      <c r="D15" t="str">
        <f t="shared" si="0"/>
        <v>23.00</v>
      </c>
      <c r="E15" t="str">
        <f t="shared" si="1"/>
        <v>0.17</v>
      </c>
      <c r="F15" t="str">
        <f t="shared" si="2"/>
        <v>-</v>
      </c>
      <c r="G15" t="str">
        <f t="shared" si="3"/>
        <v>-</v>
      </c>
      <c r="H15" t="str">
        <f t="shared" si="4"/>
        <v>-</v>
      </c>
      <c r="I15" t="str">
        <f t="shared" si="5"/>
        <v>-</v>
      </c>
      <c r="J15" t="str">
        <f t="shared" si="6"/>
        <v>-</v>
      </c>
      <c r="K15" t="str">
        <f t="shared" si="7"/>
        <v>23.00</v>
      </c>
      <c r="L15" t="str">
        <f t="shared" si="8"/>
        <v>-</v>
      </c>
      <c r="M15" t="str">
        <f t="shared" si="9"/>
        <v>Tháng 1/2017 công ty chốt bảng chấm công vào ngày 21 và cộng thêm 5 ngày nghỉ Tết theo quy định được hưởng nguyên lương</v>
      </c>
      <c r="N15" s="19" t="s">
        <v>157</v>
      </c>
      <c r="T15">
        <v>14</v>
      </c>
      <c r="U15" s="16" t="s">
        <v>104</v>
      </c>
      <c r="V15" s="6" t="s">
        <v>26</v>
      </c>
      <c r="W15">
        <v>23</v>
      </c>
      <c r="X15" t="s">
        <v>166</v>
      </c>
      <c r="Y15" s="19" t="s">
        <v>210</v>
      </c>
      <c r="Z15">
        <v>0</v>
      </c>
      <c r="AA15">
        <v>0</v>
      </c>
      <c r="AB15">
        <v>0</v>
      </c>
      <c r="AC15">
        <v>0</v>
      </c>
      <c r="AD15">
        <v>23</v>
      </c>
      <c r="AE15" s="19" t="s">
        <v>210</v>
      </c>
      <c r="AF15" t="s">
        <v>212</v>
      </c>
      <c r="AG15" s="19" t="s">
        <v>157</v>
      </c>
    </row>
    <row r="16" spans="1:33" x14ac:dyDescent="0.25">
      <c r="A16">
        <v>15</v>
      </c>
      <c r="B16" s="16" t="s">
        <v>105</v>
      </c>
      <c r="C16" s="6" t="s">
        <v>27</v>
      </c>
      <c r="D16" t="str">
        <f t="shared" si="0"/>
        <v>23.00</v>
      </c>
      <c r="E16" t="str">
        <f t="shared" si="1"/>
        <v>3.43</v>
      </c>
      <c r="F16" t="str">
        <f t="shared" si="2"/>
        <v>0.30</v>
      </c>
      <c r="G16" t="str">
        <f t="shared" si="3"/>
        <v>-</v>
      </c>
      <c r="H16" t="str">
        <f t="shared" si="4"/>
        <v>-</v>
      </c>
      <c r="I16" t="str">
        <f t="shared" si="5"/>
        <v>-</v>
      </c>
      <c r="J16" t="str">
        <f t="shared" si="6"/>
        <v>-</v>
      </c>
      <c r="K16" t="str">
        <f t="shared" si="7"/>
        <v>23.00</v>
      </c>
      <c r="L16" t="str">
        <f t="shared" si="8"/>
        <v>-</v>
      </c>
      <c r="M16" t="str">
        <f t="shared" si="9"/>
        <v>Tháng 1/2017 công ty chốt bảng chấm công vào ngày 21 và cộng thêm 5 ngày nghỉ Tết theo quy định được hưởng nguyên lương</v>
      </c>
      <c r="N16" s="19" t="s">
        <v>157</v>
      </c>
      <c r="T16">
        <v>15</v>
      </c>
      <c r="U16" s="16" t="s">
        <v>105</v>
      </c>
      <c r="V16" s="6" t="s">
        <v>27</v>
      </c>
      <c r="W16">
        <v>23</v>
      </c>
      <c r="X16" t="s">
        <v>167</v>
      </c>
      <c r="Y16" t="s">
        <v>190</v>
      </c>
      <c r="Z16">
        <v>0</v>
      </c>
      <c r="AA16">
        <v>0</v>
      </c>
      <c r="AB16">
        <v>0</v>
      </c>
      <c r="AC16">
        <v>0</v>
      </c>
      <c r="AD16">
        <v>23</v>
      </c>
      <c r="AE16" s="19" t="s">
        <v>210</v>
      </c>
      <c r="AF16" t="s">
        <v>212</v>
      </c>
      <c r="AG16" s="19" t="s">
        <v>157</v>
      </c>
    </row>
    <row r="17" spans="1:33" x14ac:dyDescent="0.25">
      <c r="A17">
        <v>16</v>
      </c>
      <c r="B17" s="16" t="s">
        <v>106</v>
      </c>
      <c r="C17" s="6" t="s">
        <v>28</v>
      </c>
      <c r="D17" t="str">
        <f t="shared" si="0"/>
        <v>23.00</v>
      </c>
      <c r="E17" t="str">
        <f t="shared" si="1"/>
        <v>-</v>
      </c>
      <c r="F17" t="str">
        <f t="shared" si="2"/>
        <v>-</v>
      </c>
      <c r="G17" t="str">
        <f t="shared" si="3"/>
        <v>8.00</v>
      </c>
      <c r="H17" t="str">
        <f t="shared" si="4"/>
        <v>-</v>
      </c>
      <c r="I17" t="str">
        <f t="shared" si="5"/>
        <v>-</v>
      </c>
      <c r="J17" t="str">
        <f t="shared" si="6"/>
        <v>-</v>
      </c>
      <c r="K17" t="str">
        <f t="shared" si="7"/>
        <v>23.00</v>
      </c>
      <c r="L17" t="str">
        <f t="shared" si="8"/>
        <v>-</v>
      </c>
      <c r="M17" t="str">
        <f t="shared" si="9"/>
        <v>Tháng 1/2017 công ty chốt bảng chấm công vào ngày 21 và cộng thêm 5 ngày nghỉ Tết theo quy định được hưởng nguyên lương</v>
      </c>
      <c r="N17" s="19" t="s">
        <v>157</v>
      </c>
      <c r="T17">
        <v>16</v>
      </c>
      <c r="U17" s="16" t="s">
        <v>106</v>
      </c>
      <c r="V17" s="6" t="s">
        <v>28</v>
      </c>
      <c r="W17">
        <v>23</v>
      </c>
      <c r="X17" s="19" t="s">
        <v>210</v>
      </c>
      <c r="Y17" s="19" t="s">
        <v>210</v>
      </c>
      <c r="Z17">
        <v>8</v>
      </c>
      <c r="AA17">
        <v>0</v>
      </c>
      <c r="AB17">
        <v>0</v>
      </c>
      <c r="AC17">
        <v>0</v>
      </c>
      <c r="AD17">
        <v>23</v>
      </c>
      <c r="AE17" s="19" t="s">
        <v>210</v>
      </c>
      <c r="AF17" t="s">
        <v>212</v>
      </c>
      <c r="AG17" s="19" t="s">
        <v>157</v>
      </c>
    </row>
    <row r="18" spans="1:33" x14ac:dyDescent="0.25">
      <c r="A18">
        <v>17</v>
      </c>
      <c r="B18" s="17" t="s">
        <v>108</v>
      </c>
      <c r="C18" s="6" t="s">
        <v>29</v>
      </c>
      <c r="D18" t="str">
        <f t="shared" si="0"/>
        <v>23.00</v>
      </c>
      <c r="E18" t="str">
        <f t="shared" si="1"/>
        <v>0.75</v>
      </c>
      <c r="F18" t="str">
        <f t="shared" si="2"/>
        <v>0.10</v>
      </c>
      <c r="G18" t="str">
        <f t="shared" si="3"/>
        <v>-</v>
      </c>
      <c r="H18" t="str">
        <f t="shared" si="4"/>
        <v>-</v>
      </c>
      <c r="I18" t="str">
        <f t="shared" si="5"/>
        <v>-</v>
      </c>
      <c r="J18" t="str">
        <f t="shared" si="6"/>
        <v>0.50</v>
      </c>
      <c r="K18" t="str">
        <f t="shared" si="7"/>
        <v>22.50</v>
      </c>
      <c r="L18" t="str">
        <f t="shared" si="8"/>
        <v>5,000,000.00</v>
      </c>
      <c r="M18" t="str">
        <f t="shared" si="9"/>
        <v>Ứng lương, Tháng 1/2017 công ty chốt bảng chấm công vào ngày 21 và cộng thêm 5 ngày nghỉ Tết theo quy định được hưởng nguyên lương</v>
      </c>
      <c r="N18" s="19" t="s">
        <v>157</v>
      </c>
      <c r="T18">
        <v>17</v>
      </c>
      <c r="U18" s="17" t="s">
        <v>108</v>
      </c>
      <c r="V18" s="6" t="s">
        <v>29</v>
      </c>
      <c r="W18">
        <v>23</v>
      </c>
      <c r="X18" t="s">
        <v>168</v>
      </c>
      <c r="Y18" t="s">
        <v>198</v>
      </c>
      <c r="Z18">
        <v>0</v>
      </c>
      <c r="AA18">
        <v>0</v>
      </c>
      <c r="AB18">
        <v>0</v>
      </c>
      <c r="AC18">
        <v>0.5</v>
      </c>
      <c r="AD18">
        <v>22.5</v>
      </c>
      <c r="AE18" t="s">
        <v>100</v>
      </c>
      <c r="AF18" t="s">
        <v>218</v>
      </c>
      <c r="AG18" s="19" t="s">
        <v>157</v>
      </c>
    </row>
    <row r="19" spans="1:33" x14ac:dyDescent="0.25">
      <c r="A19">
        <v>18</v>
      </c>
      <c r="B19" s="16" t="s">
        <v>109</v>
      </c>
      <c r="C19" s="6" t="s">
        <v>30</v>
      </c>
      <c r="D19" t="str">
        <f t="shared" si="0"/>
        <v>23.00</v>
      </c>
      <c r="E19" t="str">
        <f t="shared" si="1"/>
        <v>-</v>
      </c>
      <c r="F19" t="str">
        <f t="shared" si="2"/>
        <v>-</v>
      </c>
      <c r="G19" t="str">
        <f t="shared" si="3"/>
        <v>12.00</v>
      </c>
      <c r="H19" t="str">
        <f t="shared" si="4"/>
        <v>-</v>
      </c>
      <c r="I19" t="str">
        <f t="shared" si="5"/>
        <v>-</v>
      </c>
      <c r="J19" t="str">
        <f t="shared" si="6"/>
        <v>2.00</v>
      </c>
      <c r="K19" t="str">
        <f t="shared" si="7"/>
        <v>21.00</v>
      </c>
      <c r="L19" t="str">
        <f t="shared" si="8"/>
        <v>-</v>
      </c>
      <c r="M19" t="str">
        <f t="shared" si="9"/>
        <v>Tháng 1/2017 công ty chốt bảng chấm công vào ngày 21 và cộng thêm 5 ngày nghỉ Tết theo quy định được hưởng nguyên lương</v>
      </c>
      <c r="N19" s="19" t="s">
        <v>157</v>
      </c>
      <c r="T19">
        <v>18</v>
      </c>
      <c r="U19" s="16" t="s">
        <v>109</v>
      </c>
      <c r="V19" s="6" t="s">
        <v>30</v>
      </c>
      <c r="W19">
        <v>23</v>
      </c>
      <c r="X19" s="19" t="s">
        <v>210</v>
      </c>
      <c r="Y19" s="19" t="s">
        <v>210</v>
      </c>
      <c r="Z19">
        <v>12</v>
      </c>
      <c r="AA19">
        <v>0</v>
      </c>
      <c r="AB19">
        <v>0</v>
      </c>
      <c r="AC19">
        <v>2</v>
      </c>
      <c r="AD19">
        <v>21</v>
      </c>
      <c r="AE19" s="19" t="s">
        <v>210</v>
      </c>
      <c r="AF19" t="s">
        <v>212</v>
      </c>
      <c r="AG19" s="19" t="s">
        <v>157</v>
      </c>
    </row>
    <row r="20" spans="1:33" x14ac:dyDescent="0.25">
      <c r="A20">
        <v>19</v>
      </c>
      <c r="B20" s="16" t="s">
        <v>110</v>
      </c>
      <c r="C20" s="6" t="s">
        <v>31</v>
      </c>
      <c r="D20" t="str">
        <f t="shared" si="0"/>
        <v>23.00</v>
      </c>
      <c r="E20" t="str">
        <f t="shared" si="1"/>
        <v>-</v>
      </c>
      <c r="F20" t="str">
        <f t="shared" si="2"/>
        <v>0.65</v>
      </c>
      <c r="G20" t="str">
        <f t="shared" si="3"/>
        <v>-</v>
      </c>
      <c r="H20" t="str">
        <f t="shared" si="4"/>
        <v>-</v>
      </c>
      <c r="I20" t="str">
        <f t="shared" si="5"/>
        <v>-</v>
      </c>
      <c r="J20" t="str">
        <f t="shared" si="6"/>
        <v>2.50</v>
      </c>
      <c r="K20" t="str">
        <f t="shared" si="7"/>
        <v>20.50</v>
      </c>
      <c r="L20" t="str">
        <f t="shared" si="8"/>
        <v>-</v>
      </c>
      <c r="M20" t="str">
        <f t="shared" si="9"/>
        <v>Tháng 1/2017 công ty chốt bảng chấm công vào ngày 21 và cộng thêm 5 ngày nghỉ Tết theo quy định được hưởng nguyên lương</v>
      </c>
      <c r="N20" s="19" t="s">
        <v>157</v>
      </c>
      <c r="T20">
        <v>19</v>
      </c>
      <c r="U20" s="16" t="s">
        <v>110</v>
      </c>
      <c r="V20" s="6" t="s">
        <v>31</v>
      </c>
      <c r="W20">
        <v>23</v>
      </c>
      <c r="X20" s="19" t="s">
        <v>210</v>
      </c>
      <c r="Y20" t="s">
        <v>201</v>
      </c>
      <c r="Z20">
        <v>0</v>
      </c>
      <c r="AA20">
        <v>0</v>
      </c>
      <c r="AB20">
        <v>0</v>
      </c>
      <c r="AC20">
        <v>2.5</v>
      </c>
      <c r="AD20">
        <v>20.5</v>
      </c>
      <c r="AE20" s="19" t="s">
        <v>210</v>
      </c>
      <c r="AF20" t="s">
        <v>212</v>
      </c>
      <c r="AG20" s="19" t="s">
        <v>157</v>
      </c>
    </row>
    <row r="21" spans="1:33" x14ac:dyDescent="0.25">
      <c r="A21">
        <v>20</v>
      </c>
      <c r="B21" s="16" t="s">
        <v>111</v>
      </c>
      <c r="C21" s="6" t="s">
        <v>32</v>
      </c>
      <c r="D21" t="str">
        <f t="shared" si="0"/>
        <v>23.00</v>
      </c>
      <c r="E21" t="str">
        <f t="shared" si="1"/>
        <v>0.18</v>
      </c>
      <c r="F21" t="str">
        <f t="shared" si="2"/>
        <v>0.32</v>
      </c>
      <c r="G21" t="str">
        <f t="shared" si="3"/>
        <v>9.00</v>
      </c>
      <c r="H21" t="str">
        <f t="shared" si="4"/>
        <v>-</v>
      </c>
      <c r="I21" t="str">
        <f t="shared" si="5"/>
        <v>2.00</v>
      </c>
      <c r="J21" t="str">
        <f t="shared" si="6"/>
        <v>2.00</v>
      </c>
      <c r="K21" t="str">
        <f t="shared" si="7"/>
        <v>21.00</v>
      </c>
      <c r="L21" t="str">
        <f t="shared" si="8"/>
        <v>-</v>
      </c>
      <c r="M21" t="str">
        <f t="shared" si="9"/>
        <v>Tháng 1/2017 công ty chốt bảng chấm công vào ngày 21 và cộng thêm 5 ngày nghỉ Tết theo quy định được hưởng nguyên lương</v>
      </c>
      <c r="N21" s="19" t="s">
        <v>157</v>
      </c>
      <c r="T21">
        <v>20</v>
      </c>
      <c r="U21" s="16" t="s">
        <v>111</v>
      </c>
      <c r="V21" s="6" t="s">
        <v>32</v>
      </c>
      <c r="W21">
        <v>23</v>
      </c>
      <c r="X21" t="s">
        <v>169</v>
      </c>
      <c r="Y21" t="s">
        <v>174</v>
      </c>
      <c r="Z21">
        <v>9</v>
      </c>
      <c r="AA21">
        <v>0</v>
      </c>
      <c r="AB21">
        <v>2</v>
      </c>
      <c r="AC21">
        <v>2</v>
      </c>
      <c r="AD21">
        <v>21</v>
      </c>
      <c r="AE21" s="19" t="s">
        <v>210</v>
      </c>
      <c r="AF21" t="s">
        <v>212</v>
      </c>
      <c r="AG21" s="19" t="s">
        <v>157</v>
      </c>
    </row>
    <row r="22" spans="1:33" x14ac:dyDescent="0.25">
      <c r="A22">
        <v>21</v>
      </c>
      <c r="B22" s="16" t="s">
        <v>112</v>
      </c>
      <c r="C22" s="6" t="s">
        <v>33</v>
      </c>
      <c r="D22" t="str">
        <f t="shared" si="0"/>
        <v>23.00</v>
      </c>
      <c r="E22" t="str">
        <f t="shared" si="1"/>
        <v>3.10</v>
      </c>
      <c r="F22" t="str">
        <f t="shared" si="2"/>
        <v>-</v>
      </c>
      <c r="G22" t="str">
        <f t="shared" si="3"/>
        <v>-</v>
      </c>
      <c r="H22" t="str">
        <f t="shared" si="4"/>
        <v>-</v>
      </c>
      <c r="I22" t="str">
        <f t="shared" si="5"/>
        <v>3.00</v>
      </c>
      <c r="J22" t="str">
        <f t="shared" si="6"/>
        <v>1.00</v>
      </c>
      <c r="K22" t="str">
        <f t="shared" si="7"/>
        <v>22.00</v>
      </c>
      <c r="L22" t="str">
        <f t="shared" si="8"/>
        <v>-</v>
      </c>
      <c r="M22" t="str">
        <f t="shared" si="9"/>
        <v>Tháng 1/2017 công ty chốt bảng chấm công vào ngày 21 và cộng thêm 5 ngày nghỉ Tết theo quy định được hưởng nguyên lương</v>
      </c>
      <c r="N22" s="19" t="s">
        <v>157</v>
      </c>
      <c r="T22">
        <v>21</v>
      </c>
      <c r="U22" s="16" t="s">
        <v>112</v>
      </c>
      <c r="V22" s="6" t="s">
        <v>33</v>
      </c>
      <c r="W22">
        <v>23</v>
      </c>
      <c r="X22" t="s">
        <v>170</v>
      </c>
      <c r="Y22" s="19" t="s">
        <v>210</v>
      </c>
      <c r="Z22">
        <v>0</v>
      </c>
      <c r="AA22">
        <v>0</v>
      </c>
      <c r="AB22">
        <v>3</v>
      </c>
      <c r="AC22">
        <v>1</v>
      </c>
      <c r="AD22">
        <v>22</v>
      </c>
      <c r="AE22" s="19" t="s">
        <v>210</v>
      </c>
      <c r="AF22" t="s">
        <v>212</v>
      </c>
      <c r="AG22" s="19" t="s">
        <v>157</v>
      </c>
    </row>
    <row r="23" spans="1:33" x14ac:dyDescent="0.25">
      <c r="A23">
        <v>22</v>
      </c>
      <c r="B23" s="17" t="s">
        <v>113</v>
      </c>
      <c r="C23" s="6" t="s">
        <v>34</v>
      </c>
      <c r="D23" t="str">
        <f t="shared" si="0"/>
        <v>23.00</v>
      </c>
      <c r="E23" t="str">
        <f t="shared" si="1"/>
        <v>0.17</v>
      </c>
      <c r="F23" t="str">
        <f t="shared" si="2"/>
        <v>-</v>
      </c>
      <c r="G23" t="str">
        <f t="shared" si="3"/>
        <v>8.00</v>
      </c>
      <c r="H23" t="str">
        <f t="shared" si="4"/>
        <v>-</v>
      </c>
      <c r="I23" t="str">
        <f t="shared" si="5"/>
        <v>-</v>
      </c>
      <c r="J23" t="str">
        <f t="shared" si="6"/>
        <v>-</v>
      </c>
      <c r="K23" t="str">
        <f t="shared" si="7"/>
        <v>23.00</v>
      </c>
      <c r="L23" t="str">
        <f t="shared" si="8"/>
        <v>-</v>
      </c>
      <c r="M23" t="str">
        <f t="shared" si="9"/>
        <v>Tháng 1/2017 công ty chốt bảng chấm công vào ngày 21 và cộng thêm 5 ngày nghỉ Tết theo quy định được hưởng nguyên lương</v>
      </c>
      <c r="N23" s="19" t="s">
        <v>157</v>
      </c>
      <c r="T23">
        <v>22</v>
      </c>
      <c r="U23" s="17" t="s">
        <v>113</v>
      </c>
      <c r="V23" s="6" t="s">
        <v>34</v>
      </c>
      <c r="W23">
        <v>23</v>
      </c>
      <c r="X23" t="s">
        <v>166</v>
      </c>
      <c r="Y23" s="19" t="s">
        <v>210</v>
      </c>
      <c r="Z23">
        <v>8</v>
      </c>
      <c r="AA23">
        <v>0</v>
      </c>
      <c r="AB23">
        <v>0</v>
      </c>
      <c r="AC23">
        <v>0</v>
      </c>
      <c r="AD23">
        <v>23</v>
      </c>
      <c r="AE23" s="19" t="s">
        <v>210</v>
      </c>
      <c r="AF23" t="s">
        <v>212</v>
      </c>
      <c r="AG23" s="19" t="s">
        <v>157</v>
      </c>
    </row>
    <row r="24" spans="1:33" x14ac:dyDescent="0.25">
      <c r="A24">
        <v>23</v>
      </c>
      <c r="B24" s="17" t="s">
        <v>114</v>
      </c>
      <c r="C24" s="6" t="s">
        <v>35</v>
      </c>
      <c r="D24" t="str">
        <f t="shared" si="0"/>
        <v>23.00</v>
      </c>
      <c r="E24" t="str">
        <f t="shared" si="1"/>
        <v>1.32</v>
      </c>
      <c r="F24" t="str">
        <f t="shared" si="2"/>
        <v>-</v>
      </c>
      <c r="G24" t="str">
        <f t="shared" si="3"/>
        <v>9.00</v>
      </c>
      <c r="H24" t="str">
        <f t="shared" si="4"/>
        <v>-</v>
      </c>
      <c r="I24" t="str">
        <f t="shared" si="5"/>
        <v>-</v>
      </c>
      <c r="J24" t="str">
        <f t="shared" si="6"/>
        <v>1.00</v>
      </c>
      <c r="K24" t="str">
        <f t="shared" si="7"/>
        <v>22.00</v>
      </c>
      <c r="L24" t="str">
        <f t="shared" si="8"/>
        <v>-</v>
      </c>
      <c r="M24" t="str">
        <f t="shared" si="9"/>
        <v>Tháng 1/2017 công ty chốt bảng chấm công vào ngày 21 và cộng thêm 5 ngày nghỉ Tết theo quy định được hưởng nguyên lương</v>
      </c>
      <c r="N24" s="19" t="s">
        <v>157</v>
      </c>
      <c r="T24">
        <v>23</v>
      </c>
      <c r="U24" s="17" t="s">
        <v>114</v>
      </c>
      <c r="V24" s="6" t="s">
        <v>35</v>
      </c>
      <c r="W24">
        <v>23</v>
      </c>
      <c r="X24" t="s">
        <v>171</v>
      </c>
      <c r="Y24" s="19" t="s">
        <v>210</v>
      </c>
      <c r="Z24">
        <v>9</v>
      </c>
      <c r="AA24">
        <v>0</v>
      </c>
      <c r="AB24">
        <v>0</v>
      </c>
      <c r="AC24">
        <v>1</v>
      </c>
      <c r="AD24">
        <v>22</v>
      </c>
      <c r="AE24" s="19" t="s">
        <v>210</v>
      </c>
      <c r="AF24" t="s">
        <v>212</v>
      </c>
      <c r="AG24" s="19" t="s">
        <v>157</v>
      </c>
    </row>
    <row r="25" spans="1:33" x14ac:dyDescent="0.25">
      <c r="A25">
        <v>24</v>
      </c>
      <c r="B25" s="17" t="s">
        <v>115</v>
      </c>
      <c r="C25" s="6" t="s">
        <v>36</v>
      </c>
      <c r="D25" t="str">
        <f t="shared" si="0"/>
        <v>23.00</v>
      </c>
      <c r="E25" t="str">
        <f t="shared" si="1"/>
        <v>-</v>
      </c>
      <c r="F25" t="str">
        <f t="shared" si="2"/>
        <v>-</v>
      </c>
      <c r="G25" t="str">
        <f t="shared" si="3"/>
        <v>8.50</v>
      </c>
      <c r="H25" t="str">
        <f t="shared" si="4"/>
        <v>-</v>
      </c>
      <c r="I25" t="str">
        <f t="shared" si="5"/>
        <v>-</v>
      </c>
      <c r="J25" t="str">
        <f t="shared" si="6"/>
        <v>-</v>
      </c>
      <c r="K25" t="str">
        <f t="shared" si="7"/>
        <v>23.00</v>
      </c>
      <c r="L25" t="str">
        <f t="shared" si="8"/>
        <v>3,000,000.00</v>
      </c>
      <c r="M25" t="str">
        <f t="shared" si="9"/>
        <v>ứng lương, Tháng 1/2017 công ty chốt bảng chấm công vào ngày 21 và cộng thêm 5 ngày nghỉ Tết theo quy định được hưởng nguyên lương</v>
      </c>
      <c r="N25" s="19" t="s">
        <v>157</v>
      </c>
      <c r="T25">
        <v>24</v>
      </c>
      <c r="U25" s="17" t="s">
        <v>115</v>
      </c>
      <c r="V25" s="6" t="s">
        <v>36</v>
      </c>
      <c r="W25">
        <v>23</v>
      </c>
      <c r="X25" s="19" t="s">
        <v>210</v>
      </c>
      <c r="Y25" s="19" t="s">
        <v>210</v>
      </c>
      <c r="Z25">
        <v>8.5</v>
      </c>
      <c r="AA25">
        <v>0</v>
      </c>
      <c r="AB25">
        <v>0</v>
      </c>
      <c r="AC25">
        <v>0</v>
      </c>
      <c r="AD25">
        <v>23</v>
      </c>
      <c r="AE25" t="s">
        <v>107</v>
      </c>
      <c r="AF25" t="s">
        <v>211</v>
      </c>
      <c r="AG25" s="19" t="s">
        <v>157</v>
      </c>
    </row>
    <row r="26" spans="1:33" x14ac:dyDescent="0.25">
      <c r="A26">
        <v>25</v>
      </c>
      <c r="B26" s="16" t="s">
        <v>116</v>
      </c>
      <c r="C26" s="6" t="s">
        <v>37</v>
      </c>
      <c r="D26" t="str">
        <f t="shared" si="0"/>
        <v>23.00</v>
      </c>
      <c r="E26" t="str">
        <f t="shared" si="1"/>
        <v>2.40</v>
      </c>
      <c r="F26" t="str">
        <f t="shared" si="2"/>
        <v>-</v>
      </c>
      <c r="G26" t="str">
        <f t="shared" si="3"/>
        <v>-</v>
      </c>
      <c r="H26" t="str">
        <f t="shared" si="4"/>
        <v>-</v>
      </c>
      <c r="I26" t="str">
        <f t="shared" si="5"/>
        <v>-</v>
      </c>
      <c r="J26" t="str">
        <f t="shared" si="6"/>
        <v>0.50</v>
      </c>
      <c r="K26" t="str">
        <f t="shared" si="7"/>
        <v>22.50</v>
      </c>
      <c r="L26" t="str">
        <f t="shared" si="8"/>
        <v>-</v>
      </c>
      <c r="M26" t="str">
        <f t="shared" si="9"/>
        <v>Tháng 1/2017 công ty chốt bảng chấm công vào ngày 21 và cộng thêm 5 ngày nghỉ Tết theo quy định được hưởng nguyên lương</v>
      </c>
      <c r="N26" s="19" t="s">
        <v>157</v>
      </c>
      <c r="T26">
        <v>25</v>
      </c>
      <c r="U26" s="16" t="s">
        <v>116</v>
      </c>
      <c r="V26" s="6" t="s">
        <v>37</v>
      </c>
      <c r="W26">
        <v>23</v>
      </c>
      <c r="X26" t="s">
        <v>172</v>
      </c>
      <c r="Y26" s="19" t="s">
        <v>210</v>
      </c>
      <c r="Z26">
        <v>0</v>
      </c>
      <c r="AA26">
        <v>0</v>
      </c>
      <c r="AB26">
        <v>0</v>
      </c>
      <c r="AC26">
        <v>0.5</v>
      </c>
      <c r="AD26">
        <v>22.5</v>
      </c>
      <c r="AE26" s="19" t="s">
        <v>210</v>
      </c>
      <c r="AF26" t="s">
        <v>212</v>
      </c>
      <c r="AG26" s="19" t="s">
        <v>157</v>
      </c>
    </row>
    <row r="27" spans="1:33" x14ac:dyDescent="0.25">
      <c r="A27">
        <v>26</v>
      </c>
      <c r="B27" s="17" t="s">
        <v>117</v>
      </c>
      <c r="C27" s="6" t="s">
        <v>38</v>
      </c>
      <c r="D27" t="str">
        <f t="shared" si="0"/>
        <v>-</v>
      </c>
      <c r="E27" t="str">
        <f t="shared" si="1"/>
        <v>-</v>
      </c>
      <c r="F27" t="str">
        <f t="shared" si="2"/>
        <v>-</v>
      </c>
      <c r="G27" t="str">
        <f t="shared" si="3"/>
        <v>-</v>
      </c>
      <c r="H27" t="str">
        <f t="shared" si="4"/>
        <v>-</v>
      </c>
      <c r="I27" t="str">
        <f t="shared" si="5"/>
        <v>-</v>
      </c>
      <c r="J27" t="str">
        <f t="shared" si="6"/>
        <v>-</v>
      </c>
      <c r="K27" t="str">
        <f t="shared" si="7"/>
        <v>-</v>
      </c>
      <c r="L27" t="str">
        <f t="shared" si="8"/>
        <v>-</v>
      </c>
      <c r="M27" t="str">
        <f t="shared" si="9"/>
        <v>Tháng 1/2017 công ty chốt bảng chấm công vào ngày 21 và cộng thêm 5 ngày nghỉ Tết theo quy định được hưởng nguyên lương</v>
      </c>
      <c r="N27" s="19" t="s">
        <v>157</v>
      </c>
      <c r="T27">
        <v>26</v>
      </c>
      <c r="U27" s="17" t="s">
        <v>117</v>
      </c>
      <c r="V27" s="6" t="s">
        <v>38</v>
      </c>
      <c r="W27" s="19" t="s">
        <v>210</v>
      </c>
      <c r="X27" s="19" t="s">
        <v>210</v>
      </c>
      <c r="Y27" s="19" t="s">
        <v>210</v>
      </c>
      <c r="Z27">
        <v>0</v>
      </c>
      <c r="AA27">
        <v>0</v>
      </c>
      <c r="AB27">
        <v>0</v>
      </c>
      <c r="AC27">
        <v>0</v>
      </c>
      <c r="AD27">
        <v>0</v>
      </c>
      <c r="AE27" s="19" t="s">
        <v>210</v>
      </c>
      <c r="AF27" t="s">
        <v>212</v>
      </c>
      <c r="AG27" s="19" t="s">
        <v>157</v>
      </c>
    </row>
    <row r="28" spans="1:33" x14ac:dyDescent="0.25">
      <c r="A28">
        <v>27</v>
      </c>
      <c r="B28" s="16" t="s">
        <v>118</v>
      </c>
      <c r="C28" s="6" t="s">
        <v>39</v>
      </c>
      <c r="D28" t="str">
        <f t="shared" si="0"/>
        <v>23.00</v>
      </c>
      <c r="E28" t="str">
        <f t="shared" si="1"/>
        <v>0.05</v>
      </c>
      <c r="F28" t="str">
        <f t="shared" si="2"/>
        <v>-</v>
      </c>
      <c r="G28" t="str">
        <f t="shared" si="3"/>
        <v>-</v>
      </c>
      <c r="H28" t="str">
        <f t="shared" si="4"/>
        <v>-</v>
      </c>
      <c r="I28" t="str">
        <f t="shared" si="5"/>
        <v>-</v>
      </c>
      <c r="J28" t="str">
        <f t="shared" si="6"/>
        <v>-</v>
      </c>
      <c r="K28" t="str">
        <f t="shared" si="7"/>
        <v>23.00</v>
      </c>
      <c r="L28" t="str">
        <f t="shared" si="8"/>
        <v>-</v>
      </c>
      <c r="M28" t="str">
        <f t="shared" si="9"/>
        <v>Tháng 1/2017 công ty chốt bảng chấm công vào ngày 21 và cộng thêm 5 ngày nghỉ Tết theo quy định được hưởng nguyên lương</v>
      </c>
      <c r="N28" s="19" t="s">
        <v>157</v>
      </c>
      <c r="T28">
        <v>27</v>
      </c>
      <c r="U28" s="16" t="s">
        <v>118</v>
      </c>
      <c r="V28" s="6" t="s">
        <v>39</v>
      </c>
      <c r="W28">
        <v>23</v>
      </c>
      <c r="X28" t="s">
        <v>173</v>
      </c>
      <c r="Y28" s="19" t="s">
        <v>210</v>
      </c>
      <c r="Z28">
        <v>0</v>
      </c>
      <c r="AA28">
        <v>0</v>
      </c>
      <c r="AB28">
        <v>0</v>
      </c>
      <c r="AC28">
        <v>0</v>
      </c>
      <c r="AD28">
        <v>23</v>
      </c>
      <c r="AE28" s="19" t="s">
        <v>210</v>
      </c>
      <c r="AF28" t="s">
        <v>212</v>
      </c>
      <c r="AG28" s="19" t="s">
        <v>157</v>
      </c>
    </row>
    <row r="29" spans="1:33" x14ac:dyDescent="0.25">
      <c r="A29">
        <v>28</v>
      </c>
      <c r="B29" s="16" t="s">
        <v>119</v>
      </c>
      <c r="C29" s="6" t="s">
        <v>40</v>
      </c>
      <c r="D29" t="str">
        <f t="shared" si="0"/>
        <v>23.00</v>
      </c>
      <c r="E29" t="str">
        <f t="shared" si="1"/>
        <v>0.32</v>
      </c>
      <c r="F29" t="str">
        <f t="shared" si="2"/>
        <v>-</v>
      </c>
      <c r="G29" t="str">
        <f t="shared" si="3"/>
        <v>3.50</v>
      </c>
      <c r="H29" t="str">
        <f t="shared" si="4"/>
        <v>-</v>
      </c>
      <c r="I29" t="str">
        <f t="shared" si="5"/>
        <v>-</v>
      </c>
      <c r="J29" t="str">
        <f t="shared" si="6"/>
        <v>-</v>
      </c>
      <c r="K29" t="str">
        <f t="shared" si="7"/>
        <v>23.00</v>
      </c>
      <c r="L29" t="str">
        <f t="shared" si="8"/>
        <v>-</v>
      </c>
      <c r="M29" t="str">
        <f t="shared" si="9"/>
        <v>Tháng 1/2017 công ty chốt bảng chấm công vào ngày 21 và cộng thêm 5 ngày nghỉ Tết theo quy định được hưởng nguyên lương</v>
      </c>
      <c r="N29" s="19" t="s">
        <v>157</v>
      </c>
      <c r="T29">
        <v>28</v>
      </c>
      <c r="U29" s="16" t="s">
        <v>119</v>
      </c>
      <c r="V29" s="6" t="s">
        <v>40</v>
      </c>
      <c r="W29">
        <v>23</v>
      </c>
      <c r="X29" t="s">
        <v>174</v>
      </c>
      <c r="Y29" s="19" t="s">
        <v>210</v>
      </c>
      <c r="Z29">
        <v>3.5</v>
      </c>
      <c r="AA29">
        <v>0</v>
      </c>
      <c r="AB29">
        <v>0</v>
      </c>
      <c r="AC29">
        <v>0</v>
      </c>
      <c r="AD29">
        <v>23</v>
      </c>
      <c r="AE29" s="19" t="s">
        <v>210</v>
      </c>
      <c r="AF29" t="s">
        <v>212</v>
      </c>
      <c r="AG29" s="19" t="s">
        <v>157</v>
      </c>
    </row>
    <row r="30" spans="1:33" x14ac:dyDescent="0.25">
      <c r="A30">
        <v>29</v>
      </c>
      <c r="B30" s="16" t="s">
        <v>41</v>
      </c>
      <c r="C30" s="6" t="s">
        <v>42</v>
      </c>
      <c r="D30" t="str">
        <f t="shared" si="0"/>
        <v>23.00</v>
      </c>
      <c r="E30" t="str">
        <f t="shared" si="1"/>
        <v>0.73</v>
      </c>
      <c r="F30" t="str">
        <f t="shared" si="2"/>
        <v>2.08</v>
      </c>
      <c r="G30" t="str">
        <f t="shared" si="3"/>
        <v>6.00</v>
      </c>
      <c r="H30" t="str">
        <f t="shared" si="4"/>
        <v>-</v>
      </c>
      <c r="I30" t="str">
        <f t="shared" si="5"/>
        <v>-</v>
      </c>
      <c r="J30" t="str">
        <f t="shared" si="6"/>
        <v>3.50</v>
      </c>
      <c r="K30" t="str">
        <f t="shared" si="7"/>
        <v>19.50</v>
      </c>
      <c r="L30" t="str">
        <f t="shared" si="8"/>
        <v>-</v>
      </c>
      <c r="M30" t="str">
        <f t="shared" si="9"/>
        <v>Tháng 1/2017 công ty chốt bảng chấm công vào ngày 21 và cộng thêm 5 ngày nghỉ Tết theo quy định được hưởng nguyên lương</v>
      </c>
      <c r="N30" s="19" t="s">
        <v>157</v>
      </c>
      <c r="T30">
        <v>29</v>
      </c>
      <c r="U30" s="16" t="s">
        <v>41</v>
      </c>
      <c r="V30" s="6" t="s">
        <v>42</v>
      </c>
      <c r="W30">
        <v>23</v>
      </c>
      <c r="X30" t="s">
        <v>162</v>
      </c>
      <c r="Y30" t="s">
        <v>202</v>
      </c>
      <c r="Z30">
        <v>6</v>
      </c>
      <c r="AA30">
        <v>0</v>
      </c>
      <c r="AB30">
        <v>0</v>
      </c>
      <c r="AC30">
        <v>3.5</v>
      </c>
      <c r="AD30">
        <v>19.5</v>
      </c>
      <c r="AE30" s="19" t="s">
        <v>210</v>
      </c>
      <c r="AF30" t="s">
        <v>212</v>
      </c>
      <c r="AG30" s="19" t="s">
        <v>157</v>
      </c>
    </row>
    <row r="31" spans="1:33" x14ac:dyDescent="0.25">
      <c r="A31">
        <v>30</v>
      </c>
      <c r="B31" s="16" t="s">
        <v>120</v>
      </c>
      <c r="C31" s="6" t="s">
        <v>43</v>
      </c>
      <c r="D31" t="str">
        <f t="shared" si="0"/>
        <v>23.00</v>
      </c>
      <c r="E31" t="str">
        <f t="shared" si="1"/>
        <v>1.35</v>
      </c>
      <c r="F31" t="str">
        <f t="shared" si="2"/>
        <v>-</v>
      </c>
      <c r="G31" t="str">
        <f t="shared" si="3"/>
        <v>-</v>
      </c>
      <c r="H31" t="str">
        <f t="shared" si="4"/>
        <v>-</v>
      </c>
      <c r="I31" t="str">
        <f t="shared" si="5"/>
        <v>-</v>
      </c>
      <c r="J31" t="str">
        <f t="shared" si="6"/>
        <v>1.00</v>
      </c>
      <c r="K31" t="str">
        <f t="shared" si="7"/>
        <v>22.00</v>
      </c>
      <c r="L31" t="str">
        <f t="shared" si="8"/>
        <v>-</v>
      </c>
      <c r="M31" t="str">
        <f t="shared" si="9"/>
        <v>Tháng 1/2017 công ty chốt bảng chấm công vào ngày 21 và cộng thêm 5 ngày nghỉ Tết theo quy định được hưởng nguyên lương</v>
      </c>
      <c r="N31" s="19" t="s">
        <v>157</v>
      </c>
      <c r="T31">
        <v>30</v>
      </c>
      <c r="U31" s="16" t="s">
        <v>120</v>
      </c>
      <c r="V31" s="6" t="s">
        <v>43</v>
      </c>
      <c r="W31">
        <v>23</v>
      </c>
      <c r="X31" t="s">
        <v>175</v>
      </c>
      <c r="Y31" s="19" t="s">
        <v>210</v>
      </c>
      <c r="Z31">
        <v>0</v>
      </c>
      <c r="AA31">
        <v>0</v>
      </c>
      <c r="AB31">
        <v>0</v>
      </c>
      <c r="AC31">
        <v>1</v>
      </c>
      <c r="AD31">
        <v>22</v>
      </c>
      <c r="AE31" s="19" t="s">
        <v>210</v>
      </c>
      <c r="AF31" t="s">
        <v>212</v>
      </c>
      <c r="AG31" s="19" t="s">
        <v>157</v>
      </c>
    </row>
    <row r="32" spans="1:33" x14ac:dyDescent="0.25">
      <c r="A32">
        <v>31</v>
      </c>
      <c r="B32" s="16" t="s">
        <v>121</v>
      </c>
      <c r="C32" s="6" t="s">
        <v>44</v>
      </c>
      <c r="D32" t="str">
        <f t="shared" si="0"/>
        <v>23.00</v>
      </c>
      <c r="E32" t="str">
        <f t="shared" si="1"/>
        <v>1.52</v>
      </c>
      <c r="F32" t="str">
        <f t="shared" si="2"/>
        <v>3.45</v>
      </c>
      <c r="G32" t="str">
        <f t="shared" si="3"/>
        <v>-</v>
      </c>
      <c r="H32" t="str">
        <f t="shared" si="4"/>
        <v>-</v>
      </c>
      <c r="I32" t="str">
        <f t="shared" si="5"/>
        <v>-</v>
      </c>
      <c r="J32" t="str">
        <f t="shared" si="6"/>
        <v>3.50</v>
      </c>
      <c r="K32" t="str">
        <f t="shared" si="7"/>
        <v>19.50</v>
      </c>
      <c r="L32" t="str">
        <f t="shared" si="8"/>
        <v>-</v>
      </c>
      <c r="M32" t="str">
        <f t="shared" si="9"/>
        <v>thực nghỉ 6.5b, Tháng 1/2017 công ty chốt bảng chấm công vào ngày 21 và cộng thêm 5 ngày nghỉ Tết theo quy định được hưởng nguyên lương</v>
      </c>
      <c r="N32" s="19" t="s">
        <v>157</v>
      </c>
      <c r="T32">
        <v>31</v>
      </c>
      <c r="U32" s="16" t="s">
        <v>121</v>
      </c>
      <c r="V32" s="6" t="s">
        <v>44</v>
      </c>
      <c r="W32">
        <v>23</v>
      </c>
      <c r="X32" t="s">
        <v>176</v>
      </c>
      <c r="Y32" t="s">
        <v>203</v>
      </c>
      <c r="Z32">
        <v>0</v>
      </c>
      <c r="AA32">
        <v>0</v>
      </c>
      <c r="AB32">
        <v>0</v>
      </c>
      <c r="AC32">
        <v>3.5</v>
      </c>
      <c r="AD32">
        <v>19.5</v>
      </c>
      <c r="AE32" s="19" t="s">
        <v>210</v>
      </c>
      <c r="AF32" t="s">
        <v>217</v>
      </c>
      <c r="AG32" s="19" t="s">
        <v>157</v>
      </c>
    </row>
    <row r="33" spans="1:33" x14ac:dyDescent="0.25">
      <c r="A33">
        <v>32</v>
      </c>
      <c r="B33" s="16" t="s">
        <v>122</v>
      </c>
      <c r="C33" s="6" t="s">
        <v>45</v>
      </c>
      <c r="D33" t="str">
        <f t="shared" si="0"/>
        <v>23.00</v>
      </c>
      <c r="E33" t="str">
        <f t="shared" si="1"/>
        <v>0.38</v>
      </c>
      <c r="F33" t="str">
        <f t="shared" si="2"/>
        <v>0.28</v>
      </c>
      <c r="G33" t="str">
        <f t="shared" si="3"/>
        <v>-</v>
      </c>
      <c r="H33" t="str">
        <f t="shared" si="4"/>
        <v>-</v>
      </c>
      <c r="I33" t="str">
        <f t="shared" si="5"/>
        <v>1.00</v>
      </c>
      <c r="J33" t="str">
        <f t="shared" si="6"/>
        <v>-</v>
      </c>
      <c r="K33" t="str">
        <f t="shared" si="7"/>
        <v>23.00</v>
      </c>
      <c r="L33" t="str">
        <f t="shared" si="8"/>
        <v>-</v>
      </c>
      <c r="M33" t="str">
        <f t="shared" si="9"/>
        <v>Tháng 1/2017 công ty chốt bảng chấm công vào ngày 21 và cộng thêm 5 ngày nghỉ Tết theo quy định được hưởng nguyên lương</v>
      </c>
      <c r="N33" s="19" t="s">
        <v>157</v>
      </c>
      <c r="T33">
        <v>32</v>
      </c>
      <c r="U33" s="16" t="s">
        <v>122</v>
      </c>
      <c r="V33" s="6" t="s">
        <v>45</v>
      </c>
      <c r="W33">
        <v>23</v>
      </c>
      <c r="X33" t="s">
        <v>164</v>
      </c>
      <c r="Y33" t="s">
        <v>204</v>
      </c>
      <c r="Z33">
        <v>0</v>
      </c>
      <c r="AA33">
        <v>0</v>
      </c>
      <c r="AB33">
        <v>1</v>
      </c>
      <c r="AC33">
        <v>0</v>
      </c>
      <c r="AD33">
        <v>23</v>
      </c>
      <c r="AE33" s="19" t="s">
        <v>210</v>
      </c>
      <c r="AF33" t="s">
        <v>212</v>
      </c>
      <c r="AG33" s="19" t="s">
        <v>157</v>
      </c>
    </row>
    <row r="34" spans="1:33" x14ac:dyDescent="0.25">
      <c r="A34">
        <v>33</v>
      </c>
      <c r="B34" s="16" t="s">
        <v>123</v>
      </c>
      <c r="C34" s="6" t="s">
        <v>46</v>
      </c>
      <c r="D34" t="str">
        <f t="shared" si="0"/>
        <v>23.00</v>
      </c>
      <c r="E34" t="str">
        <f t="shared" si="1"/>
        <v>1.15</v>
      </c>
      <c r="F34" t="str">
        <f t="shared" si="2"/>
        <v>1.30</v>
      </c>
      <c r="G34" t="str">
        <f t="shared" si="3"/>
        <v>-</v>
      </c>
      <c r="H34" t="str">
        <f t="shared" si="4"/>
        <v>-</v>
      </c>
      <c r="I34" t="str">
        <f t="shared" si="5"/>
        <v>-</v>
      </c>
      <c r="J34" t="str">
        <f t="shared" si="6"/>
        <v>0.50</v>
      </c>
      <c r="K34" t="str">
        <f t="shared" si="7"/>
        <v>22.50</v>
      </c>
      <c r="L34" t="str">
        <f t="shared" si="8"/>
        <v>3,500,000.00</v>
      </c>
      <c r="M34" t="str">
        <f t="shared" si="9"/>
        <v>Vay tín dụng, Tháng 1/2017 công ty chốt bảng chấm công vào ngày 21 và cộng thêm 5 ngày nghỉ Tết theo quy định được hưởng nguyên lương</v>
      </c>
      <c r="N34" s="19" t="s">
        <v>157</v>
      </c>
      <c r="T34">
        <v>33</v>
      </c>
      <c r="U34" s="16" t="s">
        <v>123</v>
      </c>
      <c r="V34" s="6" t="s">
        <v>46</v>
      </c>
      <c r="W34">
        <v>23</v>
      </c>
      <c r="X34" t="s">
        <v>177</v>
      </c>
      <c r="Y34" t="s">
        <v>205</v>
      </c>
      <c r="Z34">
        <v>0</v>
      </c>
      <c r="AA34">
        <v>0</v>
      </c>
      <c r="AB34">
        <v>0</v>
      </c>
      <c r="AC34">
        <v>0.5</v>
      </c>
      <c r="AD34">
        <v>22.5</v>
      </c>
      <c r="AE34" t="s">
        <v>124</v>
      </c>
      <c r="AF34" t="s">
        <v>214</v>
      </c>
      <c r="AG34" s="19" t="s">
        <v>157</v>
      </c>
    </row>
    <row r="35" spans="1:33" x14ac:dyDescent="0.25">
      <c r="A35">
        <v>34</v>
      </c>
      <c r="B35" s="16" t="s">
        <v>125</v>
      </c>
      <c r="C35" s="6" t="s">
        <v>47</v>
      </c>
      <c r="D35" t="str">
        <f t="shared" si="0"/>
        <v>23.00</v>
      </c>
      <c r="E35" t="str">
        <f t="shared" si="1"/>
        <v>0.17</v>
      </c>
      <c r="F35" t="str">
        <f t="shared" si="2"/>
        <v>0.95</v>
      </c>
      <c r="G35" t="str">
        <f t="shared" si="3"/>
        <v>-</v>
      </c>
      <c r="H35" t="str">
        <f t="shared" si="4"/>
        <v>-</v>
      </c>
      <c r="I35" t="str">
        <f t="shared" si="5"/>
        <v>1.00</v>
      </c>
      <c r="J35" t="str">
        <f t="shared" si="6"/>
        <v>8.00</v>
      </c>
      <c r="K35" t="str">
        <f t="shared" si="7"/>
        <v>15.00</v>
      </c>
      <c r="L35" t="str">
        <f t="shared" si="8"/>
        <v>-</v>
      </c>
      <c r="M35" t="str">
        <f t="shared" si="9"/>
        <v>Thực nghỉ 8b, Tháng 1/2017 công ty chốt bảng chấm công vào ngày 21 và cộng thêm 5 ngày nghỉ Tết theo quy định được hưởng nguyên lương</v>
      </c>
      <c r="N35" s="19" t="s">
        <v>157</v>
      </c>
      <c r="T35">
        <v>34</v>
      </c>
      <c r="U35" s="16" t="s">
        <v>125</v>
      </c>
      <c r="V35" s="6" t="s">
        <v>47</v>
      </c>
      <c r="W35">
        <v>23</v>
      </c>
      <c r="X35" t="s">
        <v>166</v>
      </c>
      <c r="Y35" t="s">
        <v>206</v>
      </c>
      <c r="Z35">
        <v>0</v>
      </c>
      <c r="AA35">
        <v>0</v>
      </c>
      <c r="AB35">
        <v>1</v>
      </c>
      <c r="AC35">
        <v>8</v>
      </c>
      <c r="AD35">
        <v>15</v>
      </c>
      <c r="AE35" s="19" t="s">
        <v>210</v>
      </c>
      <c r="AF35" t="s">
        <v>216</v>
      </c>
      <c r="AG35" s="19" t="s">
        <v>157</v>
      </c>
    </row>
    <row r="36" spans="1:33" x14ac:dyDescent="0.25">
      <c r="A36">
        <v>35</v>
      </c>
      <c r="B36" s="16" t="s">
        <v>126</v>
      </c>
      <c r="C36" s="6" t="s">
        <v>48</v>
      </c>
      <c r="D36" t="str">
        <f t="shared" si="0"/>
        <v>23.00</v>
      </c>
      <c r="E36" t="str">
        <f t="shared" si="1"/>
        <v>-</v>
      </c>
      <c r="F36" t="str">
        <f t="shared" si="2"/>
        <v>-</v>
      </c>
      <c r="G36" t="str">
        <f t="shared" si="3"/>
        <v>-</v>
      </c>
      <c r="H36" t="str">
        <f t="shared" si="4"/>
        <v>-</v>
      </c>
      <c r="I36" t="str">
        <f t="shared" si="5"/>
        <v>1.00</v>
      </c>
      <c r="J36" t="str">
        <f t="shared" si="6"/>
        <v>-</v>
      </c>
      <c r="K36" t="str">
        <f t="shared" si="7"/>
        <v>23.00</v>
      </c>
      <c r="L36" t="str">
        <f t="shared" si="8"/>
        <v>-</v>
      </c>
      <c r="M36" t="str">
        <f t="shared" si="9"/>
        <v>Tháng 1/2017 công ty chốt bảng chấm công vào ngày 21 và cộng thêm 5 ngày nghỉ Tết theo quy định được hưởng nguyên lương</v>
      </c>
      <c r="N36" s="19" t="s">
        <v>157</v>
      </c>
      <c r="T36">
        <v>35</v>
      </c>
      <c r="U36" s="16" t="s">
        <v>126</v>
      </c>
      <c r="V36" s="6" t="s">
        <v>48</v>
      </c>
      <c r="W36">
        <v>23</v>
      </c>
      <c r="X36" s="19" t="s">
        <v>210</v>
      </c>
      <c r="Y36" s="19" t="s">
        <v>210</v>
      </c>
      <c r="Z36">
        <v>0</v>
      </c>
      <c r="AA36">
        <v>0</v>
      </c>
      <c r="AB36">
        <v>1</v>
      </c>
      <c r="AC36">
        <v>0</v>
      </c>
      <c r="AD36">
        <v>23</v>
      </c>
      <c r="AE36" s="19" t="s">
        <v>210</v>
      </c>
      <c r="AF36" t="s">
        <v>212</v>
      </c>
      <c r="AG36" s="19" t="s">
        <v>157</v>
      </c>
    </row>
    <row r="37" spans="1:33" x14ac:dyDescent="0.25">
      <c r="A37">
        <v>36</v>
      </c>
      <c r="B37" s="16" t="s">
        <v>127</v>
      </c>
      <c r="C37" s="6" t="s">
        <v>49</v>
      </c>
      <c r="D37" t="str">
        <f t="shared" si="0"/>
        <v>23.00</v>
      </c>
      <c r="E37" t="str">
        <f t="shared" si="1"/>
        <v>2.02</v>
      </c>
      <c r="F37" t="str">
        <f t="shared" si="2"/>
        <v>-</v>
      </c>
      <c r="G37" t="str">
        <f t="shared" si="3"/>
        <v>-</v>
      </c>
      <c r="H37" t="str">
        <f t="shared" si="4"/>
        <v>-</v>
      </c>
      <c r="I37" t="str">
        <f t="shared" si="5"/>
        <v>-</v>
      </c>
      <c r="J37" t="str">
        <f t="shared" si="6"/>
        <v>-</v>
      </c>
      <c r="K37" t="str">
        <f t="shared" si="7"/>
        <v>23.00</v>
      </c>
      <c r="L37" t="str">
        <f t="shared" si="8"/>
        <v>-</v>
      </c>
      <c r="M37" t="str">
        <f t="shared" si="9"/>
        <v>Tháng 1/2017 công ty chốt bảng chấm công vào ngày 21 và cộng thêm 5 ngày nghỉ Tết theo quy định được hưởng nguyên lương</v>
      </c>
      <c r="N37" s="19" t="s">
        <v>157</v>
      </c>
      <c r="T37">
        <v>36</v>
      </c>
      <c r="U37" s="16" t="s">
        <v>127</v>
      </c>
      <c r="V37" s="6" t="s">
        <v>49</v>
      </c>
      <c r="W37">
        <v>23</v>
      </c>
      <c r="X37" t="s">
        <v>178</v>
      </c>
      <c r="Y37" s="19" t="s">
        <v>210</v>
      </c>
      <c r="Z37">
        <v>0</v>
      </c>
      <c r="AA37">
        <v>0</v>
      </c>
      <c r="AB37">
        <v>0</v>
      </c>
      <c r="AC37">
        <v>0</v>
      </c>
      <c r="AD37">
        <v>23</v>
      </c>
      <c r="AE37" s="19" t="s">
        <v>210</v>
      </c>
      <c r="AF37" t="s">
        <v>212</v>
      </c>
      <c r="AG37" s="19" t="s">
        <v>157</v>
      </c>
    </row>
    <row r="38" spans="1:33" x14ac:dyDescent="0.25">
      <c r="A38">
        <v>37</v>
      </c>
      <c r="B38" s="16" t="s">
        <v>128</v>
      </c>
      <c r="C38" s="6" t="s">
        <v>50</v>
      </c>
      <c r="D38" t="str">
        <f t="shared" si="0"/>
        <v>23.00</v>
      </c>
      <c r="E38" t="str">
        <f t="shared" si="1"/>
        <v>5.17</v>
      </c>
      <c r="F38" t="str">
        <f t="shared" si="2"/>
        <v>-</v>
      </c>
      <c r="G38" t="str">
        <f t="shared" si="3"/>
        <v>-</v>
      </c>
      <c r="H38" t="str">
        <f t="shared" si="4"/>
        <v>-</v>
      </c>
      <c r="I38" t="str">
        <f t="shared" si="5"/>
        <v>7.00</v>
      </c>
      <c r="J38" t="str">
        <f t="shared" si="6"/>
        <v>0.50</v>
      </c>
      <c r="K38" t="str">
        <f t="shared" si="7"/>
        <v>22.50</v>
      </c>
      <c r="L38" t="str">
        <f t="shared" si="8"/>
        <v>3,000,000.00</v>
      </c>
      <c r="M38" t="str">
        <f t="shared" si="9"/>
        <v>Vay tín dụng, Tháng 1/2017 công ty chốt bảng chấm công vào ngày 21 và cộng thêm 5 ngày nghỉ Tết theo quy định được hưởng nguyên lương</v>
      </c>
      <c r="N38" s="19" t="s">
        <v>157</v>
      </c>
      <c r="T38">
        <v>37</v>
      </c>
      <c r="U38" s="16" t="s">
        <v>128</v>
      </c>
      <c r="V38" s="6" t="s">
        <v>50</v>
      </c>
      <c r="W38">
        <v>23</v>
      </c>
      <c r="X38" t="s">
        <v>179</v>
      </c>
      <c r="Y38" s="19" t="s">
        <v>210</v>
      </c>
      <c r="Z38">
        <v>0</v>
      </c>
      <c r="AA38">
        <v>0</v>
      </c>
      <c r="AB38">
        <v>7</v>
      </c>
      <c r="AC38">
        <v>0.5</v>
      </c>
      <c r="AD38">
        <v>22.5</v>
      </c>
      <c r="AE38" t="s">
        <v>107</v>
      </c>
      <c r="AF38" t="s">
        <v>214</v>
      </c>
      <c r="AG38" s="19" t="s">
        <v>157</v>
      </c>
    </row>
    <row r="39" spans="1:33" x14ac:dyDescent="0.25">
      <c r="A39">
        <v>38</v>
      </c>
      <c r="B39" s="16" t="s">
        <v>129</v>
      </c>
      <c r="C39" s="6" t="s">
        <v>52</v>
      </c>
      <c r="D39" t="str">
        <f t="shared" si="0"/>
        <v>23.00</v>
      </c>
      <c r="E39" t="str">
        <f t="shared" si="1"/>
        <v>2.83</v>
      </c>
      <c r="F39" t="str">
        <f t="shared" si="2"/>
        <v>-</v>
      </c>
      <c r="G39" t="str">
        <f t="shared" si="3"/>
        <v>-</v>
      </c>
      <c r="H39" t="str">
        <f t="shared" si="4"/>
        <v>-</v>
      </c>
      <c r="I39" t="str">
        <f t="shared" si="5"/>
        <v>-</v>
      </c>
      <c r="J39" t="str">
        <f t="shared" si="6"/>
        <v>2.00</v>
      </c>
      <c r="K39" t="str">
        <f t="shared" si="7"/>
        <v>21.00</v>
      </c>
      <c r="L39" t="str">
        <f t="shared" si="8"/>
        <v>-</v>
      </c>
      <c r="M39" t="str">
        <f t="shared" si="9"/>
        <v>Tháng 1/2017 công ty chốt bảng chấm công vào ngày 21 và cộng thêm 5 ngày nghỉ Tết theo quy định được hưởng nguyên lương</v>
      </c>
      <c r="N39" s="19" t="s">
        <v>157</v>
      </c>
      <c r="T39">
        <v>38</v>
      </c>
      <c r="U39" s="16" t="s">
        <v>129</v>
      </c>
      <c r="V39" s="6" t="s">
        <v>52</v>
      </c>
      <c r="W39">
        <v>23</v>
      </c>
      <c r="X39" t="s">
        <v>180</v>
      </c>
      <c r="Y39" s="19" t="s">
        <v>210</v>
      </c>
      <c r="Z39">
        <v>0</v>
      </c>
      <c r="AA39">
        <v>0</v>
      </c>
      <c r="AB39">
        <v>0</v>
      </c>
      <c r="AC39">
        <v>2</v>
      </c>
      <c r="AD39">
        <v>21</v>
      </c>
      <c r="AE39" s="19" t="s">
        <v>210</v>
      </c>
      <c r="AF39" t="s">
        <v>212</v>
      </c>
      <c r="AG39" s="19" t="s">
        <v>157</v>
      </c>
    </row>
    <row r="40" spans="1:33" x14ac:dyDescent="0.25">
      <c r="A40">
        <v>39</v>
      </c>
      <c r="B40" s="16" t="s">
        <v>130</v>
      </c>
      <c r="C40" s="6" t="s">
        <v>55</v>
      </c>
      <c r="D40" t="str">
        <f t="shared" si="0"/>
        <v>23.00</v>
      </c>
      <c r="E40" t="str">
        <f t="shared" si="1"/>
        <v>0.08</v>
      </c>
      <c r="F40" t="str">
        <f t="shared" si="2"/>
        <v>0.03</v>
      </c>
      <c r="G40" t="str">
        <f t="shared" si="3"/>
        <v>-</v>
      </c>
      <c r="H40" t="str">
        <f t="shared" si="4"/>
        <v>-</v>
      </c>
      <c r="I40" t="str">
        <f t="shared" si="5"/>
        <v>2.00</v>
      </c>
      <c r="J40" t="str">
        <f t="shared" si="6"/>
        <v>-</v>
      </c>
      <c r="K40" t="str">
        <f t="shared" si="7"/>
        <v>23.00</v>
      </c>
      <c r="L40" t="str">
        <f t="shared" si="8"/>
        <v>-</v>
      </c>
      <c r="M40" t="str">
        <f t="shared" si="9"/>
        <v>Tháng 1/2017 công ty chốt bảng chấm công vào ngày 21 và cộng thêm 5 ngày nghỉ Tết theo quy định được hưởng nguyên lương</v>
      </c>
      <c r="N40" s="19" t="s">
        <v>157</v>
      </c>
      <c r="T40">
        <v>39</v>
      </c>
      <c r="U40" s="16" t="s">
        <v>130</v>
      </c>
      <c r="V40" s="6" t="s">
        <v>55</v>
      </c>
      <c r="W40">
        <v>23</v>
      </c>
      <c r="X40" t="s">
        <v>181</v>
      </c>
      <c r="Y40" t="s">
        <v>207</v>
      </c>
      <c r="Z40">
        <v>0</v>
      </c>
      <c r="AA40">
        <v>0</v>
      </c>
      <c r="AB40">
        <v>2</v>
      </c>
      <c r="AC40">
        <v>0</v>
      </c>
      <c r="AD40">
        <v>23</v>
      </c>
      <c r="AE40" s="19" t="s">
        <v>210</v>
      </c>
      <c r="AF40" t="s">
        <v>212</v>
      </c>
      <c r="AG40" s="19" t="s">
        <v>157</v>
      </c>
    </row>
    <row r="41" spans="1:33" x14ac:dyDescent="0.25">
      <c r="A41">
        <v>40</v>
      </c>
      <c r="B41" s="16" t="s">
        <v>131</v>
      </c>
      <c r="C41" s="6" t="s">
        <v>51</v>
      </c>
      <c r="D41" t="str">
        <f t="shared" si="0"/>
        <v>23.00</v>
      </c>
      <c r="E41" t="str">
        <f t="shared" si="1"/>
        <v>-</v>
      </c>
      <c r="F41" t="str">
        <f t="shared" si="2"/>
        <v>-</v>
      </c>
      <c r="G41" t="str">
        <f t="shared" si="3"/>
        <v>-</v>
      </c>
      <c r="H41" t="str">
        <f t="shared" si="4"/>
        <v>-</v>
      </c>
      <c r="I41" t="str">
        <f t="shared" si="5"/>
        <v>-</v>
      </c>
      <c r="J41" t="str">
        <f t="shared" si="6"/>
        <v>-</v>
      </c>
      <c r="K41" t="str">
        <f t="shared" si="7"/>
        <v>23.00</v>
      </c>
      <c r="L41" t="str">
        <f t="shared" si="8"/>
        <v>15,000,000.00</v>
      </c>
      <c r="M41" t="str">
        <f t="shared" si="9"/>
        <v>Tạm ứng , Tháng 1/2017 công ty chốt bảng chấm công vào ngày 21 và cộng thêm 5 ngày nghỉ Tết theo quy định được hưởng nguyên lương</v>
      </c>
      <c r="N41" s="19" t="s">
        <v>157</v>
      </c>
      <c r="T41">
        <v>40</v>
      </c>
      <c r="U41" s="16" t="s">
        <v>131</v>
      </c>
      <c r="V41" s="6" t="s">
        <v>51</v>
      </c>
      <c r="W41">
        <v>23</v>
      </c>
      <c r="X41" s="19" t="s">
        <v>210</v>
      </c>
      <c r="Y41" s="19" t="s">
        <v>210</v>
      </c>
      <c r="Z41">
        <v>0</v>
      </c>
      <c r="AA41">
        <v>0</v>
      </c>
      <c r="AB41">
        <v>0</v>
      </c>
      <c r="AC41">
        <v>0</v>
      </c>
      <c r="AD41">
        <v>23</v>
      </c>
      <c r="AE41" t="s">
        <v>99</v>
      </c>
      <c r="AF41" t="s">
        <v>215</v>
      </c>
      <c r="AG41" s="19" t="s">
        <v>157</v>
      </c>
    </row>
    <row r="42" spans="1:33" x14ac:dyDescent="0.25">
      <c r="A42">
        <v>41</v>
      </c>
      <c r="B42" s="16" t="s">
        <v>132</v>
      </c>
      <c r="C42" s="6" t="s">
        <v>53</v>
      </c>
      <c r="D42" t="str">
        <f t="shared" si="0"/>
        <v>23.00</v>
      </c>
      <c r="E42" t="str">
        <f t="shared" si="1"/>
        <v>1.55</v>
      </c>
      <c r="F42" t="str">
        <f t="shared" si="2"/>
        <v>-</v>
      </c>
      <c r="G42" t="str">
        <f t="shared" si="3"/>
        <v>-</v>
      </c>
      <c r="H42" t="str">
        <f t="shared" si="4"/>
        <v>-</v>
      </c>
      <c r="I42" t="str">
        <f t="shared" si="5"/>
        <v>-</v>
      </c>
      <c r="J42" t="str">
        <f t="shared" si="6"/>
        <v>0.50</v>
      </c>
      <c r="K42" t="str">
        <f t="shared" si="7"/>
        <v>22.50</v>
      </c>
      <c r="L42" t="str">
        <f t="shared" si="8"/>
        <v>-</v>
      </c>
      <c r="M42" t="str">
        <f t="shared" si="9"/>
        <v>Tháng 1/2017 công ty chốt bảng chấm công vào ngày 21 và cộng thêm 5 ngày nghỉ Tết theo quy định được hưởng nguyên lương</v>
      </c>
      <c r="N42" s="19" t="s">
        <v>157</v>
      </c>
      <c r="T42">
        <v>41</v>
      </c>
      <c r="U42" s="16" t="s">
        <v>132</v>
      </c>
      <c r="V42" s="6" t="s">
        <v>53</v>
      </c>
      <c r="W42">
        <v>23</v>
      </c>
      <c r="X42" t="s">
        <v>182</v>
      </c>
      <c r="Y42" s="19" t="s">
        <v>210</v>
      </c>
      <c r="Z42">
        <v>0</v>
      </c>
      <c r="AA42">
        <v>0</v>
      </c>
      <c r="AB42">
        <v>0</v>
      </c>
      <c r="AC42">
        <v>0.5</v>
      </c>
      <c r="AD42">
        <v>22.5</v>
      </c>
      <c r="AE42" s="19" t="s">
        <v>210</v>
      </c>
      <c r="AF42" t="s">
        <v>212</v>
      </c>
      <c r="AG42" s="19" t="s">
        <v>157</v>
      </c>
    </row>
    <row r="43" spans="1:33" x14ac:dyDescent="0.25">
      <c r="A43">
        <v>42</v>
      </c>
      <c r="B43" s="16" t="s">
        <v>133</v>
      </c>
      <c r="C43" s="6" t="s">
        <v>56</v>
      </c>
      <c r="D43" t="str">
        <f t="shared" si="0"/>
        <v>23.00</v>
      </c>
      <c r="E43" t="str">
        <f t="shared" si="1"/>
        <v>0.08</v>
      </c>
      <c r="F43" t="str">
        <f t="shared" si="2"/>
        <v>-</v>
      </c>
      <c r="G43" t="str">
        <f t="shared" si="3"/>
        <v>-</v>
      </c>
      <c r="H43" t="str">
        <f t="shared" si="4"/>
        <v>-</v>
      </c>
      <c r="I43" t="str">
        <f t="shared" si="5"/>
        <v>1.00</v>
      </c>
      <c r="J43" t="str">
        <f t="shared" si="6"/>
        <v>-</v>
      </c>
      <c r="K43" t="str">
        <f t="shared" si="7"/>
        <v>23.00</v>
      </c>
      <c r="L43" t="str">
        <f t="shared" si="8"/>
        <v>-</v>
      </c>
      <c r="M43" t="str">
        <f t="shared" si="9"/>
        <v>Tháng 1/2017 công ty chốt bảng chấm công vào ngày 21 và cộng thêm 5 ngày nghỉ Tết theo quy định được hưởng nguyên lương</v>
      </c>
      <c r="N43" s="19" t="s">
        <v>157</v>
      </c>
      <c r="T43">
        <v>42</v>
      </c>
      <c r="U43" s="16" t="s">
        <v>133</v>
      </c>
      <c r="V43" s="6" t="s">
        <v>56</v>
      </c>
      <c r="W43">
        <v>23</v>
      </c>
      <c r="X43" t="s">
        <v>181</v>
      </c>
      <c r="Y43" s="19" t="s">
        <v>210</v>
      </c>
      <c r="Z43">
        <v>0</v>
      </c>
      <c r="AA43">
        <v>0</v>
      </c>
      <c r="AB43">
        <v>1</v>
      </c>
      <c r="AC43">
        <v>0</v>
      </c>
      <c r="AD43">
        <v>23</v>
      </c>
      <c r="AE43" s="19" t="s">
        <v>210</v>
      </c>
      <c r="AF43" t="s">
        <v>212</v>
      </c>
      <c r="AG43" s="19" t="s">
        <v>157</v>
      </c>
    </row>
    <row r="44" spans="1:33" x14ac:dyDescent="0.25">
      <c r="A44">
        <v>43</v>
      </c>
      <c r="B44" s="16" t="s">
        <v>134</v>
      </c>
      <c r="C44" s="6" t="s">
        <v>54</v>
      </c>
      <c r="D44" t="str">
        <f t="shared" si="0"/>
        <v>23.00</v>
      </c>
      <c r="E44" t="str">
        <f t="shared" si="1"/>
        <v>-</v>
      </c>
      <c r="F44" t="str">
        <f t="shared" si="2"/>
        <v>-</v>
      </c>
      <c r="G44" t="str">
        <f t="shared" si="3"/>
        <v>-</v>
      </c>
      <c r="H44" t="str">
        <f t="shared" si="4"/>
        <v>-</v>
      </c>
      <c r="I44" t="str">
        <f t="shared" si="5"/>
        <v>-</v>
      </c>
      <c r="J44" t="str">
        <f t="shared" si="6"/>
        <v>-</v>
      </c>
      <c r="K44" t="str">
        <f t="shared" si="7"/>
        <v>23.00</v>
      </c>
      <c r="L44" t="str">
        <f t="shared" si="8"/>
        <v>-</v>
      </c>
      <c r="M44" t="str">
        <f t="shared" si="9"/>
        <v>Tháng 1/2017 công ty chốt bảng chấm công vào ngày 21 và cộng thêm 5 ngày nghỉ Tết theo quy định được hưởng nguyên lương</v>
      </c>
      <c r="N44" s="19" t="s">
        <v>157</v>
      </c>
      <c r="T44">
        <v>43</v>
      </c>
      <c r="U44" s="16" t="s">
        <v>134</v>
      </c>
      <c r="V44" s="6" t="s">
        <v>54</v>
      </c>
      <c r="W44">
        <v>23</v>
      </c>
      <c r="X44" s="19" t="s">
        <v>210</v>
      </c>
      <c r="Y44" s="19" t="s">
        <v>210</v>
      </c>
      <c r="Z44">
        <v>0</v>
      </c>
      <c r="AA44">
        <v>0</v>
      </c>
      <c r="AB44">
        <v>0</v>
      </c>
      <c r="AC44">
        <v>0</v>
      </c>
      <c r="AD44">
        <v>23</v>
      </c>
      <c r="AE44" s="19" t="s">
        <v>210</v>
      </c>
      <c r="AF44" t="s">
        <v>212</v>
      </c>
      <c r="AG44" s="19" t="s">
        <v>157</v>
      </c>
    </row>
    <row r="45" spans="1:33" x14ac:dyDescent="0.25">
      <c r="A45">
        <v>44</v>
      </c>
      <c r="B45" s="16" t="s">
        <v>135</v>
      </c>
      <c r="C45" s="6" t="s">
        <v>57</v>
      </c>
      <c r="D45" t="str">
        <f t="shared" si="0"/>
        <v>23.00</v>
      </c>
      <c r="E45" t="str">
        <f t="shared" si="1"/>
        <v>-</v>
      </c>
      <c r="F45" t="str">
        <f t="shared" si="2"/>
        <v>-</v>
      </c>
      <c r="G45" t="str">
        <f t="shared" si="3"/>
        <v>-</v>
      </c>
      <c r="H45" t="str">
        <f t="shared" si="4"/>
        <v>-</v>
      </c>
      <c r="I45" t="str">
        <f t="shared" si="5"/>
        <v>-</v>
      </c>
      <c r="J45" t="str">
        <f t="shared" si="6"/>
        <v>-</v>
      </c>
      <c r="K45" t="str">
        <f t="shared" si="7"/>
        <v>23.00</v>
      </c>
      <c r="L45" t="str">
        <f t="shared" si="8"/>
        <v>-</v>
      </c>
      <c r="M45" t="str">
        <f t="shared" si="9"/>
        <v>Tháng 1/2017 công ty chốt bảng chấm công vào ngày 21 và cộng thêm 5 ngày nghỉ Tết theo quy định được hưởng nguyên lương</v>
      </c>
      <c r="N45" s="19" t="s">
        <v>157</v>
      </c>
      <c r="T45">
        <v>44</v>
      </c>
      <c r="U45" s="16" t="s">
        <v>135</v>
      </c>
      <c r="V45" s="6" t="s">
        <v>57</v>
      </c>
      <c r="W45">
        <v>23</v>
      </c>
      <c r="X45" s="19" t="s">
        <v>210</v>
      </c>
      <c r="Y45" s="19" t="s">
        <v>210</v>
      </c>
      <c r="Z45">
        <v>0</v>
      </c>
      <c r="AA45">
        <v>0</v>
      </c>
      <c r="AB45">
        <v>0</v>
      </c>
      <c r="AC45">
        <v>0</v>
      </c>
      <c r="AD45">
        <v>23</v>
      </c>
      <c r="AE45" s="19" t="s">
        <v>210</v>
      </c>
      <c r="AF45" t="s">
        <v>212</v>
      </c>
      <c r="AG45" s="19" t="s">
        <v>157</v>
      </c>
    </row>
    <row r="46" spans="1:33" x14ac:dyDescent="0.25">
      <c r="A46">
        <v>45</v>
      </c>
      <c r="B46" s="16" t="s">
        <v>136</v>
      </c>
      <c r="C46" s="6" t="s">
        <v>58</v>
      </c>
      <c r="D46" t="str">
        <f t="shared" si="0"/>
        <v>23.00</v>
      </c>
      <c r="E46" t="str">
        <f t="shared" si="1"/>
        <v>8.20</v>
      </c>
      <c r="F46" t="str">
        <f t="shared" si="2"/>
        <v>-</v>
      </c>
      <c r="G46" t="str">
        <f t="shared" si="3"/>
        <v>-</v>
      </c>
      <c r="H46" t="str">
        <f t="shared" si="4"/>
        <v>-</v>
      </c>
      <c r="I46" t="str">
        <f t="shared" si="5"/>
        <v>-</v>
      </c>
      <c r="J46" t="str">
        <f t="shared" si="6"/>
        <v>2.00</v>
      </c>
      <c r="K46" t="str">
        <f t="shared" si="7"/>
        <v>21.00</v>
      </c>
      <c r="L46" t="str">
        <f t="shared" si="8"/>
        <v>-</v>
      </c>
      <c r="M46" t="str">
        <f t="shared" si="9"/>
        <v>Tháng 1/2017 công ty chốt bảng chấm công vào ngày 21 và cộng thêm 5 ngày nghỉ Tết theo quy định được hưởng nguyên lương</v>
      </c>
      <c r="N46" s="19" t="s">
        <v>157</v>
      </c>
      <c r="T46">
        <v>45</v>
      </c>
      <c r="U46" s="16" t="s">
        <v>136</v>
      </c>
      <c r="V46" s="6" t="s">
        <v>58</v>
      </c>
      <c r="W46">
        <v>23</v>
      </c>
      <c r="X46" t="s">
        <v>183</v>
      </c>
      <c r="Y46" s="19" t="s">
        <v>210</v>
      </c>
      <c r="Z46">
        <v>0</v>
      </c>
      <c r="AA46">
        <v>0</v>
      </c>
      <c r="AB46">
        <v>0</v>
      </c>
      <c r="AC46">
        <v>2</v>
      </c>
      <c r="AD46">
        <v>21</v>
      </c>
      <c r="AE46" s="19" t="s">
        <v>210</v>
      </c>
      <c r="AF46" t="s">
        <v>212</v>
      </c>
      <c r="AG46" s="19" t="s">
        <v>157</v>
      </c>
    </row>
    <row r="47" spans="1:33" x14ac:dyDescent="0.25">
      <c r="A47">
        <v>46</v>
      </c>
      <c r="B47" s="16" t="s">
        <v>137</v>
      </c>
      <c r="C47" s="6" t="s">
        <v>59</v>
      </c>
      <c r="D47" t="str">
        <f t="shared" si="0"/>
        <v>23.00</v>
      </c>
      <c r="E47" t="str">
        <f t="shared" si="1"/>
        <v>2.80</v>
      </c>
      <c r="F47" t="str">
        <f t="shared" si="2"/>
        <v>-</v>
      </c>
      <c r="G47" t="str">
        <f t="shared" si="3"/>
        <v>-</v>
      </c>
      <c r="H47" t="str">
        <f t="shared" si="4"/>
        <v>-</v>
      </c>
      <c r="I47" t="str">
        <f t="shared" si="5"/>
        <v>-</v>
      </c>
      <c r="J47" t="str">
        <f t="shared" si="6"/>
        <v>0.50</v>
      </c>
      <c r="K47" t="str">
        <f t="shared" si="7"/>
        <v>22.50</v>
      </c>
      <c r="L47" t="str">
        <f t="shared" si="8"/>
        <v>-</v>
      </c>
      <c r="M47" t="str">
        <f t="shared" si="9"/>
        <v>Tháng 1/2017 công ty chốt bảng chấm công vào ngày 21 và cộng thêm 5 ngày nghỉ Tết theo quy định được hưởng nguyên lương</v>
      </c>
      <c r="N47" s="19" t="s">
        <v>157</v>
      </c>
      <c r="T47">
        <v>46</v>
      </c>
      <c r="U47" s="16" t="s">
        <v>137</v>
      </c>
      <c r="V47" s="6" t="s">
        <v>59</v>
      </c>
      <c r="W47">
        <v>23</v>
      </c>
      <c r="X47" t="s">
        <v>184</v>
      </c>
      <c r="Y47" s="19" t="s">
        <v>210</v>
      </c>
      <c r="Z47">
        <v>0</v>
      </c>
      <c r="AA47">
        <v>0</v>
      </c>
      <c r="AB47">
        <v>0</v>
      </c>
      <c r="AC47">
        <v>0.5</v>
      </c>
      <c r="AD47">
        <v>22.5</v>
      </c>
      <c r="AE47" s="19" t="s">
        <v>210</v>
      </c>
      <c r="AF47" t="s">
        <v>212</v>
      </c>
      <c r="AG47" s="19" t="s">
        <v>157</v>
      </c>
    </row>
    <row r="48" spans="1:33" x14ac:dyDescent="0.25">
      <c r="A48">
        <v>47</v>
      </c>
      <c r="B48" s="16" t="s">
        <v>138</v>
      </c>
      <c r="C48" s="6" t="s">
        <v>60</v>
      </c>
      <c r="D48" t="str">
        <f t="shared" si="0"/>
        <v>23.00</v>
      </c>
      <c r="E48" t="str">
        <f t="shared" si="1"/>
        <v>-</v>
      </c>
      <c r="F48" t="str">
        <f t="shared" si="2"/>
        <v>-</v>
      </c>
      <c r="G48" t="str">
        <f t="shared" si="3"/>
        <v>-</v>
      </c>
      <c r="H48" t="str">
        <f t="shared" si="4"/>
        <v>-</v>
      </c>
      <c r="I48" t="str">
        <f t="shared" si="5"/>
        <v>-</v>
      </c>
      <c r="J48" t="str">
        <f t="shared" si="6"/>
        <v>-</v>
      </c>
      <c r="K48" t="str">
        <f t="shared" si="7"/>
        <v>23.00</v>
      </c>
      <c r="L48" t="str">
        <f t="shared" si="8"/>
        <v>-</v>
      </c>
      <c r="M48" t="str">
        <f t="shared" si="9"/>
        <v>Tháng 1/2017 công ty chốt bảng chấm công vào ngày 21 và cộng thêm 5 ngày nghỉ Tết theo quy định được hưởng nguyên lương</v>
      </c>
      <c r="N48" s="19" t="s">
        <v>157</v>
      </c>
      <c r="T48">
        <v>47</v>
      </c>
      <c r="U48" s="16" t="s">
        <v>138</v>
      </c>
      <c r="V48" s="6" t="s">
        <v>60</v>
      </c>
      <c r="W48">
        <v>23</v>
      </c>
      <c r="X48" s="19" t="s">
        <v>210</v>
      </c>
      <c r="Y48" s="19" t="s">
        <v>210</v>
      </c>
      <c r="Z48">
        <v>0</v>
      </c>
      <c r="AA48">
        <v>0</v>
      </c>
      <c r="AB48">
        <v>0</v>
      </c>
      <c r="AC48">
        <v>0</v>
      </c>
      <c r="AD48">
        <v>23</v>
      </c>
      <c r="AE48" s="19" t="s">
        <v>210</v>
      </c>
      <c r="AF48" t="s">
        <v>212</v>
      </c>
      <c r="AG48" s="19" t="s">
        <v>157</v>
      </c>
    </row>
    <row r="49" spans="1:33" x14ac:dyDescent="0.25">
      <c r="A49">
        <v>48</v>
      </c>
      <c r="B49" s="16" t="s">
        <v>139</v>
      </c>
      <c r="C49" s="6" t="s">
        <v>61</v>
      </c>
      <c r="D49" t="str">
        <f t="shared" si="0"/>
        <v>23.00</v>
      </c>
      <c r="E49" t="str">
        <f t="shared" si="1"/>
        <v>1.72</v>
      </c>
      <c r="F49" t="str">
        <f t="shared" si="2"/>
        <v>-</v>
      </c>
      <c r="G49" t="str">
        <f t="shared" si="3"/>
        <v>8.00</v>
      </c>
      <c r="H49" t="str">
        <f t="shared" si="4"/>
        <v>-</v>
      </c>
      <c r="I49" t="str">
        <f t="shared" si="5"/>
        <v>-</v>
      </c>
      <c r="J49" t="str">
        <f t="shared" si="6"/>
        <v>1.00</v>
      </c>
      <c r="K49" t="str">
        <f t="shared" si="7"/>
        <v>22.00</v>
      </c>
      <c r="L49" t="str">
        <f t="shared" si="8"/>
        <v>-</v>
      </c>
      <c r="M49" t="str">
        <f t="shared" si="9"/>
        <v>Tháng 1/2017 công ty chốt bảng chấm công vào ngày 21 và cộng thêm 5 ngày nghỉ Tết theo quy định được hưởng nguyên lương</v>
      </c>
      <c r="N49" s="19" t="s">
        <v>157</v>
      </c>
      <c r="T49">
        <v>48</v>
      </c>
      <c r="U49" s="16" t="s">
        <v>139</v>
      </c>
      <c r="V49" s="6" t="s">
        <v>61</v>
      </c>
      <c r="W49">
        <v>23</v>
      </c>
      <c r="X49" t="s">
        <v>185</v>
      </c>
      <c r="Y49" s="19" t="s">
        <v>210</v>
      </c>
      <c r="Z49">
        <v>8</v>
      </c>
      <c r="AA49">
        <v>0</v>
      </c>
      <c r="AB49">
        <v>0</v>
      </c>
      <c r="AC49">
        <v>1</v>
      </c>
      <c r="AD49">
        <v>22</v>
      </c>
      <c r="AE49" s="19" t="s">
        <v>210</v>
      </c>
      <c r="AF49" t="s">
        <v>212</v>
      </c>
      <c r="AG49" s="19" t="s">
        <v>157</v>
      </c>
    </row>
    <row r="50" spans="1:33" x14ac:dyDescent="0.25">
      <c r="A50">
        <v>49</v>
      </c>
      <c r="B50" s="16" t="s">
        <v>140</v>
      </c>
      <c r="C50" s="6" t="s">
        <v>62</v>
      </c>
      <c r="D50" t="str">
        <f t="shared" si="0"/>
        <v>23.00</v>
      </c>
      <c r="E50" t="str">
        <f t="shared" si="1"/>
        <v>-</v>
      </c>
      <c r="F50" t="str">
        <f t="shared" si="2"/>
        <v>-</v>
      </c>
      <c r="G50" t="str">
        <f t="shared" si="3"/>
        <v>-</v>
      </c>
      <c r="H50" t="str">
        <f t="shared" si="4"/>
        <v>-</v>
      </c>
      <c r="I50" t="str">
        <f t="shared" si="5"/>
        <v>-</v>
      </c>
      <c r="J50" t="str">
        <f t="shared" si="6"/>
        <v>1.00</v>
      </c>
      <c r="K50" t="str">
        <f t="shared" si="7"/>
        <v>22.00</v>
      </c>
      <c r="L50" t="str">
        <f t="shared" si="8"/>
        <v>2,000,000.00</v>
      </c>
      <c r="M50" t="str">
        <f t="shared" si="9"/>
        <v>Vay tín dụng, Tháng 1/2017 công ty chốt bảng chấm công vào ngày 21 và cộng thêm 5 ngày nghỉ Tết theo quy định được hưởng nguyên lương</v>
      </c>
      <c r="N50" s="19" t="s">
        <v>157</v>
      </c>
      <c r="T50">
        <v>49</v>
      </c>
      <c r="U50" s="16" t="s">
        <v>140</v>
      </c>
      <c r="V50" s="6" t="s">
        <v>62</v>
      </c>
      <c r="W50">
        <v>23</v>
      </c>
      <c r="X50" s="19" t="s">
        <v>210</v>
      </c>
      <c r="Y50" s="19" t="s">
        <v>210</v>
      </c>
      <c r="Z50">
        <v>0</v>
      </c>
      <c r="AA50">
        <v>0</v>
      </c>
      <c r="AB50">
        <v>0</v>
      </c>
      <c r="AC50">
        <v>1</v>
      </c>
      <c r="AD50">
        <v>22</v>
      </c>
      <c r="AE50" t="s">
        <v>93</v>
      </c>
      <c r="AF50" t="s">
        <v>214</v>
      </c>
      <c r="AG50" s="19" t="s">
        <v>157</v>
      </c>
    </row>
    <row r="51" spans="1:33" x14ac:dyDescent="0.25">
      <c r="A51">
        <v>50</v>
      </c>
      <c r="B51" s="16" t="s">
        <v>141</v>
      </c>
      <c r="C51" s="6" t="s">
        <v>63</v>
      </c>
      <c r="D51" t="str">
        <f t="shared" si="0"/>
        <v>23.00</v>
      </c>
      <c r="E51" t="str">
        <f t="shared" si="1"/>
        <v>0.50</v>
      </c>
      <c r="F51" t="str">
        <f t="shared" si="2"/>
        <v>-</v>
      </c>
      <c r="G51" t="str">
        <f t="shared" si="3"/>
        <v>-</v>
      </c>
      <c r="H51" t="str">
        <f t="shared" si="4"/>
        <v>-</v>
      </c>
      <c r="I51" t="str">
        <f t="shared" si="5"/>
        <v>-</v>
      </c>
      <c r="J51" t="str">
        <f t="shared" si="6"/>
        <v>-</v>
      </c>
      <c r="K51" t="str">
        <f t="shared" si="7"/>
        <v>23.00</v>
      </c>
      <c r="L51" t="str">
        <f t="shared" si="8"/>
        <v>-</v>
      </c>
      <c r="M51" t="str">
        <f t="shared" si="9"/>
        <v>Tháng 1/2017 công ty chốt bảng chấm công vào ngày 21 và cộng thêm 5 ngày nghỉ Tết theo quy định được hưởng nguyên lương</v>
      </c>
      <c r="N51" s="19" t="s">
        <v>157</v>
      </c>
      <c r="T51">
        <v>50</v>
      </c>
      <c r="U51" s="16" t="s">
        <v>141</v>
      </c>
      <c r="V51" s="6" t="s">
        <v>63</v>
      </c>
      <c r="W51">
        <v>23</v>
      </c>
      <c r="X51" t="s">
        <v>159</v>
      </c>
      <c r="Y51" s="19" t="s">
        <v>210</v>
      </c>
      <c r="Z51">
        <v>0</v>
      </c>
      <c r="AA51">
        <v>0</v>
      </c>
      <c r="AB51">
        <v>0</v>
      </c>
      <c r="AC51">
        <v>0</v>
      </c>
      <c r="AD51">
        <v>23</v>
      </c>
      <c r="AE51" s="19" t="s">
        <v>210</v>
      </c>
      <c r="AF51" t="s">
        <v>212</v>
      </c>
      <c r="AG51" s="19" t="s">
        <v>157</v>
      </c>
    </row>
    <row r="52" spans="1:33" x14ac:dyDescent="0.25">
      <c r="A52">
        <v>51</v>
      </c>
      <c r="B52" s="16" t="s">
        <v>142</v>
      </c>
      <c r="C52" s="6" t="s">
        <v>67</v>
      </c>
      <c r="D52" t="str">
        <f t="shared" si="0"/>
        <v>23.00</v>
      </c>
      <c r="E52" t="str">
        <f t="shared" si="1"/>
        <v>3.17</v>
      </c>
      <c r="F52" t="str">
        <f t="shared" si="2"/>
        <v>-</v>
      </c>
      <c r="G52" t="str">
        <f t="shared" si="3"/>
        <v>19.00</v>
      </c>
      <c r="H52" t="str">
        <f t="shared" si="4"/>
        <v>-</v>
      </c>
      <c r="I52" t="str">
        <f t="shared" si="5"/>
        <v>-</v>
      </c>
      <c r="J52" t="str">
        <f t="shared" si="6"/>
        <v>-</v>
      </c>
      <c r="K52" t="str">
        <f t="shared" si="7"/>
        <v>23.00</v>
      </c>
      <c r="L52" t="str">
        <f t="shared" si="8"/>
        <v>-</v>
      </c>
      <c r="M52" t="str">
        <f t="shared" si="9"/>
        <v>Tháng 1/2017 công ty chốt bảng chấm công vào ngày 21 và cộng thêm 5 ngày nghỉ Tết theo quy định được hưởng nguyên lương</v>
      </c>
      <c r="N52" s="19" t="s">
        <v>157</v>
      </c>
      <c r="T52">
        <v>51</v>
      </c>
      <c r="U52" s="16" t="s">
        <v>142</v>
      </c>
      <c r="V52" s="6" t="s">
        <v>67</v>
      </c>
      <c r="W52">
        <v>23</v>
      </c>
      <c r="X52" t="s">
        <v>186</v>
      </c>
      <c r="Y52" s="19" t="s">
        <v>210</v>
      </c>
      <c r="Z52">
        <v>19</v>
      </c>
      <c r="AA52">
        <v>0</v>
      </c>
      <c r="AB52">
        <v>0</v>
      </c>
      <c r="AC52">
        <v>0</v>
      </c>
      <c r="AD52">
        <v>23</v>
      </c>
      <c r="AE52" s="19" t="s">
        <v>210</v>
      </c>
      <c r="AF52" t="s">
        <v>212</v>
      </c>
      <c r="AG52" s="19" t="s">
        <v>157</v>
      </c>
    </row>
    <row r="53" spans="1:33" x14ac:dyDescent="0.25">
      <c r="A53">
        <v>52</v>
      </c>
      <c r="B53" s="16" t="s">
        <v>143</v>
      </c>
      <c r="C53" s="6" t="s">
        <v>66</v>
      </c>
      <c r="D53" t="str">
        <f t="shared" si="0"/>
        <v>23.00</v>
      </c>
      <c r="E53" t="str">
        <f t="shared" si="1"/>
        <v>-</v>
      </c>
      <c r="F53" t="str">
        <f t="shared" si="2"/>
        <v>-</v>
      </c>
      <c r="G53" t="str">
        <f t="shared" si="3"/>
        <v>15.50</v>
      </c>
      <c r="H53" t="str">
        <f t="shared" si="4"/>
        <v>-</v>
      </c>
      <c r="I53" t="str">
        <f t="shared" si="5"/>
        <v>-</v>
      </c>
      <c r="J53" t="str">
        <f t="shared" si="6"/>
        <v>-</v>
      </c>
      <c r="K53" t="str">
        <f t="shared" si="7"/>
        <v>23.00</v>
      </c>
      <c r="L53" t="str">
        <f t="shared" si="8"/>
        <v>-</v>
      </c>
      <c r="M53" t="str">
        <f t="shared" si="9"/>
        <v>Tháng 1/2017 công ty chốt bảng chấm công vào ngày 21 và cộng thêm 5 ngày nghỉ Tết theo quy định được hưởng nguyên lương</v>
      </c>
      <c r="N53" s="19" t="s">
        <v>157</v>
      </c>
      <c r="T53">
        <v>52</v>
      </c>
      <c r="U53" s="16" t="s">
        <v>143</v>
      </c>
      <c r="V53" s="6" t="s">
        <v>66</v>
      </c>
      <c r="W53">
        <v>23</v>
      </c>
      <c r="X53" s="19" t="s">
        <v>210</v>
      </c>
      <c r="Y53" s="19" t="s">
        <v>210</v>
      </c>
      <c r="Z53">
        <v>15.5</v>
      </c>
      <c r="AA53">
        <v>0</v>
      </c>
      <c r="AB53">
        <v>0</v>
      </c>
      <c r="AC53">
        <v>0</v>
      </c>
      <c r="AD53">
        <v>23</v>
      </c>
      <c r="AE53" s="19" t="s">
        <v>210</v>
      </c>
      <c r="AF53" t="s">
        <v>212</v>
      </c>
      <c r="AG53" s="19" t="s">
        <v>157</v>
      </c>
    </row>
    <row r="54" spans="1:33" x14ac:dyDescent="0.25">
      <c r="A54">
        <v>53</v>
      </c>
      <c r="B54" s="16" t="s">
        <v>144</v>
      </c>
      <c r="C54" s="6" t="s">
        <v>64</v>
      </c>
      <c r="D54" t="str">
        <f t="shared" si="0"/>
        <v>23.00</v>
      </c>
      <c r="E54" t="str">
        <f t="shared" si="1"/>
        <v>1.97</v>
      </c>
      <c r="F54" t="str">
        <f t="shared" si="2"/>
        <v>-</v>
      </c>
      <c r="G54" t="str">
        <f t="shared" si="3"/>
        <v>-</v>
      </c>
      <c r="H54" t="str">
        <f t="shared" si="4"/>
        <v>-</v>
      </c>
      <c r="I54" t="str">
        <f t="shared" si="5"/>
        <v>-</v>
      </c>
      <c r="J54" t="str">
        <f t="shared" si="6"/>
        <v>4.50</v>
      </c>
      <c r="K54" t="str">
        <f t="shared" si="7"/>
        <v>18.50</v>
      </c>
      <c r="L54" t="str">
        <f t="shared" si="8"/>
        <v>-</v>
      </c>
      <c r="M54" t="str">
        <f t="shared" si="9"/>
        <v>Tháng 1/2017 công ty chốt bảng chấm công vào ngày 21 và cộng thêm 5 ngày nghỉ Tết theo quy định được hưởng nguyên lương</v>
      </c>
      <c r="N54" s="19" t="s">
        <v>157</v>
      </c>
      <c r="T54">
        <v>53</v>
      </c>
      <c r="U54" s="16" t="s">
        <v>144</v>
      </c>
      <c r="V54" s="6" t="s">
        <v>64</v>
      </c>
      <c r="W54">
        <v>23</v>
      </c>
      <c r="X54" t="s">
        <v>187</v>
      </c>
      <c r="Y54" s="19" t="s">
        <v>210</v>
      </c>
      <c r="Z54">
        <v>0</v>
      </c>
      <c r="AA54">
        <v>0</v>
      </c>
      <c r="AB54">
        <v>0</v>
      </c>
      <c r="AC54">
        <v>4.5</v>
      </c>
      <c r="AD54">
        <v>18.5</v>
      </c>
      <c r="AE54" s="19" t="s">
        <v>210</v>
      </c>
      <c r="AF54" t="s">
        <v>212</v>
      </c>
      <c r="AG54" s="19" t="s">
        <v>157</v>
      </c>
    </row>
    <row r="55" spans="1:33" x14ac:dyDescent="0.25">
      <c r="A55">
        <v>54</v>
      </c>
      <c r="B55" s="16" t="s">
        <v>145</v>
      </c>
      <c r="C55" s="6" t="s">
        <v>65</v>
      </c>
      <c r="D55" t="str">
        <f t="shared" si="0"/>
        <v>23.00</v>
      </c>
      <c r="E55" t="str">
        <f t="shared" si="1"/>
        <v>1.97</v>
      </c>
      <c r="F55" t="str">
        <f t="shared" si="2"/>
        <v>-</v>
      </c>
      <c r="G55" t="str">
        <f t="shared" si="3"/>
        <v>-</v>
      </c>
      <c r="H55" t="str">
        <f t="shared" si="4"/>
        <v>-</v>
      </c>
      <c r="I55" t="str">
        <f t="shared" si="5"/>
        <v>0.50</v>
      </c>
      <c r="J55" t="str">
        <f t="shared" si="6"/>
        <v>2.50</v>
      </c>
      <c r="K55" t="str">
        <f t="shared" si="7"/>
        <v>20.50</v>
      </c>
      <c r="L55" t="str">
        <f t="shared" si="8"/>
        <v>-</v>
      </c>
      <c r="M55" t="str">
        <f t="shared" si="9"/>
        <v>Tháng 1/2017 công ty chốt bảng chấm công vào ngày 21 và cộng thêm 5 ngày nghỉ Tết theo quy định được hưởng nguyên lương</v>
      </c>
      <c r="N55" s="19" t="s">
        <v>157</v>
      </c>
      <c r="T55">
        <v>54</v>
      </c>
      <c r="U55" s="16" t="s">
        <v>145</v>
      </c>
      <c r="V55" s="6" t="s">
        <v>65</v>
      </c>
      <c r="W55">
        <v>23</v>
      </c>
      <c r="X55" t="s">
        <v>187</v>
      </c>
      <c r="Y55" s="19" t="s">
        <v>210</v>
      </c>
      <c r="Z55">
        <v>0</v>
      </c>
      <c r="AA55">
        <v>0</v>
      </c>
      <c r="AB55">
        <v>0.5</v>
      </c>
      <c r="AC55">
        <v>2.5</v>
      </c>
      <c r="AD55">
        <v>20.5</v>
      </c>
      <c r="AE55" s="19" t="s">
        <v>210</v>
      </c>
      <c r="AF55" t="s">
        <v>212</v>
      </c>
      <c r="AG55" s="19" t="s">
        <v>157</v>
      </c>
    </row>
    <row r="56" spans="1:33" x14ac:dyDescent="0.25">
      <c r="A56">
        <v>55</v>
      </c>
      <c r="B56" s="18" t="s">
        <v>146</v>
      </c>
      <c r="C56" s="6" t="s">
        <v>71</v>
      </c>
      <c r="D56" t="str">
        <f t="shared" si="0"/>
        <v>23.00</v>
      </c>
      <c r="E56" t="str">
        <f t="shared" si="1"/>
        <v>0.57</v>
      </c>
      <c r="F56" t="str">
        <f t="shared" si="2"/>
        <v>-</v>
      </c>
      <c r="G56" t="str">
        <f t="shared" si="3"/>
        <v>7.50</v>
      </c>
      <c r="H56" t="str">
        <f t="shared" si="4"/>
        <v>-</v>
      </c>
      <c r="I56" t="str">
        <f t="shared" si="5"/>
        <v>-</v>
      </c>
      <c r="J56" t="str">
        <f t="shared" si="6"/>
        <v>0.50</v>
      </c>
      <c r="K56" t="str">
        <f t="shared" si="7"/>
        <v>22.50</v>
      </c>
      <c r="L56" t="str">
        <f t="shared" si="8"/>
        <v>-</v>
      </c>
      <c r="M56" t="str">
        <f t="shared" si="9"/>
        <v>Tháng 1/2017 công ty chốt bảng chấm công vào ngày 21 và cộng thêm 5 ngày nghỉ Tết theo quy định được hưởng nguyên lương</v>
      </c>
      <c r="N56" s="19" t="s">
        <v>157</v>
      </c>
      <c r="T56">
        <v>55</v>
      </c>
      <c r="U56" s="18" t="s">
        <v>146</v>
      </c>
      <c r="V56" s="6" t="s">
        <v>71</v>
      </c>
      <c r="W56">
        <v>23</v>
      </c>
      <c r="X56" t="s">
        <v>188</v>
      </c>
      <c r="Y56" s="19" t="s">
        <v>210</v>
      </c>
      <c r="Z56">
        <v>7.5</v>
      </c>
      <c r="AA56">
        <v>0</v>
      </c>
      <c r="AB56">
        <v>0</v>
      </c>
      <c r="AC56">
        <v>0.5</v>
      </c>
      <c r="AD56">
        <v>22.5</v>
      </c>
      <c r="AE56" s="19" t="s">
        <v>210</v>
      </c>
      <c r="AF56" t="s">
        <v>212</v>
      </c>
      <c r="AG56" s="19" t="s">
        <v>157</v>
      </c>
    </row>
    <row r="57" spans="1:33" x14ac:dyDescent="0.25">
      <c r="A57">
        <v>56</v>
      </c>
      <c r="B57" s="18" t="s">
        <v>147</v>
      </c>
      <c r="C57" s="6" t="s">
        <v>72</v>
      </c>
      <c r="D57" t="str">
        <f t="shared" si="0"/>
        <v>23.00</v>
      </c>
      <c r="E57" t="str">
        <f t="shared" si="1"/>
        <v>1.93</v>
      </c>
      <c r="F57" t="str">
        <f t="shared" si="2"/>
        <v>-</v>
      </c>
      <c r="G57" t="str">
        <f t="shared" si="3"/>
        <v>-</v>
      </c>
      <c r="H57" t="str">
        <f t="shared" si="4"/>
        <v>-</v>
      </c>
      <c r="I57" t="str">
        <f t="shared" si="5"/>
        <v>1.00</v>
      </c>
      <c r="J57" t="str">
        <f t="shared" si="6"/>
        <v>-</v>
      </c>
      <c r="K57" t="str">
        <f t="shared" si="7"/>
        <v>23.00</v>
      </c>
      <c r="L57" t="str">
        <f t="shared" si="8"/>
        <v>-</v>
      </c>
      <c r="M57" t="str">
        <f t="shared" si="9"/>
        <v>Tháng 1/2017 công ty chốt bảng chấm công vào ngày 21 và cộng thêm 5 ngày nghỉ Tết theo quy định được hưởng nguyên lương</v>
      </c>
      <c r="N57" s="19" t="s">
        <v>157</v>
      </c>
      <c r="T57">
        <v>56</v>
      </c>
      <c r="U57" s="18" t="s">
        <v>147</v>
      </c>
      <c r="V57" s="6" t="s">
        <v>72</v>
      </c>
      <c r="W57">
        <v>23</v>
      </c>
      <c r="X57" t="s">
        <v>189</v>
      </c>
      <c r="Y57" s="19" t="s">
        <v>210</v>
      </c>
      <c r="Z57">
        <v>0</v>
      </c>
      <c r="AA57">
        <v>0</v>
      </c>
      <c r="AB57">
        <v>1</v>
      </c>
      <c r="AC57">
        <v>0</v>
      </c>
      <c r="AD57">
        <v>23</v>
      </c>
      <c r="AE57" s="19" t="s">
        <v>210</v>
      </c>
      <c r="AF57" t="s">
        <v>212</v>
      </c>
      <c r="AG57" s="19" t="s">
        <v>157</v>
      </c>
    </row>
    <row r="58" spans="1:33" x14ac:dyDescent="0.25">
      <c r="A58">
        <v>57</v>
      </c>
      <c r="B58" s="18" t="s">
        <v>148</v>
      </c>
      <c r="C58" s="6" t="s">
        <v>80</v>
      </c>
      <c r="D58" t="str">
        <f t="shared" si="0"/>
        <v>23.00</v>
      </c>
      <c r="E58" t="str">
        <f t="shared" si="1"/>
        <v>0.30</v>
      </c>
      <c r="F58" t="str">
        <f t="shared" si="2"/>
        <v>-</v>
      </c>
      <c r="G58" t="str">
        <f t="shared" si="3"/>
        <v>14.50</v>
      </c>
      <c r="H58" t="str">
        <f t="shared" si="4"/>
        <v>-</v>
      </c>
      <c r="I58" t="str">
        <f t="shared" si="5"/>
        <v>-</v>
      </c>
      <c r="J58" t="str">
        <f t="shared" si="6"/>
        <v>2.00</v>
      </c>
      <c r="K58" t="str">
        <f t="shared" si="7"/>
        <v>21.00</v>
      </c>
      <c r="L58" t="str">
        <f t="shared" si="8"/>
        <v>-</v>
      </c>
      <c r="M58" t="str">
        <f t="shared" si="9"/>
        <v>Tháng 1/2017 công ty chốt bảng chấm công vào ngày 21 và cộng thêm 5 ngày nghỉ Tết theo quy định được hưởng nguyên lương</v>
      </c>
      <c r="N58" s="19" t="s">
        <v>157</v>
      </c>
      <c r="T58">
        <v>57</v>
      </c>
      <c r="U58" s="18" t="s">
        <v>148</v>
      </c>
      <c r="V58" s="6" t="s">
        <v>80</v>
      </c>
      <c r="W58">
        <v>23</v>
      </c>
      <c r="X58" t="s">
        <v>190</v>
      </c>
      <c r="Y58" s="19" t="s">
        <v>210</v>
      </c>
      <c r="Z58">
        <v>14.5</v>
      </c>
      <c r="AA58">
        <v>0</v>
      </c>
      <c r="AB58">
        <v>0</v>
      </c>
      <c r="AC58">
        <v>2</v>
      </c>
      <c r="AD58">
        <v>21</v>
      </c>
      <c r="AE58" s="19" t="s">
        <v>210</v>
      </c>
      <c r="AF58" t="s">
        <v>212</v>
      </c>
      <c r="AG58" s="19" t="s">
        <v>157</v>
      </c>
    </row>
    <row r="59" spans="1:33" x14ac:dyDescent="0.25">
      <c r="A59">
        <v>58</v>
      </c>
      <c r="B59" s="18" t="s">
        <v>68</v>
      </c>
      <c r="C59" s="6" t="s">
        <v>69</v>
      </c>
      <c r="D59" t="str">
        <f t="shared" si="0"/>
        <v>23.00</v>
      </c>
      <c r="E59" t="str">
        <f t="shared" si="1"/>
        <v>2.25</v>
      </c>
      <c r="F59" t="str">
        <f t="shared" si="2"/>
        <v>-</v>
      </c>
      <c r="G59" t="str">
        <f t="shared" si="3"/>
        <v>9.00</v>
      </c>
      <c r="H59" t="str">
        <f t="shared" si="4"/>
        <v>-</v>
      </c>
      <c r="I59" t="str">
        <f t="shared" si="5"/>
        <v>-</v>
      </c>
      <c r="J59" t="str">
        <f t="shared" si="6"/>
        <v>1.00</v>
      </c>
      <c r="K59" t="str">
        <f t="shared" si="7"/>
        <v>22.00</v>
      </c>
      <c r="L59" t="str">
        <f t="shared" si="8"/>
        <v>-</v>
      </c>
      <c r="M59" t="str">
        <f t="shared" si="9"/>
        <v>Tháng 1/2017 công ty chốt bảng chấm công vào ngày 21 và cộng thêm 5 ngày nghỉ Tết theo quy định được hưởng nguyên lương</v>
      </c>
      <c r="N59" s="19" t="s">
        <v>157</v>
      </c>
      <c r="T59">
        <v>58</v>
      </c>
      <c r="U59" s="18" t="s">
        <v>68</v>
      </c>
      <c r="V59" s="6" t="s">
        <v>69</v>
      </c>
      <c r="W59">
        <v>23</v>
      </c>
      <c r="X59" t="s">
        <v>191</v>
      </c>
      <c r="Y59" s="19" t="s">
        <v>210</v>
      </c>
      <c r="Z59">
        <v>9</v>
      </c>
      <c r="AA59">
        <v>0</v>
      </c>
      <c r="AB59">
        <v>0</v>
      </c>
      <c r="AC59">
        <v>1</v>
      </c>
      <c r="AD59">
        <v>22</v>
      </c>
      <c r="AE59" s="19" t="s">
        <v>210</v>
      </c>
      <c r="AF59" t="s">
        <v>212</v>
      </c>
      <c r="AG59" s="19" t="s">
        <v>157</v>
      </c>
    </row>
    <row r="60" spans="1:33" x14ac:dyDescent="0.25">
      <c r="A60">
        <v>59</v>
      </c>
      <c r="B60" s="18" t="s">
        <v>74</v>
      </c>
      <c r="C60" s="6" t="s">
        <v>75</v>
      </c>
      <c r="D60" t="str">
        <f t="shared" si="0"/>
        <v>23.00</v>
      </c>
      <c r="E60" t="str">
        <f t="shared" si="1"/>
        <v>1.63</v>
      </c>
      <c r="F60" t="str">
        <f t="shared" si="2"/>
        <v>-</v>
      </c>
      <c r="G60" t="str">
        <f t="shared" si="3"/>
        <v>-</v>
      </c>
      <c r="H60" t="str">
        <f t="shared" si="4"/>
        <v>-</v>
      </c>
      <c r="I60" t="str">
        <f t="shared" si="5"/>
        <v>-</v>
      </c>
      <c r="J60" t="str">
        <f t="shared" si="6"/>
        <v>-</v>
      </c>
      <c r="K60" t="str">
        <f t="shared" si="7"/>
        <v>23.00</v>
      </c>
      <c r="L60" t="str">
        <f t="shared" si="8"/>
        <v>-</v>
      </c>
      <c r="M60" t="str">
        <f t="shared" si="9"/>
        <v>Tháng 1/2017 công ty chốt bảng chấm công vào ngày 21 và cộng thêm 5 ngày nghỉ Tết theo quy định được hưởng nguyên lương</v>
      </c>
      <c r="N60" s="19" t="s">
        <v>157</v>
      </c>
      <c r="T60">
        <v>59</v>
      </c>
      <c r="U60" s="18" t="s">
        <v>74</v>
      </c>
      <c r="V60" s="6" t="s">
        <v>75</v>
      </c>
      <c r="W60">
        <v>23</v>
      </c>
      <c r="X60" t="s">
        <v>192</v>
      </c>
      <c r="Y60" s="19" t="s">
        <v>210</v>
      </c>
      <c r="Z60">
        <v>0</v>
      </c>
      <c r="AA60">
        <v>0</v>
      </c>
      <c r="AB60">
        <v>0</v>
      </c>
      <c r="AC60">
        <v>0</v>
      </c>
      <c r="AD60">
        <v>23</v>
      </c>
      <c r="AE60" s="19" t="s">
        <v>210</v>
      </c>
      <c r="AF60" t="s">
        <v>212</v>
      </c>
      <c r="AG60" s="19" t="s">
        <v>157</v>
      </c>
    </row>
    <row r="61" spans="1:33" x14ac:dyDescent="0.25">
      <c r="A61">
        <v>60</v>
      </c>
      <c r="B61" s="18" t="s">
        <v>149</v>
      </c>
      <c r="C61" s="6" t="s">
        <v>70</v>
      </c>
      <c r="D61" t="str">
        <f t="shared" si="0"/>
        <v>23.00</v>
      </c>
      <c r="E61" t="str">
        <f t="shared" si="1"/>
        <v>0.48</v>
      </c>
      <c r="F61" t="str">
        <f t="shared" si="2"/>
        <v>1.65</v>
      </c>
      <c r="G61" t="str">
        <f t="shared" si="3"/>
        <v>-</v>
      </c>
      <c r="H61" t="str">
        <f t="shared" si="4"/>
        <v>-</v>
      </c>
      <c r="I61" t="str">
        <f t="shared" si="5"/>
        <v>2.00</v>
      </c>
      <c r="J61" t="str">
        <f t="shared" si="6"/>
        <v>2.00</v>
      </c>
      <c r="K61" t="str">
        <f t="shared" si="7"/>
        <v>21.00</v>
      </c>
      <c r="L61" t="str">
        <f t="shared" si="8"/>
        <v>-</v>
      </c>
      <c r="M61" t="str">
        <f t="shared" si="9"/>
        <v>Tháng 1/2017 công ty chốt bảng chấm công vào ngày 21 và cộng thêm 5 ngày nghỉ Tết theo quy định được hưởng nguyên lương</v>
      </c>
      <c r="N61" s="19" t="s">
        <v>157</v>
      </c>
      <c r="T61">
        <v>60</v>
      </c>
      <c r="U61" s="18" t="s">
        <v>149</v>
      </c>
      <c r="V61" s="6" t="s">
        <v>70</v>
      </c>
      <c r="W61">
        <v>23</v>
      </c>
      <c r="X61" t="s">
        <v>193</v>
      </c>
      <c r="Y61" t="s">
        <v>208</v>
      </c>
      <c r="Z61">
        <v>0</v>
      </c>
      <c r="AA61">
        <v>0</v>
      </c>
      <c r="AB61">
        <v>2</v>
      </c>
      <c r="AC61">
        <v>2</v>
      </c>
      <c r="AD61">
        <v>21</v>
      </c>
      <c r="AE61" s="19" t="s">
        <v>210</v>
      </c>
      <c r="AF61" t="s">
        <v>212</v>
      </c>
      <c r="AG61" s="19" t="s">
        <v>157</v>
      </c>
    </row>
    <row r="62" spans="1:33" x14ac:dyDescent="0.25">
      <c r="A62">
        <v>61</v>
      </c>
      <c r="B62" s="18" t="s">
        <v>150</v>
      </c>
      <c r="C62" s="6" t="s">
        <v>73</v>
      </c>
      <c r="D62" t="str">
        <f t="shared" si="0"/>
        <v>23.00</v>
      </c>
      <c r="E62" t="str">
        <f t="shared" si="1"/>
        <v>2.33</v>
      </c>
      <c r="F62" t="str">
        <f t="shared" si="2"/>
        <v>-</v>
      </c>
      <c r="G62" t="str">
        <f t="shared" si="3"/>
        <v>-</v>
      </c>
      <c r="H62" t="str">
        <f t="shared" si="4"/>
        <v>-</v>
      </c>
      <c r="I62" t="str">
        <f t="shared" si="5"/>
        <v>-</v>
      </c>
      <c r="J62" t="str">
        <f t="shared" si="6"/>
        <v>1.00</v>
      </c>
      <c r="K62" t="str">
        <f t="shared" si="7"/>
        <v>22.00</v>
      </c>
      <c r="L62" t="str">
        <f t="shared" si="8"/>
        <v>-</v>
      </c>
      <c r="M62" t="str">
        <f t="shared" si="9"/>
        <v>Tháng 1/2017 công ty chốt bảng chấm công vào ngày 21 và cộng thêm 5 ngày nghỉ Tết theo quy định được hưởng nguyên lương</v>
      </c>
      <c r="N62" s="19" t="s">
        <v>157</v>
      </c>
      <c r="T62">
        <v>61</v>
      </c>
      <c r="U62" s="18" t="s">
        <v>150</v>
      </c>
      <c r="V62" s="6" t="s">
        <v>73</v>
      </c>
      <c r="W62">
        <v>23</v>
      </c>
      <c r="X62" t="s">
        <v>194</v>
      </c>
      <c r="Y62" s="19" t="s">
        <v>210</v>
      </c>
      <c r="Z62">
        <v>0</v>
      </c>
      <c r="AA62">
        <v>0</v>
      </c>
      <c r="AB62">
        <v>0</v>
      </c>
      <c r="AC62">
        <v>1</v>
      </c>
      <c r="AD62">
        <v>22</v>
      </c>
      <c r="AE62" s="19" t="s">
        <v>210</v>
      </c>
      <c r="AF62" t="s">
        <v>212</v>
      </c>
      <c r="AG62" s="19" t="s">
        <v>157</v>
      </c>
    </row>
    <row r="63" spans="1:33" x14ac:dyDescent="0.25">
      <c r="A63">
        <v>62</v>
      </c>
      <c r="B63" s="18" t="s">
        <v>151</v>
      </c>
      <c r="C63" s="6" t="s">
        <v>76</v>
      </c>
      <c r="D63" t="str">
        <f t="shared" si="0"/>
        <v>23.00</v>
      </c>
      <c r="E63" t="str">
        <f t="shared" si="1"/>
        <v>2.33</v>
      </c>
      <c r="F63" t="str">
        <f t="shared" si="2"/>
        <v>0.07</v>
      </c>
      <c r="G63" t="str">
        <f t="shared" si="3"/>
        <v>-</v>
      </c>
      <c r="H63" t="str">
        <f t="shared" si="4"/>
        <v>-</v>
      </c>
      <c r="I63" t="str">
        <f t="shared" si="5"/>
        <v>-</v>
      </c>
      <c r="J63" t="str">
        <f t="shared" si="6"/>
        <v>-</v>
      </c>
      <c r="K63" t="str">
        <f t="shared" si="7"/>
        <v>23.00</v>
      </c>
      <c r="L63" t="str">
        <f t="shared" si="8"/>
        <v>-</v>
      </c>
      <c r="M63" t="str">
        <f t="shared" si="9"/>
        <v>Tháng 1/2017 công ty chốt bảng chấm công vào ngày 21 và cộng thêm 5 ngày nghỉ Tết theo quy định được hưởng nguyên lương</v>
      </c>
      <c r="N63" s="19" t="s">
        <v>157</v>
      </c>
      <c r="T63">
        <v>62</v>
      </c>
      <c r="U63" s="18" t="s">
        <v>151</v>
      </c>
      <c r="V63" s="6" t="s">
        <v>76</v>
      </c>
      <c r="W63">
        <v>23</v>
      </c>
      <c r="X63" t="s">
        <v>194</v>
      </c>
      <c r="Y63" t="s">
        <v>209</v>
      </c>
      <c r="Z63">
        <v>0</v>
      </c>
      <c r="AA63">
        <v>0</v>
      </c>
      <c r="AB63">
        <v>0</v>
      </c>
      <c r="AC63">
        <v>0</v>
      </c>
      <c r="AD63">
        <v>23</v>
      </c>
      <c r="AE63" s="19" t="s">
        <v>210</v>
      </c>
      <c r="AF63" t="s">
        <v>212</v>
      </c>
      <c r="AG63" s="19" t="s">
        <v>157</v>
      </c>
    </row>
    <row r="64" spans="1:33" x14ac:dyDescent="0.25">
      <c r="A64">
        <v>63</v>
      </c>
      <c r="B64" s="18" t="s">
        <v>77</v>
      </c>
      <c r="C64" s="6" t="s">
        <v>78</v>
      </c>
      <c r="D64" t="str">
        <f t="shared" si="0"/>
        <v>23.00</v>
      </c>
      <c r="E64" t="str">
        <f t="shared" si="1"/>
        <v>-</v>
      </c>
      <c r="F64" t="str">
        <f t="shared" si="2"/>
        <v>-</v>
      </c>
      <c r="G64" t="str">
        <f t="shared" si="3"/>
        <v>-</v>
      </c>
      <c r="H64" t="str">
        <f t="shared" si="4"/>
        <v>-</v>
      </c>
      <c r="I64" t="str">
        <f t="shared" si="5"/>
        <v>-</v>
      </c>
      <c r="J64" t="str">
        <f t="shared" si="6"/>
        <v>1.00</v>
      </c>
      <c r="K64" t="str">
        <f t="shared" si="7"/>
        <v>22.00</v>
      </c>
      <c r="L64" t="str">
        <f t="shared" si="8"/>
        <v>-</v>
      </c>
      <c r="M64" t="str">
        <f t="shared" si="9"/>
        <v>Tháng 1/2017 công ty chốt bảng chấm công vào ngày 21 và cộng thêm 5 ngày nghỉ Tết theo quy định được hưởng nguyên lương</v>
      </c>
      <c r="N64" s="19" t="s">
        <v>157</v>
      </c>
      <c r="T64">
        <v>63</v>
      </c>
      <c r="U64" s="18" t="s">
        <v>77</v>
      </c>
      <c r="V64" s="6" t="s">
        <v>78</v>
      </c>
      <c r="W64">
        <v>23</v>
      </c>
      <c r="X64" s="19" t="s">
        <v>210</v>
      </c>
      <c r="Y64" s="19" t="s">
        <v>210</v>
      </c>
      <c r="Z64">
        <v>0</v>
      </c>
      <c r="AA64">
        <v>0</v>
      </c>
      <c r="AB64">
        <v>0</v>
      </c>
      <c r="AC64">
        <v>1</v>
      </c>
      <c r="AD64">
        <v>22</v>
      </c>
      <c r="AE64" s="19" t="s">
        <v>210</v>
      </c>
      <c r="AF64" t="s">
        <v>212</v>
      </c>
      <c r="AG64" s="19" t="s">
        <v>157</v>
      </c>
    </row>
    <row r="65" spans="1:33" x14ac:dyDescent="0.25">
      <c r="A65">
        <v>64</v>
      </c>
      <c r="B65" s="18" t="s">
        <v>152</v>
      </c>
      <c r="C65" s="6" t="s">
        <v>79</v>
      </c>
      <c r="D65" t="str">
        <f t="shared" si="0"/>
        <v>23.00</v>
      </c>
      <c r="E65" t="str">
        <f t="shared" si="1"/>
        <v>2.38</v>
      </c>
      <c r="F65" t="str">
        <f t="shared" si="2"/>
        <v>-</v>
      </c>
      <c r="G65" t="str">
        <f t="shared" si="3"/>
        <v>21.50</v>
      </c>
      <c r="H65" t="str">
        <f t="shared" si="4"/>
        <v>-</v>
      </c>
      <c r="I65" t="str">
        <f t="shared" si="5"/>
        <v>-</v>
      </c>
      <c r="J65" t="str">
        <f t="shared" si="6"/>
        <v>0.50</v>
      </c>
      <c r="K65" t="str">
        <f t="shared" si="7"/>
        <v>22.50</v>
      </c>
      <c r="L65" t="str">
        <f t="shared" si="8"/>
        <v>-</v>
      </c>
      <c r="M65" t="str">
        <f t="shared" si="9"/>
        <v>Tháng 1/2017 công ty chốt bảng chấm công vào ngày 21 và cộng thêm 5 ngày nghỉ Tết theo quy định được hưởng nguyên lương</v>
      </c>
      <c r="N65" s="19" t="s">
        <v>157</v>
      </c>
      <c r="T65">
        <v>64</v>
      </c>
      <c r="U65" s="18" t="s">
        <v>152</v>
      </c>
      <c r="V65" s="6" t="s">
        <v>79</v>
      </c>
      <c r="W65">
        <v>23</v>
      </c>
      <c r="X65" t="s">
        <v>195</v>
      </c>
      <c r="Y65" s="19" t="s">
        <v>210</v>
      </c>
      <c r="Z65">
        <v>21.5</v>
      </c>
      <c r="AA65">
        <v>0</v>
      </c>
      <c r="AB65">
        <v>0</v>
      </c>
      <c r="AC65">
        <v>0.5</v>
      </c>
      <c r="AD65">
        <v>22.5</v>
      </c>
      <c r="AE65" s="19" t="s">
        <v>210</v>
      </c>
      <c r="AF65" t="s">
        <v>212</v>
      </c>
      <c r="AG65" s="19" t="s">
        <v>157</v>
      </c>
    </row>
    <row r="66" spans="1:33" x14ac:dyDescent="0.25">
      <c r="A66">
        <v>65</v>
      </c>
      <c r="B66" s="18" t="s">
        <v>153</v>
      </c>
      <c r="C66" s="6" t="s">
        <v>81</v>
      </c>
      <c r="D66" t="str">
        <f t="shared" si="0"/>
        <v>23.00</v>
      </c>
      <c r="E66" t="str">
        <f t="shared" si="1"/>
        <v>-</v>
      </c>
      <c r="F66" t="str">
        <f t="shared" si="2"/>
        <v>-</v>
      </c>
      <c r="G66" t="str">
        <f t="shared" si="3"/>
        <v>-</v>
      </c>
      <c r="H66" t="str">
        <f t="shared" si="4"/>
        <v>-</v>
      </c>
      <c r="I66" t="str">
        <f t="shared" si="5"/>
        <v>-</v>
      </c>
      <c r="J66" t="str">
        <f t="shared" si="6"/>
        <v>-</v>
      </c>
      <c r="K66" t="str">
        <f t="shared" si="7"/>
        <v>23.00</v>
      </c>
      <c r="L66" t="str">
        <f t="shared" si="8"/>
        <v>-</v>
      </c>
      <c r="M66" t="str">
        <f t="shared" si="9"/>
        <v>Tháng 1/2017 công ty chốt bảng chấm công vào ngày 21 và cộng thêm 5 ngày nghỉ Tết theo quy định được hưởng nguyên lương</v>
      </c>
      <c r="N66" s="19" t="s">
        <v>157</v>
      </c>
      <c r="T66">
        <v>65</v>
      </c>
      <c r="U66" s="18" t="s">
        <v>153</v>
      </c>
      <c r="V66" s="6" t="s">
        <v>81</v>
      </c>
      <c r="W66">
        <v>23</v>
      </c>
      <c r="X66" s="19" t="s">
        <v>210</v>
      </c>
      <c r="Y66" s="19" t="s">
        <v>210</v>
      </c>
      <c r="Z66">
        <v>0</v>
      </c>
      <c r="AA66">
        <v>0</v>
      </c>
      <c r="AB66">
        <v>0</v>
      </c>
      <c r="AC66">
        <v>0</v>
      </c>
      <c r="AD66">
        <v>23</v>
      </c>
      <c r="AE66" s="19" t="s">
        <v>210</v>
      </c>
      <c r="AF66" t="s">
        <v>212</v>
      </c>
      <c r="AG66" s="19" t="s">
        <v>157</v>
      </c>
    </row>
    <row r="67" spans="1:33" x14ac:dyDescent="0.25">
      <c r="A67">
        <v>66</v>
      </c>
      <c r="B67" s="18" t="s">
        <v>154</v>
      </c>
      <c r="C67" s="6" t="s">
        <v>82</v>
      </c>
      <c r="D67" t="str">
        <f t="shared" ref="D67:D70" si="10">IF(VLOOKUP($C67,$V$2:$AG$70,2,0)&lt;&gt;0,TEXT(VLOOKUP($C67,$V$2:$AG$70,2,0),"###,###,##0.00"),"-")</f>
        <v>23.00</v>
      </c>
      <c r="E67" t="str">
        <f t="shared" ref="E67:E70" si="11">IF(VLOOKUP($C67,$V$2:$AG$70,3,0)&lt;&gt;0,TEXT(VLOOKUP($C67,$V$2:$AG$70,3,0),"###,###,##0.00"),"-")</f>
        <v>0.18</v>
      </c>
      <c r="F67" t="str">
        <f t="shared" ref="F67:F70" si="12">IF(VLOOKUP($C67,$V$2:$AG$70,4,0)&lt;&gt;0,TEXT(VLOOKUP($C67,$V$2:$AG$70,4,0),"###,###,##0.00"),"-")</f>
        <v>-</v>
      </c>
      <c r="G67" t="str">
        <f t="shared" ref="G67:G70" si="13">IF(VLOOKUP($C67,$V$2:$AG$70,5,0)&lt;&gt;0,TEXT(VLOOKUP($C67,$V$2:$AG$70,5,0),"###,###,##0.00"),"-")</f>
        <v>17.00</v>
      </c>
      <c r="H67" t="str">
        <f t="shared" ref="H67:H70" si="14">IF(VLOOKUP($C67,$V$2:$AG$70,6,0)&lt;&gt;0,TEXT(VLOOKUP($C67,$V$2:$AG$70,6,0),"###,###,##0.00"),"-")</f>
        <v>-</v>
      </c>
      <c r="I67" t="str">
        <f t="shared" ref="I67:I70" si="15">IF(VLOOKUP($C67,$V$2:$AG$70,7,0)&lt;&gt;0,TEXT(VLOOKUP($C67,$V$2:$AG$70,7,0),"###,###,##0.00"),"-")</f>
        <v>-</v>
      </c>
      <c r="J67" t="str">
        <f t="shared" ref="J67:J70" si="16">IF(VLOOKUP($C67,$V$2:$AG$70,8,0)&lt;&gt;0,TEXT(VLOOKUP($C67,$V$2:$AG$70,8,0),"###,###,##0.00"),"-")</f>
        <v>1.50</v>
      </c>
      <c r="K67" t="str">
        <f t="shared" ref="K67:K70" si="17">IF(VLOOKUP($C67,$V$2:$AG$70,9,0)&lt;&gt;0,TEXT(VLOOKUP($C67,$V$2:$AG$70,9,0),"###,###,##0.00"),"-")</f>
        <v>21.50</v>
      </c>
      <c r="L67" t="str">
        <f t="shared" ref="L67:L70" si="18">IF(VLOOKUP($C67,$V$2:$AG$70,10,0)&lt;&gt;0,TEXT(VLOOKUP($C67,$V$2:$AG$70,10,0),"###,###,##0.00"),"-")</f>
        <v>-</v>
      </c>
      <c r="M67" t="str">
        <f t="shared" ref="M67:M70" si="19">IF(VLOOKUP($C67,$V$2:$AG$70,11,0)&lt;&gt;0,TEXT(VLOOKUP($C67,$V$2:$AG$70,11,0),"###,###,##0.00"),"-")</f>
        <v>Tháng 1/2017 công ty chốt bảng chấm công vào ngày 21 và cộng thêm 5 ngày nghỉ Tết theo quy định được hưởng nguyên lương</v>
      </c>
      <c r="N67" s="19" t="s">
        <v>157</v>
      </c>
      <c r="T67">
        <v>66</v>
      </c>
      <c r="U67" s="18" t="s">
        <v>154</v>
      </c>
      <c r="V67" s="6" t="s">
        <v>82</v>
      </c>
      <c r="W67">
        <v>23</v>
      </c>
      <c r="X67" t="s">
        <v>169</v>
      </c>
      <c r="Y67" s="19" t="s">
        <v>210</v>
      </c>
      <c r="Z67">
        <v>17</v>
      </c>
      <c r="AA67">
        <v>0</v>
      </c>
      <c r="AB67">
        <v>0</v>
      </c>
      <c r="AC67">
        <v>1.5</v>
      </c>
      <c r="AD67">
        <v>21.5</v>
      </c>
      <c r="AE67" s="19" t="s">
        <v>210</v>
      </c>
      <c r="AF67" t="s">
        <v>212</v>
      </c>
      <c r="AG67" s="19" t="s">
        <v>157</v>
      </c>
    </row>
    <row r="68" spans="1:33" x14ac:dyDescent="0.25">
      <c r="A68">
        <v>67</v>
      </c>
      <c r="B68" s="18" t="s">
        <v>83</v>
      </c>
      <c r="C68" s="6" t="s">
        <v>84</v>
      </c>
      <c r="D68" t="str">
        <f t="shared" si="10"/>
        <v>23.00</v>
      </c>
      <c r="E68" t="str">
        <f t="shared" si="11"/>
        <v>0.97</v>
      </c>
      <c r="F68" t="str">
        <f t="shared" si="12"/>
        <v>-</v>
      </c>
      <c r="G68" t="str">
        <f t="shared" si="13"/>
        <v>8.50</v>
      </c>
      <c r="H68" t="str">
        <f t="shared" si="14"/>
        <v>-</v>
      </c>
      <c r="I68" t="str">
        <f t="shared" si="15"/>
        <v>-</v>
      </c>
      <c r="J68" t="str">
        <f t="shared" si="16"/>
        <v>-</v>
      </c>
      <c r="K68" t="str">
        <f t="shared" si="17"/>
        <v>23.00</v>
      </c>
      <c r="L68" t="str">
        <f t="shared" si="18"/>
        <v>-</v>
      </c>
      <c r="M68" t="str">
        <f t="shared" si="19"/>
        <v>Tháng 1/2017 công ty chốt bảng chấm công vào ngày 21 và cộng thêm 5 ngày nghỉ Tết theo quy định được hưởng nguyên lương</v>
      </c>
      <c r="N68" s="19" t="s">
        <v>157</v>
      </c>
      <c r="T68">
        <v>67</v>
      </c>
      <c r="U68" s="18" t="s">
        <v>83</v>
      </c>
      <c r="V68" s="6" t="s">
        <v>84</v>
      </c>
      <c r="W68">
        <v>23</v>
      </c>
      <c r="X68" t="s">
        <v>196</v>
      </c>
      <c r="Y68" s="19" t="s">
        <v>210</v>
      </c>
      <c r="Z68">
        <v>8.5</v>
      </c>
      <c r="AA68">
        <v>0</v>
      </c>
      <c r="AB68">
        <v>0</v>
      </c>
      <c r="AC68">
        <v>0</v>
      </c>
      <c r="AD68">
        <v>23</v>
      </c>
      <c r="AE68" s="19" t="s">
        <v>210</v>
      </c>
      <c r="AF68" t="s">
        <v>212</v>
      </c>
      <c r="AG68" s="19" t="s">
        <v>157</v>
      </c>
    </row>
    <row r="69" spans="1:33" x14ac:dyDescent="0.25">
      <c r="A69">
        <v>68</v>
      </c>
      <c r="B69" s="18" t="s">
        <v>85</v>
      </c>
      <c r="C69" s="6" t="s">
        <v>86</v>
      </c>
      <c r="D69" t="str">
        <f t="shared" si="10"/>
        <v>23.00</v>
      </c>
      <c r="E69" t="str">
        <f t="shared" si="11"/>
        <v>2.93</v>
      </c>
      <c r="F69" t="str">
        <f t="shared" si="12"/>
        <v>-</v>
      </c>
      <c r="G69" t="str">
        <f t="shared" si="13"/>
        <v>-</v>
      </c>
      <c r="H69" t="str">
        <f t="shared" si="14"/>
        <v>-</v>
      </c>
      <c r="I69" t="str">
        <f t="shared" si="15"/>
        <v>7.00</v>
      </c>
      <c r="J69" t="str">
        <f t="shared" si="16"/>
        <v>1.00</v>
      </c>
      <c r="K69" t="str">
        <f t="shared" si="17"/>
        <v>22.00</v>
      </c>
      <c r="L69" t="str">
        <f t="shared" si="18"/>
        <v>-</v>
      </c>
      <c r="M69" t="str">
        <f t="shared" si="19"/>
        <v>Tháng 1/2017 công ty chốt bảng chấm công vào ngày 21 và cộng thêm 5 ngày nghỉ Tết theo quy định được hưởng nguyên lương</v>
      </c>
      <c r="N69" s="19" t="s">
        <v>157</v>
      </c>
      <c r="T69">
        <v>68</v>
      </c>
      <c r="U69" s="18" t="s">
        <v>85</v>
      </c>
      <c r="V69" s="6" t="s">
        <v>86</v>
      </c>
      <c r="W69">
        <v>23</v>
      </c>
      <c r="X69" t="s">
        <v>197</v>
      </c>
      <c r="Y69" s="19" t="s">
        <v>210</v>
      </c>
      <c r="Z69">
        <v>0</v>
      </c>
      <c r="AA69">
        <v>0</v>
      </c>
      <c r="AB69">
        <v>7</v>
      </c>
      <c r="AC69">
        <v>1</v>
      </c>
      <c r="AD69">
        <v>22</v>
      </c>
      <c r="AE69" s="19" t="s">
        <v>210</v>
      </c>
      <c r="AF69" t="s">
        <v>212</v>
      </c>
      <c r="AG69" s="19" t="s">
        <v>157</v>
      </c>
    </row>
    <row r="70" spans="1:33" ht="15.75" x14ac:dyDescent="0.25">
      <c r="A70">
        <v>69</v>
      </c>
      <c r="B70" s="12" t="s">
        <v>87</v>
      </c>
      <c r="C70" s="6" t="s">
        <v>158</v>
      </c>
      <c r="D70" t="str">
        <f t="shared" si="10"/>
        <v>10.00</v>
      </c>
      <c r="E70" t="str">
        <f t="shared" si="11"/>
        <v>-</v>
      </c>
      <c r="F70" t="str">
        <f t="shared" si="12"/>
        <v>-</v>
      </c>
      <c r="G70" t="str">
        <f t="shared" si="13"/>
        <v>-</v>
      </c>
      <c r="H70" t="str">
        <f t="shared" si="14"/>
        <v>-</v>
      </c>
      <c r="I70" t="str">
        <f t="shared" si="15"/>
        <v>-</v>
      </c>
      <c r="J70" t="str">
        <f t="shared" si="16"/>
        <v>-</v>
      </c>
      <c r="K70" t="str">
        <f t="shared" si="17"/>
        <v>10.00</v>
      </c>
      <c r="L70" t="str">
        <f t="shared" si="18"/>
        <v>-</v>
      </c>
      <c r="M70" t="str">
        <f t="shared" si="19"/>
        <v>Đi làm từ ngày 17/1/2017, Tháng 1/2017 công ty chốt bảng chấm công vào ngày 21 và cộng thêm 5 ngày nghỉ Tết theo quy định được hưởng nguyên lương</v>
      </c>
      <c r="N70" s="19" t="s">
        <v>157</v>
      </c>
      <c r="T70">
        <v>69</v>
      </c>
      <c r="U70" s="12" t="s">
        <v>87</v>
      </c>
      <c r="V70" s="6" t="s">
        <v>158</v>
      </c>
      <c r="W70" s="20">
        <v>10</v>
      </c>
      <c r="X70" s="19" t="s">
        <v>210</v>
      </c>
      <c r="Y70" s="19" t="s">
        <v>210</v>
      </c>
      <c r="Z70" s="7"/>
      <c r="AA70" s="8"/>
      <c r="AB70" s="9"/>
      <c r="AC70" s="10">
        <v>0</v>
      </c>
      <c r="AD70" s="21">
        <f>W70-AC70</f>
        <v>10</v>
      </c>
      <c r="AE70" s="19" t="s">
        <v>210</v>
      </c>
      <c r="AF70" s="11" t="s">
        <v>213</v>
      </c>
      <c r="AG70" s="19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HIEN</cp:lastModifiedBy>
  <dcterms:created xsi:type="dcterms:W3CDTF">2017-01-22T11:02:34Z</dcterms:created>
  <dcterms:modified xsi:type="dcterms:W3CDTF">2017-01-22T12:40:51Z</dcterms:modified>
</cp:coreProperties>
</file>