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ly/Documents/Repositories/OpenPCBLGR/Manual/"/>
    </mc:Choice>
  </mc:AlternateContent>
  <xr:revisionPtr revIDLastSave="0" documentId="13_ncr:1_{5CBE2E76-6811-CF43-9DA3-DF7F6D7FD3B8}" xr6:coauthVersionLast="47" xr6:coauthVersionMax="47" xr10:uidLastSave="{00000000-0000-0000-0000-000000000000}"/>
  <bookViews>
    <workbookView xWindow="-51200" yWindow="500" windowWidth="51200" windowHeight="28300" xr2:uid="{93230D16-BCCB-4C11-9440-E15493A7B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I23" i="1"/>
  <c r="I18" i="1"/>
  <c r="I17" i="1"/>
  <c r="I16" i="1"/>
  <c r="I14" i="1"/>
  <c r="I13" i="1"/>
  <c r="I12" i="1"/>
  <c r="I11" i="1"/>
  <c r="I10" i="1"/>
  <c r="H24" i="1"/>
  <c r="H23" i="1"/>
  <c r="H19" i="1"/>
  <c r="H20" i="1"/>
  <c r="H21" i="1"/>
  <c r="H22" i="1"/>
  <c r="G18" i="1"/>
  <c r="H18" i="1" s="1"/>
  <c r="H17" i="1"/>
  <c r="H16" i="1"/>
  <c r="H14" i="1"/>
  <c r="H15" i="1"/>
  <c r="H10" i="1"/>
  <c r="H11" i="1"/>
  <c r="H13" i="1"/>
  <c r="H8" i="1"/>
  <c r="H9" i="1"/>
  <c r="H7" i="1"/>
  <c r="G12" i="1"/>
  <c r="H12" i="1" s="1"/>
</calcChain>
</file>

<file path=xl/sharedStrings.xml><?xml version="1.0" encoding="utf-8"?>
<sst xmlns="http://schemas.openxmlformats.org/spreadsheetml/2006/main" count="56" uniqueCount="42">
  <si>
    <t>BOM for PCB LGR</t>
  </si>
  <si>
    <t>Rev 1.0</t>
  </si>
  <si>
    <t>PCB LGR</t>
  </si>
  <si>
    <t>B12T</t>
  </si>
  <si>
    <t>PCB LGR TOP</t>
  </si>
  <si>
    <t>PCB LGR BOTTOM</t>
  </si>
  <si>
    <t>92511A129</t>
  </si>
  <si>
    <t>SPACER #2 0.250 LG</t>
  </si>
  <si>
    <t>MCMASTER</t>
  </si>
  <si>
    <t>91780A023</t>
  </si>
  <si>
    <t>STANDOFF 2-56 0.250 LG</t>
  </si>
  <si>
    <t>THREADED ROD #2 2.000 LG</t>
  </si>
  <si>
    <t>93225A413</t>
  </si>
  <si>
    <t>CONN SMA JACK STR 50 OHM SOLDER</t>
  </si>
  <si>
    <t>ACX2083-ND</t>
  </si>
  <si>
    <t>DIGIKEY</t>
  </si>
  <si>
    <t>UT-141C COAX 3.000 LG</t>
  </si>
  <si>
    <t>PCB COUPLING LOOP 4MM-6MM</t>
  </si>
  <si>
    <t>76555A721</t>
  </si>
  <si>
    <t>76555A725</t>
  </si>
  <si>
    <t>LINK</t>
  </si>
  <si>
    <t>QUANTITY</t>
  </si>
  <si>
    <t>VENDOR</t>
  </si>
  <si>
    <t>DESCRIPTION</t>
  </si>
  <si>
    <t>PART NO.</t>
  </si>
  <si>
    <t>ITEM NO.</t>
  </si>
  <si>
    <t>COST PER UNIT</t>
  </si>
  <si>
    <t>EXTENDED PRICE</t>
  </si>
  <si>
    <t>92185A083</t>
  </si>
  <si>
    <t>SCREW 2-56 SOCKET HEAD 0.500 LG</t>
  </si>
  <si>
    <t>COPPER TAPE 2.000 WD 6.000 LG</t>
  </si>
  <si>
    <t>FMBC007</t>
  </si>
  <si>
    <t>FAIRVIEW</t>
  </si>
  <si>
    <t>COPPER TAPE 0.250 WD 4.000 LG</t>
  </si>
  <si>
    <t>PCB LGR SHIELD</t>
  </si>
  <si>
    <t>PCB LGR SHIELD TOP</t>
  </si>
  <si>
    <t>PCB LGR SHIELD BOTTOM</t>
  </si>
  <si>
    <t>PCB LGR TOP SUPPORT</t>
  </si>
  <si>
    <t>2328-30SNSP.125-ND</t>
  </si>
  <si>
    <t>30 AWG MAGNET WIRE</t>
  </si>
  <si>
    <t>2057-RF1-106-D-00-50-HDW-ND</t>
  </si>
  <si>
    <t>BNC STRAIGHT BULKHEAD SKT 50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</si>
</sst>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/>
    <xf numFmtId="2" fontId="1" fillId="0" borderId="0" xfId="1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76555A7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D9C5-3E01-4B6C-9E8C-914FD4D1E519}">
  <dimension ref="B2:K24"/>
  <sheetViews>
    <sheetView tabSelected="1" zoomScale="125" zoomScaleNormal="125" workbookViewId="0">
      <selection activeCell="F9" sqref="F9"/>
    </sheetView>
  </sheetViews>
  <sheetFormatPr baseColWidth="10" defaultColWidth="8.83203125" defaultRowHeight="15" x14ac:dyDescent="0.2"/>
  <cols>
    <col min="2" max="2" width="10" bestFit="1" customWidth="1"/>
    <col min="3" max="3" width="26.33203125" style="1" bestFit="1" customWidth="1"/>
    <col min="4" max="4" width="31.33203125" bestFit="1" customWidth="1"/>
    <col min="5" max="5" width="11" bestFit="1" customWidth="1"/>
    <col min="6" max="6" width="10" bestFit="1" customWidth="1"/>
    <col min="7" max="7" width="14.1640625" style="2" bestFit="1" customWidth="1"/>
    <col min="8" max="8" width="15.6640625" style="2" bestFit="1" customWidth="1"/>
    <col min="9" max="9" width="22" style="2" bestFit="1" customWidth="1"/>
  </cols>
  <sheetData>
    <row r="2" spans="2:11" x14ac:dyDescent="0.2">
      <c r="B2" t="s">
        <v>0</v>
      </c>
      <c r="F2" s="2"/>
    </row>
    <row r="3" spans="2:11" x14ac:dyDescent="0.2">
      <c r="B3" t="s">
        <v>1</v>
      </c>
      <c r="K3" s="2"/>
    </row>
    <row r="4" spans="2:11" x14ac:dyDescent="0.2">
      <c r="B4" s="3">
        <v>44757</v>
      </c>
    </row>
    <row r="6" spans="2:11" x14ac:dyDescent="0.2">
      <c r="B6" s="5" t="s">
        <v>25</v>
      </c>
      <c r="C6" s="6" t="s">
        <v>24</v>
      </c>
      <c r="D6" s="5" t="s">
        <v>23</v>
      </c>
      <c r="E6" s="5" t="s">
        <v>22</v>
      </c>
      <c r="F6" s="5" t="s">
        <v>21</v>
      </c>
      <c r="G6" s="7" t="s">
        <v>26</v>
      </c>
      <c r="H6" s="7" t="s">
        <v>27</v>
      </c>
      <c r="I6" s="7" t="s">
        <v>20</v>
      </c>
    </row>
    <row r="7" spans="2:11" x14ac:dyDescent="0.2">
      <c r="B7">
        <v>1</v>
      </c>
      <c r="C7" s="1">
        <v>121003116</v>
      </c>
      <c r="D7" t="s">
        <v>2</v>
      </c>
      <c r="E7" t="s">
        <v>3</v>
      </c>
      <c r="F7">
        <v>5</v>
      </c>
      <c r="G7" s="2">
        <v>1</v>
      </c>
      <c r="H7" s="2">
        <f>F7*G7</f>
        <v>5</v>
      </c>
    </row>
    <row r="8" spans="2:11" x14ac:dyDescent="0.2">
      <c r="B8">
        <v>2</v>
      </c>
      <c r="C8" s="1">
        <v>121003117</v>
      </c>
      <c r="D8" t="s">
        <v>4</v>
      </c>
      <c r="E8" t="s">
        <v>3</v>
      </c>
      <c r="F8">
        <v>1</v>
      </c>
      <c r="G8" s="2">
        <v>1</v>
      </c>
      <c r="H8" s="2">
        <f t="shared" ref="H8:H24" si="0">F8*G8</f>
        <v>1</v>
      </c>
    </row>
    <row r="9" spans="2:11" x14ac:dyDescent="0.2">
      <c r="B9">
        <v>3</v>
      </c>
      <c r="C9" s="1">
        <v>121003118</v>
      </c>
      <c r="D9" t="s">
        <v>5</v>
      </c>
      <c r="E9" t="s">
        <v>3</v>
      </c>
      <c r="F9">
        <v>1</v>
      </c>
      <c r="G9" s="2">
        <v>1</v>
      </c>
      <c r="H9" s="2">
        <f t="shared" si="0"/>
        <v>1</v>
      </c>
    </row>
    <row r="10" spans="2:11" x14ac:dyDescent="0.2">
      <c r="B10">
        <v>4</v>
      </c>
      <c r="C10" s="1" t="s">
        <v>6</v>
      </c>
      <c r="D10" t="s">
        <v>7</v>
      </c>
      <c r="E10" t="s">
        <v>8</v>
      </c>
      <c r="F10">
        <v>8</v>
      </c>
      <c r="G10" s="2">
        <v>1.72</v>
      </c>
      <c r="H10" s="2">
        <f t="shared" si="0"/>
        <v>13.76</v>
      </c>
      <c r="I10" s="4" t="str">
        <f>HYPERLINK("https://www.mcmaster.com/92511A129/","Link to McMaster")</f>
        <v>Link to McMaster</v>
      </c>
    </row>
    <row r="11" spans="2:11" x14ac:dyDescent="0.2">
      <c r="B11">
        <v>5</v>
      </c>
      <c r="C11" s="1" t="s">
        <v>9</v>
      </c>
      <c r="D11" t="s">
        <v>10</v>
      </c>
      <c r="E11" t="s">
        <v>8</v>
      </c>
      <c r="F11">
        <v>16</v>
      </c>
      <c r="G11" s="2">
        <v>0.44</v>
      </c>
      <c r="H11" s="2">
        <f t="shared" si="0"/>
        <v>7.04</v>
      </c>
      <c r="I11" s="4" t="str">
        <f>HYPERLINK("https://www.mcmaster.com/91780A023/","Link to McMaster")</f>
        <v>Link to McMaster</v>
      </c>
    </row>
    <row r="12" spans="2:11" x14ac:dyDescent="0.2">
      <c r="B12">
        <v>6</v>
      </c>
      <c r="C12" s="1" t="s">
        <v>12</v>
      </c>
      <c r="D12" t="s">
        <v>11</v>
      </c>
      <c r="E12" t="s">
        <v>8</v>
      </c>
      <c r="F12">
        <v>4</v>
      </c>
      <c r="G12" s="2">
        <f>17.27 / 25</f>
        <v>0.69079999999999997</v>
      </c>
      <c r="H12" s="2">
        <f t="shared" si="0"/>
        <v>2.7631999999999999</v>
      </c>
      <c r="I12" s="4" t="str">
        <f>HYPERLINK("https://www.mcmaster.com/93225A413/","Link to McMaster")</f>
        <v>Link to McMaster</v>
      </c>
    </row>
    <row r="13" spans="2:11" x14ac:dyDescent="0.2">
      <c r="B13">
        <v>7</v>
      </c>
      <c r="C13" s="1" t="s">
        <v>14</v>
      </c>
      <c r="D13" t="s">
        <v>13</v>
      </c>
      <c r="E13" t="s">
        <v>15</v>
      </c>
      <c r="F13">
        <v>1</v>
      </c>
      <c r="G13" s="2">
        <v>6.05</v>
      </c>
      <c r="H13" s="2">
        <f t="shared" si="0"/>
        <v>6.05</v>
      </c>
      <c r="I13" s="4" t="str">
        <f>HYPERLINK("https://www.digikey.com/en/products/detail/amphenol-rf/132104/2628823","Link to DigiKey")</f>
        <v>Link to DigiKey</v>
      </c>
    </row>
    <row r="14" spans="2:11" x14ac:dyDescent="0.2">
      <c r="B14">
        <v>8</v>
      </c>
      <c r="C14" s="1" t="s">
        <v>31</v>
      </c>
      <c r="D14" t="s">
        <v>16</v>
      </c>
      <c r="E14" t="s">
        <v>32</v>
      </c>
      <c r="F14">
        <v>1</v>
      </c>
      <c r="G14" s="2">
        <v>19.79</v>
      </c>
      <c r="H14" s="2">
        <f t="shared" si="0"/>
        <v>19.79</v>
      </c>
      <c r="I14" s="4" t="str">
        <f>HYPERLINK("https://www.fairviewmicrowave.com/141-low-loss-semirigid-coax-cable-copper-straight-fmbc007-p.aspx","Link to Fairview Microwave")</f>
        <v>Link to Fairview Microwave</v>
      </c>
    </row>
    <row r="15" spans="2:11" x14ac:dyDescent="0.2">
      <c r="B15">
        <v>9</v>
      </c>
      <c r="C15" s="1">
        <v>121003119</v>
      </c>
      <c r="D15" t="s">
        <v>17</v>
      </c>
      <c r="E15" t="s">
        <v>3</v>
      </c>
      <c r="F15">
        <v>1</v>
      </c>
      <c r="G15" s="2">
        <v>1</v>
      </c>
      <c r="H15" s="2">
        <f t="shared" si="0"/>
        <v>1</v>
      </c>
    </row>
    <row r="16" spans="2:11" x14ac:dyDescent="0.2">
      <c r="B16">
        <v>10</v>
      </c>
      <c r="C16" s="1" t="s">
        <v>18</v>
      </c>
      <c r="D16" t="s">
        <v>33</v>
      </c>
      <c r="E16" t="s">
        <v>8</v>
      </c>
      <c r="F16">
        <v>2</v>
      </c>
      <c r="G16" s="2">
        <v>8.91</v>
      </c>
      <c r="H16" s="2">
        <f t="shared" si="0"/>
        <v>17.82</v>
      </c>
      <c r="I16" s="4" t="str">
        <f>HYPERLINK("https://www.mcmaster.com/76555A721/","Link to McMaster")</f>
        <v>Link to McMaster</v>
      </c>
    </row>
    <row r="17" spans="2:9" x14ac:dyDescent="0.2">
      <c r="B17">
        <v>11</v>
      </c>
      <c r="C17" s="1" t="s">
        <v>19</v>
      </c>
      <c r="D17" t="s">
        <v>30</v>
      </c>
      <c r="E17" t="s">
        <v>8</v>
      </c>
      <c r="F17">
        <v>1</v>
      </c>
      <c r="G17" s="2">
        <v>50.61</v>
      </c>
      <c r="H17" s="2">
        <f t="shared" si="0"/>
        <v>50.61</v>
      </c>
      <c r="I17" s="4" t="str">
        <f>HYPERLINK("https://www.mcmaster.com/76555A725/","Link to McMaster")</f>
        <v>Link to McMaster</v>
      </c>
    </row>
    <row r="18" spans="2:9" x14ac:dyDescent="0.2">
      <c r="B18">
        <v>12</v>
      </c>
      <c r="C18" s="1" t="s">
        <v>28</v>
      </c>
      <c r="D18" t="s">
        <v>29</v>
      </c>
      <c r="E18" t="s">
        <v>8</v>
      </c>
      <c r="F18">
        <v>4</v>
      </c>
      <c r="G18" s="2">
        <f>3.79/25</f>
        <v>0.15160000000000001</v>
      </c>
      <c r="H18" s="2">
        <f t="shared" si="0"/>
        <v>0.60640000000000005</v>
      </c>
      <c r="I18" s="4" t="str">
        <f>HYPERLINK("https://www.mcmaster.com/92185A083/","Link to McMaster")</f>
        <v>Link to McMaster</v>
      </c>
    </row>
    <row r="19" spans="2:9" x14ac:dyDescent="0.2">
      <c r="B19">
        <v>13</v>
      </c>
      <c r="C19" s="1">
        <v>121003107</v>
      </c>
      <c r="D19" t="s">
        <v>34</v>
      </c>
      <c r="E19" t="s">
        <v>3</v>
      </c>
      <c r="F19">
        <v>1</v>
      </c>
      <c r="G19" s="2">
        <v>0</v>
      </c>
      <c r="H19" s="2">
        <f t="shared" si="0"/>
        <v>0</v>
      </c>
    </row>
    <row r="20" spans="2:9" x14ac:dyDescent="0.2">
      <c r="B20">
        <v>14</v>
      </c>
      <c r="C20" s="1">
        <v>121003108</v>
      </c>
      <c r="D20" t="s">
        <v>35</v>
      </c>
      <c r="E20" t="s">
        <v>3</v>
      </c>
      <c r="F20">
        <v>1</v>
      </c>
      <c r="G20" s="2">
        <v>0</v>
      </c>
      <c r="H20" s="2">
        <f t="shared" si="0"/>
        <v>0</v>
      </c>
    </row>
    <row r="21" spans="2:9" x14ac:dyDescent="0.2">
      <c r="B21">
        <v>15</v>
      </c>
      <c r="C21" s="1">
        <v>121003143</v>
      </c>
      <c r="D21" t="s">
        <v>36</v>
      </c>
      <c r="E21" t="s">
        <v>3</v>
      </c>
      <c r="F21">
        <v>1</v>
      </c>
      <c r="G21" s="2">
        <v>0</v>
      </c>
      <c r="H21" s="2">
        <f t="shared" si="0"/>
        <v>0</v>
      </c>
    </row>
    <row r="22" spans="2:9" x14ac:dyDescent="0.2">
      <c r="B22">
        <v>16</v>
      </c>
      <c r="C22" s="1">
        <v>121003110</v>
      </c>
      <c r="D22" t="s">
        <v>37</v>
      </c>
      <c r="E22" t="s">
        <v>3</v>
      </c>
      <c r="F22">
        <v>1</v>
      </c>
      <c r="G22" s="2">
        <v>0</v>
      </c>
      <c r="H22" s="2">
        <f t="shared" si="0"/>
        <v>0</v>
      </c>
    </row>
    <row r="23" spans="2:9" x14ac:dyDescent="0.2">
      <c r="B23">
        <v>17</v>
      </c>
      <c r="C23" s="1" t="s">
        <v>38</v>
      </c>
      <c r="D23" t="s">
        <v>39</v>
      </c>
      <c r="E23" t="s">
        <v>15</v>
      </c>
      <c r="F23">
        <v>1</v>
      </c>
      <c r="G23" s="2">
        <v>11.26</v>
      </c>
      <c r="H23" s="2">
        <f t="shared" si="0"/>
        <v>11.26</v>
      </c>
      <c r="I23" s="4" t="str">
        <f>HYPERLINK("https://www.digikey.com/en/products/detail/remington-industries/30SNSP-125/11614448","Link to DigiKey")</f>
        <v>Link to DigiKey</v>
      </c>
    </row>
    <row r="24" spans="2:9" x14ac:dyDescent="0.2">
      <c r="B24">
        <v>18</v>
      </c>
      <c r="C24" s="1" t="s">
        <v>40</v>
      </c>
      <c r="D24" t="s">
        <v>41</v>
      </c>
      <c r="E24" t="s">
        <v>15</v>
      </c>
      <c r="F24">
        <v>1</v>
      </c>
      <c r="G24" s="2">
        <v>1.48</v>
      </c>
      <c r="H24" s="2">
        <f t="shared" si="0"/>
        <v>1.48</v>
      </c>
      <c r="I24" s="4" t="str">
        <f>HYPERLINK("https://www.digikey.com/en/products/detail/adam-tech/RF1-106-D-00-50-HDW/9830449","Link to DigiKey")</f>
        <v>Link to DigiKey</v>
      </c>
    </row>
  </sheetData>
  <hyperlinks>
    <hyperlink ref="I16" r:id="rId1" display="https://www.mcmaster.com/76555A721/" xr:uid="{2340267F-16BF-A344-B5E2-927247D7A2E9}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tkeller</dc:creator>
  <cp:lastModifiedBy>Microsoft Office User</cp:lastModifiedBy>
  <cp:lastPrinted>2022-07-14T21:39:53Z</cp:lastPrinted>
  <dcterms:created xsi:type="dcterms:W3CDTF">2022-07-14T14:11:01Z</dcterms:created>
  <dcterms:modified xsi:type="dcterms:W3CDTF">2022-07-18T21:27:29Z</dcterms:modified>
</cp:coreProperties>
</file>