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umhealth-my.sharepoint.com/personal/zhewu_med_umich_edu/Documents/Data/Behavior Study/Dave Bridges_Tiange/"/>
    </mc:Choice>
  </mc:AlternateContent>
  <xr:revisionPtr revIDLastSave="21" documentId="8_{10C863EE-340D-4F7D-B44D-19F2853669B0}" xr6:coauthVersionLast="47" xr6:coauthVersionMax="47" xr10:uidLastSave="{9259D301-9D4E-43E3-B473-A3A13DBD8C78}"/>
  <bookViews>
    <workbookView xWindow="-120" yWindow="-120" windowWidth="29040" windowHeight="15720" xr2:uid="{00000000-000D-0000-FFFF-FFFF00000000}"/>
  </bookViews>
  <sheets>
    <sheet name="EPM data" sheetId="1" r:id="rId1"/>
    <sheet name="Procedures &amp; References"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7" i="1" l="1"/>
  <c r="T47" i="1"/>
  <c r="P47" i="1"/>
  <c r="Q47" i="1"/>
  <c r="T59" i="1"/>
  <c r="S59" i="1"/>
  <c r="T58" i="1"/>
  <c r="S58" i="1"/>
  <c r="T57" i="1"/>
  <c r="S57" i="1"/>
  <c r="T56" i="1"/>
  <c r="S56" i="1"/>
  <c r="Q59" i="1"/>
  <c r="P59" i="1"/>
  <c r="Q58" i="1"/>
  <c r="P58" i="1"/>
  <c r="Q57" i="1"/>
  <c r="P57" i="1"/>
  <c r="Q56" i="1"/>
  <c r="P56" i="1"/>
  <c r="W88" i="1"/>
  <c r="W89" i="1"/>
  <c r="W90" i="1"/>
  <c r="W91" i="1"/>
  <c r="W92" i="1"/>
  <c r="W93" i="1"/>
  <c r="W87" i="1"/>
  <c r="V87" i="1"/>
  <c r="U87" i="1"/>
  <c r="W75" i="1"/>
  <c r="V75" i="1"/>
  <c r="U75" i="1"/>
  <c r="W63" i="1"/>
  <c r="V63" i="1"/>
  <c r="U63" i="1"/>
  <c r="U51" i="1"/>
  <c r="V51" i="1"/>
  <c r="W51" i="1"/>
  <c r="S44" i="1"/>
  <c r="T44" i="1"/>
  <c r="S45" i="1"/>
  <c r="T45" i="1"/>
  <c r="S46" i="1"/>
  <c r="T46" i="1"/>
  <c r="P44" i="1"/>
  <c r="Q44" i="1"/>
  <c r="P45" i="1"/>
  <c r="Q45" i="1"/>
  <c r="P46" i="1"/>
  <c r="Q46" i="1"/>
  <c r="Q54" i="1"/>
  <c r="P54" i="1"/>
  <c r="Q53" i="1"/>
  <c r="P53" i="1"/>
  <c r="T54" i="1"/>
  <c r="S54" i="1"/>
  <c r="T53" i="1"/>
  <c r="S53" i="1"/>
  <c r="S43" i="1"/>
  <c r="T43" i="1"/>
  <c r="P43" i="1"/>
  <c r="Q43" i="1"/>
  <c r="S41" i="1" l="1"/>
  <c r="T42" i="1"/>
  <c r="S42" i="1"/>
  <c r="T40" i="1"/>
  <c r="S40" i="1"/>
  <c r="Q41" i="1"/>
  <c r="Q42" i="1"/>
  <c r="P42" i="1"/>
  <c r="P41" i="1"/>
  <c r="Q40" i="1"/>
  <c r="P40" i="1"/>
  <c r="E88" i="1"/>
  <c r="X63" i="1" l="1"/>
  <c r="E63" i="1"/>
  <c r="F88" i="1"/>
  <c r="G88" i="1"/>
  <c r="H88" i="1"/>
  <c r="I88" i="1"/>
  <c r="J88" i="1"/>
  <c r="K88" i="1"/>
  <c r="L88" i="1"/>
  <c r="M88" i="1"/>
  <c r="N88" i="1"/>
  <c r="O88" i="1"/>
  <c r="R88" i="1"/>
  <c r="U88" i="1"/>
  <c r="V88" i="1"/>
  <c r="X88" i="1"/>
  <c r="Y88" i="1"/>
  <c r="F89" i="1"/>
  <c r="G89" i="1"/>
  <c r="H89" i="1"/>
  <c r="I89" i="1"/>
  <c r="J89" i="1"/>
  <c r="K89" i="1"/>
  <c r="L89" i="1"/>
  <c r="M89" i="1"/>
  <c r="N89" i="1"/>
  <c r="O89" i="1"/>
  <c r="R89" i="1"/>
  <c r="U89" i="1"/>
  <c r="V89" i="1"/>
  <c r="X89" i="1"/>
  <c r="Y89" i="1"/>
  <c r="F90" i="1"/>
  <c r="G90" i="1"/>
  <c r="H90" i="1"/>
  <c r="I90" i="1"/>
  <c r="J90" i="1"/>
  <c r="K90" i="1"/>
  <c r="L90" i="1"/>
  <c r="M90" i="1"/>
  <c r="N90" i="1"/>
  <c r="O90" i="1"/>
  <c r="R90" i="1"/>
  <c r="U90" i="1"/>
  <c r="V90" i="1"/>
  <c r="X90" i="1"/>
  <c r="Y90" i="1"/>
  <c r="F91" i="1"/>
  <c r="G91" i="1"/>
  <c r="H91" i="1"/>
  <c r="I91" i="1"/>
  <c r="J91" i="1"/>
  <c r="K91" i="1"/>
  <c r="L91" i="1"/>
  <c r="M91" i="1"/>
  <c r="N91" i="1"/>
  <c r="O91" i="1"/>
  <c r="R91" i="1"/>
  <c r="U91" i="1"/>
  <c r="V91" i="1"/>
  <c r="X91" i="1"/>
  <c r="Y91" i="1"/>
  <c r="F92" i="1"/>
  <c r="G92" i="1"/>
  <c r="H92" i="1"/>
  <c r="I92" i="1"/>
  <c r="J92" i="1"/>
  <c r="K92" i="1"/>
  <c r="L92" i="1"/>
  <c r="M92" i="1"/>
  <c r="N92" i="1"/>
  <c r="O92" i="1"/>
  <c r="R92" i="1"/>
  <c r="U92" i="1"/>
  <c r="V92" i="1"/>
  <c r="X92" i="1"/>
  <c r="Y92" i="1"/>
  <c r="F93" i="1"/>
  <c r="G93" i="1"/>
  <c r="H93" i="1"/>
  <c r="I93" i="1"/>
  <c r="J93" i="1"/>
  <c r="K93" i="1"/>
  <c r="L93" i="1"/>
  <c r="M93" i="1"/>
  <c r="N93" i="1"/>
  <c r="O93" i="1"/>
  <c r="R93" i="1"/>
  <c r="U93" i="1"/>
  <c r="V93" i="1"/>
  <c r="X93" i="1"/>
  <c r="Y93" i="1"/>
  <c r="E93" i="1"/>
  <c r="E92" i="1"/>
  <c r="E91" i="1"/>
  <c r="E90" i="1"/>
  <c r="E89" i="1"/>
  <c r="T41" i="1"/>
  <c r="F50" i="1"/>
  <c r="G50" i="1"/>
  <c r="H50" i="1"/>
  <c r="I50" i="1"/>
  <c r="J50" i="1"/>
  <c r="K50" i="1"/>
  <c r="L50" i="1"/>
  <c r="M50" i="1"/>
  <c r="N50" i="1"/>
  <c r="O50" i="1"/>
  <c r="R50" i="1"/>
  <c r="U50" i="1"/>
  <c r="V50" i="1"/>
  <c r="W50" i="1"/>
  <c r="X50" i="1"/>
  <c r="Y50" i="1"/>
  <c r="F51" i="1"/>
  <c r="G51" i="1"/>
  <c r="H51" i="1"/>
  <c r="I51" i="1"/>
  <c r="J51" i="1"/>
  <c r="K51" i="1"/>
  <c r="L51" i="1"/>
  <c r="M51" i="1"/>
  <c r="N51" i="1"/>
  <c r="O51" i="1"/>
  <c r="R51" i="1"/>
  <c r="X51" i="1"/>
  <c r="Y51" i="1"/>
  <c r="F62" i="1"/>
  <c r="G62" i="1"/>
  <c r="H62" i="1"/>
  <c r="I62" i="1"/>
  <c r="J62" i="1"/>
  <c r="K62" i="1"/>
  <c r="L62" i="1"/>
  <c r="M62" i="1"/>
  <c r="N62" i="1"/>
  <c r="O62" i="1"/>
  <c r="R62" i="1"/>
  <c r="U62" i="1"/>
  <c r="V62" i="1"/>
  <c r="W62" i="1"/>
  <c r="X62" i="1"/>
  <c r="Y62" i="1"/>
  <c r="F63" i="1"/>
  <c r="G63" i="1"/>
  <c r="H63" i="1"/>
  <c r="I63" i="1"/>
  <c r="J63" i="1"/>
  <c r="K63" i="1"/>
  <c r="L63" i="1"/>
  <c r="M63" i="1"/>
  <c r="N63" i="1"/>
  <c r="O63" i="1"/>
  <c r="R63" i="1"/>
  <c r="Y63" i="1"/>
  <c r="F74" i="1"/>
  <c r="G74" i="1"/>
  <c r="H74" i="1"/>
  <c r="I74" i="1"/>
  <c r="J74" i="1"/>
  <c r="K74" i="1"/>
  <c r="L74" i="1"/>
  <c r="M74" i="1"/>
  <c r="N74" i="1"/>
  <c r="O74" i="1"/>
  <c r="R74" i="1"/>
  <c r="U74" i="1"/>
  <c r="V74" i="1"/>
  <c r="W74" i="1"/>
  <c r="X74" i="1"/>
  <c r="Y74" i="1"/>
  <c r="F75" i="1"/>
  <c r="G75" i="1"/>
  <c r="H75" i="1"/>
  <c r="I75" i="1"/>
  <c r="J75" i="1"/>
  <c r="K75" i="1"/>
  <c r="L75" i="1"/>
  <c r="M75" i="1"/>
  <c r="N75" i="1"/>
  <c r="O75" i="1"/>
  <c r="R75" i="1"/>
  <c r="X75" i="1"/>
  <c r="Y75" i="1"/>
  <c r="F86" i="1"/>
  <c r="G86" i="1"/>
  <c r="H86" i="1"/>
  <c r="I86" i="1"/>
  <c r="J86" i="1"/>
  <c r="K86" i="1"/>
  <c r="L86" i="1"/>
  <c r="M86" i="1"/>
  <c r="N86" i="1"/>
  <c r="O86" i="1"/>
  <c r="R86" i="1"/>
  <c r="U86" i="1"/>
  <c r="V86" i="1"/>
  <c r="W86" i="1"/>
  <c r="X86" i="1"/>
  <c r="Y86" i="1"/>
  <c r="F87" i="1"/>
  <c r="G87" i="1"/>
  <c r="H87" i="1"/>
  <c r="I87" i="1"/>
  <c r="J87" i="1"/>
  <c r="K87" i="1"/>
  <c r="L87" i="1"/>
  <c r="M87" i="1"/>
  <c r="N87" i="1"/>
  <c r="O87" i="1"/>
  <c r="R87" i="1"/>
  <c r="X87" i="1"/>
  <c r="Y87" i="1"/>
  <c r="E86" i="1"/>
  <c r="E87" i="1"/>
  <c r="E75" i="1"/>
  <c r="E74" i="1"/>
  <c r="E62" i="1"/>
  <c r="E51" i="1"/>
  <c r="E50" i="1"/>
  <c r="P86" i="1" l="1"/>
  <c r="S75" i="1"/>
  <c r="P91" i="1"/>
  <c r="T63" i="1"/>
  <c r="S93" i="1"/>
  <c r="Q86" i="1"/>
  <c r="Q92" i="1"/>
  <c r="Q93" i="1"/>
  <c r="T93" i="1"/>
  <c r="P92" i="1"/>
  <c r="S91" i="1"/>
  <c r="P74" i="1"/>
  <c r="P93" i="1"/>
  <c r="Q91" i="1"/>
  <c r="T92" i="1"/>
  <c r="S92" i="1"/>
  <c r="T91" i="1"/>
  <c r="S63" i="1"/>
  <c r="T62" i="1"/>
  <c r="Q62" i="1"/>
  <c r="Q90" i="1"/>
  <c r="P89" i="1"/>
  <c r="P90" i="1"/>
  <c r="T90" i="1"/>
  <c r="P88" i="1"/>
  <c r="Q89" i="1"/>
  <c r="Q88" i="1"/>
  <c r="S50" i="1"/>
  <c r="S90" i="1"/>
  <c r="T89" i="1"/>
  <c r="S89" i="1"/>
  <c r="T88" i="1"/>
  <c r="S88" i="1"/>
  <c r="T87" i="1"/>
  <c r="Q87" i="1"/>
  <c r="T86" i="1"/>
  <c r="P87" i="1"/>
  <c r="T75" i="1"/>
  <c r="P75" i="1"/>
  <c r="S74" i="1"/>
  <c r="Q74" i="1"/>
  <c r="P63" i="1"/>
  <c r="Q51" i="1"/>
  <c r="Q50" i="1"/>
  <c r="T50" i="1"/>
  <c r="P50" i="1"/>
  <c r="P51" i="1"/>
  <c r="S51" i="1"/>
  <c r="S87" i="1"/>
  <c r="T74" i="1"/>
  <c r="Q63" i="1"/>
  <c r="S62" i="1"/>
  <c r="T51" i="1"/>
  <c r="Q75" i="1"/>
  <c r="S86" i="1"/>
  <c r="P62" i="1"/>
</calcChain>
</file>

<file path=xl/sharedStrings.xml><?xml version="1.0" encoding="utf-8"?>
<sst xmlns="http://schemas.openxmlformats.org/spreadsheetml/2006/main" count="149" uniqueCount="99">
  <si>
    <t>Study Condition</t>
  </si>
  <si>
    <t>Abbreviations</t>
  </si>
  <si>
    <t>Contact and Grant Acknowledgement</t>
  </si>
  <si>
    <t xml:space="preserve">  1.   Room temperature:</t>
  </si>
  <si>
    <t>22 °C</t>
  </si>
  <si>
    <t xml:space="preserve">  2.   Humidity:</t>
  </si>
  <si>
    <t xml:space="preserve">  3.   Sound (backgroud):</t>
  </si>
  <si>
    <t xml:space="preserve">  4.   Light intensity:</t>
  </si>
  <si>
    <t xml:space="preserve">  5.   Strain/gender</t>
  </si>
  <si>
    <t>C57BL/6J/ Female</t>
  </si>
  <si>
    <t xml:space="preserve">  6.   Groups:</t>
  </si>
  <si>
    <t>Noldus Ethovision XT</t>
  </si>
  <si>
    <t xml:space="preserve">Total distance the animal traveled </t>
  </si>
  <si>
    <t xml:space="preserve">1.  If you have any questions regarding the study procedures and the calculation </t>
  </si>
  <si>
    <t xml:space="preserve">2.  If you have any questions regarding the charges of the services or other administrative </t>
  </si>
  <si>
    <t xml:space="preserve">3.  If you include these results in any publications, please mention us as the  "University of </t>
  </si>
  <si>
    <t xml:space="preserve">     grants in published work.</t>
  </si>
  <si>
    <r>
      <t xml:space="preserve">     equations, please contact Nathan Qi at:    </t>
    </r>
    <r>
      <rPr>
        <b/>
        <sz val="10.5"/>
        <color rgb="FFC00000"/>
        <rFont val="Arial"/>
        <family val="2"/>
      </rPr>
      <t>(734) 232-8223 or nathanqi@med.umich.edu</t>
    </r>
  </si>
  <si>
    <t>Duration</t>
  </si>
  <si>
    <t>Animal#</t>
  </si>
  <si>
    <t>Sex/DOB</t>
  </si>
  <si>
    <t>ID</t>
  </si>
  <si>
    <t>(%)</t>
  </si>
  <si>
    <t>Group 1</t>
  </si>
  <si>
    <t>Avg</t>
  </si>
  <si>
    <t>se</t>
  </si>
  <si>
    <t>Group 2</t>
  </si>
  <si>
    <t>2-Tail T-Test</t>
  </si>
  <si>
    <t>(G1 vs. G2)</t>
  </si>
  <si>
    <t>Distance</t>
  </si>
  <si>
    <t>Traveled</t>
  </si>
  <si>
    <t>Entries</t>
  </si>
  <si>
    <t>(counts)</t>
  </si>
  <si>
    <t>(cm)</t>
  </si>
  <si>
    <t xml:space="preserve">  1.  Distance Traveled:</t>
  </si>
  <si>
    <t>Number of times animals entering each</t>
  </si>
  <si>
    <t xml:space="preserve">  2.  Arm/Zone Entries:</t>
  </si>
  <si>
    <t>arm or zone</t>
  </si>
  <si>
    <t>Time the animal spent in each arm/zone</t>
  </si>
  <si>
    <t xml:space="preserve">Percentage of total time the animal was </t>
  </si>
  <si>
    <t>moving or stationary</t>
  </si>
  <si>
    <t xml:space="preserve">  4.  Movement:</t>
  </si>
  <si>
    <t xml:space="preserve">  5.   Rearing Supported:</t>
  </si>
  <si>
    <t>with support (i.e. along the wall)</t>
  </si>
  <si>
    <t>Open-Arm East</t>
  </si>
  <si>
    <t>Open-Arm West</t>
  </si>
  <si>
    <t>Closed-Arm North</t>
  </si>
  <si>
    <t>Closed-Arm South</t>
  </si>
  <si>
    <t>Closed</t>
  </si>
  <si>
    <t>Open</t>
  </si>
  <si>
    <t>Elevated Plus Maze:</t>
  </si>
  <si>
    <t>Center</t>
  </si>
  <si>
    <t>Total Arm/Zone Entries</t>
  </si>
  <si>
    <t>Total Arm/Zone Durations</t>
  </si>
  <si>
    <t>Number of Fecal Boli</t>
  </si>
  <si>
    <t>1) Open, 34x7.5x0.5 (LxWxH cm3)</t>
  </si>
  <si>
    <t>2) Closed, 34x7.5x15.0 (LxWxH cm3)</t>
  </si>
  <si>
    <t>3) Center, 8x8 (cm2)</t>
  </si>
  <si>
    <t>(G1 vs. G3)</t>
  </si>
  <si>
    <t>(G2 vs. G3)</t>
  </si>
  <si>
    <t>Group 3</t>
  </si>
  <si>
    <r>
      <t xml:space="preserve">     work, please contact Zhe Wu at:   </t>
    </r>
    <r>
      <rPr>
        <b/>
        <sz val="10.5"/>
        <color rgb="FFC00000"/>
        <rFont val="Arial"/>
        <family val="2"/>
      </rPr>
      <t xml:space="preserve"> (734) 764-7043 or zhewu@med.umich.edu</t>
    </r>
    <r>
      <rPr>
        <b/>
        <sz val="10.5"/>
        <color theme="1"/>
        <rFont val="Arial"/>
        <family val="2"/>
      </rPr>
      <t xml:space="preserve">  </t>
    </r>
  </si>
  <si>
    <t xml:space="preserve">Time or frequency the animal had rearing </t>
  </si>
  <si>
    <t>40.7-48.2 dB</t>
  </si>
  <si>
    <t>Group 4</t>
  </si>
  <si>
    <t>(G1 vs. G4)</t>
  </si>
  <si>
    <t>(G2 vs. G4)</t>
  </si>
  <si>
    <t>(G3 vs. G4)</t>
  </si>
  <si>
    <t>Moved to testing room 1h prior to testing</t>
  </si>
  <si>
    <t>Behavior</t>
  </si>
  <si>
    <t>Grooming</t>
  </si>
  <si>
    <t>Rearing</t>
  </si>
  <si>
    <t>Body</t>
  </si>
  <si>
    <t>Weight</t>
  </si>
  <si>
    <t>(g)</t>
  </si>
  <si>
    <t>10:00 am to 12 pm, 5 min each subject</t>
  </si>
  <si>
    <t xml:space="preserve">  3.  Arm/Zone Duration:</t>
  </si>
  <si>
    <t>50 lux</t>
  </si>
  <si>
    <t xml:space="preserve">     Michigan Animal Phenotyping Core" for conducting the study. The study was supported</t>
  </si>
  <si>
    <r>
      <t xml:space="preserve">     by grants </t>
    </r>
    <r>
      <rPr>
        <b/>
        <sz val="10.5"/>
        <color rgb="FFC00000"/>
        <rFont val="Arial"/>
        <family val="2"/>
      </rPr>
      <t xml:space="preserve">1U2CDK135066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</si>
  <si>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 xml:space="preserve">     Our productivity and effectiveness as a Core is measured in part by the citation of the  </t>
  </si>
  <si>
    <t>1) HFD CON</t>
  </si>
  <si>
    <t>2) HFD CUS</t>
  </si>
  <si>
    <t>1) High Fat Diet</t>
  </si>
  <si>
    <t xml:space="preserve">  7.   Diet:</t>
  </si>
  <si>
    <t xml:space="preserve">        (wt%, Protein/Carb/Fat)</t>
  </si>
  <si>
    <t xml:space="preserve">  8.   Acclimation Time:</t>
  </si>
  <si>
    <t xml:space="preserve"> 10.  Tracking Software:</t>
  </si>
  <si>
    <t xml:space="preserve"> 11.  EPM arm sizes: </t>
  </si>
  <si>
    <t xml:space="preserve">  9.  Test Run Time:</t>
  </si>
  <si>
    <t>M 24-25wks</t>
  </si>
  <si>
    <t>HFD CON</t>
  </si>
  <si>
    <t>HFD CUS</t>
  </si>
  <si>
    <t>2025-06-26 ~09-11, 10:00AM</t>
  </si>
  <si>
    <t>2) LabDiet 5LOD</t>
  </si>
  <si>
    <t>(25.0/47.5/5.0)</t>
  </si>
  <si>
    <t>(with 60% Fat D12492)</t>
  </si>
  <si>
    <t>3) NCD CON</t>
  </si>
  <si>
    <t>4) NCD 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</si>
</sst>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0" x14ac:knownFonts="1">
    <font>
      <sz val="11"/>
      <color theme="1"/>
      <name val="Arial"/>
      <family val="2"/>
    </font>
    <font>
      <sz val="11"/>
      <color theme="1"/>
      <name val="Calibri"/>
      <family val="2"/>
      <scheme val="minor"/>
    </font>
    <font>
      <sz val="16"/>
      <color rgb="FF000099"/>
      <name val="Arial Rounded MT Bold"/>
      <family val="2"/>
    </font>
    <font>
      <b/>
      <sz val="10.5"/>
      <color theme="1"/>
      <name val="Arial"/>
      <family val="2"/>
    </font>
    <font>
      <b/>
      <sz val="10.5"/>
      <name val="Arial"/>
      <family val="2"/>
    </font>
    <font>
      <b/>
      <sz val="10.5"/>
      <color rgb="FFC00000"/>
      <name val="Arial"/>
      <family val="2"/>
    </font>
    <font>
      <b/>
      <sz val="11"/>
      <color theme="1"/>
      <name val="Arial"/>
      <family val="2"/>
    </font>
    <font>
      <b/>
      <sz val="16"/>
      <color rgb="FF000099"/>
      <name val="Arial"/>
      <family val="2"/>
    </font>
    <font>
      <b/>
      <sz val="16"/>
      <color rgb="FF0000CC"/>
      <name val="Arial"/>
      <family val="2"/>
    </font>
    <font>
      <sz val="10.5"/>
      <color theme="1"/>
      <name val="Arial"/>
      <family val="2"/>
    </font>
    <font>
      <b/>
      <sz val="10"/>
      <name val="Arial"/>
      <family val="2"/>
    </font>
    <font>
      <sz val="9"/>
      <name val="Arial"/>
      <family val="2"/>
    </font>
    <font>
      <sz val="8"/>
      <name val="Arial"/>
      <family val="2"/>
    </font>
    <font>
      <sz val="9"/>
      <color theme="1"/>
      <name val="Arial"/>
      <family val="2"/>
    </font>
    <font>
      <sz val="10"/>
      <name val="Arial"/>
      <family val="2"/>
    </font>
    <font>
      <b/>
      <sz val="10"/>
      <color rgb="FF0000CC"/>
      <name val="Arial"/>
      <family val="2"/>
    </font>
    <font>
      <b/>
      <i/>
      <sz val="10.5"/>
      <name val="Arial"/>
      <family val="2"/>
    </font>
    <font>
      <sz val="10"/>
      <color theme="1"/>
      <name val="Arial"/>
      <family val="2"/>
    </font>
    <font>
      <b/>
      <sz val="10"/>
      <color theme="1"/>
      <name val="Arial"/>
      <family val="2"/>
    </font>
    <font>
      <sz val="10"/>
      <color rgb="FFFF0000"/>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rgb="FF00FFFF"/>
        <bgColor indexed="64"/>
      </patternFill>
    </fill>
    <fill>
      <patternFill patternType="solid">
        <fgColor rgb="FFCC99FF"/>
        <bgColor indexed="64"/>
      </patternFill>
    </fill>
    <fill>
      <patternFill patternType="solid">
        <fgColor theme="9" tint="0.39997558519241921"/>
        <bgColor indexed="64"/>
      </patternFill>
    </fill>
  </fills>
  <borders count="15">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96">
    <xf numFmtId="0" fontId="0" fillId="0" borderId="0" xfId="0"/>
    <xf numFmtId="0" fontId="0" fillId="2" borderId="0" xfId="0" applyFill="1"/>
    <xf numFmtId="0" fontId="3" fillId="3" borderId="1" xfId="0" applyFont="1" applyFill="1" applyBorder="1"/>
    <xf numFmtId="0" fontId="3" fillId="3" borderId="0" xfId="0" applyFont="1" applyFill="1"/>
    <xf numFmtId="0" fontId="3" fillId="3" borderId="2" xfId="0" applyFont="1" applyFill="1" applyBorder="1"/>
    <xf numFmtId="0" fontId="3" fillId="3" borderId="6" xfId="0" applyFont="1" applyFill="1" applyBorder="1"/>
    <xf numFmtId="0" fontId="3" fillId="3" borderId="7" xfId="0" applyFont="1" applyFill="1" applyBorder="1"/>
    <xf numFmtId="0" fontId="3" fillId="3" borderId="8" xfId="0" applyFont="1" applyFill="1" applyBorder="1"/>
    <xf numFmtId="0" fontId="0" fillId="3" borderId="9" xfId="0" applyFill="1" applyBorder="1"/>
    <xf numFmtId="0" fontId="0" fillId="3" borderId="10" xfId="0" applyFill="1" applyBorder="1"/>
    <xf numFmtId="0" fontId="0" fillId="3" borderId="11" xfId="0" applyFill="1" applyBorder="1"/>
    <xf numFmtId="0" fontId="0" fillId="3" borderId="6" xfId="0" applyFill="1" applyBorder="1"/>
    <xf numFmtId="0" fontId="0" fillId="3" borderId="7" xfId="0" applyFill="1" applyBorder="1"/>
    <xf numFmtId="0" fontId="7" fillId="3" borderId="1" xfId="0" applyFont="1" applyFill="1" applyBorder="1" applyProtection="1">
      <protection locked="0" hidden="1"/>
    </xf>
    <xf numFmtId="0" fontId="6" fillId="3" borderId="9" xfId="0" applyFont="1" applyFill="1" applyBorder="1" applyAlignment="1" applyProtection="1">
      <alignment vertical="center"/>
      <protection locked="0" hidden="1"/>
    </xf>
    <xf numFmtId="0" fontId="6" fillId="3" borderId="10" xfId="0" applyFont="1" applyFill="1" applyBorder="1" applyAlignment="1" applyProtection="1">
      <alignment vertical="center"/>
      <protection locked="0" hidden="1"/>
    </xf>
    <xf numFmtId="0" fontId="6" fillId="3" borderId="1" xfId="0" applyFont="1" applyFill="1" applyBorder="1" applyAlignment="1" applyProtection="1">
      <alignment vertical="center"/>
      <protection locked="0" hidden="1"/>
    </xf>
    <xf numFmtId="0" fontId="3" fillId="3" borderId="10" xfId="0" applyFont="1" applyFill="1" applyBorder="1" applyAlignment="1" applyProtection="1">
      <alignment vertical="center" wrapText="1"/>
      <protection locked="0" hidden="1"/>
    </xf>
    <xf numFmtId="0" fontId="0" fillId="3" borderId="6" xfId="0" applyFill="1" applyBorder="1" applyProtection="1">
      <protection locked="0" hidden="1"/>
    </xf>
    <xf numFmtId="0" fontId="6" fillId="3" borderId="7" xfId="0" applyFont="1" applyFill="1" applyBorder="1" applyAlignment="1" applyProtection="1">
      <alignment horizontal="center"/>
      <protection locked="0" hidden="1"/>
    </xf>
    <xf numFmtId="0" fontId="9" fillId="3" borderId="13" xfId="0" applyFont="1" applyFill="1" applyBorder="1" applyAlignment="1" applyProtection="1">
      <alignment horizontal="center" vertical="center" wrapText="1"/>
      <protection locked="0" hidden="1"/>
    </xf>
    <xf numFmtId="0" fontId="9" fillId="3" borderId="1" xfId="0" applyFont="1" applyFill="1" applyBorder="1" applyAlignment="1" applyProtection="1">
      <alignment horizontal="center" vertical="center" wrapText="1"/>
      <protection locked="0" hidden="1"/>
    </xf>
    <xf numFmtId="0" fontId="9" fillId="3" borderId="2" xfId="0" applyFont="1" applyFill="1" applyBorder="1" applyAlignment="1" applyProtection="1">
      <alignment horizontal="center" vertical="center" wrapText="1"/>
      <protection locked="0" hidden="1"/>
    </xf>
    <xf numFmtId="0" fontId="3" fillId="3" borderId="12" xfId="0" applyFont="1" applyFill="1" applyBorder="1" applyAlignment="1" applyProtection="1">
      <alignment horizontal="center" vertical="center" wrapText="1"/>
      <protection locked="0" hidden="1"/>
    </xf>
    <xf numFmtId="9" fontId="3" fillId="3" borderId="0" xfId="0" applyNumberFormat="1" applyFont="1" applyFill="1" applyAlignment="1">
      <alignment horizontal="left"/>
    </xf>
    <xf numFmtId="0" fontId="3" fillId="3" borderId="9" xfId="0" applyFont="1" applyFill="1" applyBorder="1" applyAlignment="1" applyProtection="1">
      <alignment horizontal="center" vertical="center" wrapText="1"/>
      <protection locked="0" hidden="1"/>
    </xf>
    <xf numFmtId="0" fontId="3" fillId="3" borderId="12" xfId="0" applyFont="1" applyFill="1" applyBorder="1" applyAlignment="1" applyProtection="1">
      <alignment vertical="center"/>
      <protection locked="0" hidden="1"/>
    </xf>
    <xf numFmtId="0" fontId="9" fillId="3" borderId="14" xfId="0" applyFont="1" applyFill="1" applyBorder="1" applyAlignment="1" applyProtection="1">
      <alignment horizontal="center" vertical="center" wrapText="1"/>
      <protection locked="0" hidden="1"/>
    </xf>
    <xf numFmtId="0" fontId="3" fillId="3" borderId="13" xfId="0" applyFont="1" applyFill="1" applyBorder="1" applyAlignment="1" applyProtection="1">
      <alignment vertical="center" wrapText="1"/>
      <protection locked="0" hidden="1"/>
    </xf>
    <xf numFmtId="0" fontId="3" fillId="3" borderId="12" xfId="0" applyFont="1" applyFill="1" applyBorder="1" applyAlignment="1" applyProtection="1">
      <alignment horizontal="center" vertical="center"/>
      <protection locked="0" hidden="1"/>
    </xf>
    <xf numFmtId="2" fontId="15" fillId="0" borderId="9" xfId="0" applyNumberFormat="1" applyFont="1" applyBorder="1" applyAlignment="1" applyProtection="1">
      <alignment horizontal="center"/>
      <protection locked="0" hidden="1"/>
    </xf>
    <xf numFmtId="2" fontId="15" fillId="0" borderId="6" xfId="0" applyNumberFormat="1" applyFont="1" applyBorder="1" applyAlignment="1" applyProtection="1">
      <alignment horizontal="center"/>
      <protection locked="0" hidden="1"/>
    </xf>
    <xf numFmtId="2" fontId="15" fillId="0" borderId="11" xfId="0" applyNumberFormat="1" applyFont="1" applyBorder="1" applyAlignment="1" applyProtection="1">
      <alignment horizontal="center"/>
      <protection locked="0" hidden="1"/>
    </xf>
    <xf numFmtId="2" fontId="15" fillId="0" borderId="8" xfId="0" applyNumberFormat="1" applyFont="1" applyBorder="1" applyAlignment="1" applyProtection="1">
      <alignment horizontal="center"/>
      <protection locked="0" hidden="1"/>
    </xf>
    <xf numFmtId="0" fontId="3" fillId="2" borderId="0" xfId="0" applyFont="1" applyFill="1"/>
    <xf numFmtId="2" fontId="15" fillId="0" borderId="10" xfId="0" applyNumberFormat="1" applyFont="1" applyBorder="1" applyAlignment="1" applyProtection="1">
      <alignment horizontal="center"/>
      <protection locked="0" hidden="1"/>
    </xf>
    <xf numFmtId="2" fontId="15" fillId="0" borderId="7" xfId="0" applyNumberFormat="1" applyFont="1" applyBorder="1" applyAlignment="1" applyProtection="1">
      <alignment horizontal="center"/>
      <protection locked="0" hidden="1"/>
    </xf>
    <xf numFmtId="0" fontId="9" fillId="3" borderId="8" xfId="0" applyFont="1" applyFill="1" applyBorder="1" applyAlignment="1" applyProtection="1">
      <alignment horizontal="center" vertical="center" wrapText="1"/>
      <protection locked="0" hidden="1"/>
    </xf>
    <xf numFmtId="165" fontId="13" fillId="0" borderId="2" xfId="0" applyNumberFormat="1" applyFont="1" applyBorder="1" applyProtection="1">
      <protection locked="0" hidden="1"/>
    </xf>
    <xf numFmtId="165" fontId="13" fillId="0" borderId="13" xfId="0" applyNumberFormat="1" applyFont="1" applyBorder="1" applyProtection="1">
      <protection locked="0" hidden="1"/>
    </xf>
    <xf numFmtId="165" fontId="13" fillId="0" borderId="1" xfId="0" applyNumberFormat="1" applyFont="1" applyBorder="1" applyAlignment="1" applyProtection="1">
      <alignment horizontal="right"/>
      <protection locked="0" hidden="1"/>
    </xf>
    <xf numFmtId="165" fontId="13" fillId="0" borderId="13" xfId="0" applyNumberFormat="1" applyFont="1" applyBorder="1" applyAlignment="1" applyProtection="1">
      <alignment horizontal="right"/>
      <protection locked="0" hidden="1"/>
    </xf>
    <xf numFmtId="0" fontId="3" fillId="3" borderId="9" xfId="0" applyFont="1" applyFill="1" applyBorder="1" applyAlignment="1" applyProtection="1">
      <alignment horizontal="center" vertical="center"/>
      <protection locked="0" hidden="1"/>
    </xf>
    <xf numFmtId="165" fontId="13" fillId="0" borderId="14" xfId="0" applyNumberFormat="1" applyFont="1" applyBorder="1" applyAlignment="1" applyProtection="1">
      <alignment horizontal="right"/>
      <protection locked="0" hidden="1"/>
    </xf>
    <xf numFmtId="0" fontId="3" fillId="3" borderId="9" xfId="0" applyFont="1" applyFill="1" applyBorder="1"/>
    <xf numFmtId="0" fontId="3" fillId="3" borderId="10" xfId="0" applyFont="1" applyFill="1" applyBorder="1"/>
    <xf numFmtId="0" fontId="3" fillId="3" borderId="11" xfId="0" applyFont="1" applyFill="1" applyBorder="1"/>
    <xf numFmtId="165" fontId="13" fillId="0" borderId="12" xfId="0" applyNumberFormat="1" applyFont="1" applyBorder="1" applyProtection="1">
      <protection locked="0" hidden="1"/>
    </xf>
    <xf numFmtId="2" fontId="15" fillId="0" borderId="12" xfId="0" applyNumberFormat="1" applyFont="1" applyBorder="1" applyAlignment="1" applyProtection="1">
      <alignment horizontal="center"/>
      <protection locked="0" hidden="1"/>
    </xf>
    <xf numFmtId="2" fontId="15" fillId="0" borderId="14" xfId="0" applyNumberFormat="1" applyFont="1" applyBorder="1" applyAlignment="1" applyProtection="1">
      <alignment horizontal="center"/>
      <protection locked="0" hidden="1"/>
    </xf>
    <xf numFmtId="0" fontId="0" fillId="3" borderId="2" xfId="0" applyFill="1" applyBorder="1"/>
    <xf numFmtId="0" fontId="12" fillId="3" borderId="1" xfId="0" applyFont="1" applyFill="1" applyBorder="1" applyProtection="1">
      <protection locked="0" hidden="1"/>
    </xf>
    <xf numFmtId="0" fontId="0" fillId="3" borderId="8" xfId="0" applyFill="1" applyBorder="1"/>
    <xf numFmtId="0" fontId="0" fillId="3" borderId="0" xfId="0" applyFill="1"/>
    <xf numFmtId="0" fontId="3" fillId="3" borderId="11" xfId="0" applyFont="1" applyFill="1" applyBorder="1" applyAlignment="1" applyProtection="1">
      <alignment vertical="center" wrapText="1"/>
      <protection locked="0" hidden="1"/>
    </xf>
    <xf numFmtId="0" fontId="8" fillId="3" borderId="0" xfId="0" applyFont="1" applyFill="1" applyProtection="1">
      <protection locked="0" hidden="1"/>
    </xf>
    <xf numFmtId="0" fontId="7" fillId="3" borderId="0" xfId="0" applyFont="1" applyFill="1" applyProtection="1">
      <protection locked="0" hidden="1"/>
    </xf>
    <xf numFmtId="0" fontId="0" fillId="3" borderId="0" xfId="0" applyFill="1" applyProtection="1">
      <protection locked="0" hidden="1"/>
    </xf>
    <xf numFmtId="2" fontId="0" fillId="3" borderId="0" xfId="0" applyNumberFormat="1" applyFill="1" applyProtection="1">
      <protection locked="0" hidden="1"/>
    </xf>
    <xf numFmtId="0" fontId="6" fillId="3" borderId="0" xfId="0" applyFont="1" applyFill="1" applyAlignment="1" applyProtection="1">
      <alignment vertical="center"/>
      <protection locked="0" hidden="1"/>
    </xf>
    <xf numFmtId="165" fontId="13" fillId="0" borderId="0" xfId="0" applyNumberFormat="1" applyFont="1"/>
    <xf numFmtId="165" fontId="13" fillId="0" borderId="0" xfId="0" applyNumberFormat="1" applyFont="1" applyProtection="1">
      <protection locked="0" hidden="1"/>
    </xf>
    <xf numFmtId="0" fontId="12" fillId="3" borderId="0" xfId="0" applyFont="1" applyFill="1" applyProtection="1">
      <protection locked="0" hidden="1"/>
    </xf>
    <xf numFmtId="0" fontId="11" fillId="3" borderId="0" xfId="0" applyFont="1" applyFill="1" applyProtection="1">
      <protection locked="0" hidden="1"/>
    </xf>
    <xf numFmtId="164" fontId="11" fillId="3" borderId="0" xfId="0" applyNumberFormat="1" applyFont="1" applyFill="1" applyAlignment="1" applyProtection="1">
      <alignment horizontal="center"/>
      <protection locked="0" hidden="1"/>
    </xf>
    <xf numFmtId="1" fontId="13" fillId="0" borderId="2" xfId="0" applyNumberFormat="1" applyFont="1" applyBorder="1" applyProtection="1">
      <protection locked="0" hidden="1"/>
    </xf>
    <xf numFmtId="2" fontId="13" fillId="0" borderId="11" xfId="0" applyNumberFormat="1" applyFont="1" applyBorder="1" applyProtection="1">
      <protection locked="0" hidden="1"/>
    </xf>
    <xf numFmtId="2" fontId="13" fillId="0" borderId="2" xfId="0" applyNumberFormat="1" applyFont="1" applyBorder="1" applyProtection="1">
      <protection locked="0" hidden="1"/>
    </xf>
    <xf numFmtId="1" fontId="13" fillId="0" borderId="9" xfId="0" applyNumberFormat="1" applyFont="1" applyBorder="1" applyProtection="1">
      <protection locked="0" hidden="1"/>
    </xf>
    <xf numFmtId="1" fontId="13" fillId="0" borderId="1" xfId="0" applyNumberFormat="1" applyFont="1" applyBorder="1" applyProtection="1">
      <protection locked="0" hidden="1"/>
    </xf>
    <xf numFmtId="1" fontId="13" fillId="0" borderId="6" xfId="0" applyNumberFormat="1" applyFont="1" applyBorder="1" applyProtection="1">
      <protection locked="0" hidden="1"/>
    </xf>
    <xf numFmtId="2" fontId="13" fillId="0" borderId="8" xfId="0" applyNumberFormat="1" applyFont="1" applyBorder="1" applyProtection="1">
      <protection locked="0" hidden="1"/>
    </xf>
    <xf numFmtId="1" fontId="13" fillId="0" borderId="0" xfId="0" applyNumberFormat="1" applyFont="1"/>
    <xf numFmtId="2" fontId="13" fillId="0" borderId="0" xfId="0" applyNumberFormat="1" applyFont="1"/>
    <xf numFmtId="2" fontId="13" fillId="0" borderId="9" xfId="0" applyNumberFormat="1" applyFont="1" applyBorder="1" applyProtection="1">
      <protection locked="0" hidden="1"/>
    </xf>
    <xf numFmtId="2" fontId="13" fillId="0" borderId="1" xfId="0" applyNumberFormat="1" applyFont="1" applyBorder="1" applyProtection="1">
      <protection locked="0" hidden="1"/>
    </xf>
    <xf numFmtId="2" fontId="13" fillId="0" borderId="1" xfId="0" applyNumberFormat="1" applyFont="1" applyBorder="1" applyAlignment="1" applyProtection="1">
      <alignment horizontal="right"/>
      <protection locked="0" hidden="1"/>
    </xf>
    <xf numFmtId="2" fontId="13" fillId="0" borderId="6" xfId="0" applyNumberFormat="1" applyFont="1" applyBorder="1" applyAlignment="1" applyProtection="1">
      <alignment horizontal="right"/>
      <protection locked="0" hidden="1"/>
    </xf>
    <xf numFmtId="1" fontId="13" fillId="0" borderId="1" xfId="0" applyNumberFormat="1" applyFont="1" applyBorder="1" applyAlignment="1" applyProtection="1">
      <alignment horizontal="right"/>
      <protection locked="0" hidden="1"/>
    </xf>
    <xf numFmtId="1" fontId="13" fillId="0" borderId="6" xfId="0" applyNumberFormat="1" applyFont="1" applyBorder="1" applyAlignment="1" applyProtection="1">
      <alignment horizontal="right"/>
      <protection locked="0" hidden="1"/>
    </xf>
    <xf numFmtId="1" fontId="13" fillId="0" borderId="9" xfId="0" applyNumberFormat="1" applyFont="1" applyBorder="1"/>
    <xf numFmtId="1" fontId="13" fillId="0" borderId="1" xfId="0" applyNumberFormat="1" applyFont="1" applyBorder="1"/>
    <xf numFmtId="1" fontId="13" fillId="0" borderId="6" xfId="0" applyNumberFormat="1" applyFont="1" applyBorder="1"/>
    <xf numFmtId="2" fontId="13" fillId="0" borderId="10" xfId="0" applyNumberFormat="1" applyFont="1" applyBorder="1"/>
    <xf numFmtId="2" fontId="13" fillId="0" borderId="7" xfId="0" applyNumberFormat="1" applyFont="1" applyBorder="1"/>
    <xf numFmtId="1" fontId="13" fillId="0" borderId="10" xfId="0" applyNumberFormat="1" applyFont="1" applyBorder="1"/>
    <xf numFmtId="1" fontId="13" fillId="0" borderId="7" xfId="0" applyNumberFormat="1" applyFont="1" applyBorder="1"/>
    <xf numFmtId="2" fontId="13" fillId="0" borderId="11" xfId="0" applyNumberFormat="1" applyFont="1" applyBorder="1"/>
    <xf numFmtId="2" fontId="13" fillId="0" borderId="2" xfId="0" applyNumberFormat="1" applyFont="1" applyBorder="1"/>
    <xf numFmtId="2" fontId="13" fillId="0" borderId="6" xfId="0" applyNumberFormat="1" applyFont="1" applyBorder="1" applyProtection="1">
      <protection locked="0" hidden="1"/>
    </xf>
    <xf numFmtId="2" fontId="13" fillId="0" borderId="8" xfId="0" applyNumberFormat="1" applyFont="1" applyBorder="1"/>
    <xf numFmtId="1" fontId="13" fillId="0" borderId="0" xfId="0" applyNumberFormat="1" applyFont="1" applyProtection="1">
      <protection locked="0" hidden="1"/>
    </xf>
    <xf numFmtId="1" fontId="13" fillId="0" borderId="13" xfId="0" applyNumberFormat="1" applyFont="1" applyBorder="1" applyProtection="1">
      <protection locked="0" hidden="1"/>
    </xf>
    <xf numFmtId="1" fontId="13" fillId="0" borderId="12" xfId="0" applyNumberFormat="1" applyFont="1" applyBorder="1" applyProtection="1">
      <protection locked="0" hidden="1"/>
    </xf>
    <xf numFmtId="1" fontId="13" fillId="0" borderId="13" xfId="0" applyNumberFormat="1" applyFont="1" applyBorder="1" applyAlignment="1" applyProtection="1">
      <alignment horizontal="right"/>
      <protection locked="0" hidden="1"/>
    </xf>
    <xf numFmtId="1" fontId="13" fillId="0" borderId="2" xfId="0" applyNumberFormat="1" applyFont="1" applyBorder="1" applyAlignment="1" applyProtection="1">
      <alignment horizontal="right"/>
      <protection locked="0" hidden="1"/>
    </xf>
    <xf numFmtId="1" fontId="13" fillId="0" borderId="14" xfId="0" applyNumberFormat="1" applyFont="1" applyBorder="1" applyAlignment="1" applyProtection="1">
      <alignment horizontal="right"/>
      <protection locked="0" hidden="1"/>
    </xf>
    <xf numFmtId="1" fontId="13" fillId="0" borderId="11" xfId="0" applyNumberFormat="1" applyFont="1" applyBorder="1"/>
    <xf numFmtId="1" fontId="13" fillId="0" borderId="2" xfId="0" applyNumberFormat="1" applyFont="1" applyBorder="1"/>
    <xf numFmtId="1" fontId="13" fillId="0" borderId="8" xfId="0" applyNumberFormat="1" applyFont="1" applyBorder="1"/>
    <xf numFmtId="2" fontId="13" fillId="0" borderId="0" xfId="0" applyNumberFormat="1" applyFont="1" applyProtection="1">
      <protection locked="0" hidden="1"/>
    </xf>
    <xf numFmtId="2" fontId="13" fillId="0" borderId="0" xfId="0" applyNumberFormat="1" applyFont="1" applyAlignment="1" applyProtection="1">
      <alignment horizontal="right"/>
      <protection locked="0" hidden="1"/>
    </xf>
    <xf numFmtId="2" fontId="13" fillId="0" borderId="7" xfId="0" applyNumberFormat="1" applyFont="1" applyBorder="1" applyAlignment="1" applyProtection="1">
      <alignment horizontal="right"/>
      <protection locked="0" hidden="1"/>
    </xf>
    <xf numFmtId="2" fontId="13" fillId="0" borderId="2" xfId="0" applyNumberFormat="1" applyFont="1" applyBorder="1" applyAlignment="1" applyProtection="1">
      <alignment horizontal="right"/>
      <protection locked="0" hidden="1"/>
    </xf>
    <xf numFmtId="2" fontId="13" fillId="0" borderId="8" xfId="0" applyNumberFormat="1" applyFont="1" applyBorder="1" applyAlignment="1" applyProtection="1">
      <alignment horizontal="right"/>
      <protection locked="0" hidden="1"/>
    </xf>
    <xf numFmtId="0" fontId="4" fillId="3" borderId="0" xfId="0" applyFont="1" applyFill="1" applyAlignment="1">
      <alignment vertical="center"/>
    </xf>
    <xf numFmtId="0" fontId="4" fillId="3" borderId="1" xfId="0" applyFont="1" applyFill="1" applyBorder="1" applyAlignment="1">
      <alignment vertical="center"/>
    </xf>
    <xf numFmtId="0" fontId="3" fillId="3" borderId="1" xfId="0" applyFont="1" applyFill="1" applyBorder="1" applyProtection="1">
      <protection hidden="1"/>
    </xf>
    <xf numFmtId="0" fontId="10" fillId="4" borderId="13" xfId="0" applyFont="1" applyFill="1" applyBorder="1" applyAlignment="1" applyProtection="1">
      <alignment horizontal="center"/>
      <protection hidden="1"/>
    </xf>
    <xf numFmtId="0" fontId="14" fillId="4" borderId="0" xfId="0" applyFont="1" applyFill="1" applyAlignment="1" applyProtection="1">
      <alignment horizontal="center"/>
      <protection hidden="1"/>
    </xf>
    <xf numFmtId="0" fontId="17" fillId="4" borderId="0" xfId="0" applyFont="1" applyFill="1" applyAlignment="1" applyProtection="1">
      <alignment horizontal="left"/>
      <protection hidden="1"/>
    </xf>
    <xf numFmtId="1" fontId="14" fillId="4" borderId="0" xfId="0" quotePrefix="1" applyNumberFormat="1" applyFont="1" applyFill="1" applyAlignment="1" applyProtection="1">
      <alignment horizontal="right"/>
      <protection hidden="1"/>
    </xf>
    <xf numFmtId="0" fontId="10" fillId="4" borderId="13" xfId="0" applyFont="1" applyFill="1" applyBorder="1" applyAlignment="1" applyProtection="1">
      <alignment horizontal="center" wrapText="1"/>
      <protection hidden="1"/>
    </xf>
    <xf numFmtId="0" fontId="14" fillId="4" borderId="0" xfId="0" applyFont="1" applyFill="1" applyAlignment="1" applyProtection="1">
      <alignment horizontal="center" wrapText="1"/>
      <protection hidden="1"/>
    </xf>
    <xf numFmtId="1" fontId="14" fillId="4" borderId="0" xfId="0" applyNumberFormat="1" applyFont="1" applyFill="1" applyAlignment="1" applyProtection="1">
      <alignment horizontal="right"/>
      <protection hidden="1"/>
    </xf>
    <xf numFmtId="0" fontId="17" fillId="4" borderId="0" xfId="0" applyFont="1" applyFill="1" applyAlignment="1" applyProtection="1">
      <alignment horizontal="center"/>
      <protection hidden="1"/>
    </xf>
    <xf numFmtId="1" fontId="14" fillId="4" borderId="0" xfId="0" applyNumberFormat="1" applyFont="1" applyFill="1" applyAlignment="1" applyProtection="1">
      <alignment horizontal="left"/>
      <protection hidden="1"/>
    </xf>
    <xf numFmtId="0" fontId="17" fillId="4" borderId="13" xfId="0" applyFont="1" applyFill="1" applyBorder="1" applyProtection="1">
      <protection hidden="1"/>
    </xf>
    <xf numFmtId="0" fontId="17" fillId="4" borderId="0" xfId="0" applyFont="1" applyFill="1" applyProtection="1">
      <protection hidden="1"/>
    </xf>
    <xf numFmtId="0" fontId="10" fillId="5" borderId="12" xfId="0" applyFont="1" applyFill="1" applyBorder="1" applyAlignment="1" applyProtection="1">
      <alignment horizontal="center"/>
      <protection hidden="1"/>
    </xf>
    <xf numFmtId="0" fontId="14" fillId="5" borderId="10" xfId="0" applyFont="1" applyFill="1" applyBorder="1" applyAlignment="1" applyProtection="1">
      <alignment horizontal="center"/>
      <protection hidden="1"/>
    </xf>
    <xf numFmtId="0" fontId="17" fillId="5" borderId="10" xfId="0" applyFont="1" applyFill="1" applyBorder="1" applyAlignment="1" applyProtection="1">
      <alignment horizontal="left"/>
      <protection hidden="1"/>
    </xf>
    <xf numFmtId="0" fontId="10" fillId="5" borderId="13" xfId="0" applyFont="1" applyFill="1" applyBorder="1" applyAlignment="1" applyProtection="1">
      <alignment horizontal="center" wrapText="1"/>
      <protection hidden="1"/>
    </xf>
    <xf numFmtId="0" fontId="14" fillId="5" borderId="0" xfId="0" applyFont="1" applyFill="1" applyAlignment="1" applyProtection="1">
      <alignment horizontal="center" wrapText="1"/>
      <protection hidden="1"/>
    </xf>
    <xf numFmtId="0" fontId="17" fillId="5" borderId="0" xfId="0" applyFont="1" applyFill="1" applyAlignment="1" applyProtection="1">
      <alignment horizontal="left"/>
      <protection hidden="1"/>
    </xf>
    <xf numFmtId="1" fontId="14" fillId="5" borderId="2" xfId="0" quotePrefix="1" applyNumberFormat="1" applyFont="1" applyFill="1" applyBorder="1" applyAlignment="1" applyProtection="1">
      <alignment horizontal="right"/>
      <protection hidden="1"/>
    </xf>
    <xf numFmtId="1" fontId="14" fillId="5" borderId="2" xfId="0" applyNumberFormat="1" applyFont="1" applyFill="1" applyBorder="1" applyAlignment="1" applyProtection="1">
      <alignment horizontal="right"/>
      <protection hidden="1"/>
    </xf>
    <xf numFmtId="0" fontId="17" fillId="5" borderId="0" xfId="0" applyFont="1" applyFill="1" applyAlignment="1" applyProtection="1">
      <alignment horizontal="center"/>
      <protection hidden="1"/>
    </xf>
    <xf numFmtId="1" fontId="14" fillId="5" borderId="2" xfId="0" applyNumberFormat="1" applyFont="1" applyFill="1" applyBorder="1" applyAlignment="1" applyProtection="1">
      <alignment horizontal="left"/>
      <protection hidden="1"/>
    </xf>
    <xf numFmtId="0" fontId="17" fillId="5" borderId="13" xfId="0" applyFont="1" applyFill="1" applyBorder="1" applyProtection="1">
      <protection hidden="1"/>
    </xf>
    <xf numFmtId="0" fontId="17" fillId="5" borderId="0" xfId="0" applyFont="1" applyFill="1" applyProtection="1">
      <protection hidden="1"/>
    </xf>
    <xf numFmtId="0" fontId="14" fillId="5" borderId="2" xfId="0" applyFont="1" applyFill="1" applyBorder="1" applyAlignment="1" applyProtection="1">
      <alignment horizontal="center"/>
      <protection hidden="1"/>
    </xf>
    <xf numFmtId="0" fontId="17" fillId="5" borderId="14" xfId="0" applyFont="1" applyFill="1" applyBorder="1" applyProtection="1">
      <protection hidden="1"/>
    </xf>
    <xf numFmtId="0" fontId="17" fillId="5" borderId="7" xfId="0" applyFont="1" applyFill="1" applyBorder="1" applyProtection="1">
      <protection hidden="1"/>
    </xf>
    <xf numFmtId="0" fontId="14" fillId="5" borderId="8" xfId="0" applyFont="1" applyFill="1" applyBorder="1" applyAlignment="1" applyProtection="1">
      <alignment horizontal="center"/>
      <protection hidden="1"/>
    </xf>
    <xf numFmtId="0" fontId="18" fillId="6" borderId="0" xfId="0" applyFont="1" applyFill="1" applyProtection="1">
      <protection hidden="1"/>
    </xf>
    <xf numFmtId="0" fontId="14" fillId="6" borderId="9" xfId="0" applyFont="1" applyFill="1" applyBorder="1" applyAlignment="1" applyProtection="1">
      <alignment horizontal="center" wrapText="1"/>
      <protection hidden="1"/>
    </xf>
    <xf numFmtId="0" fontId="17" fillId="6" borderId="0" xfId="0" applyFont="1" applyFill="1" applyAlignment="1" applyProtection="1">
      <alignment horizontal="left"/>
      <protection hidden="1"/>
    </xf>
    <xf numFmtId="0" fontId="14" fillId="6" borderId="0" xfId="0" quotePrefix="1" applyFont="1" applyFill="1" applyAlignment="1" applyProtection="1">
      <alignment horizontal="right"/>
      <protection hidden="1"/>
    </xf>
    <xf numFmtId="0" fontId="14" fillId="6" borderId="1" xfId="0" applyFont="1" applyFill="1" applyBorder="1" applyAlignment="1" applyProtection="1">
      <alignment horizontal="center" wrapText="1"/>
      <protection hidden="1"/>
    </xf>
    <xf numFmtId="1" fontId="14" fillId="6" borderId="2" xfId="0" quotePrefix="1" applyNumberFormat="1" applyFont="1" applyFill="1" applyBorder="1" applyAlignment="1" applyProtection="1">
      <alignment horizontal="right"/>
      <protection hidden="1"/>
    </xf>
    <xf numFmtId="0" fontId="14" fillId="6" borderId="0" xfId="0" applyFont="1" applyFill="1" applyAlignment="1" applyProtection="1">
      <alignment horizontal="center" wrapText="1"/>
      <protection hidden="1"/>
    </xf>
    <xf numFmtId="0" fontId="10" fillId="6" borderId="13" xfId="0" applyFont="1" applyFill="1" applyBorder="1" applyAlignment="1" applyProtection="1">
      <alignment horizontal="center" wrapText="1"/>
      <protection hidden="1"/>
    </xf>
    <xf numFmtId="1" fontId="14" fillId="6" borderId="2" xfId="0" applyNumberFormat="1" applyFont="1" applyFill="1" applyBorder="1" applyAlignment="1" applyProtection="1">
      <alignment horizontal="right"/>
      <protection hidden="1"/>
    </xf>
    <xf numFmtId="0" fontId="17" fillId="6" borderId="0" xfId="0" applyFont="1" applyFill="1" applyAlignment="1" applyProtection="1">
      <alignment horizontal="center"/>
      <protection hidden="1"/>
    </xf>
    <xf numFmtId="1" fontId="14" fillId="6" borderId="2" xfId="0" applyNumberFormat="1" applyFont="1" applyFill="1" applyBorder="1" applyAlignment="1" applyProtection="1">
      <alignment horizontal="left"/>
      <protection hidden="1"/>
    </xf>
    <xf numFmtId="0" fontId="17" fillId="6" borderId="13" xfId="0" applyFont="1" applyFill="1" applyBorder="1" applyProtection="1">
      <protection hidden="1"/>
    </xf>
    <xf numFmtId="0" fontId="17" fillId="6" borderId="0" xfId="0" applyFont="1" applyFill="1" applyProtection="1">
      <protection hidden="1"/>
    </xf>
    <xf numFmtId="0" fontId="14" fillId="6" borderId="2" xfId="0" applyFont="1" applyFill="1" applyBorder="1" applyAlignment="1" applyProtection="1">
      <alignment horizontal="center"/>
      <protection hidden="1"/>
    </xf>
    <xf numFmtId="0" fontId="17" fillId="6" borderId="14" xfId="0" applyFont="1" applyFill="1" applyBorder="1" applyProtection="1">
      <protection hidden="1"/>
    </xf>
    <xf numFmtId="0" fontId="17" fillId="6" borderId="7" xfId="0" applyFont="1" applyFill="1" applyBorder="1" applyProtection="1">
      <protection hidden="1"/>
    </xf>
    <xf numFmtId="0" fontId="14" fillId="6" borderId="8" xfId="0" applyFont="1" applyFill="1" applyBorder="1" applyAlignment="1" applyProtection="1">
      <alignment horizontal="center"/>
      <protection hidden="1"/>
    </xf>
    <xf numFmtId="0" fontId="18" fillId="7" borderId="0" xfId="0" applyFont="1" applyFill="1" applyProtection="1">
      <protection hidden="1"/>
    </xf>
    <xf numFmtId="0" fontId="14" fillId="7" borderId="9" xfId="0" applyFont="1" applyFill="1" applyBorder="1" applyAlignment="1" applyProtection="1">
      <alignment horizontal="center" wrapText="1"/>
      <protection hidden="1"/>
    </xf>
    <xf numFmtId="0" fontId="17" fillId="7" borderId="0" xfId="0" applyFont="1" applyFill="1" applyAlignment="1" applyProtection="1">
      <alignment horizontal="left"/>
      <protection hidden="1"/>
    </xf>
    <xf numFmtId="0" fontId="14" fillId="7" borderId="0" xfId="0" quotePrefix="1" applyFont="1" applyFill="1" applyAlignment="1" applyProtection="1">
      <alignment horizontal="right"/>
      <protection hidden="1"/>
    </xf>
    <xf numFmtId="0" fontId="14" fillId="7" borderId="1" xfId="0" applyFont="1" applyFill="1" applyBorder="1" applyAlignment="1" applyProtection="1">
      <alignment horizontal="center" wrapText="1"/>
      <protection hidden="1"/>
    </xf>
    <xf numFmtId="0" fontId="14" fillId="7" borderId="0" xfId="0" applyFont="1" applyFill="1" applyAlignment="1" applyProtection="1">
      <alignment horizontal="center" wrapText="1"/>
      <protection hidden="1"/>
    </xf>
    <xf numFmtId="1" fontId="14" fillId="7" borderId="2" xfId="0" quotePrefix="1" applyNumberFormat="1" applyFont="1" applyFill="1" applyBorder="1" applyAlignment="1" applyProtection="1">
      <alignment horizontal="right"/>
      <protection hidden="1"/>
    </xf>
    <xf numFmtId="0" fontId="10" fillId="7" borderId="13" xfId="0" applyFont="1" applyFill="1" applyBorder="1" applyAlignment="1" applyProtection="1">
      <alignment horizontal="center" wrapText="1"/>
      <protection hidden="1"/>
    </xf>
    <xf numFmtId="1" fontId="14" fillId="7" borderId="2" xfId="0" applyNumberFormat="1" applyFont="1" applyFill="1" applyBorder="1" applyAlignment="1" applyProtection="1">
      <alignment horizontal="right"/>
      <protection hidden="1"/>
    </xf>
    <xf numFmtId="0" fontId="17" fillId="7" borderId="0" xfId="0" applyFont="1" applyFill="1" applyAlignment="1" applyProtection="1">
      <alignment horizontal="center"/>
      <protection hidden="1"/>
    </xf>
    <xf numFmtId="1" fontId="14" fillId="7" borderId="2" xfId="0" applyNumberFormat="1" applyFont="1" applyFill="1" applyBorder="1" applyAlignment="1" applyProtection="1">
      <alignment horizontal="left"/>
      <protection hidden="1"/>
    </xf>
    <xf numFmtId="0" fontId="17" fillId="7" borderId="13" xfId="0" applyFont="1" applyFill="1" applyBorder="1" applyProtection="1">
      <protection hidden="1"/>
    </xf>
    <xf numFmtId="0" fontId="17" fillId="7" borderId="0" xfId="0" applyFont="1" applyFill="1" applyProtection="1">
      <protection hidden="1"/>
    </xf>
    <xf numFmtId="0" fontId="14" fillId="7" borderId="2" xfId="0" applyFont="1" applyFill="1" applyBorder="1" applyAlignment="1" applyProtection="1">
      <alignment horizontal="center"/>
      <protection hidden="1"/>
    </xf>
    <xf numFmtId="0" fontId="17" fillId="7" borderId="14" xfId="0" applyFont="1" applyFill="1" applyBorder="1" applyProtection="1">
      <protection hidden="1"/>
    </xf>
    <xf numFmtId="0" fontId="17" fillId="7" borderId="7" xfId="0" applyFont="1" applyFill="1" applyBorder="1" applyProtection="1">
      <protection hidden="1"/>
    </xf>
    <xf numFmtId="0" fontId="14" fillId="7" borderId="8" xfId="0" applyFont="1" applyFill="1" applyBorder="1" applyAlignment="1" applyProtection="1">
      <alignment horizontal="center"/>
      <protection hidden="1"/>
    </xf>
    <xf numFmtId="0" fontId="14" fillId="4" borderId="6" xfId="0" applyFont="1" applyFill="1" applyBorder="1" applyAlignment="1" applyProtection="1">
      <alignment horizontal="center" wrapText="1"/>
      <protection hidden="1"/>
    </xf>
    <xf numFmtId="0" fontId="17" fillId="4" borderId="7" xfId="0" applyFont="1" applyFill="1" applyBorder="1" applyAlignment="1" applyProtection="1">
      <alignment horizontal="center"/>
      <protection hidden="1"/>
    </xf>
    <xf numFmtId="1" fontId="14" fillId="4" borderId="8" xfId="0" applyNumberFormat="1" applyFont="1" applyFill="1" applyBorder="1" applyAlignment="1" applyProtection="1">
      <alignment horizontal="left"/>
      <protection hidden="1"/>
    </xf>
    <xf numFmtId="0" fontId="14" fillId="5" borderId="6" xfId="0" applyFont="1" applyFill="1" applyBorder="1" applyAlignment="1" applyProtection="1">
      <alignment horizontal="center" wrapText="1"/>
      <protection hidden="1"/>
    </xf>
    <xf numFmtId="0" fontId="17" fillId="5" borderId="7" xfId="0" applyFont="1" applyFill="1" applyBorder="1" applyAlignment="1" applyProtection="1">
      <alignment horizontal="center"/>
      <protection hidden="1"/>
    </xf>
    <xf numFmtId="1" fontId="14" fillId="5" borderId="8" xfId="0" applyNumberFormat="1" applyFont="1" applyFill="1" applyBorder="1" applyAlignment="1" applyProtection="1">
      <alignment horizontal="left"/>
      <protection hidden="1"/>
    </xf>
    <xf numFmtId="0" fontId="14" fillId="6" borderId="6" xfId="0" applyFont="1" applyFill="1" applyBorder="1" applyAlignment="1" applyProtection="1">
      <alignment horizontal="center" wrapText="1"/>
      <protection hidden="1"/>
    </xf>
    <xf numFmtId="0" fontId="17" fillId="6" borderId="7" xfId="0" applyFont="1" applyFill="1" applyBorder="1" applyAlignment="1" applyProtection="1">
      <alignment horizontal="center"/>
      <protection hidden="1"/>
    </xf>
    <xf numFmtId="1" fontId="14" fillId="6" borderId="8" xfId="0" applyNumberFormat="1" applyFont="1" applyFill="1" applyBorder="1" applyAlignment="1" applyProtection="1">
      <alignment horizontal="left"/>
      <protection hidden="1"/>
    </xf>
    <xf numFmtId="0" fontId="14" fillId="7" borderId="6" xfId="0" applyFont="1" applyFill="1" applyBorder="1" applyAlignment="1" applyProtection="1">
      <alignment horizontal="center" wrapText="1"/>
      <protection hidden="1"/>
    </xf>
    <xf numFmtId="0" fontId="17" fillId="7" borderId="7" xfId="0" applyFont="1" applyFill="1" applyBorder="1" applyAlignment="1" applyProtection="1">
      <alignment horizontal="center"/>
      <protection hidden="1"/>
    </xf>
    <xf numFmtId="1" fontId="14" fillId="7" borderId="8" xfId="0" applyNumberFormat="1" applyFont="1" applyFill="1" applyBorder="1" applyAlignment="1" applyProtection="1">
      <alignment horizontal="left"/>
      <protection hidden="1"/>
    </xf>
    <xf numFmtId="0" fontId="3" fillId="0" borderId="0" xfId="0" applyFont="1" applyProtection="1">
      <protection hidden="1"/>
    </xf>
    <xf numFmtId="0" fontId="4" fillId="3" borderId="0" xfId="0" applyFont="1" applyFill="1" applyAlignment="1" applyProtection="1">
      <alignment vertical="top"/>
      <protection hidden="1"/>
    </xf>
    <xf numFmtId="1" fontId="19" fillId="5" borderId="11" xfId="0" quotePrefix="1" applyNumberFormat="1" applyFont="1" applyFill="1" applyBorder="1" applyAlignment="1" applyProtection="1">
      <alignment horizontal="right"/>
      <protection hidden="1"/>
    </xf>
    <xf numFmtId="1" fontId="19" fillId="5" borderId="2" xfId="0" quotePrefix="1" applyNumberFormat="1" applyFont="1" applyFill="1" applyBorder="1" applyAlignment="1" applyProtection="1">
      <alignment horizontal="right"/>
      <protection hidden="1"/>
    </xf>
    <xf numFmtId="0" fontId="3" fillId="3" borderId="0" xfId="0" applyFont="1" applyFill="1" applyProtection="1">
      <protection hidden="1"/>
    </xf>
    <xf numFmtId="0" fontId="10" fillId="4" borderId="13" xfId="0" applyFont="1" applyFill="1" applyBorder="1" applyAlignment="1" applyProtection="1">
      <alignment horizontal="center" wrapText="1"/>
      <protection hidden="1"/>
    </xf>
    <xf numFmtId="0" fontId="10" fillId="5" borderId="13" xfId="0" applyFont="1" applyFill="1" applyBorder="1" applyAlignment="1" applyProtection="1">
      <alignment horizontal="center" wrapText="1"/>
      <protection hidden="1"/>
    </xf>
    <xf numFmtId="0" fontId="18" fillId="6" borderId="2" xfId="0" applyFont="1" applyFill="1" applyBorder="1" applyAlignment="1" applyProtection="1">
      <alignment horizontal="center"/>
      <protection hidden="1"/>
    </xf>
    <xf numFmtId="0" fontId="18" fillId="7" borderId="2" xfId="0" applyFont="1" applyFill="1" applyBorder="1" applyAlignment="1" applyProtection="1">
      <alignment horizontal="center"/>
      <protection hidden="1"/>
    </xf>
    <xf numFmtId="0" fontId="3" fillId="3" borderId="3" xfId="0" applyFont="1" applyFill="1" applyBorder="1" applyAlignment="1" applyProtection="1">
      <alignment horizontal="center" vertical="center"/>
      <protection locked="0" hidden="1"/>
    </xf>
    <xf numFmtId="0" fontId="3" fillId="3" borderId="5" xfId="0" applyFont="1" applyFill="1" applyBorder="1" applyAlignment="1" applyProtection="1">
      <alignment horizontal="center" vertical="center"/>
      <protection locked="0" hidden="1"/>
    </xf>
    <xf numFmtId="0" fontId="2" fillId="3" borderId="1" xfId="0" applyFont="1" applyFill="1" applyBorder="1" applyAlignment="1">
      <alignment horizontal="center"/>
    </xf>
    <xf numFmtId="0" fontId="2" fillId="3" borderId="0" xfId="0" applyFont="1" applyFill="1" applyAlignment="1">
      <alignment horizontal="center"/>
    </xf>
    <xf numFmtId="0" fontId="2" fillId="3" borderId="2" xfId="0" applyFont="1" applyFill="1" applyBorder="1" applyAlignment="1">
      <alignment horizontal="center"/>
    </xf>
    <xf numFmtId="0" fontId="3" fillId="3" borderId="4" xfId="0" applyFont="1" applyFill="1" applyBorder="1" applyAlignment="1" applyProtection="1">
      <alignment horizontal="center" vertical="center"/>
      <protection locked="0" hidden="1"/>
    </xf>
  </cellXfs>
  <cellStyles count="2">
    <cellStyle name="Normal" xfId="0" builtinId="0"/>
    <cellStyle name="Normal 8" xfId="1" xr:uid="{00000000-0005-0000-0000-000001000000}"/>
  </cellStyles>
  <dxfs count="1">
    <dxf>
      <font>
        <color rgb="FF9C0006"/>
      </font>
      <fill>
        <patternFill>
          <bgColor rgb="FFFFC7CE"/>
        </patternFill>
      </fill>
    </dxf>
  </dxfs>
  <tableStyles count="0" defaultTableStyle="TableStyleMedium2" defaultPivotStyle="PivotStyleLight16"/>
  <colors>
    <mruColors>
      <color rgb="FF000099"/>
      <color rgb="FFCC99FF"/>
      <color rgb="FF66FFFF"/>
      <color rgb="FF0000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rgbClr val="000099"/>
                </a:solidFill>
                <a:latin typeface="Arial Rounded MT Bold" panose="020F0704030504030204" pitchFamily="34" charset="0"/>
                <a:ea typeface="+mn-ea"/>
                <a:cs typeface="Arial" panose="020B0604020202020204" pitchFamily="34" charset="0"/>
              </a:defRPr>
            </a:pPr>
            <a:r>
              <a:rPr lang="en-US" sz="1600" b="0" baseline="0">
                <a:solidFill>
                  <a:srgbClr val="000099"/>
                </a:solidFill>
                <a:latin typeface="Arial Rounded MT Bold" panose="020F0704030504030204" pitchFamily="34" charset="0"/>
                <a:cs typeface="Arial" panose="020B0604020202020204" pitchFamily="34" charset="0"/>
              </a:rPr>
              <a:t>Number of Entries</a:t>
            </a:r>
            <a:endParaRPr lang="en-US" sz="1600" b="0">
              <a:solidFill>
                <a:srgbClr val="000099"/>
              </a:solidFill>
              <a:latin typeface="Arial Rounded MT Bold" panose="020F0704030504030204" pitchFamily="34" charset="0"/>
              <a:cs typeface="Arial" panose="020B0604020202020204" pitchFamily="34" charset="0"/>
            </a:endParaRPr>
          </a:p>
        </c:rich>
      </c:tx>
      <c:layout>
        <c:manualLayout>
          <c:xMode val="edge"/>
          <c:yMode val="edge"/>
          <c:x val="0.22235490956379697"/>
          <c:y val="4.166666666666666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00099"/>
              </a:solidFill>
              <a:latin typeface="Arial Rounded MT Bold" panose="020F0704030504030204" pitchFamily="34" charset="0"/>
              <a:ea typeface="+mn-ea"/>
              <a:cs typeface="Arial" panose="020B0604020202020204" pitchFamily="34" charset="0"/>
            </a:defRPr>
          </a:pPr>
          <a:endParaRPr lang="en-US"/>
        </a:p>
      </c:txPr>
    </c:title>
    <c:autoTitleDeleted val="0"/>
    <c:plotArea>
      <c:layout>
        <c:manualLayout>
          <c:layoutTarget val="inner"/>
          <c:xMode val="edge"/>
          <c:yMode val="edge"/>
          <c:x val="0.11886212752817663"/>
          <c:y val="0.26025809273840772"/>
          <c:w val="0.84519016005352277"/>
          <c:h val="0.61032079323417898"/>
        </c:manualLayout>
      </c:layout>
      <c:barChart>
        <c:barDir val="col"/>
        <c:grouping val="clustered"/>
        <c:varyColors val="0"/>
        <c:ser>
          <c:idx val="0"/>
          <c:order val="0"/>
          <c:tx>
            <c:strRef>
              <c:f>'EPM data'!$A$41:$A$42</c:f>
              <c:strCache>
                <c:ptCount val="1"/>
                <c:pt idx="0">
                  <c:v>HFD CON</c:v>
                </c:pt>
              </c:strCache>
            </c:strRef>
          </c:tx>
          <c:spPr>
            <a:solidFill>
              <a:srgbClr val="FFC000"/>
            </a:solidFill>
            <a:ln w="15875">
              <a:solidFill>
                <a:srgbClr val="000000"/>
              </a:solidFill>
            </a:ln>
            <a:effectLst/>
          </c:spPr>
          <c:invertIfNegative val="0"/>
          <c:errBars>
            <c:errBarType val="both"/>
            <c:errValType val="cust"/>
            <c:noEndCap val="0"/>
            <c:plus>
              <c:numRef>
                <c:f>'EPM data'!$O$51:$Q$51</c:f>
                <c:numCache>
                  <c:formatCode>General</c:formatCode>
                  <c:ptCount val="3"/>
                  <c:pt idx="0">
                    <c:v>1.3627702877384937</c:v>
                  </c:pt>
                  <c:pt idx="1">
                    <c:v>0.99888330506764245</c:v>
                  </c:pt>
                  <c:pt idx="2">
                    <c:v>2.1297216451250818</c:v>
                  </c:pt>
                </c:numCache>
              </c:numRef>
            </c:plus>
            <c:minus>
              <c:numRef>
                <c:f>'EPM data'!$O$51:$Q$51</c:f>
                <c:numCache>
                  <c:formatCode>General</c:formatCode>
                  <c:ptCount val="3"/>
                  <c:pt idx="0">
                    <c:v>1.3627702877384937</c:v>
                  </c:pt>
                  <c:pt idx="1">
                    <c:v>0.99888330506764245</c:v>
                  </c:pt>
                  <c:pt idx="2">
                    <c:v>2.1297216451250818</c:v>
                  </c:pt>
                </c:numCache>
              </c:numRef>
            </c:minus>
            <c:spPr>
              <a:noFill/>
              <a:ln w="15875" cap="flat" cmpd="sng" algn="ctr">
                <a:solidFill>
                  <a:srgbClr val="000000"/>
                </a:solidFill>
                <a:round/>
              </a:ln>
              <a:effectLst/>
            </c:spPr>
          </c:errBars>
          <c:cat>
            <c:strRef>
              <c:f>'EPM data'!$O$38:$Q$38</c:f>
              <c:strCache>
                <c:ptCount val="3"/>
                <c:pt idx="0">
                  <c:v>Center</c:v>
                </c:pt>
                <c:pt idx="1">
                  <c:v>Open</c:v>
                </c:pt>
                <c:pt idx="2">
                  <c:v>Closed</c:v>
                </c:pt>
              </c:strCache>
            </c:strRef>
          </c:cat>
          <c:val>
            <c:numRef>
              <c:f>'EPM data'!$O$50:$Q$50</c:f>
              <c:numCache>
                <c:formatCode>0.00</c:formatCode>
                <c:ptCount val="3"/>
                <c:pt idx="0">
                  <c:v>19</c:v>
                </c:pt>
                <c:pt idx="1">
                  <c:v>4.375</c:v>
                </c:pt>
                <c:pt idx="2">
                  <c:v>17.5</c:v>
                </c:pt>
              </c:numCache>
            </c:numRef>
          </c:val>
          <c:extLst>
            <c:ext xmlns:c16="http://schemas.microsoft.com/office/drawing/2014/chart" uri="{C3380CC4-5D6E-409C-BE32-E72D297353CC}">
              <c16:uniqueId val="{00000000-7D85-4307-9E6C-D3336A181502}"/>
            </c:ext>
          </c:extLst>
        </c:ser>
        <c:ser>
          <c:idx val="1"/>
          <c:order val="1"/>
          <c:tx>
            <c:strRef>
              <c:f>'EPM data'!$A$53:$A$54</c:f>
              <c:strCache>
                <c:ptCount val="1"/>
                <c:pt idx="0">
                  <c:v>HFD CUS</c:v>
                </c:pt>
              </c:strCache>
            </c:strRef>
          </c:tx>
          <c:spPr>
            <a:solidFill>
              <a:srgbClr val="66FFFF"/>
            </a:solidFill>
            <a:ln w="15875">
              <a:solidFill>
                <a:srgbClr val="000000"/>
              </a:solidFill>
            </a:ln>
            <a:effectLst/>
          </c:spPr>
          <c:invertIfNegative val="0"/>
          <c:errBars>
            <c:errBarType val="both"/>
            <c:errValType val="cust"/>
            <c:noEndCap val="0"/>
            <c:plus>
              <c:numRef>
                <c:f>'EPM data'!$O$63:$Q$63</c:f>
                <c:numCache>
                  <c:formatCode>General</c:formatCode>
                  <c:ptCount val="3"/>
                  <c:pt idx="0">
                    <c:v>3.4197140881138663</c:v>
                  </c:pt>
                  <c:pt idx="1">
                    <c:v>1.7888543819998317</c:v>
                  </c:pt>
                  <c:pt idx="2">
                    <c:v>2.7416540019970914</c:v>
                  </c:pt>
                </c:numCache>
              </c:numRef>
            </c:plus>
            <c:minus>
              <c:numRef>
                <c:f>'EPM data'!$O$63:$Q$63</c:f>
                <c:numCache>
                  <c:formatCode>General</c:formatCode>
                  <c:ptCount val="3"/>
                  <c:pt idx="0">
                    <c:v>3.4197140881138663</c:v>
                  </c:pt>
                  <c:pt idx="1">
                    <c:v>1.7888543819998317</c:v>
                  </c:pt>
                  <c:pt idx="2">
                    <c:v>2.7416540019970914</c:v>
                  </c:pt>
                </c:numCache>
              </c:numRef>
            </c:minus>
            <c:spPr>
              <a:noFill/>
              <a:ln w="15875" cap="flat" cmpd="sng" algn="ctr">
                <a:solidFill>
                  <a:srgbClr val="000000"/>
                </a:solidFill>
                <a:round/>
              </a:ln>
              <a:effectLst/>
            </c:spPr>
          </c:errBars>
          <c:cat>
            <c:strRef>
              <c:f>'EPM data'!$O$38:$Q$38</c:f>
              <c:strCache>
                <c:ptCount val="3"/>
                <c:pt idx="0">
                  <c:v>Center</c:v>
                </c:pt>
                <c:pt idx="1">
                  <c:v>Open</c:v>
                </c:pt>
                <c:pt idx="2">
                  <c:v>Closed</c:v>
                </c:pt>
              </c:strCache>
            </c:strRef>
          </c:cat>
          <c:val>
            <c:numRef>
              <c:f>'EPM data'!$O$62:$Q$62</c:f>
              <c:numCache>
                <c:formatCode>0.00</c:formatCode>
                <c:ptCount val="3"/>
                <c:pt idx="0">
                  <c:v>22.166666666666668</c:v>
                </c:pt>
                <c:pt idx="1">
                  <c:v>5</c:v>
                </c:pt>
                <c:pt idx="2">
                  <c:v>17.5</c:v>
                </c:pt>
              </c:numCache>
            </c:numRef>
          </c:val>
          <c:extLst>
            <c:ext xmlns:c16="http://schemas.microsoft.com/office/drawing/2014/chart" uri="{C3380CC4-5D6E-409C-BE32-E72D297353CC}">
              <c16:uniqueId val="{00000001-7D85-4307-9E6C-D3336A181502}"/>
            </c:ext>
          </c:extLst>
        </c:ser>
        <c:dLbls>
          <c:showLegendKey val="0"/>
          <c:showVal val="0"/>
          <c:showCatName val="0"/>
          <c:showSerName val="0"/>
          <c:showPercent val="0"/>
          <c:showBubbleSize val="0"/>
        </c:dLbls>
        <c:gapWidth val="219"/>
        <c:overlap val="-27"/>
        <c:axId val="494645160"/>
        <c:axId val="494642536"/>
        <c:extLst>
          <c:ext xmlns:c15="http://schemas.microsoft.com/office/drawing/2012/chart" uri="{02D57815-91ED-43cb-92C2-25804820EDAC}">
            <c15:filteredBarSeries>
              <c15:ser>
                <c:idx val="2"/>
                <c:order val="2"/>
                <c:tx>
                  <c:strRef>
                    <c:extLst>
                      <c:ext uri="{02D57815-91ED-43cb-92C2-25804820EDAC}">
                        <c15:formulaRef>
                          <c15:sqref>'EPM data'!$A$65:$A$66</c15:sqref>
                        </c15:formulaRef>
                      </c:ext>
                    </c:extLst>
                    <c:strCache>
                      <c:ptCount val="1"/>
                    </c:strCache>
                  </c:strRef>
                </c:tx>
                <c:spPr>
                  <a:solidFill>
                    <a:srgbClr val="CC99FF"/>
                  </a:solidFill>
                  <a:ln w="15875">
                    <a:solidFill>
                      <a:schemeClr val="tx1"/>
                    </a:solidFill>
                  </a:ln>
                  <a:effectLst/>
                </c:spPr>
                <c:invertIfNegative val="0"/>
                <c:errBars>
                  <c:errBarType val="both"/>
                  <c:errValType val="cust"/>
                  <c:noEndCap val="0"/>
                  <c:plus>
                    <c:numRef>
                      <c:extLst>
                        <c:ext uri="{02D57815-91ED-43cb-92C2-25804820EDAC}">
                          <c15:formulaRef>
                            <c15:sqref>'EPM data'!$O$75:$Q$75</c15:sqref>
                          </c15:formulaRef>
                        </c:ext>
                      </c:extLst>
                      <c:numCache>
                        <c:formatCode>General</c:formatCode>
                        <c:ptCount val="3"/>
                        <c:pt idx="0">
                          <c:v>0</c:v>
                        </c:pt>
                        <c:pt idx="1">
                          <c:v>0</c:v>
                        </c:pt>
                        <c:pt idx="2">
                          <c:v>0</c:v>
                        </c:pt>
                      </c:numCache>
                    </c:numRef>
                  </c:plus>
                  <c:minus>
                    <c:numRef>
                      <c:extLst>
                        <c:ext uri="{02D57815-91ED-43cb-92C2-25804820EDAC}">
                          <c15:formulaRef>
                            <c15:sqref>'EPM data'!$O$75:$Q$75</c15:sqref>
                          </c15:formulaRef>
                        </c:ext>
                      </c:extLst>
                      <c:numCache>
                        <c:formatCode>General</c:formatCode>
                        <c:ptCount val="3"/>
                        <c:pt idx="0">
                          <c:v>0</c:v>
                        </c:pt>
                        <c:pt idx="1">
                          <c:v>0</c:v>
                        </c:pt>
                        <c:pt idx="2">
                          <c:v>0</c:v>
                        </c:pt>
                      </c:numCache>
                    </c:numRef>
                  </c:minus>
                  <c:spPr>
                    <a:noFill/>
                    <a:ln w="15875" cap="flat" cmpd="sng" algn="ctr">
                      <a:solidFill>
                        <a:schemeClr val="tx1"/>
                      </a:solidFill>
                      <a:round/>
                    </a:ln>
                    <a:effectLst/>
                  </c:spPr>
                </c:errBars>
                <c:cat>
                  <c:strRef>
                    <c:extLst>
                      <c:ext uri="{02D57815-91ED-43cb-92C2-25804820EDAC}">
                        <c15:formulaRef>
                          <c15:sqref>'EPM data'!$O$38:$Q$38</c15:sqref>
                        </c15:formulaRef>
                      </c:ext>
                    </c:extLst>
                    <c:strCache>
                      <c:ptCount val="3"/>
                      <c:pt idx="0">
                        <c:v>Center</c:v>
                      </c:pt>
                      <c:pt idx="1">
                        <c:v>Open</c:v>
                      </c:pt>
                      <c:pt idx="2">
                        <c:v>Closed</c:v>
                      </c:pt>
                    </c:strCache>
                  </c:strRef>
                </c:cat>
                <c:val>
                  <c:numRef>
                    <c:extLst>
                      <c:ext uri="{02D57815-91ED-43cb-92C2-25804820EDAC}">
                        <c15:formulaRef>
                          <c15:sqref>'EPM data'!$O$74:$Q$74</c15:sqref>
                        </c15:formulaRef>
                      </c:ext>
                    </c:extLst>
                    <c:numCache>
                      <c:formatCode>0.00</c:formatCode>
                      <c:ptCount val="3"/>
                      <c:pt idx="0">
                        <c:v>0</c:v>
                      </c:pt>
                      <c:pt idx="1">
                        <c:v>0</c:v>
                      </c:pt>
                      <c:pt idx="2">
                        <c:v>0</c:v>
                      </c:pt>
                    </c:numCache>
                  </c:numRef>
                </c:val>
                <c:extLst>
                  <c:ext xmlns:c16="http://schemas.microsoft.com/office/drawing/2014/chart" uri="{C3380CC4-5D6E-409C-BE32-E72D297353CC}">
                    <c16:uniqueId val="{00000000-1741-4F4C-84C0-0B399CB2AE7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'EPM data'!$A$77:$A$78</c15:sqref>
                        </c15:formulaRef>
                      </c:ext>
                    </c:extLst>
                    <c:strCache>
                      <c:ptCount val="1"/>
                    </c:strCache>
                  </c:strRef>
                </c:tx>
                <c:spPr>
                  <a:solidFill>
                    <a:schemeClr val="accent6">
                      <a:lumMod val="60000"/>
                      <a:lumOff val="40000"/>
                    </a:schemeClr>
                  </a:solidFill>
                  <a:ln w="15875">
                    <a:solidFill>
                      <a:schemeClr val="tx1"/>
                    </a:solidFill>
                  </a:ln>
                  <a:effectLst/>
                </c:spPr>
                <c:invertIfNegative val="0"/>
                <c:errBars>
                  <c:errBarType val="both"/>
                  <c:errValType val="cust"/>
                  <c:noEndCap val="0"/>
                  <c:plus>
                    <c:numRef>
                      <c:extLst xmlns:c15="http://schemas.microsoft.com/office/drawing/2012/chart">
                        <c:ext xmlns:c15="http://schemas.microsoft.com/office/drawing/2012/chart" uri="{02D57815-91ED-43cb-92C2-25804820EDAC}">
                          <c15:formulaRef>
                            <c15:sqref>'EPM data'!$O$87:$Q$87</c15:sqref>
                          </c15:formulaRef>
                        </c:ext>
                      </c:extLst>
                      <c:numCache>
                        <c:formatCode>General</c:formatCode>
                        <c:ptCount val="3"/>
                        <c:pt idx="0">
                          <c:v>0</c:v>
                        </c:pt>
                        <c:pt idx="1">
                          <c:v>0</c:v>
                        </c:pt>
                        <c:pt idx="2">
                          <c:v>0</c:v>
                        </c:pt>
                      </c:numCache>
                    </c:numRef>
                  </c:plus>
                  <c:minus>
                    <c:numRef>
                      <c:extLst xmlns:c15="http://schemas.microsoft.com/office/drawing/2012/chart">
                        <c:ext xmlns:c15="http://schemas.microsoft.com/office/drawing/2012/chart" uri="{02D57815-91ED-43cb-92C2-25804820EDAC}">
                          <c15:formulaRef>
                            <c15:sqref>'EPM data'!$O$87:$Q$87</c15:sqref>
                          </c15:formulaRef>
                        </c:ext>
                      </c:extLst>
                      <c:numCache>
                        <c:formatCode>General</c:formatCode>
                        <c:ptCount val="3"/>
                        <c:pt idx="0">
                          <c:v>0</c:v>
                        </c:pt>
                        <c:pt idx="1">
                          <c:v>0</c:v>
                        </c:pt>
                        <c:pt idx="2">
                          <c:v>0</c:v>
                        </c:pt>
                      </c:numCache>
                    </c:numRef>
                  </c:minus>
                  <c:spPr>
                    <a:noFill/>
                    <a:ln w="15875" cap="flat" cmpd="sng" algn="ctr">
                      <a:solidFill>
                        <a:schemeClr val="tx1"/>
                      </a:solidFill>
                      <a:round/>
                    </a:ln>
                    <a:effectLst/>
                  </c:spPr>
                </c:errBars>
                <c:cat>
                  <c:strRef>
                    <c:extLst xmlns:c15="http://schemas.microsoft.com/office/drawing/2012/chart">
                      <c:ext xmlns:c15="http://schemas.microsoft.com/office/drawing/2012/chart" uri="{02D57815-91ED-43cb-92C2-25804820EDAC}">
                        <c15:formulaRef>
                          <c15:sqref>'EPM data'!$O$38:$Q$38</c15:sqref>
                        </c15:formulaRef>
                      </c:ext>
                    </c:extLst>
                    <c:strCache>
                      <c:ptCount val="3"/>
                      <c:pt idx="0">
                        <c:v>Center</c:v>
                      </c:pt>
                      <c:pt idx="1">
                        <c:v>Open</c:v>
                      </c:pt>
                      <c:pt idx="2">
                        <c:v>Closed</c:v>
                      </c:pt>
                    </c:strCache>
                  </c:strRef>
                </c:cat>
                <c:val>
                  <c:numRef>
                    <c:extLst xmlns:c15="http://schemas.microsoft.com/office/drawing/2012/chart">
                      <c:ext xmlns:c15="http://schemas.microsoft.com/office/drawing/2012/chart" uri="{02D57815-91ED-43cb-92C2-25804820EDAC}">
                        <c15:formulaRef>
                          <c15:sqref>'EPM data'!$O$86:$Q$86</c15:sqref>
                        </c15:formulaRef>
                      </c:ext>
                    </c:extLst>
                    <c:numCache>
                      <c:formatCode>0.00</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0-1145-4062-AC16-8D7492F43409}"/>
                  </c:ext>
                </c:extLst>
              </c15:ser>
            </c15:filteredBarSeries>
          </c:ext>
        </c:extLst>
      </c:barChart>
      <c:catAx>
        <c:axId val="494645160"/>
        <c:scaling>
          <c:orientation val="minMax"/>
        </c:scaling>
        <c:delete val="0"/>
        <c:axPos val="b"/>
        <c:numFmt formatCode="General" sourceLinked="1"/>
        <c:majorTickMark val="out"/>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Rounded MT Bold" panose="020F0704030504030204" pitchFamily="34" charset="0"/>
                <a:ea typeface="+mn-ea"/>
                <a:cs typeface="+mn-cs"/>
              </a:defRPr>
            </a:pPr>
            <a:endParaRPr lang="en-US"/>
          </a:p>
        </c:txPr>
        <c:crossAx val="494642536"/>
        <c:crosses val="autoZero"/>
        <c:auto val="1"/>
        <c:lblAlgn val="ctr"/>
        <c:lblOffset val="100"/>
        <c:noMultiLvlLbl val="0"/>
      </c:catAx>
      <c:valAx>
        <c:axId val="494642536"/>
        <c:scaling>
          <c:orientation val="minMax"/>
        </c:scaling>
        <c:delete val="0"/>
        <c:axPos val="l"/>
        <c:numFmt formatCode="0" sourceLinked="0"/>
        <c:majorTickMark val="out"/>
        <c:minorTickMark val="none"/>
        <c:tickLblPos val="nextTo"/>
        <c:spPr>
          <a:noFill/>
          <a:ln w="15875">
            <a:solidFill>
              <a:srgbClr val="000000"/>
            </a:solidFill>
          </a:ln>
          <a:effectLst/>
        </c:spPr>
        <c:txPr>
          <a:bodyPr rot="-60000000" spcFirstLastPara="1" vertOverflow="ellipsis" vert="horz" wrap="square" anchor="ctr" anchorCtr="1"/>
          <a:lstStyle/>
          <a:p>
            <a:pPr>
              <a:defRPr sz="1050" b="0" i="0" u="none" strike="noStrike" kern="1200" baseline="0">
                <a:solidFill>
                  <a:schemeClr val="tx1"/>
                </a:solidFill>
                <a:latin typeface="Arial Rounded MT Bold" panose="020F0704030504030204" pitchFamily="34" charset="0"/>
                <a:ea typeface="+mn-ea"/>
                <a:cs typeface="Arial" panose="020B0604020202020204" pitchFamily="34" charset="0"/>
              </a:defRPr>
            </a:pPr>
            <a:endParaRPr lang="en-US"/>
          </a:p>
        </c:txPr>
        <c:crossAx val="494645160"/>
        <c:crosses val="autoZero"/>
        <c:crossBetween val="between"/>
      </c:valAx>
      <c:spPr>
        <a:noFill/>
        <a:ln>
          <a:noFill/>
        </a:ln>
        <a:effectLst/>
      </c:spPr>
    </c:plotArea>
    <c:legend>
      <c:legendPos val="t"/>
      <c:layout>
        <c:manualLayout>
          <c:xMode val="edge"/>
          <c:yMode val="edge"/>
          <c:x val="0.41337837302059299"/>
          <c:y val="0.15835666375036453"/>
          <c:w val="0.58662162697940712"/>
          <c:h val="0.1254228638086906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rgbClr val="000099"/>
                </a:solidFill>
                <a:latin typeface="Arial Rounded MT Bold" panose="020F0704030504030204" pitchFamily="34" charset="0"/>
                <a:ea typeface="+mn-ea"/>
                <a:cs typeface="Arial" panose="020B0604020202020204" pitchFamily="34" charset="0"/>
              </a:defRPr>
            </a:pPr>
            <a:r>
              <a:rPr lang="en-US" sz="1600" b="0" baseline="0">
                <a:solidFill>
                  <a:srgbClr val="000099"/>
                </a:solidFill>
                <a:latin typeface="Arial Rounded MT Bold" panose="020F0704030504030204" pitchFamily="34" charset="0"/>
                <a:cs typeface="Arial" panose="020B0604020202020204" pitchFamily="34" charset="0"/>
              </a:rPr>
              <a:t>Durations (%)</a:t>
            </a:r>
            <a:endParaRPr lang="en-US" sz="1600" b="0">
              <a:solidFill>
                <a:srgbClr val="000099"/>
              </a:solidFill>
              <a:latin typeface="Arial Rounded MT Bold" panose="020F0704030504030204" pitchFamily="34" charset="0"/>
              <a:cs typeface="Arial" panose="020B0604020202020204" pitchFamily="34" charset="0"/>
            </a:endParaRPr>
          </a:p>
        </c:rich>
      </c:tx>
      <c:layout>
        <c:manualLayout>
          <c:xMode val="edge"/>
          <c:yMode val="edge"/>
          <c:x val="0.31188334086637959"/>
          <c:y val="4.166666666666666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00099"/>
              </a:solidFill>
              <a:latin typeface="Arial Rounded MT Bold" panose="020F0704030504030204" pitchFamily="34" charset="0"/>
              <a:ea typeface="+mn-ea"/>
              <a:cs typeface="Arial" panose="020B0604020202020204" pitchFamily="34" charset="0"/>
            </a:defRPr>
          </a:pPr>
          <a:endParaRPr lang="en-US"/>
        </a:p>
      </c:txPr>
    </c:title>
    <c:autoTitleDeleted val="0"/>
    <c:plotArea>
      <c:layout>
        <c:manualLayout>
          <c:layoutTarget val="inner"/>
          <c:xMode val="edge"/>
          <c:yMode val="edge"/>
          <c:x val="0.11886212752817663"/>
          <c:y val="0.26025809273840772"/>
          <c:w val="0.84519016005352277"/>
          <c:h val="0.61032079323417898"/>
        </c:manualLayout>
      </c:layout>
      <c:barChart>
        <c:barDir val="col"/>
        <c:grouping val="clustered"/>
        <c:varyColors val="0"/>
        <c:ser>
          <c:idx val="0"/>
          <c:order val="0"/>
          <c:tx>
            <c:strRef>
              <c:f>'EPM data'!$A$41:$A$42</c:f>
              <c:strCache>
                <c:ptCount val="1"/>
                <c:pt idx="0">
                  <c:v>HFD CON</c:v>
                </c:pt>
              </c:strCache>
            </c:strRef>
          </c:tx>
          <c:spPr>
            <a:solidFill>
              <a:srgbClr val="FFC000"/>
            </a:solidFill>
            <a:ln w="15875">
              <a:solidFill>
                <a:srgbClr val="000000"/>
              </a:solidFill>
            </a:ln>
            <a:effectLst/>
          </c:spPr>
          <c:invertIfNegative val="0"/>
          <c:errBars>
            <c:errBarType val="both"/>
            <c:errValType val="cust"/>
            <c:noEndCap val="0"/>
            <c:plus>
              <c:numRef>
                <c:f>'EPM data'!$R$51:$T$51</c:f>
                <c:numCache>
                  <c:formatCode>General</c:formatCode>
                  <c:ptCount val="3"/>
                  <c:pt idx="0">
                    <c:v>1.2621190609249189</c:v>
                  </c:pt>
                  <c:pt idx="1">
                    <c:v>2.4211255797186659</c:v>
                  </c:pt>
                  <c:pt idx="2">
                    <c:v>3.5806976262155001</c:v>
                  </c:pt>
                </c:numCache>
              </c:numRef>
            </c:plus>
            <c:minus>
              <c:numRef>
                <c:f>'EPM data'!$R$51:$T$51</c:f>
                <c:numCache>
                  <c:formatCode>General</c:formatCode>
                  <c:ptCount val="3"/>
                  <c:pt idx="0">
                    <c:v>1.2621190609249189</c:v>
                  </c:pt>
                  <c:pt idx="1">
                    <c:v>2.4211255797186659</c:v>
                  </c:pt>
                  <c:pt idx="2">
                    <c:v>3.5806976262155001</c:v>
                  </c:pt>
                </c:numCache>
              </c:numRef>
            </c:minus>
            <c:spPr>
              <a:noFill/>
              <a:ln w="15875" cap="flat" cmpd="sng" algn="ctr">
                <a:solidFill>
                  <a:srgbClr val="000000"/>
                </a:solidFill>
                <a:round/>
              </a:ln>
              <a:effectLst/>
            </c:spPr>
          </c:errBars>
          <c:cat>
            <c:strRef>
              <c:f>'EPM data'!$R$38:$T$38</c:f>
              <c:strCache>
                <c:ptCount val="3"/>
                <c:pt idx="0">
                  <c:v>Center</c:v>
                </c:pt>
                <c:pt idx="1">
                  <c:v>Open</c:v>
                </c:pt>
                <c:pt idx="2">
                  <c:v>Closed</c:v>
                </c:pt>
              </c:strCache>
            </c:strRef>
          </c:cat>
          <c:val>
            <c:numRef>
              <c:f>'EPM data'!$R$50:$T$50</c:f>
              <c:numCache>
                <c:formatCode>0.00</c:formatCode>
                <c:ptCount val="3"/>
                <c:pt idx="0">
                  <c:v>12.210115</c:v>
                </c:pt>
                <c:pt idx="1">
                  <c:v>9.5242771250000011</c:v>
                </c:pt>
                <c:pt idx="2">
                  <c:v>72.343663750000005</c:v>
                </c:pt>
              </c:numCache>
            </c:numRef>
          </c:val>
          <c:extLst>
            <c:ext xmlns:c16="http://schemas.microsoft.com/office/drawing/2014/chart" uri="{C3380CC4-5D6E-409C-BE32-E72D297353CC}">
              <c16:uniqueId val="{00000000-7AC9-4C21-8CD7-F91AA89F31FA}"/>
            </c:ext>
          </c:extLst>
        </c:ser>
        <c:ser>
          <c:idx val="1"/>
          <c:order val="1"/>
          <c:tx>
            <c:strRef>
              <c:f>'EPM data'!$A$53:$A$54</c:f>
              <c:strCache>
                <c:ptCount val="1"/>
                <c:pt idx="0">
                  <c:v>HFD CUS</c:v>
                </c:pt>
              </c:strCache>
            </c:strRef>
          </c:tx>
          <c:spPr>
            <a:solidFill>
              <a:srgbClr val="66FFFF"/>
            </a:solidFill>
            <a:ln w="15875">
              <a:solidFill>
                <a:srgbClr val="000000"/>
              </a:solidFill>
            </a:ln>
            <a:effectLst/>
          </c:spPr>
          <c:invertIfNegative val="0"/>
          <c:errBars>
            <c:errBarType val="both"/>
            <c:errValType val="cust"/>
            <c:noEndCap val="0"/>
            <c:plus>
              <c:numRef>
                <c:f>'EPM data'!$R$63:$T$63</c:f>
                <c:numCache>
                  <c:formatCode>General</c:formatCode>
                  <c:ptCount val="3"/>
                  <c:pt idx="0">
                    <c:v>1.4649391796248719</c:v>
                  </c:pt>
                  <c:pt idx="1">
                    <c:v>4.2011808391752004</c:v>
                  </c:pt>
                  <c:pt idx="2">
                    <c:v>4.5335285220827384</c:v>
                  </c:pt>
                </c:numCache>
              </c:numRef>
            </c:plus>
            <c:minus>
              <c:numRef>
                <c:f>'EPM data'!$R$63:$T$63</c:f>
                <c:numCache>
                  <c:formatCode>General</c:formatCode>
                  <c:ptCount val="3"/>
                  <c:pt idx="0">
                    <c:v>1.4649391796248719</c:v>
                  </c:pt>
                  <c:pt idx="1">
                    <c:v>4.2011808391752004</c:v>
                  </c:pt>
                  <c:pt idx="2">
                    <c:v>4.5335285220827384</c:v>
                  </c:pt>
                </c:numCache>
              </c:numRef>
            </c:minus>
            <c:spPr>
              <a:noFill/>
              <a:ln w="15875" cap="flat" cmpd="sng" algn="ctr">
                <a:solidFill>
                  <a:srgbClr val="000000"/>
                </a:solidFill>
                <a:round/>
              </a:ln>
              <a:effectLst/>
            </c:spPr>
          </c:errBars>
          <c:cat>
            <c:strRef>
              <c:f>'EPM data'!$R$38:$T$38</c:f>
              <c:strCache>
                <c:ptCount val="3"/>
                <c:pt idx="0">
                  <c:v>Center</c:v>
                </c:pt>
                <c:pt idx="1">
                  <c:v>Open</c:v>
                </c:pt>
                <c:pt idx="2">
                  <c:v>Closed</c:v>
                </c:pt>
              </c:strCache>
            </c:strRef>
          </c:cat>
          <c:val>
            <c:numRef>
              <c:f>'EPM data'!$R$62:$T$62</c:f>
              <c:numCache>
                <c:formatCode>0.00</c:formatCode>
                <c:ptCount val="3"/>
                <c:pt idx="0">
                  <c:v>15.185499999999999</c:v>
                </c:pt>
                <c:pt idx="1">
                  <c:v>6.1227068666666673</c:v>
                </c:pt>
                <c:pt idx="2">
                  <c:v>75.014816666666661</c:v>
                </c:pt>
              </c:numCache>
            </c:numRef>
          </c:val>
          <c:extLst>
            <c:ext xmlns:c16="http://schemas.microsoft.com/office/drawing/2014/chart" uri="{C3380CC4-5D6E-409C-BE32-E72D297353CC}">
              <c16:uniqueId val="{00000001-7AC9-4C21-8CD7-F91AA89F31FA}"/>
            </c:ext>
          </c:extLst>
        </c:ser>
        <c:dLbls>
          <c:showLegendKey val="0"/>
          <c:showVal val="0"/>
          <c:showCatName val="0"/>
          <c:showSerName val="0"/>
          <c:showPercent val="0"/>
          <c:showBubbleSize val="0"/>
        </c:dLbls>
        <c:gapWidth val="219"/>
        <c:overlap val="-27"/>
        <c:axId val="494645160"/>
        <c:axId val="494642536"/>
        <c:extLst>
          <c:ext xmlns:c15="http://schemas.microsoft.com/office/drawing/2012/chart" uri="{02D57815-91ED-43cb-92C2-25804820EDAC}">
            <c15:filteredBarSeries>
              <c15:ser>
                <c:idx val="2"/>
                <c:order val="2"/>
                <c:tx>
                  <c:strRef>
                    <c:extLst>
                      <c:ext uri="{02D57815-91ED-43cb-92C2-25804820EDAC}">
                        <c15:formulaRef>
                          <c15:sqref>'EPM data'!$A$65:$A$66</c15:sqref>
                        </c15:formulaRef>
                      </c:ext>
                    </c:extLst>
                    <c:strCache>
                      <c:ptCount val="1"/>
                    </c:strCache>
                  </c:strRef>
                </c:tx>
                <c:spPr>
                  <a:solidFill>
                    <a:srgbClr val="CC99FF"/>
                  </a:solidFill>
                  <a:ln w="15875">
                    <a:solidFill>
                      <a:schemeClr val="tx1"/>
                    </a:solidFill>
                  </a:ln>
                  <a:effectLst/>
                </c:spPr>
                <c:invertIfNegative val="0"/>
                <c:errBars>
                  <c:errBarType val="both"/>
                  <c:errValType val="cust"/>
                  <c:noEndCap val="0"/>
                  <c:plus>
                    <c:numRef>
                      <c:extLst>
                        <c:ext uri="{02D57815-91ED-43cb-92C2-25804820EDAC}">
                          <c15:formulaRef>
                            <c15:sqref>'EPM data'!$R$75:$T$75</c15:sqref>
                          </c15:formulaRef>
                        </c:ext>
                      </c:extLst>
                      <c:numCache>
                        <c:formatCode>General</c:formatCode>
                        <c:ptCount val="3"/>
                        <c:pt idx="0">
                          <c:v>0</c:v>
                        </c:pt>
                        <c:pt idx="1">
                          <c:v>0</c:v>
                        </c:pt>
                        <c:pt idx="2">
                          <c:v>0</c:v>
                        </c:pt>
                      </c:numCache>
                    </c:numRef>
                  </c:plus>
                  <c:minus>
                    <c:numRef>
                      <c:extLst>
                        <c:ext uri="{02D57815-91ED-43cb-92C2-25804820EDAC}">
                          <c15:formulaRef>
                            <c15:sqref>'EPM data'!$R$75:$T$75</c15:sqref>
                          </c15:formulaRef>
                        </c:ext>
                      </c:extLst>
                      <c:numCache>
                        <c:formatCode>General</c:formatCode>
                        <c:ptCount val="3"/>
                        <c:pt idx="0">
                          <c:v>0</c:v>
                        </c:pt>
                        <c:pt idx="1">
                          <c:v>0</c:v>
                        </c:pt>
                        <c:pt idx="2">
                          <c:v>0</c:v>
                        </c:pt>
                      </c:numCache>
                    </c:numRef>
                  </c:minus>
                  <c:spPr>
                    <a:noFill/>
                    <a:ln w="15875" cap="flat" cmpd="sng" algn="ctr">
                      <a:solidFill>
                        <a:schemeClr val="tx1"/>
                      </a:solidFill>
                      <a:round/>
                    </a:ln>
                    <a:effectLst/>
                  </c:spPr>
                </c:errBars>
                <c:cat>
                  <c:strRef>
                    <c:extLst>
                      <c:ext uri="{02D57815-91ED-43cb-92C2-25804820EDAC}">
                        <c15:formulaRef>
                          <c15:sqref>'EPM data'!$R$38:$T$38</c15:sqref>
                        </c15:formulaRef>
                      </c:ext>
                    </c:extLst>
                    <c:strCache>
                      <c:ptCount val="3"/>
                      <c:pt idx="0">
                        <c:v>Center</c:v>
                      </c:pt>
                      <c:pt idx="1">
                        <c:v>Open</c:v>
                      </c:pt>
                      <c:pt idx="2">
                        <c:v>Closed</c:v>
                      </c:pt>
                    </c:strCache>
                  </c:strRef>
                </c:cat>
                <c:val>
                  <c:numRef>
                    <c:extLst>
                      <c:ext uri="{02D57815-91ED-43cb-92C2-25804820EDAC}">
                        <c15:formulaRef>
                          <c15:sqref>'EPM data'!$R$74:$T$74</c15:sqref>
                        </c15:formulaRef>
                      </c:ext>
                    </c:extLst>
                    <c:numCache>
                      <c:formatCode>0.00</c:formatCode>
                      <c:ptCount val="3"/>
                      <c:pt idx="0">
                        <c:v>0</c:v>
                      </c:pt>
                      <c:pt idx="1">
                        <c:v>0</c:v>
                      </c:pt>
                      <c:pt idx="2">
                        <c:v>0</c:v>
                      </c:pt>
                    </c:numCache>
                  </c:numRef>
                </c:val>
                <c:extLst>
                  <c:ext xmlns:c16="http://schemas.microsoft.com/office/drawing/2014/chart" uri="{C3380CC4-5D6E-409C-BE32-E72D297353CC}">
                    <c16:uniqueId val="{00000000-CBFE-43F3-9219-1C91D8CA631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'EPM data'!$A$77:$A$78</c15:sqref>
                        </c15:formulaRef>
                      </c:ext>
                    </c:extLst>
                    <c:strCache>
                      <c:ptCount val="1"/>
                    </c:strCache>
                  </c:strRef>
                </c:tx>
                <c:spPr>
                  <a:solidFill>
                    <a:schemeClr val="accent6">
                      <a:lumMod val="60000"/>
                      <a:lumOff val="40000"/>
                    </a:schemeClr>
                  </a:solidFill>
                  <a:ln w="15875">
                    <a:solidFill>
                      <a:schemeClr val="tx1"/>
                    </a:solidFill>
                  </a:ln>
                  <a:effectLst/>
                </c:spPr>
                <c:invertIfNegative val="0"/>
                <c:errBars>
                  <c:errBarType val="both"/>
                  <c:errValType val="cust"/>
                  <c:noEndCap val="0"/>
                  <c:plus>
                    <c:numRef>
                      <c:extLst xmlns:c15="http://schemas.microsoft.com/office/drawing/2012/chart">
                        <c:ext xmlns:c15="http://schemas.microsoft.com/office/drawing/2012/chart" uri="{02D57815-91ED-43cb-92C2-25804820EDAC}">
                          <c15:formulaRef>
                            <c15:sqref>'EPM data'!$R$87:$T$87</c15:sqref>
                          </c15:formulaRef>
                        </c:ext>
                      </c:extLst>
                      <c:numCache>
                        <c:formatCode>General</c:formatCode>
                        <c:ptCount val="3"/>
                        <c:pt idx="0">
                          <c:v>0</c:v>
                        </c:pt>
                        <c:pt idx="1">
                          <c:v>0</c:v>
                        </c:pt>
                        <c:pt idx="2">
                          <c:v>0</c:v>
                        </c:pt>
                      </c:numCache>
                    </c:numRef>
                  </c:plus>
                  <c:minus>
                    <c:numRef>
                      <c:extLst xmlns:c15="http://schemas.microsoft.com/office/drawing/2012/chart">
                        <c:ext xmlns:c15="http://schemas.microsoft.com/office/drawing/2012/chart" uri="{02D57815-91ED-43cb-92C2-25804820EDAC}">
                          <c15:formulaRef>
                            <c15:sqref>'EPM data'!$R$87:$T$87</c15:sqref>
                          </c15:formulaRef>
                        </c:ext>
                      </c:extLst>
                      <c:numCache>
                        <c:formatCode>General</c:formatCode>
                        <c:ptCount val="3"/>
                        <c:pt idx="0">
                          <c:v>0</c:v>
                        </c:pt>
                        <c:pt idx="1">
                          <c:v>0</c:v>
                        </c:pt>
                        <c:pt idx="2">
                          <c:v>0</c:v>
                        </c:pt>
                      </c:numCache>
                    </c:numRef>
                  </c:minus>
                  <c:spPr>
                    <a:noFill/>
                    <a:ln w="15875" cap="flat" cmpd="sng" algn="ctr">
                      <a:solidFill>
                        <a:schemeClr val="tx1"/>
                      </a:solidFill>
                      <a:round/>
                    </a:ln>
                    <a:effectLst/>
                  </c:spPr>
                </c:errBars>
                <c:cat>
                  <c:strRef>
                    <c:extLst xmlns:c15="http://schemas.microsoft.com/office/drawing/2012/chart">
                      <c:ext xmlns:c15="http://schemas.microsoft.com/office/drawing/2012/chart" uri="{02D57815-91ED-43cb-92C2-25804820EDAC}">
                        <c15:formulaRef>
                          <c15:sqref>'EPM data'!$R$38:$T$38</c15:sqref>
                        </c15:formulaRef>
                      </c:ext>
                    </c:extLst>
                    <c:strCache>
                      <c:ptCount val="3"/>
                      <c:pt idx="0">
                        <c:v>Center</c:v>
                      </c:pt>
                      <c:pt idx="1">
                        <c:v>Open</c:v>
                      </c:pt>
                      <c:pt idx="2">
                        <c:v>Closed</c:v>
                      </c:pt>
                    </c:strCache>
                  </c:strRef>
                </c:cat>
                <c:val>
                  <c:numRef>
                    <c:extLst xmlns:c15="http://schemas.microsoft.com/office/drawing/2012/chart">
                      <c:ext xmlns:c15="http://schemas.microsoft.com/office/drawing/2012/chart" uri="{02D57815-91ED-43cb-92C2-25804820EDAC}">
                        <c15:formulaRef>
                          <c15:sqref>'EPM data'!$R$86:$T$86</c15:sqref>
                        </c15:formulaRef>
                      </c:ext>
                    </c:extLst>
                    <c:numCache>
                      <c:formatCode>0.00</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0-07A1-4F14-9F06-41F78041379A}"/>
                  </c:ext>
                </c:extLst>
              </c15:ser>
            </c15:filteredBarSeries>
          </c:ext>
        </c:extLst>
      </c:barChart>
      <c:catAx>
        <c:axId val="494645160"/>
        <c:scaling>
          <c:orientation val="minMax"/>
        </c:scaling>
        <c:delete val="0"/>
        <c:axPos val="b"/>
        <c:numFmt formatCode="General" sourceLinked="1"/>
        <c:majorTickMark val="out"/>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rial Rounded MT Bold" panose="020F0704030504030204" pitchFamily="34" charset="0"/>
                <a:ea typeface="+mn-ea"/>
                <a:cs typeface="+mn-cs"/>
              </a:defRPr>
            </a:pPr>
            <a:endParaRPr lang="en-US"/>
          </a:p>
        </c:txPr>
        <c:crossAx val="494642536"/>
        <c:crosses val="autoZero"/>
        <c:auto val="1"/>
        <c:lblAlgn val="ctr"/>
        <c:lblOffset val="100"/>
        <c:noMultiLvlLbl val="0"/>
      </c:catAx>
      <c:valAx>
        <c:axId val="494642536"/>
        <c:scaling>
          <c:orientation val="minMax"/>
        </c:scaling>
        <c:delete val="0"/>
        <c:axPos val="l"/>
        <c:numFmt formatCode="0" sourceLinked="0"/>
        <c:majorTickMark val="out"/>
        <c:minorTickMark val="none"/>
        <c:tickLblPos val="nextTo"/>
        <c:spPr>
          <a:noFill/>
          <a:ln w="15875">
            <a:solidFill>
              <a:srgbClr val="000000"/>
            </a:solidFill>
          </a:ln>
          <a:effectLst/>
        </c:spPr>
        <c:txPr>
          <a:bodyPr rot="-60000000" spcFirstLastPara="1" vertOverflow="ellipsis" vert="horz" wrap="square" anchor="ctr" anchorCtr="1"/>
          <a:lstStyle/>
          <a:p>
            <a:pPr>
              <a:defRPr sz="1050" b="0" i="0" u="none" strike="noStrike" kern="1200" baseline="0">
                <a:solidFill>
                  <a:schemeClr val="tx1"/>
                </a:solidFill>
                <a:latin typeface="Arial Rounded MT Bold" panose="020F0704030504030204" pitchFamily="34" charset="0"/>
                <a:ea typeface="+mn-ea"/>
                <a:cs typeface="Arial" panose="020B0604020202020204" pitchFamily="34" charset="0"/>
              </a:defRPr>
            </a:pPr>
            <a:endParaRPr lang="en-US"/>
          </a:p>
        </c:txPr>
        <c:crossAx val="494645160"/>
        <c:crosses val="autoZero"/>
        <c:crossBetween val="between"/>
      </c:valAx>
      <c:spPr>
        <a:noFill/>
        <a:ln>
          <a:noFill/>
        </a:ln>
        <a:effectLst/>
      </c:spPr>
    </c:plotArea>
    <c:legend>
      <c:legendPos val="t"/>
      <c:layout>
        <c:manualLayout>
          <c:xMode val="edge"/>
          <c:yMode val="edge"/>
          <c:x val="0.35698360967718906"/>
          <c:y val="0.15835666375036453"/>
          <c:w val="0.64301639032281088"/>
          <c:h val="0.12079323417906095"/>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10</xdr:col>
      <xdr:colOff>227541</xdr:colOff>
      <xdr:row>17</xdr:row>
      <xdr:rowOff>63501</xdr:rowOff>
    </xdr:from>
    <xdr:ext cx="5265208" cy="3090332"/>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7106708" y="5164668"/>
          <a:ext cx="5265208" cy="3090332"/>
        </a:xfrm>
        <a:prstGeom prst="rect">
          <a:avLst/>
        </a:prstGeom>
        <a:solidFill>
          <a:schemeClr val="accent4">
            <a:lumMod val="20000"/>
            <a:lumOff val="80000"/>
          </a:schemeClr>
        </a:solidFill>
        <a:ln w="12700">
          <a:solidFill>
            <a:srgbClr val="000066"/>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0">
              <a:solidFill>
                <a:srgbClr val="C00000"/>
              </a:solidFill>
              <a:latin typeface="Arial Rounded MT Bold" panose="020F0704030504030204" pitchFamily="34" charset="0"/>
              <a:cs typeface="Arial" panose="020B0604020202020204" pitchFamily="34" charset="0"/>
            </a:rPr>
            <a:t>Experimental</a:t>
          </a:r>
          <a:r>
            <a:rPr lang="en-US" sz="1600" b="0" baseline="0">
              <a:solidFill>
                <a:srgbClr val="C00000"/>
              </a:solidFill>
              <a:latin typeface="Arial Rounded MT Bold" panose="020F0704030504030204" pitchFamily="34" charset="0"/>
              <a:cs typeface="Arial" panose="020B0604020202020204" pitchFamily="34" charset="0"/>
            </a:rPr>
            <a:t> Notes:</a:t>
          </a:r>
        </a:p>
        <a:p>
          <a:r>
            <a:rPr lang="en-US" sz="1400" b="1" baseline="0">
              <a:solidFill>
                <a:sysClr val="windowText" lastClr="000000"/>
              </a:solidFill>
              <a:latin typeface="Arial" panose="020B0604020202020204" pitchFamily="34" charset="0"/>
              <a:cs typeface="Arial" panose="020B0604020202020204" pitchFamily="34" charset="0"/>
            </a:rPr>
            <a:t>Two groups of mice were tested, Control and Experiment, Males. </a:t>
          </a:r>
        </a:p>
        <a:p>
          <a:r>
            <a:rPr lang="en-US" sz="1400" b="1" baseline="0">
              <a:solidFill>
                <a:sysClr val="windowText" lastClr="000000"/>
              </a:solidFill>
              <a:latin typeface="Arial" panose="020B0604020202020204" pitchFamily="34" charset="0"/>
              <a:cs typeface="Arial" panose="020B0604020202020204" pitchFamily="34" charset="0"/>
            </a:rPr>
            <a:t>All mice were purchased from JAX (000664) and transferred to the Core at 8-9 weeks of age. After 16 weeks of HFD feeding plus 3 weeks of stress induction, the Core performed behavioral tests.</a:t>
          </a:r>
        </a:p>
        <a:p>
          <a:endParaRPr lang="en-US" sz="1400" b="1" baseline="0">
            <a:solidFill>
              <a:sysClr val="windowText" lastClr="000000"/>
            </a:solidFill>
            <a:latin typeface="Arial" panose="020B0604020202020204" pitchFamily="34" charset="0"/>
            <a:cs typeface="Arial" panose="020B0604020202020204" pitchFamily="34" charset="0"/>
          </a:endParaRPr>
        </a:p>
        <a:p>
          <a:r>
            <a:rPr lang="en-US" sz="1400" b="1" baseline="0">
              <a:solidFill>
                <a:sysClr val="windowText" lastClr="000000"/>
              </a:solidFill>
              <a:latin typeface="Arial" panose="020B0604020202020204" pitchFamily="34" charset="0"/>
              <a:cs typeface="Arial" panose="020B0604020202020204" pitchFamily="34" charset="0"/>
            </a:rPr>
            <a:t>Mice were exposed to Open Field Test one day before EPM.</a:t>
          </a:r>
        </a:p>
        <a:p>
          <a:endParaRPr lang="en-US" sz="1400" b="1" baseline="0">
            <a:solidFill>
              <a:sysClr val="windowText" lastClr="000000"/>
            </a:solidFill>
            <a:latin typeface="Arial" panose="020B0604020202020204" pitchFamily="34" charset="0"/>
            <a:cs typeface="Arial" panose="020B0604020202020204" pitchFamily="34" charset="0"/>
          </a:endParaRPr>
        </a:p>
        <a:p>
          <a:r>
            <a:rPr lang="en-US" sz="1400" b="1" baseline="0">
              <a:solidFill>
                <a:sysClr val="windowText" lastClr="000000"/>
              </a:solidFill>
              <a:latin typeface="Arial" panose="020B0604020202020204" pitchFamily="34" charset="0"/>
              <a:cs typeface="Arial" panose="020B0604020202020204" pitchFamily="34" charset="0"/>
            </a:rPr>
            <a:t>Group or individual mouse tracing maps are available upon request. </a:t>
          </a:r>
        </a:p>
        <a:p>
          <a:endParaRPr lang="en-US" sz="1400" b="0" i="0" u="none" strike="noStrike" baseline="0">
            <a:solidFill>
              <a:schemeClr val="tx1"/>
            </a:solidFill>
            <a:effectLst/>
            <a:latin typeface="+mn-lt"/>
            <a:ea typeface="+mn-ea"/>
            <a:cs typeface="+mn-cs"/>
          </a:endParaRPr>
        </a:p>
        <a:p>
          <a:r>
            <a:rPr lang="en-US" sz="1400" b="1" i="0" u="none" strike="noStrike" baseline="0">
              <a:solidFill>
                <a:schemeClr val="tx1"/>
              </a:solidFill>
              <a:effectLst/>
              <a:latin typeface="+mn-lt"/>
              <a:ea typeface="+mn-ea"/>
              <a:cs typeface="+mn-cs"/>
            </a:rPr>
            <a:t>Mice 405 &amp; 408 were dead before behavioral tests.</a:t>
          </a:r>
          <a:endParaRPr lang="en-US" sz="1400" b="1" baseline="0">
            <a:solidFill>
              <a:sysClr val="windowText" lastClr="000000"/>
            </a:solidFill>
            <a:latin typeface="Arial" panose="020B0604020202020204" pitchFamily="34" charset="0"/>
            <a:cs typeface="Arial" panose="020B0604020202020204" pitchFamily="34" charset="0"/>
          </a:endParaRPr>
        </a:p>
        <a:p>
          <a:r>
            <a:rPr lang="en-US" sz="1400" b="1" baseline="0">
              <a:solidFill>
                <a:sysClr val="windowText" lastClr="000000"/>
              </a:solidFill>
              <a:latin typeface="Arial" panose="020B0604020202020204" pitchFamily="34" charset="0"/>
              <a:cs typeface="Arial" panose="020B0604020202020204" pitchFamily="34" charset="0"/>
            </a:rPr>
            <a:t> </a:t>
          </a:r>
        </a:p>
      </xdr:txBody>
    </xdr:sp>
    <xdr:clientData/>
  </xdr:oneCellAnchor>
  <xdr:twoCellAnchor>
    <xdr:from>
      <xdr:col>0</xdr:col>
      <xdr:colOff>95250</xdr:colOff>
      <xdr:row>17</xdr:row>
      <xdr:rowOff>166687</xdr:rowOff>
    </xdr:from>
    <xdr:to>
      <xdr:col>4</xdr:col>
      <xdr:colOff>504825</xdr:colOff>
      <xdr:row>33</xdr:row>
      <xdr:rowOff>14287</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17</xdr:row>
      <xdr:rowOff>161925</xdr:rowOff>
    </xdr:from>
    <xdr:to>
      <xdr:col>9</xdr:col>
      <xdr:colOff>314325</xdr:colOff>
      <xdr:row>33</xdr:row>
      <xdr:rowOff>9525</xdr:rowOff>
    </xdr:to>
    <xdr:graphicFrame macro="">
      <xdr:nvGraphicFramePr>
        <xdr:cNvPr id="22" name="Chart 21">
          <a:extLst>
            <a:ext uri="{FF2B5EF4-FFF2-40B4-BE49-F238E27FC236}">
              <a16:creationId xmlns:a16="http://schemas.microsoft.com/office/drawing/2014/main" id="{00000000-0008-0000-00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23</xdr:col>
      <xdr:colOff>6075</xdr:colOff>
      <xdr:row>0</xdr:row>
      <xdr:rowOff>2137833</xdr:rowOff>
    </xdr:to>
    <xdr:pic>
      <xdr:nvPicPr>
        <xdr:cNvPr id="24" name="Picture 23">
          <a:extLst>
            <a:ext uri="{FF2B5EF4-FFF2-40B4-BE49-F238E27FC236}">
              <a16:creationId xmlns:a16="http://schemas.microsoft.com/office/drawing/2014/main" id="{9B49EADB-C4CC-4262-9323-47C63974148A}"/>
            </a:ext>
          </a:extLst>
        </xdr:cNvPr>
        <xdr:cNvPicPr>
          <a:picLocks noChangeAspect="1"/>
        </xdr:cNvPicPr>
      </xdr:nvPicPr>
      <xdr:blipFill rotWithShape="1">
        <a:blip xmlns:r="http://schemas.openxmlformats.org/officeDocument/2006/relationships" r:embed="rId3"/>
        <a:srcRect l="34512" t="20639" r="674" b="57317"/>
        <a:stretch/>
      </xdr:blipFill>
      <xdr:spPr>
        <a:xfrm>
          <a:off x="0" y="0"/>
          <a:ext cx="15828158" cy="2137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xdr:colOff>
      <xdr:row>0</xdr:row>
      <xdr:rowOff>9525</xdr:rowOff>
    </xdr:from>
    <xdr:to>
      <xdr:col>22</xdr:col>
      <xdr:colOff>677036</xdr:colOff>
      <xdr:row>41</xdr:row>
      <xdr:rowOff>57151</xdr:rowOff>
    </xdr:to>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9524" y="1971675"/>
          <a:ext cx="15755112" cy="7534276"/>
        </a:xfrm>
        <a:prstGeom prst="rect">
          <a:avLst/>
        </a:prstGeom>
        <a:solidFill>
          <a:schemeClr val="lt1"/>
        </a:solidFill>
        <a:ln w="1905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0099"/>
              </a:solidFill>
              <a:latin typeface="+mn-lt"/>
            </a:rPr>
            <a:t>					</a:t>
          </a:r>
        </a:p>
        <a:p>
          <a:r>
            <a:rPr lang="en-US" sz="2400">
              <a:solidFill>
                <a:srgbClr val="000099"/>
              </a:solidFill>
              <a:latin typeface="Arial Rounded MT Bold" panose="020F0704030504030204" pitchFamily="34" charset="0"/>
            </a:rPr>
            <a:t>					I. Experimental Procedures</a:t>
          </a:r>
          <a:r>
            <a:rPr lang="en-US" sz="2400" b="0" i="0" u="none" strike="noStrike">
              <a:solidFill>
                <a:srgbClr val="000099"/>
              </a:solidFill>
              <a:effectLst/>
              <a:latin typeface="Arial Rounded MT Bold" panose="020F0704030504030204" pitchFamily="34" charset="0"/>
              <a:ea typeface="+mn-ea"/>
              <a:cs typeface="+mn-cs"/>
            </a:rPr>
            <a:t> </a:t>
          </a:r>
        </a:p>
        <a:p>
          <a:endParaRPr lang="en-US" sz="1400" b="0" i="0" u="none" strike="noStrike">
            <a:solidFill>
              <a:schemeClr val="dk1"/>
            </a:solidFill>
            <a:effectLst/>
            <a:latin typeface="+mn-lt"/>
            <a:ea typeface="+mn-ea"/>
            <a:cs typeface="+mn-cs"/>
          </a:endParaRPr>
        </a:p>
        <a:p>
          <a:r>
            <a:rPr lang="en-US" sz="1800" b="0" i="0" u="none" strike="noStrike">
              <a:solidFill>
                <a:srgbClr val="000099"/>
              </a:solidFill>
              <a:effectLst/>
              <a:latin typeface="Arial Rounded MT Bold" panose="020F0704030504030204" pitchFamily="34" charset="0"/>
              <a:ea typeface="+mn-ea"/>
              <a:cs typeface="+mn-cs"/>
            </a:rPr>
            <a:t>1.  Background</a:t>
          </a:r>
        </a:p>
        <a:p>
          <a:r>
            <a:rPr lang="en-US" sz="14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The elevated</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 plus </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maze (EPM) is</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 a commonly</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 used, unconditioned method for assessing anxiety</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-related behavior</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 in mice. </a:t>
          </a:r>
          <a:r>
            <a:rPr lang="en-US" altLang="zh-CN" sz="1400" b="0" i="0" u="none" strike="noStrike">
              <a:solidFill>
                <a:sysClr val="windowText" lastClr="000000"/>
              </a:solidFill>
              <a:effectLst/>
              <a:latin typeface="Arial" panose="020B0604020202020204" pitchFamily="34" charset="0"/>
              <a:ea typeface="+mn-ea"/>
              <a:cs typeface="Arial" panose="020B0604020202020204" pitchFamily="34" charset="0"/>
            </a:rPr>
            <a:t>It</a:t>
          </a:r>
          <a:r>
            <a:rPr lang="en-US" altLang="zh-CN" sz="1400" b="0" i="0" u="none" strike="noStrike" baseline="0">
              <a:solidFill>
                <a:sysClr val="windowText" lastClr="000000"/>
              </a:solidFill>
              <a:effectLst/>
              <a:latin typeface="Arial" panose="020B0604020202020204" pitchFamily="34" charset="0"/>
              <a:ea typeface="+mn-ea"/>
              <a:cs typeface="Arial" panose="020B0604020202020204" pitchFamily="34" charset="0"/>
            </a:rPr>
            <a:t> is based on the naturalistic conflict between the tendency of mice to explore a novel envrionment and their innate aversion for open, brightly lit, and elevated areas. The EPM apparatus consists of two open arms and two closed (with walls) arms, crossing perpendicularly in the middle with each other shown as a plus shape with a small center area. The entire paltform is raised approximately one meter above the floor. When a mouse is placed in the center area, it can walk down to the open arms where it can see the cliff, or walk into the arms that are closed with walls. Mice prefer the closed arms but will venture out into the open arms. The number of entries to the open arms and the time spent there are used as indices of open space-induced anxiety.     </a:t>
          </a:r>
        </a:p>
        <a:p>
          <a:endPar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r>
            <a:rPr lang="en-US" sz="1800" b="0" i="0" u="none" strike="noStrike">
              <a:solidFill>
                <a:srgbClr val="000099"/>
              </a:solidFill>
              <a:effectLst/>
              <a:latin typeface="Arial Rounded MT Bold" panose="020F0704030504030204" pitchFamily="34" charset="0"/>
              <a:ea typeface="+mn-ea"/>
              <a:cs typeface="+mn-cs"/>
            </a:rPr>
            <a:t>2.  Experimental</a:t>
          </a:r>
          <a:r>
            <a:rPr lang="en-US" sz="1800" b="0" i="0" u="none" strike="noStrike" baseline="0">
              <a:solidFill>
                <a:srgbClr val="000099"/>
              </a:solidFill>
              <a:effectLst/>
              <a:latin typeface="Arial Rounded MT Bold" panose="020F0704030504030204" pitchFamily="34" charset="0"/>
              <a:ea typeface="+mn-ea"/>
              <a:cs typeface="+mn-cs"/>
            </a:rPr>
            <a:t> </a:t>
          </a:r>
          <a:r>
            <a:rPr lang="en-US" sz="1800" b="0" i="0" u="none" strike="noStrike">
              <a:solidFill>
                <a:srgbClr val="000099"/>
              </a:solidFill>
              <a:effectLst/>
              <a:latin typeface="Arial Rounded MT Bold" panose="020F0704030504030204" pitchFamily="34" charset="0"/>
              <a:ea typeface="+mn-ea"/>
              <a:cs typeface="+mn-cs"/>
            </a:rPr>
            <a:t>Setup</a:t>
          </a:r>
        </a:p>
        <a:p>
          <a:r>
            <a:rPr lang="en-US" sz="1400" b="0" i="0" u="none" strike="noStrike">
              <a:solidFill>
                <a:schemeClr val="dk1"/>
              </a:solidFill>
              <a:effectLst/>
              <a:latin typeface="Arial" panose="020B0604020202020204" pitchFamily="34" charset="0"/>
              <a:ea typeface="+mn-ea"/>
              <a:cs typeface="Arial" panose="020B0604020202020204" pitchFamily="34" charset="0"/>
            </a:rPr>
            <a:t>      </a:t>
          </a:r>
          <a:r>
            <a:rPr lang="en-US" sz="14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400" b="0" i="0" u="none" strike="noStrike">
              <a:solidFill>
                <a:schemeClr val="dk1"/>
              </a:solidFill>
              <a:effectLst/>
              <a:latin typeface="Arial" panose="020B0604020202020204" pitchFamily="34" charset="0"/>
              <a:ea typeface="+mn-ea"/>
              <a:cs typeface="Arial" panose="020B0604020202020204" pitchFamily="34" charset="0"/>
            </a:rPr>
            <a:t>EthoVision XT by Noldus was used to record, track, and analyze all videos. Each arm zone and the center zone were outlined using the software. The</a:t>
          </a:r>
          <a:r>
            <a:rPr lang="en-US" sz="1400" b="0" i="0" u="none" strike="noStrike" baseline="0">
              <a:solidFill>
                <a:schemeClr val="dk1"/>
              </a:solidFill>
              <a:effectLst/>
              <a:latin typeface="Arial" panose="020B0604020202020204" pitchFamily="34" charset="0"/>
              <a:ea typeface="+mn-ea"/>
              <a:cs typeface="Arial" panose="020B0604020202020204" pitchFamily="34" charset="0"/>
            </a:rPr>
            <a:t> EPM</a:t>
          </a:r>
          <a:r>
            <a:rPr lang="en-US" sz="1400" b="0" i="0" u="none" strike="noStrike">
              <a:solidFill>
                <a:schemeClr val="dk1"/>
              </a:solidFill>
              <a:effectLst/>
              <a:latin typeface="Arial" panose="020B0604020202020204" pitchFamily="34" charset="0"/>
              <a:ea typeface="+mn-ea"/>
              <a:cs typeface="Arial" panose="020B0604020202020204" pitchFamily="34" charset="0"/>
            </a:rPr>
            <a:t> is made of white</a:t>
          </a:r>
          <a:r>
            <a:rPr lang="en-US" sz="14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400" b="0" i="0" u="none" strike="noStrike">
              <a:solidFill>
                <a:schemeClr val="dk1"/>
              </a:solidFill>
              <a:effectLst/>
              <a:latin typeface="Arial" panose="020B0604020202020204" pitchFamily="34" charset="0"/>
              <a:ea typeface="+mn-ea"/>
              <a:cs typeface="Arial" panose="020B0604020202020204" pitchFamily="34" charset="0"/>
            </a:rPr>
            <a:t>painted</a:t>
          </a:r>
          <a:r>
            <a:rPr lang="en-US" sz="14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400" b="0" i="0" u="none" strike="noStrike">
              <a:solidFill>
                <a:schemeClr val="dk1"/>
              </a:solidFill>
              <a:effectLst/>
              <a:latin typeface="Arial" panose="020B0604020202020204" pitchFamily="34" charset="0"/>
              <a:ea typeface="+mn-ea"/>
              <a:cs typeface="Arial" panose="020B0604020202020204" pitchFamily="34" charset="0"/>
            </a:rPr>
            <a:t>wood board consisting of a center square</a:t>
          </a:r>
          <a:r>
            <a:rPr lang="en-US" sz="1400" b="0" i="0" u="none" strike="noStrike" baseline="0">
              <a:solidFill>
                <a:schemeClr val="dk1"/>
              </a:solidFill>
              <a:effectLst/>
              <a:latin typeface="Arial" panose="020B0604020202020204" pitchFamily="34" charset="0"/>
              <a:ea typeface="+mn-ea"/>
              <a:cs typeface="Arial" panose="020B0604020202020204" pitchFamily="34" charset="0"/>
            </a:rPr>
            <a:t> zone, two open arm zones (34x7.5x0.5, cm3) and two closed arm zones (34x7.5x15, cm3). Mice were NOT exposed to the arena before the test. Room temperature, humidity, lighting (indirect lighting), and background noise were kept consistent thoughout the experiment. </a:t>
          </a:r>
          <a:endParaRPr lang="en-US" sz="1400" b="0" i="0" u="none" strike="noStrike">
            <a:solidFill>
              <a:schemeClr val="dk1"/>
            </a:solidFill>
            <a:effectLst/>
            <a:latin typeface="Arial" panose="020B0604020202020204" pitchFamily="34" charset="0"/>
            <a:ea typeface="+mn-ea"/>
            <a:cs typeface="Arial" panose="020B0604020202020204" pitchFamily="34" charset="0"/>
          </a:endParaRPr>
        </a:p>
        <a:p>
          <a:endParaRPr lang="en-US" sz="1400" b="0" i="0" u="none" strike="noStrike">
            <a:solidFill>
              <a:schemeClr val="dk1"/>
            </a:solidFill>
            <a:effectLst/>
            <a:latin typeface="+mn-lt"/>
            <a:ea typeface="+mn-ea"/>
            <a:cs typeface="+mn-cs"/>
          </a:endParaRPr>
        </a:p>
        <a:p>
          <a:endParaRPr lang="en-US" sz="1400" b="0" i="0" u="none" strike="noStrike">
            <a:solidFill>
              <a:schemeClr val="dk1"/>
            </a:solidFill>
            <a:effectLst/>
            <a:latin typeface="+mn-lt"/>
            <a:ea typeface="+mn-ea"/>
            <a:cs typeface="+mn-cs"/>
          </a:endParaRPr>
        </a:p>
        <a:p>
          <a:r>
            <a:rPr lang="en-US" sz="1800" b="0" i="0" u="none" strike="noStrike">
              <a:solidFill>
                <a:srgbClr val="000099"/>
              </a:solidFill>
              <a:effectLst/>
              <a:latin typeface="Arial Rounded MT Bold" panose="020F0704030504030204" pitchFamily="34" charset="0"/>
              <a:ea typeface="+mn-ea"/>
              <a:cs typeface="+mn-cs"/>
            </a:rPr>
            <a:t>3.  Procedures</a:t>
          </a:r>
        </a:p>
        <a:p>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       Mice were given twice daily treatment (vehicle</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 or safit2) by Low Lab personnel before and after testing. Mice were </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pre-handled by a Low lab</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 staff member during treatment, and by APC staff for one minute a day for two days before testing. </a:t>
          </a:r>
          <a:r>
            <a:rPr lang="en-US" sz="1400" b="0" i="0" u="none" strike="noStrike">
              <a:solidFill>
                <a:sysClr val="windowText" lastClr="000000"/>
              </a:solidFill>
              <a:effectLst/>
              <a:latin typeface="Arial" panose="020B0604020202020204" pitchFamily="34" charset="0"/>
              <a:ea typeface="+mn-ea"/>
              <a:cs typeface="Arial" panose="020B0604020202020204" pitchFamily="34" charset="0"/>
            </a:rPr>
            <a:t>Mice were brought to the test room</a:t>
          </a:r>
          <a:r>
            <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rPr>
            <a:t> in their home cage at least an hour before the test. The test was started by placing the mouse in the center zone facing the same open arm. Video recording began 2 seconds after the mouse was detected in the arena and continued for 5 minutes. When the test was finished, mice were removed and returned to their home cage.The arena, and all the objects used, were wiped down with 70% ethanol and paper towel between animals to avoid olfactory cues from previous mice.</a:t>
          </a:r>
        </a:p>
        <a:p>
          <a:endPar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endParaRPr lang="en-US" sz="14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r>
            <a:rPr lang="en-US" sz="1800" b="0" i="0" u="none" strike="noStrike">
              <a:solidFill>
                <a:srgbClr val="000099"/>
              </a:solidFill>
              <a:effectLst/>
              <a:latin typeface="Arial Rounded MT Bold" panose="020F0704030504030204" pitchFamily="34" charset="0"/>
              <a:ea typeface="+mn-ea"/>
              <a:cs typeface="+mn-cs"/>
            </a:rPr>
            <a:t>4.</a:t>
          </a:r>
          <a:r>
            <a:rPr lang="en-US" sz="1800" b="0" i="0" u="none" strike="noStrike" baseline="0">
              <a:solidFill>
                <a:srgbClr val="000099"/>
              </a:solidFill>
              <a:effectLst/>
              <a:latin typeface="Arial Rounded MT Bold" panose="020F0704030504030204" pitchFamily="34" charset="0"/>
              <a:ea typeface="+mn-ea"/>
              <a:cs typeface="+mn-cs"/>
            </a:rPr>
            <a:t>  Data analysis</a:t>
          </a:r>
        </a:p>
        <a:p>
          <a:r>
            <a:rPr lang="en-US" sz="1400" b="0" i="0" u="none" strike="noStrike" baseline="0">
              <a:solidFill>
                <a:schemeClr val="dk1"/>
              </a:solidFill>
              <a:effectLst/>
              <a:latin typeface="Arial" panose="020B0604020202020204" pitchFamily="34" charset="0"/>
              <a:ea typeface="+mn-ea"/>
              <a:cs typeface="Arial" panose="020B0604020202020204" pitchFamily="34" charset="0"/>
            </a:rPr>
            <a:t>       Total distance, average velocity, time and number of entries in each arms, spontaneous and maximum alternations were calculated by EthoVision XT. </a:t>
          </a:r>
        </a:p>
        <a:p>
          <a:endParaRPr lang="en-US" sz="1400" b="0" i="0" u="none" strike="noStrike" baseline="0">
            <a:solidFill>
              <a:schemeClr val="dk1"/>
            </a:solidFill>
            <a:effectLst/>
            <a:latin typeface="+mn-lt"/>
            <a:ea typeface="+mn-ea"/>
            <a:cs typeface="+mn-cs"/>
          </a:endParaRPr>
        </a:p>
        <a:p>
          <a:endParaRPr lang="en-US" sz="1400" b="0" i="0" u="none" strike="noStrike" baseline="0">
            <a:solidFill>
              <a:schemeClr val="dk1"/>
            </a:solidFill>
            <a:effectLst/>
            <a:latin typeface="+mn-lt"/>
            <a:ea typeface="+mn-ea"/>
            <a:cs typeface="+mn-cs"/>
          </a:endParaRPr>
        </a:p>
        <a:p>
          <a:r>
            <a:rPr lang="en-US" sz="2400" b="0" i="0" u="none" strike="noStrike" baseline="0">
              <a:solidFill>
                <a:srgbClr val="000099"/>
              </a:solidFill>
              <a:effectLst/>
              <a:latin typeface="Arial Rounded MT Bold" panose="020F0704030504030204" pitchFamily="34" charset="0"/>
              <a:ea typeface="+mn-ea"/>
              <a:cs typeface="+mn-cs"/>
            </a:rPr>
            <a:t>						II.   References</a:t>
          </a:r>
          <a:r>
            <a:rPr lang="en-US" sz="2400">
              <a:solidFill>
                <a:srgbClr val="000099"/>
              </a:solidFill>
              <a:latin typeface="Arial Rounded MT Bold" panose="020F0704030504030204" pitchFamily="34" charset="0"/>
            </a:rPr>
            <a:t> </a:t>
          </a:r>
        </a:p>
        <a:p>
          <a:endParaRPr lang="en-US" sz="1400" b="1">
            <a:latin typeface="Arial" panose="020B0604020202020204" pitchFamily="34" charset="0"/>
            <a:cs typeface="Arial" panose="020B0604020202020204" pitchFamily="34" charset="0"/>
          </a:endParaRPr>
        </a:p>
        <a:p>
          <a:r>
            <a:rPr lang="en-US" sz="1400" b="0">
              <a:latin typeface="Arial Rounded MT Bold" panose="020F0704030504030204" pitchFamily="34" charset="0"/>
              <a:cs typeface="Arial" panose="020B0604020202020204" pitchFamily="34" charset="0"/>
            </a:rPr>
            <a:t>1.  Walf</a:t>
          </a:r>
          <a:r>
            <a:rPr lang="en-US" sz="1400" b="0" baseline="0">
              <a:latin typeface="Arial Rounded MT Bold" panose="020F0704030504030204" pitchFamily="34" charset="0"/>
              <a:cs typeface="Arial" panose="020B0604020202020204" pitchFamily="34" charset="0"/>
            </a:rPr>
            <a:t> AA and Frye CA. The use of the elevated plus maze as an assay of anxietry-related behavior in rodents. Nature Protocols, 2(2):322-8, 2007. </a:t>
          </a:r>
          <a:endParaRPr lang="en-US" sz="1000" b="0">
            <a:latin typeface="Arial Rounded MT Bold" panose="020F0704030504030204" pitchFamily="34" charset="0"/>
            <a:cs typeface="Arial" panose="020B0604020202020204" pitchFamily="34" charset="0"/>
          </a:endParaRPr>
        </a:p>
        <a:p>
          <a:r>
            <a:rPr lang="en-US" sz="1400" b="0">
              <a:latin typeface="Arial Rounded MT Bold" panose="020F0704030504030204" pitchFamily="34" charset="0"/>
              <a:cs typeface="Arial" panose="020B0604020202020204" pitchFamily="34" charset="0"/>
            </a:rPr>
            <a:t>2.</a:t>
          </a:r>
          <a:r>
            <a:rPr lang="en-US" sz="1400" b="0" baseline="0">
              <a:latin typeface="Arial Rounded MT Bold" panose="020F0704030504030204" pitchFamily="34" charset="0"/>
              <a:cs typeface="Arial" panose="020B0604020202020204" pitchFamily="34" charset="0"/>
            </a:rPr>
            <a:t>  </a:t>
          </a:r>
          <a:r>
            <a:rPr lang="en-US" sz="1400" b="0">
              <a:latin typeface="Arial Rounded MT Bold" panose="020F0704030504030204" pitchFamily="34" charset="0"/>
              <a:cs typeface="Arial" panose="020B0604020202020204" pitchFamily="34" charset="0"/>
            </a:rPr>
            <a:t>Komada M, et al. Elevated plus</a:t>
          </a:r>
          <a:r>
            <a:rPr lang="en-US" sz="1400" b="0" baseline="0">
              <a:latin typeface="Arial Rounded MT Bold" panose="020F0704030504030204" pitchFamily="34" charset="0"/>
              <a:cs typeface="Arial" panose="020B0604020202020204" pitchFamily="34" charset="0"/>
            </a:rPr>
            <a:t> maze for mice. J Vis Exp, 22:e1088, 2008.</a:t>
          </a:r>
          <a:endParaRPr lang="en-US" sz="1400" b="0">
            <a:latin typeface="Arial Rounded MT Bold" panose="020F0704030504030204" pitchFamily="34" charset="0"/>
            <a:cs typeface="Arial" panose="020B0604020202020204" pitchFamily="34" charset="0"/>
          </a:endParaRPr>
        </a:p>
        <a:p>
          <a:r>
            <a:rPr lang="en-US" sz="1400" b="0">
              <a:latin typeface="Arial Rounded MT Bold" panose="020F0704030504030204" pitchFamily="34" charset="0"/>
              <a:cs typeface="Arial" panose="020B0604020202020204" pitchFamily="34" charset="0"/>
            </a:rPr>
            <a:t>3.  Ari C, et al. Elevated plus maze test combined with video tracking software</a:t>
          </a:r>
          <a:r>
            <a:rPr lang="en-US" sz="1400" b="0" baseline="0">
              <a:latin typeface="Arial Rounded MT Bold" panose="020F0704030504030204" pitchFamily="34" charset="0"/>
              <a:cs typeface="Arial" panose="020B0604020202020204" pitchFamily="34" charset="0"/>
            </a:rPr>
            <a:t> to investigate the anxiolytic effect of exogenous ketogenic supplements. J Vis Exp, 143:e58396, 2019.</a:t>
          </a:r>
          <a:endParaRPr lang="en-US" sz="1400" b="0">
            <a:latin typeface="Arial Rounded MT Bold" panose="020F0704030504030204" pitchFamily="34" charset="0"/>
            <a:cs typeface="Arial" panose="020B0604020202020204" pitchFamily="34" charset="0"/>
          </a:endParaRPr>
        </a:p>
        <a:p>
          <a:r>
            <a:rPr lang="en-US" sz="1400" b="0">
              <a:latin typeface="Arial Rounded MT Bold" panose="020F0704030504030204" pitchFamily="34" charset="0"/>
              <a:cs typeface="Arial" panose="020B0604020202020204" pitchFamily="34" charset="0"/>
            </a:rPr>
            <a:t>4.  Campos</a:t>
          </a:r>
          <a:r>
            <a:rPr lang="en-US" sz="1400" b="0" baseline="0">
              <a:latin typeface="Arial Rounded MT Bold" panose="020F0704030504030204" pitchFamily="34" charset="0"/>
              <a:cs typeface="Arial" panose="020B0604020202020204" pitchFamily="34" charset="0"/>
            </a:rPr>
            <a:t> AC, et al. Animal models of anxiety disorders and strss. Braz J Psychiatry, 35:S101-11, 2013.</a:t>
          </a:r>
          <a:endParaRPr lang="en-US" sz="1400" b="0">
            <a:latin typeface="Arial Rounded MT Bold" panose="020F0704030504030204" pitchFamily="34" charset="0"/>
            <a:cs typeface="Arial" panose="020B06040202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AA94"/>
  <sheetViews>
    <sheetView tabSelected="1" zoomScale="90" zoomScaleNormal="90" workbookViewId="0">
      <selection activeCell="A18" sqref="A18"/>
    </sheetView>
  </sheetViews>
  <sheetFormatPr defaultColWidth="9" defaultRowHeight="14.25" customHeight="1" x14ac:dyDescent="0.2"/>
  <cols>
    <col min="1" max="16384" width="9" style="1"/>
  </cols>
  <sheetData>
    <row r="1" spans="1:23" ht="170.65" customHeight="1" x14ac:dyDescent="0.2"/>
    <row r="2" spans="1:23" ht="20.100000000000001" customHeight="1" x14ac:dyDescent="0.25">
      <c r="A2" s="192" t="s">
        <v>0</v>
      </c>
      <c r="B2" s="193"/>
      <c r="C2" s="193"/>
      <c r="D2" s="193"/>
      <c r="E2" s="193"/>
      <c r="F2" s="193"/>
      <c r="G2" s="194"/>
      <c r="H2" s="192" t="s">
        <v>1</v>
      </c>
      <c r="I2" s="193"/>
      <c r="J2" s="193"/>
      <c r="K2" s="193"/>
      <c r="L2" s="193"/>
      <c r="M2" s="193"/>
      <c r="N2" s="194"/>
      <c r="O2" s="192" t="s">
        <v>2</v>
      </c>
      <c r="P2" s="193"/>
      <c r="Q2" s="193"/>
      <c r="R2" s="193"/>
      <c r="S2" s="193"/>
      <c r="T2" s="193"/>
      <c r="U2" s="193"/>
      <c r="V2" s="193"/>
      <c r="W2" s="194"/>
    </row>
    <row r="3" spans="1:23" ht="14.25" customHeight="1" x14ac:dyDescent="0.2">
      <c r="A3" s="44" t="s">
        <v>3</v>
      </c>
      <c r="B3" s="45"/>
      <c r="C3" s="45"/>
      <c r="D3" s="45" t="s">
        <v>4</v>
      </c>
      <c r="E3" s="45"/>
      <c r="F3" s="45"/>
      <c r="G3" s="45"/>
      <c r="H3" s="44" t="s">
        <v>34</v>
      </c>
      <c r="I3" s="45"/>
      <c r="J3" s="45"/>
      <c r="K3" s="45" t="s">
        <v>12</v>
      </c>
      <c r="L3" s="45"/>
      <c r="M3" s="45"/>
      <c r="N3" s="46"/>
      <c r="O3" s="45" t="s">
        <v>13</v>
      </c>
      <c r="P3" s="45"/>
      <c r="Q3" s="45"/>
      <c r="R3" s="45"/>
      <c r="S3" s="45"/>
      <c r="T3" s="45"/>
      <c r="U3" s="45"/>
      <c r="V3" s="45"/>
      <c r="W3" s="46"/>
    </row>
    <row r="4" spans="1:23" ht="14.25" customHeight="1" x14ac:dyDescent="0.2">
      <c r="A4" s="2" t="s">
        <v>5</v>
      </c>
      <c r="B4" s="3"/>
      <c r="C4" s="3"/>
      <c r="D4" s="24">
        <v>0.34</v>
      </c>
      <c r="E4" s="3"/>
      <c r="F4" s="3"/>
      <c r="G4" s="3"/>
      <c r="H4" s="2" t="s">
        <v>36</v>
      </c>
      <c r="I4" s="3"/>
      <c r="J4" s="3"/>
      <c r="K4" s="3" t="s">
        <v>35</v>
      </c>
      <c r="L4" s="3"/>
      <c r="M4" s="3"/>
      <c r="N4" s="4"/>
      <c r="O4" s="3" t="s">
        <v>17</v>
      </c>
      <c r="P4" s="3"/>
      <c r="Q4" s="3"/>
      <c r="R4" s="3"/>
      <c r="S4" s="3"/>
      <c r="T4" s="3"/>
      <c r="U4" s="3"/>
      <c r="V4" s="3"/>
      <c r="W4" s="4"/>
    </row>
    <row r="5" spans="1:23" ht="14.25" customHeight="1" x14ac:dyDescent="0.2">
      <c r="A5" s="2" t="s">
        <v>6</v>
      </c>
      <c r="B5" s="3"/>
      <c r="C5" s="3"/>
      <c r="D5" s="3" t="s">
        <v>63</v>
      </c>
      <c r="E5" s="3"/>
      <c r="F5" s="3"/>
      <c r="G5" s="3"/>
      <c r="H5" s="2"/>
      <c r="I5" s="3"/>
      <c r="J5" s="3"/>
      <c r="K5" s="3" t="s">
        <v>37</v>
      </c>
      <c r="L5" s="3"/>
      <c r="M5" s="3"/>
      <c r="N5" s="4"/>
      <c r="O5" s="3"/>
      <c r="P5" s="3"/>
      <c r="Q5" s="3"/>
      <c r="R5" s="3"/>
      <c r="S5" s="3"/>
      <c r="T5" s="3"/>
      <c r="U5" s="3"/>
      <c r="V5" s="3"/>
      <c r="W5" s="4"/>
    </row>
    <row r="6" spans="1:23" ht="14.25" customHeight="1" x14ac:dyDescent="0.2">
      <c r="A6" s="2" t="s">
        <v>7</v>
      </c>
      <c r="B6" s="3"/>
      <c r="C6" s="3"/>
      <c r="D6" s="3" t="s">
        <v>77</v>
      </c>
      <c r="E6" s="3"/>
      <c r="F6" s="3"/>
      <c r="G6" s="3"/>
      <c r="H6" s="2" t="s">
        <v>76</v>
      </c>
      <c r="I6" s="3"/>
      <c r="J6" s="3"/>
      <c r="K6" s="3" t="s">
        <v>38</v>
      </c>
      <c r="L6" s="3"/>
      <c r="M6" s="3"/>
      <c r="N6" s="4"/>
      <c r="O6" s="3" t="s">
        <v>14</v>
      </c>
      <c r="P6" s="3"/>
      <c r="Q6" s="3"/>
      <c r="R6" s="3"/>
      <c r="S6" s="3"/>
      <c r="T6" s="3"/>
      <c r="U6" s="3"/>
      <c r="V6" s="3"/>
      <c r="W6" s="4"/>
    </row>
    <row r="7" spans="1:23" ht="14.25" customHeight="1" x14ac:dyDescent="0.2">
      <c r="A7" s="2" t="s">
        <v>8</v>
      </c>
      <c r="B7" s="3"/>
      <c r="C7" s="3"/>
      <c r="D7" s="3" t="s">
        <v>9</v>
      </c>
      <c r="E7" s="3"/>
      <c r="F7" s="3"/>
      <c r="G7" s="3"/>
      <c r="H7" s="2" t="s">
        <v>41</v>
      </c>
      <c r="I7" s="3"/>
      <c r="J7" s="3"/>
      <c r="K7" s="3" t="s">
        <v>39</v>
      </c>
      <c r="L7" s="3"/>
      <c r="M7" s="3"/>
      <c r="N7" s="4"/>
      <c r="O7" s="3" t="s">
        <v>61</v>
      </c>
      <c r="P7" s="3"/>
      <c r="Q7" s="3"/>
      <c r="R7" s="3"/>
      <c r="S7" s="3"/>
      <c r="T7" s="3"/>
      <c r="U7" s="3"/>
      <c r="V7" s="3"/>
      <c r="W7" s="4"/>
    </row>
    <row r="8" spans="1:23" ht="14.25" customHeight="1" x14ac:dyDescent="0.2">
      <c r="A8" s="2" t="s">
        <v>10</v>
      </c>
      <c r="B8" s="3"/>
      <c r="C8" s="3"/>
      <c r="D8" s="185" t="s">
        <v>81</v>
      </c>
      <c r="E8" s="3"/>
      <c r="F8" s="3" t="s">
        <v>97</v>
      </c>
      <c r="G8" s="3"/>
      <c r="H8" s="2"/>
      <c r="I8" s="3"/>
      <c r="J8" s="3"/>
      <c r="K8" s="3" t="s">
        <v>40</v>
      </c>
      <c r="L8" s="3"/>
      <c r="M8" s="3"/>
      <c r="N8" s="4"/>
      <c r="O8" s="3"/>
      <c r="P8" s="3"/>
      <c r="Q8" s="3"/>
      <c r="R8" s="3"/>
      <c r="S8" s="3"/>
      <c r="T8" s="3"/>
      <c r="U8" s="3"/>
      <c r="V8" s="3"/>
      <c r="W8" s="4"/>
    </row>
    <row r="9" spans="1:23" ht="14.25" customHeight="1" x14ac:dyDescent="0.2">
      <c r="A9" s="2"/>
      <c r="B9" s="3"/>
      <c r="C9" s="3"/>
      <c r="D9" s="181" t="s">
        <v>82</v>
      </c>
      <c r="E9" s="3"/>
      <c r="F9" s="3" t="s">
        <v>98</v>
      </c>
      <c r="G9" s="3"/>
      <c r="H9" s="2" t="s">
        <v>42</v>
      </c>
      <c r="I9" s="3"/>
      <c r="J9" s="3"/>
      <c r="K9" s="3" t="s">
        <v>62</v>
      </c>
      <c r="L9" s="3"/>
      <c r="M9" s="3"/>
      <c r="N9" s="4"/>
      <c r="O9" s="3" t="s">
        <v>15</v>
      </c>
      <c r="P9" s="3"/>
      <c r="Q9" s="3"/>
      <c r="R9" s="3"/>
      <c r="S9" s="3"/>
      <c r="T9" s="3"/>
      <c r="U9" s="3"/>
      <c r="V9" s="3"/>
      <c r="W9" s="4"/>
    </row>
    <row r="10" spans="1:23" ht="14.25" customHeight="1" x14ac:dyDescent="0.2">
      <c r="A10" s="106" t="s">
        <v>84</v>
      </c>
      <c r="B10" s="3"/>
      <c r="C10" s="3"/>
      <c r="D10" s="105" t="s">
        <v>83</v>
      </c>
      <c r="E10" s="3"/>
      <c r="F10" s="182" t="s">
        <v>94</v>
      </c>
      <c r="G10" s="3"/>
      <c r="H10" s="2"/>
      <c r="I10" s="3"/>
      <c r="J10" s="3"/>
      <c r="K10" s="3" t="s">
        <v>43</v>
      </c>
      <c r="L10" s="3"/>
      <c r="M10" s="3"/>
      <c r="N10" s="4"/>
      <c r="O10" s="3" t="s">
        <v>78</v>
      </c>
      <c r="P10" s="3"/>
      <c r="Q10" s="3"/>
      <c r="R10" s="3"/>
      <c r="S10" s="3"/>
      <c r="T10" s="3"/>
      <c r="U10" s="3"/>
      <c r="V10" s="3"/>
      <c r="W10" s="4"/>
    </row>
    <row r="11" spans="1:23" ht="14.25" customHeight="1" x14ac:dyDescent="0.2">
      <c r="A11" s="106" t="s">
        <v>85</v>
      </c>
      <c r="B11" s="3"/>
      <c r="C11" s="3"/>
      <c r="D11" s="105" t="s">
        <v>96</v>
      </c>
      <c r="E11" s="3"/>
      <c r="F11" s="182" t="s">
        <v>95</v>
      </c>
      <c r="G11" s="3"/>
      <c r="H11" s="2"/>
      <c r="I11" s="3"/>
      <c r="J11" s="3"/>
      <c r="K11" s="3"/>
      <c r="L11" s="3"/>
      <c r="M11" s="3"/>
      <c r="N11" s="4"/>
      <c r="O11" s="2" t="s">
        <v>79</v>
      </c>
      <c r="P11" s="3"/>
      <c r="Q11" s="3"/>
      <c r="R11" s="3"/>
      <c r="S11" s="3"/>
      <c r="T11" s="3"/>
      <c r="U11" s="3"/>
      <c r="V11" s="3"/>
      <c r="W11" s="4"/>
    </row>
    <row r="12" spans="1:23" ht="14.25" customHeight="1" x14ac:dyDescent="0.2">
      <c r="A12" s="107" t="s">
        <v>86</v>
      </c>
      <c r="B12" s="3"/>
      <c r="C12" s="3"/>
      <c r="D12" s="3" t="s">
        <v>68</v>
      </c>
      <c r="E12" s="3"/>
      <c r="F12" s="3"/>
      <c r="G12" s="3"/>
      <c r="H12" s="2"/>
      <c r="I12" s="3"/>
      <c r="J12" s="3"/>
      <c r="K12" s="3"/>
      <c r="L12" s="3"/>
      <c r="M12" s="3"/>
      <c r="N12" s="4"/>
      <c r="O12" s="3"/>
      <c r="P12" s="3"/>
      <c r="Q12" s="3"/>
      <c r="R12" s="3"/>
      <c r="S12" s="3"/>
      <c r="T12" s="3"/>
      <c r="U12" s="3"/>
      <c r="V12" s="3"/>
      <c r="W12" s="4"/>
    </row>
    <row r="13" spans="1:23" ht="14.25" customHeight="1" x14ac:dyDescent="0.2">
      <c r="A13" s="107" t="s">
        <v>89</v>
      </c>
      <c r="B13" s="3"/>
      <c r="C13" s="3"/>
      <c r="D13" s="3" t="s">
        <v>75</v>
      </c>
      <c r="E13" s="3"/>
      <c r="F13" s="3"/>
      <c r="G13" s="3"/>
      <c r="H13" s="2"/>
      <c r="I13" s="3"/>
      <c r="J13" s="3"/>
      <c r="K13" s="3"/>
      <c r="L13" s="3"/>
      <c r="M13" s="3"/>
      <c r="N13" s="4"/>
      <c r="O13" s="3" t="s">
        <v>80</v>
      </c>
      <c r="P13" s="3"/>
      <c r="Q13" s="3"/>
      <c r="R13" s="3"/>
      <c r="S13" s="3"/>
      <c r="T13" s="3"/>
      <c r="U13" s="3"/>
      <c r="V13" s="3"/>
      <c r="W13" s="4"/>
    </row>
    <row r="14" spans="1:23" ht="14.25" customHeight="1" x14ac:dyDescent="0.2">
      <c r="A14" s="107" t="s">
        <v>87</v>
      </c>
      <c r="B14" s="3"/>
      <c r="C14" s="3"/>
      <c r="D14" s="3" t="s">
        <v>11</v>
      </c>
      <c r="E14" s="3"/>
      <c r="F14" s="3"/>
      <c r="G14" s="3"/>
      <c r="H14" s="2"/>
      <c r="I14" s="3"/>
      <c r="J14" s="3"/>
      <c r="K14" s="3"/>
      <c r="L14" s="3"/>
      <c r="M14" s="3"/>
      <c r="N14" s="4"/>
      <c r="O14" s="3" t="s">
        <v>16</v>
      </c>
      <c r="P14" s="3"/>
      <c r="Q14" s="3"/>
      <c r="R14" s="3"/>
      <c r="S14" s="3"/>
      <c r="T14" s="3"/>
      <c r="U14" s="3"/>
      <c r="V14" s="3"/>
      <c r="W14" s="4"/>
    </row>
    <row r="15" spans="1:23" ht="14.25" customHeight="1" x14ac:dyDescent="0.2">
      <c r="A15" s="2" t="s">
        <v>88</v>
      </c>
      <c r="B15" s="3"/>
      <c r="C15" s="3"/>
      <c r="D15" s="3" t="s">
        <v>55</v>
      </c>
      <c r="E15" s="3"/>
      <c r="F15" s="3"/>
      <c r="G15" s="3"/>
      <c r="H15" s="2"/>
      <c r="I15" s="3"/>
      <c r="J15" s="3"/>
      <c r="K15" s="3"/>
      <c r="L15" s="3"/>
      <c r="M15" s="3"/>
      <c r="N15" s="4"/>
      <c r="O15" s="3"/>
      <c r="P15" s="3"/>
      <c r="Q15" s="3"/>
      <c r="R15" s="3"/>
      <c r="S15" s="3"/>
      <c r="T15" s="3"/>
      <c r="U15" s="3"/>
      <c r="V15" s="3"/>
      <c r="W15" s="4"/>
    </row>
    <row r="16" spans="1:23" ht="14.25" customHeight="1" x14ac:dyDescent="0.2">
      <c r="A16" s="2"/>
      <c r="B16" s="3"/>
      <c r="C16" s="3"/>
      <c r="D16" s="3" t="s">
        <v>56</v>
      </c>
      <c r="E16" s="3"/>
      <c r="F16" s="3"/>
      <c r="G16" s="3"/>
      <c r="H16" s="2"/>
      <c r="I16" s="3"/>
      <c r="J16" s="3"/>
      <c r="K16" s="3"/>
      <c r="L16" s="3"/>
      <c r="M16" s="3"/>
      <c r="N16" s="4"/>
      <c r="O16" s="3"/>
      <c r="P16" s="3"/>
      <c r="Q16" s="3"/>
      <c r="R16" s="3"/>
      <c r="S16" s="3"/>
      <c r="T16" s="3"/>
      <c r="U16" s="3"/>
      <c r="V16" s="3"/>
      <c r="W16" s="4"/>
    </row>
    <row r="17" spans="1:23" ht="14.25" customHeight="1" x14ac:dyDescent="0.2">
      <c r="A17" s="5"/>
      <c r="B17" s="6"/>
      <c r="C17" s="6"/>
      <c r="D17" s="6" t="s">
        <v>57</v>
      </c>
      <c r="E17" s="6"/>
      <c r="F17" s="6"/>
      <c r="G17" s="6"/>
      <c r="H17" s="5"/>
      <c r="I17" s="6"/>
      <c r="J17" s="6"/>
      <c r="K17" s="6"/>
      <c r="L17" s="6"/>
      <c r="M17" s="6"/>
      <c r="N17" s="7"/>
      <c r="O17" s="6"/>
      <c r="P17" s="6"/>
      <c r="Q17" s="6"/>
      <c r="R17" s="6"/>
      <c r="S17" s="6"/>
      <c r="T17" s="6"/>
      <c r="U17" s="6"/>
      <c r="V17" s="6"/>
      <c r="W17" s="7"/>
    </row>
    <row r="18" spans="1:23" ht="14.25" customHeight="1" x14ac:dyDescent="0.2">
      <c r="A18" s="34"/>
      <c r="B18" s="34"/>
      <c r="C18" s="34"/>
      <c r="D18" s="34"/>
      <c r="E18" s="34"/>
      <c r="F18" s="34"/>
      <c r="G18" s="34"/>
      <c r="H18" s="34"/>
      <c r="I18" s="34"/>
      <c r="J18" s="34"/>
      <c r="K18" s="34"/>
      <c r="L18" s="34"/>
      <c r="M18" s="34"/>
      <c r="N18" s="34"/>
      <c r="O18" s="34"/>
      <c r="P18" s="34"/>
      <c r="Q18" s="34"/>
      <c r="R18" s="34"/>
      <c r="S18" s="34"/>
      <c r="T18" s="34"/>
      <c r="U18" s="34"/>
      <c r="V18" s="34"/>
      <c r="W18" s="34"/>
    </row>
    <row r="19" spans="1:23" ht="14.25" customHeight="1" x14ac:dyDescent="0.2">
      <c r="A19" s="34"/>
      <c r="B19" s="34"/>
      <c r="C19" s="34"/>
      <c r="D19" s="34"/>
      <c r="E19" s="34"/>
      <c r="F19" s="34"/>
      <c r="G19" s="34"/>
      <c r="H19" s="34"/>
      <c r="I19" s="34"/>
      <c r="J19" s="34"/>
      <c r="K19" s="34"/>
      <c r="L19" s="34"/>
      <c r="M19" s="34"/>
      <c r="N19" s="34"/>
      <c r="O19" s="34"/>
      <c r="P19" s="34"/>
      <c r="Q19" s="34"/>
      <c r="R19" s="34"/>
      <c r="S19" s="34"/>
      <c r="T19" s="34"/>
      <c r="U19" s="34"/>
      <c r="V19" s="34"/>
      <c r="W19" s="34"/>
    </row>
    <row r="20" spans="1:23" ht="14.25" customHeight="1" x14ac:dyDescent="0.2">
      <c r="A20" s="34"/>
      <c r="B20" s="34"/>
      <c r="C20" s="34"/>
      <c r="D20" s="34"/>
      <c r="E20" s="34"/>
      <c r="F20" s="34"/>
      <c r="G20" s="34"/>
      <c r="H20" s="34"/>
      <c r="I20" s="34"/>
      <c r="J20" s="34"/>
      <c r="K20" s="34"/>
      <c r="L20" s="34"/>
      <c r="M20" s="34"/>
      <c r="N20" s="34"/>
      <c r="O20" s="34"/>
      <c r="P20" s="34"/>
      <c r="Q20" s="34"/>
      <c r="R20" s="34"/>
      <c r="S20" s="34"/>
      <c r="T20" s="34"/>
      <c r="U20" s="34"/>
      <c r="V20" s="34"/>
      <c r="W20" s="34"/>
    </row>
    <row r="21" spans="1:23" ht="14.25" customHeight="1" x14ac:dyDescent="0.2">
      <c r="A21" s="34"/>
      <c r="B21" s="34"/>
      <c r="C21" s="34"/>
      <c r="D21" s="34"/>
      <c r="E21" s="34"/>
      <c r="F21" s="34"/>
      <c r="G21" s="34"/>
      <c r="H21" s="34"/>
      <c r="I21" s="34"/>
      <c r="J21" s="34"/>
      <c r="K21" s="34"/>
      <c r="L21" s="34"/>
      <c r="M21" s="34"/>
      <c r="N21" s="34"/>
      <c r="O21" s="34"/>
      <c r="P21" s="34"/>
      <c r="Q21" s="34"/>
      <c r="R21" s="34"/>
      <c r="S21" s="34"/>
      <c r="T21" s="34"/>
      <c r="U21" s="34"/>
      <c r="V21" s="34"/>
      <c r="W21" s="34"/>
    </row>
    <row r="22" spans="1:23" ht="14.25" customHeight="1" x14ac:dyDescent="0.2">
      <c r="A22" s="34"/>
      <c r="B22" s="34"/>
      <c r="C22" s="34"/>
      <c r="D22" s="34"/>
      <c r="E22" s="34"/>
      <c r="F22" s="34"/>
      <c r="G22" s="34"/>
      <c r="H22" s="34"/>
      <c r="I22" s="34"/>
      <c r="J22" s="34"/>
      <c r="K22" s="34"/>
      <c r="L22" s="34"/>
      <c r="M22" s="34"/>
      <c r="N22" s="34"/>
      <c r="O22" s="34"/>
      <c r="P22" s="34"/>
      <c r="Q22" s="34"/>
      <c r="R22" s="34"/>
      <c r="S22" s="34"/>
      <c r="T22" s="34"/>
      <c r="U22" s="34"/>
      <c r="V22" s="34"/>
      <c r="W22" s="34"/>
    </row>
    <row r="23" spans="1:23" ht="14.25" customHeight="1" x14ac:dyDescent="0.2">
      <c r="A23" s="34"/>
      <c r="B23" s="34"/>
      <c r="C23" s="34"/>
      <c r="D23" s="34"/>
      <c r="E23" s="34"/>
      <c r="F23" s="34"/>
      <c r="G23" s="34"/>
      <c r="H23" s="34"/>
      <c r="I23" s="34"/>
      <c r="J23" s="34"/>
      <c r="K23" s="34"/>
      <c r="L23" s="34"/>
      <c r="M23" s="34"/>
      <c r="N23" s="34"/>
      <c r="O23" s="34"/>
      <c r="P23" s="34"/>
      <c r="Q23" s="34"/>
      <c r="R23" s="34"/>
      <c r="S23" s="34"/>
      <c r="T23" s="34"/>
      <c r="U23" s="34"/>
      <c r="V23" s="34"/>
      <c r="W23" s="34"/>
    </row>
    <row r="24" spans="1:23" ht="14.25" customHeight="1" x14ac:dyDescent="0.2">
      <c r="A24" s="34"/>
      <c r="B24" s="34"/>
      <c r="C24" s="34"/>
      <c r="D24" s="34"/>
      <c r="E24" s="34"/>
      <c r="F24" s="34"/>
      <c r="G24" s="34"/>
      <c r="H24" s="34"/>
      <c r="I24" s="34"/>
      <c r="J24" s="34"/>
      <c r="K24" s="34"/>
      <c r="L24" s="34"/>
      <c r="M24" s="34"/>
      <c r="N24" s="34"/>
      <c r="O24" s="34"/>
      <c r="P24" s="34"/>
      <c r="Q24" s="34"/>
      <c r="R24" s="34"/>
      <c r="S24" s="34"/>
      <c r="T24" s="34"/>
      <c r="U24" s="34"/>
      <c r="V24" s="34"/>
      <c r="W24" s="34"/>
    </row>
    <row r="25" spans="1:23" ht="14.25" customHeight="1" x14ac:dyDescent="0.2">
      <c r="A25" s="34"/>
      <c r="B25" s="34"/>
      <c r="C25" s="34"/>
      <c r="D25" s="34"/>
      <c r="E25" s="34"/>
      <c r="F25" s="34"/>
      <c r="G25" s="34"/>
      <c r="H25" s="34"/>
      <c r="I25" s="34"/>
      <c r="J25" s="34"/>
      <c r="K25" s="34"/>
      <c r="L25" s="34"/>
      <c r="M25" s="34"/>
      <c r="N25" s="34"/>
      <c r="O25" s="34"/>
      <c r="P25" s="34"/>
      <c r="Q25" s="34"/>
      <c r="R25" s="34"/>
      <c r="S25" s="34"/>
      <c r="T25" s="34"/>
      <c r="U25" s="34"/>
      <c r="V25" s="34"/>
      <c r="W25" s="34"/>
    </row>
    <row r="26" spans="1:23" ht="14.25" customHeight="1" x14ac:dyDescent="0.2">
      <c r="A26" s="34"/>
      <c r="B26" s="34"/>
      <c r="C26" s="34"/>
      <c r="D26" s="34"/>
      <c r="E26" s="34"/>
      <c r="F26" s="34"/>
      <c r="G26" s="34"/>
      <c r="H26" s="34"/>
      <c r="I26" s="34"/>
      <c r="J26" s="34"/>
      <c r="K26" s="34"/>
      <c r="L26" s="34"/>
      <c r="M26" s="34"/>
      <c r="N26" s="34"/>
      <c r="O26" s="34"/>
      <c r="P26" s="34"/>
      <c r="Q26" s="34"/>
      <c r="R26" s="34"/>
      <c r="S26" s="34"/>
      <c r="T26" s="34"/>
      <c r="U26" s="34"/>
      <c r="V26" s="34"/>
      <c r="W26" s="34"/>
    </row>
    <row r="27" spans="1:23" ht="14.25" customHeight="1" x14ac:dyDescent="0.2">
      <c r="A27" s="34"/>
      <c r="B27" s="34"/>
      <c r="C27" s="34"/>
      <c r="D27" s="34"/>
      <c r="E27" s="34"/>
      <c r="F27" s="34"/>
      <c r="G27" s="34"/>
      <c r="H27" s="34"/>
      <c r="I27" s="34"/>
      <c r="J27" s="34"/>
      <c r="K27" s="34"/>
      <c r="L27" s="34"/>
      <c r="M27" s="34"/>
      <c r="N27" s="34"/>
      <c r="O27" s="34"/>
      <c r="P27" s="34"/>
      <c r="Q27" s="34"/>
      <c r="R27" s="34"/>
      <c r="S27" s="34"/>
      <c r="T27" s="34"/>
      <c r="U27" s="34"/>
      <c r="V27" s="34"/>
      <c r="W27" s="34"/>
    </row>
    <row r="28" spans="1:23" ht="14.25" customHeight="1" x14ac:dyDescent="0.2">
      <c r="A28" s="34"/>
      <c r="B28" s="34"/>
      <c r="C28" s="34"/>
      <c r="D28" s="34"/>
      <c r="E28" s="34"/>
      <c r="F28" s="34"/>
      <c r="G28" s="34"/>
      <c r="H28" s="34"/>
      <c r="I28" s="34"/>
      <c r="J28" s="34"/>
      <c r="K28" s="34"/>
      <c r="L28" s="34"/>
      <c r="M28" s="34"/>
      <c r="N28" s="34"/>
      <c r="O28" s="34"/>
      <c r="P28" s="34"/>
      <c r="Q28" s="34"/>
      <c r="R28" s="34"/>
      <c r="S28" s="34"/>
      <c r="T28" s="34"/>
      <c r="U28" s="34"/>
      <c r="V28" s="34"/>
      <c r="W28" s="34"/>
    </row>
    <row r="29" spans="1:23" ht="14.25" customHeight="1" x14ac:dyDescent="0.2">
      <c r="A29" s="34"/>
      <c r="B29" s="34"/>
      <c r="C29" s="34"/>
      <c r="D29" s="34"/>
      <c r="E29" s="34"/>
      <c r="F29" s="34"/>
      <c r="G29" s="34"/>
      <c r="H29" s="34"/>
      <c r="I29" s="34"/>
      <c r="J29" s="34"/>
      <c r="K29" s="34"/>
      <c r="L29" s="34"/>
      <c r="M29" s="34"/>
      <c r="N29" s="34"/>
      <c r="O29" s="34"/>
      <c r="P29" s="34"/>
      <c r="Q29" s="34"/>
      <c r="R29" s="34"/>
      <c r="S29" s="34"/>
      <c r="T29" s="34"/>
      <c r="U29" s="34"/>
      <c r="V29" s="34"/>
      <c r="W29" s="34"/>
    </row>
    <row r="30" spans="1:23" ht="14.25" customHeight="1" x14ac:dyDescent="0.2">
      <c r="A30" s="34"/>
      <c r="B30" s="34"/>
      <c r="C30" s="34"/>
      <c r="D30" s="34"/>
      <c r="E30" s="34"/>
      <c r="F30" s="34"/>
      <c r="G30" s="34"/>
      <c r="H30" s="34"/>
      <c r="I30" s="34"/>
      <c r="J30" s="34"/>
      <c r="K30" s="34"/>
      <c r="L30" s="34"/>
      <c r="M30" s="34"/>
      <c r="N30" s="34"/>
      <c r="O30" s="34"/>
      <c r="P30" s="34"/>
      <c r="Q30" s="34"/>
      <c r="R30" s="34"/>
      <c r="S30" s="34"/>
      <c r="T30" s="34"/>
      <c r="U30" s="34"/>
      <c r="V30" s="34"/>
      <c r="W30" s="34"/>
    </row>
    <row r="31" spans="1:23" ht="14.25" customHeight="1" x14ac:dyDescent="0.2">
      <c r="A31" s="34"/>
      <c r="B31" s="34"/>
      <c r="C31" s="34"/>
      <c r="D31" s="34"/>
      <c r="E31" s="34"/>
      <c r="F31" s="34"/>
      <c r="G31" s="34"/>
      <c r="H31" s="34"/>
      <c r="I31" s="34"/>
      <c r="J31" s="34"/>
      <c r="K31" s="34"/>
      <c r="L31" s="34"/>
      <c r="M31" s="34"/>
      <c r="N31" s="34"/>
      <c r="O31" s="34"/>
      <c r="P31" s="34"/>
      <c r="Q31" s="34"/>
      <c r="R31" s="34"/>
      <c r="S31" s="34"/>
      <c r="T31" s="34"/>
      <c r="U31" s="34"/>
      <c r="V31" s="34"/>
      <c r="W31" s="34"/>
    </row>
    <row r="32" spans="1:23" ht="14.25" customHeight="1" x14ac:dyDescent="0.2">
      <c r="A32" s="34"/>
      <c r="B32" s="34"/>
      <c r="C32" s="34"/>
      <c r="D32" s="34"/>
      <c r="E32" s="34"/>
      <c r="F32" s="34"/>
      <c r="G32" s="34"/>
      <c r="H32" s="34"/>
      <c r="I32" s="34"/>
      <c r="J32" s="34"/>
      <c r="K32" s="34"/>
      <c r="L32" s="34"/>
      <c r="M32" s="34"/>
      <c r="N32" s="34"/>
      <c r="O32" s="34"/>
      <c r="P32" s="34"/>
      <c r="Q32" s="34"/>
      <c r="R32" s="34"/>
      <c r="S32" s="34"/>
      <c r="T32" s="34"/>
      <c r="U32" s="34"/>
      <c r="V32" s="34"/>
      <c r="W32" s="34"/>
    </row>
    <row r="33" spans="1:27" ht="14.25" customHeight="1" x14ac:dyDescent="0.2">
      <c r="A33" s="34"/>
      <c r="B33" s="34"/>
      <c r="C33" s="34"/>
      <c r="D33" s="34"/>
      <c r="E33" s="34"/>
      <c r="F33" s="34"/>
      <c r="G33" s="34"/>
      <c r="H33" s="34"/>
      <c r="I33" s="34"/>
      <c r="J33" s="34"/>
      <c r="K33" s="34"/>
      <c r="L33" s="34"/>
      <c r="M33" s="34"/>
      <c r="N33" s="34"/>
      <c r="O33" s="34"/>
      <c r="P33" s="34"/>
      <c r="Q33" s="34"/>
      <c r="R33" s="34"/>
      <c r="S33" s="34"/>
      <c r="T33" s="34"/>
      <c r="U33" s="34"/>
      <c r="V33" s="34"/>
      <c r="W33" s="34"/>
    </row>
    <row r="35" spans="1:27" ht="14.25" customHeight="1" x14ac:dyDescent="0.2">
      <c r="A35" s="8"/>
      <c r="B35" s="9"/>
      <c r="C35" s="9"/>
      <c r="D35" s="9"/>
      <c r="E35" s="9"/>
      <c r="F35" s="9"/>
      <c r="G35" s="9"/>
      <c r="H35" s="9"/>
      <c r="I35" s="9"/>
      <c r="J35" s="9"/>
      <c r="K35" s="9"/>
      <c r="L35" s="9"/>
      <c r="M35" s="9"/>
      <c r="N35" s="9"/>
      <c r="O35" s="9"/>
      <c r="P35" s="9"/>
      <c r="Q35" s="9"/>
      <c r="R35" s="9"/>
      <c r="S35" s="9"/>
      <c r="T35" s="9"/>
      <c r="U35" s="9"/>
      <c r="V35" s="9"/>
      <c r="W35" s="9"/>
      <c r="X35" s="9"/>
      <c r="Y35" s="9"/>
      <c r="Z35" s="9"/>
      <c r="AA35" s="10"/>
    </row>
    <row r="36" spans="1:27" ht="20.25" customHeight="1" x14ac:dyDescent="0.3">
      <c r="A36" s="13" t="s">
        <v>50</v>
      </c>
      <c r="B36" s="55"/>
      <c r="C36" s="55"/>
      <c r="D36" s="56" t="s">
        <v>93</v>
      </c>
      <c r="E36" s="57"/>
      <c r="F36" s="57"/>
      <c r="G36" s="58"/>
      <c r="H36" s="57"/>
      <c r="I36" s="57"/>
      <c r="J36" s="57"/>
      <c r="K36" s="57"/>
      <c r="L36" s="57"/>
      <c r="M36" s="57"/>
      <c r="N36" s="57"/>
      <c r="O36" s="57"/>
      <c r="P36" s="57"/>
      <c r="Q36" s="57"/>
      <c r="R36" s="57"/>
      <c r="S36" s="53"/>
      <c r="T36" s="53"/>
      <c r="U36" s="53"/>
      <c r="V36" s="53"/>
      <c r="W36" s="53"/>
      <c r="X36" s="53"/>
      <c r="Y36" s="53"/>
      <c r="Z36" s="53"/>
      <c r="AA36" s="50"/>
    </row>
    <row r="37" spans="1:27" ht="14.25" customHeight="1" x14ac:dyDescent="0.2">
      <c r="A37" s="14"/>
      <c r="B37" s="15"/>
      <c r="C37" s="15"/>
      <c r="D37" s="15"/>
      <c r="E37" s="26" t="s">
        <v>72</v>
      </c>
      <c r="F37" s="26" t="s">
        <v>29</v>
      </c>
      <c r="G37" s="190" t="s">
        <v>44</v>
      </c>
      <c r="H37" s="191"/>
      <c r="I37" s="190" t="s">
        <v>45</v>
      </c>
      <c r="J37" s="191"/>
      <c r="K37" s="190" t="s">
        <v>47</v>
      </c>
      <c r="L37" s="191"/>
      <c r="M37" s="190" t="s">
        <v>46</v>
      </c>
      <c r="N37" s="191"/>
      <c r="O37" s="190" t="s">
        <v>52</v>
      </c>
      <c r="P37" s="195"/>
      <c r="Q37" s="191"/>
      <c r="R37" s="190" t="s">
        <v>53</v>
      </c>
      <c r="S37" s="195"/>
      <c r="T37" s="191"/>
      <c r="U37" s="190" t="s">
        <v>54</v>
      </c>
      <c r="V37" s="195"/>
      <c r="W37" s="191"/>
      <c r="X37" s="190" t="s">
        <v>69</v>
      </c>
      <c r="Y37" s="191"/>
      <c r="Z37" s="53"/>
      <c r="AA37" s="50"/>
    </row>
    <row r="38" spans="1:27" ht="14.25" customHeight="1" x14ac:dyDescent="0.2">
      <c r="A38" s="16"/>
      <c r="B38" s="59"/>
      <c r="C38" s="59"/>
      <c r="D38" s="59"/>
      <c r="E38" s="28" t="s">
        <v>73</v>
      </c>
      <c r="F38" s="28" t="s">
        <v>30</v>
      </c>
      <c r="G38" s="23" t="s">
        <v>31</v>
      </c>
      <c r="H38" s="17" t="s">
        <v>18</v>
      </c>
      <c r="I38" s="23" t="s">
        <v>31</v>
      </c>
      <c r="J38" s="17" t="s">
        <v>18</v>
      </c>
      <c r="K38" s="23" t="s">
        <v>31</v>
      </c>
      <c r="L38" s="17" t="s">
        <v>18</v>
      </c>
      <c r="M38" s="23" t="s">
        <v>31</v>
      </c>
      <c r="N38" s="17" t="s">
        <v>18</v>
      </c>
      <c r="O38" s="23" t="s">
        <v>51</v>
      </c>
      <c r="P38" s="23" t="s">
        <v>49</v>
      </c>
      <c r="Q38" s="25" t="s">
        <v>48</v>
      </c>
      <c r="R38" s="23" t="s">
        <v>51</v>
      </c>
      <c r="S38" s="23" t="s">
        <v>49</v>
      </c>
      <c r="T38" s="25" t="s">
        <v>48</v>
      </c>
      <c r="U38" s="42" t="s">
        <v>51</v>
      </c>
      <c r="V38" s="42" t="s">
        <v>48</v>
      </c>
      <c r="W38" s="29" t="s">
        <v>49</v>
      </c>
      <c r="X38" s="29" t="s">
        <v>70</v>
      </c>
      <c r="Y38" s="54" t="s">
        <v>71</v>
      </c>
      <c r="Z38" s="53"/>
      <c r="AA38" s="50"/>
    </row>
    <row r="39" spans="1:27" ht="14.25" customHeight="1" x14ac:dyDescent="0.25">
      <c r="A39" s="18"/>
      <c r="B39" s="19" t="s">
        <v>19</v>
      </c>
      <c r="C39" s="19" t="s">
        <v>20</v>
      </c>
      <c r="D39" s="19" t="s">
        <v>21</v>
      </c>
      <c r="E39" s="27" t="s">
        <v>74</v>
      </c>
      <c r="F39" s="27" t="s">
        <v>33</v>
      </c>
      <c r="G39" s="20" t="s">
        <v>32</v>
      </c>
      <c r="H39" s="22" t="s">
        <v>22</v>
      </c>
      <c r="I39" s="20" t="s">
        <v>32</v>
      </c>
      <c r="J39" s="22" t="s">
        <v>22</v>
      </c>
      <c r="K39" s="27" t="s">
        <v>32</v>
      </c>
      <c r="L39" s="37" t="s">
        <v>22</v>
      </c>
      <c r="M39" s="27" t="s">
        <v>32</v>
      </c>
      <c r="N39" s="37" t="s">
        <v>22</v>
      </c>
      <c r="O39" s="20" t="s">
        <v>32</v>
      </c>
      <c r="P39" s="20" t="s">
        <v>32</v>
      </c>
      <c r="Q39" s="20" t="s">
        <v>32</v>
      </c>
      <c r="R39" s="20" t="s">
        <v>22</v>
      </c>
      <c r="S39" s="20" t="s">
        <v>22</v>
      </c>
      <c r="T39" s="21" t="s">
        <v>22</v>
      </c>
      <c r="U39" s="27" t="s">
        <v>32</v>
      </c>
      <c r="V39" s="27" t="s">
        <v>32</v>
      </c>
      <c r="W39" s="27" t="s">
        <v>32</v>
      </c>
      <c r="X39" s="27" t="s">
        <v>32</v>
      </c>
      <c r="Y39" s="37" t="s">
        <v>32</v>
      </c>
      <c r="Z39" s="53"/>
      <c r="AA39" s="50"/>
    </row>
    <row r="40" spans="1:27" ht="14.25" customHeight="1" x14ac:dyDescent="0.2">
      <c r="A40" s="108" t="s">
        <v>23</v>
      </c>
      <c r="B40" s="109">
        <v>1</v>
      </c>
      <c r="C40" s="110" t="s">
        <v>90</v>
      </c>
      <c r="D40" s="111">
        <v>401</v>
      </c>
      <c r="E40" s="47">
        <v>50.5</v>
      </c>
      <c r="F40" s="100">
        <v>1001.82</v>
      </c>
      <c r="G40" s="68">
        <v>1</v>
      </c>
      <c r="H40" s="66">
        <v>8.3536999999999999</v>
      </c>
      <c r="I40" s="68">
        <v>2</v>
      </c>
      <c r="J40" s="66">
        <v>0.81093099999999996</v>
      </c>
      <c r="K40" s="72">
        <v>3</v>
      </c>
      <c r="L40" s="73">
        <v>7.0873100000000004</v>
      </c>
      <c r="M40" s="80">
        <v>8</v>
      </c>
      <c r="N40" s="83">
        <v>72.339500000000001</v>
      </c>
      <c r="O40" s="68">
        <v>17</v>
      </c>
      <c r="P40" s="85">
        <f>SUM(G40,I40)</f>
        <v>3</v>
      </c>
      <c r="Q40" s="85">
        <f>SUM(K40,M40)</f>
        <v>11</v>
      </c>
      <c r="R40" s="74">
        <v>9.1202000000000005</v>
      </c>
      <c r="S40" s="83">
        <f>SUM(H40,J40)</f>
        <v>9.164631</v>
      </c>
      <c r="T40" s="87">
        <f>SUM(L40,N40)</f>
        <v>79.426810000000003</v>
      </c>
      <c r="U40" s="91">
        <v>0</v>
      </c>
      <c r="V40" s="92">
        <v>0</v>
      </c>
      <c r="W40" s="65">
        <v>0</v>
      </c>
      <c r="X40" s="80">
        <v>15</v>
      </c>
      <c r="Y40" s="97">
        <v>1</v>
      </c>
      <c r="Z40" s="53"/>
      <c r="AA40" s="50"/>
    </row>
    <row r="41" spans="1:27" ht="14.25" customHeight="1" x14ac:dyDescent="0.2">
      <c r="A41" s="186" t="s">
        <v>91</v>
      </c>
      <c r="B41" s="113">
        <v>2</v>
      </c>
      <c r="C41" s="110" t="s">
        <v>90</v>
      </c>
      <c r="D41" s="111">
        <v>402</v>
      </c>
      <c r="E41" s="39">
        <v>51.6</v>
      </c>
      <c r="F41" s="100">
        <v>1096.47</v>
      </c>
      <c r="G41" s="69">
        <v>1</v>
      </c>
      <c r="H41" s="67">
        <v>1.8440300000000001</v>
      </c>
      <c r="I41" s="69">
        <v>2</v>
      </c>
      <c r="J41" s="67">
        <v>3.97689</v>
      </c>
      <c r="K41" s="72">
        <v>5</v>
      </c>
      <c r="L41" s="73">
        <v>21.5063</v>
      </c>
      <c r="M41" s="81">
        <v>6</v>
      </c>
      <c r="N41" s="73">
        <v>61.675199999999997</v>
      </c>
      <c r="O41" s="69">
        <v>15</v>
      </c>
      <c r="P41" s="72">
        <f>SUM(G41,I41)</f>
        <v>3</v>
      </c>
      <c r="Q41" s="72">
        <f>SUM(K41,M41)</f>
        <v>11</v>
      </c>
      <c r="R41" s="75">
        <v>9.6311900000000001</v>
      </c>
      <c r="S41" s="73">
        <f>SUM(H41,J41)</f>
        <v>5.8209200000000001</v>
      </c>
      <c r="T41" s="88">
        <f>SUM(L41,N41)</f>
        <v>83.1815</v>
      </c>
      <c r="U41" s="91">
        <v>0</v>
      </c>
      <c r="V41" s="92">
        <v>0</v>
      </c>
      <c r="W41" s="65">
        <v>0</v>
      </c>
      <c r="X41" s="81">
        <v>6</v>
      </c>
      <c r="Y41" s="98">
        <v>2</v>
      </c>
      <c r="Z41" s="53"/>
      <c r="AA41" s="50"/>
    </row>
    <row r="42" spans="1:27" ht="14.25" customHeight="1" x14ac:dyDescent="0.2">
      <c r="A42" s="186"/>
      <c r="B42" s="113">
        <v>3</v>
      </c>
      <c r="C42" s="110" t="s">
        <v>90</v>
      </c>
      <c r="D42" s="111">
        <v>403</v>
      </c>
      <c r="E42" s="39">
        <v>46.8</v>
      </c>
      <c r="F42" s="100">
        <v>1507.06</v>
      </c>
      <c r="G42" s="69">
        <v>3</v>
      </c>
      <c r="H42" s="67">
        <v>5.5654300000000001</v>
      </c>
      <c r="I42" s="69">
        <v>7</v>
      </c>
      <c r="J42" s="67">
        <v>12.9527</v>
      </c>
      <c r="K42" s="72">
        <v>6</v>
      </c>
      <c r="L42" s="73">
        <v>18.540299999999998</v>
      </c>
      <c r="M42" s="81">
        <v>9</v>
      </c>
      <c r="N42" s="73">
        <v>45.567700000000002</v>
      </c>
      <c r="O42" s="69">
        <v>25</v>
      </c>
      <c r="P42" s="72">
        <f>SUM(G42,I42)</f>
        <v>10</v>
      </c>
      <c r="Q42" s="72">
        <f>SUM(K42,M42)</f>
        <v>15</v>
      </c>
      <c r="R42" s="75">
        <v>13.6081</v>
      </c>
      <c r="S42" s="73">
        <f>SUM(H42,J42)</f>
        <v>18.518129999999999</v>
      </c>
      <c r="T42" s="88">
        <f>SUM(L42,N42)</f>
        <v>64.108000000000004</v>
      </c>
      <c r="U42" s="91">
        <v>0</v>
      </c>
      <c r="V42" s="92">
        <v>0</v>
      </c>
      <c r="W42" s="65">
        <v>0</v>
      </c>
      <c r="X42" s="81">
        <v>10</v>
      </c>
      <c r="Y42" s="98">
        <v>5</v>
      </c>
      <c r="Z42" s="53"/>
      <c r="AA42" s="50"/>
    </row>
    <row r="43" spans="1:27" ht="14.25" customHeight="1" x14ac:dyDescent="0.2">
      <c r="A43" s="112"/>
      <c r="B43" s="113">
        <v>4</v>
      </c>
      <c r="C43" s="110" t="s">
        <v>90</v>
      </c>
      <c r="D43" s="111">
        <v>404</v>
      </c>
      <c r="E43" s="39">
        <v>52</v>
      </c>
      <c r="F43" s="100">
        <v>1409.55</v>
      </c>
      <c r="G43" s="69">
        <v>1</v>
      </c>
      <c r="H43" s="67">
        <v>1.1553</v>
      </c>
      <c r="I43" s="69">
        <v>2</v>
      </c>
      <c r="J43" s="67">
        <v>0.19995599999999999</v>
      </c>
      <c r="K43" s="72">
        <v>13</v>
      </c>
      <c r="L43" s="73">
        <v>40.957599999999999</v>
      </c>
      <c r="M43" s="81">
        <v>4</v>
      </c>
      <c r="N43" s="73">
        <v>42.435000000000002</v>
      </c>
      <c r="O43" s="69">
        <v>17</v>
      </c>
      <c r="P43" s="72">
        <f>SUM(G43,I43)</f>
        <v>3</v>
      </c>
      <c r="Q43" s="72">
        <f>SUM(K43,M43)</f>
        <v>17</v>
      </c>
      <c r="R43" s="75">
        <v>11.0753</v>
      </c>
      <c r="S43" s="73">
        <f>SUM(H43,J43)</f>
        <v>1.355256</v>
      </c>
      <c r="T43" s="88">
        <f>SUM(L43,N43)</f>
        <v>83.392600000000002</v>
      </c>
      <c r="U43" s="91">
        <v>0</v>
      </c>
      <c r="V43" s="92">
        <v>1</v>
      </c>
      <c r="W43" s="65">
        <v>0</v>
      </c>
      <c r="X43" s="81">
        <v>4</v>
      </c>
      <c r="Y43" s="98">
        <v>7</v>
      </c>
      <c r="Z43" s="53"/>
      <c r="AA43" s="50"/>
    </row>
    <row r="44" spans="1:27" ht="14.25" customHeight="1" x14ac:dyDescent="0.2">
      <c r="A44" s="112"/>
      <c r="B44" s="113">
        <v>5</v>
      </c>
      <c r="C44" s="110" t="s">
        <v>90</v>
      </c>
      <c r="D44" s="111">
        <v>444</v>
      </c>
      <c r="E44" s="39">
        <v>48.4</v>
      </c>
      <c r="F44" s="100">
        <v>1169.71</v>
      </c>
      <c r="G44" s="69">
        <v>1</v>
      </c>
      <c r="H44" s="38">
        <v>3.7214</v>
      </c>
      <c r="I44" s="69">
        <v>0</v>
      </c>
      <c r="J44" s="67">
        <v>0</v>
      </c>
      <c r="K44" s="72">
        <v>8</v>
      </c>
      <c r="L44" s="73">
        <v>18.384799999999998</v>
      </c>
      <c r="M44" s="81">
        <v>18</v>
      </c>
      <c r="N44" s="73">
        <v>54.576799999999999</v>
      </c>
      <c r="O44" s="69">
        <v>14</v>
      </c>
      <c r="P44" s="72">
        <f t="shared" ref="P44:P46" si="0">SUM(G44,I44)</f>
        <v>1</v>
      </c>
      <c r="Q44" s="72">
        <f t="shared" ref="Q44:Q46" si="1">SUM(K44,M44)</f>
        <v>26</v>
      </c>
      <c r="R44" s="75">
        <v>6.8540299999999998</v>
      </c>
      <c r="S44" s="73">
        <f t="shared" ref="S44:S46" si="2">SUM(H44,J44)</f>
        <v>3.7214</v>
      </c>
      <c r="T44" s="88">
        <f t="shared" ref="T44:T46" si="3">SUM(L44,N44)</f>
        <v>72.961600000000004</v>
      </c>
      <c r="U44" s="91">
        <v>0</v>
      </c>
      <c r="V44" s="92">
        <v>0</v>
      </c>
      <c r="W44" s="91">
        <v>0</v>
      </c>
      <c r="X44" s="81">
        <v>8</v>
      </c>
      <c r="Y44" s="98">
        <v>1</v>
      </c>
      <c r="Z44" s="53"/>
      <c r="AA44" s="50"/>
    </row>
    <row r="45" spans="1:27" ht="14.25" customHeight="1" x14ac:dyDescent="0.2">
      <c r="A45" s="112"/>
      <c r="B45" s="113">
        <v>6</v>
      </c>
      <c r="C45" s="110" t="s">
        <v>90</v>
      </c>
      <c r="D45" s="111">
        <v>446</v>
      </c>
      <c r="E45" s="39">
        <v>46.6</v>
      </c>
      <c r="F45" s="100">
        <v>1523.69</v>
      </c>
      <c r="G45" s="69">
        <v>3</v>
      </c>
      <c r="H45" s="38">
        <v>12.8194</v>
      </c>
      <c r="I45" s="69">
        <v>3</v>
      </c>
      <c r="J45" s="67">
        <v>7.3316999999999997</v>
      </c>
      <c r="K45" s="72">
        <v>15</v>
      </c>
      <c r="L45" s="73">
        <v>31.6707</v>
      </c>
      <c r="M45" s="81">
        <v>11</v>
      </c>
      <c r="N45" s="73">
        <v>22.8949</v>
      </c>
      <c r="O45" s="69">
        <v>22</v>
      </c>
      <c r="P45" s="72">
        <f t="shared" si="0"/>
        <v>6</v>
      </c>
      <c r="Q45" s="72">
        <f t="shared" si="1"/>
        <v>26</v>
      </c>
      <c r="R45" s="75">
        <v>14.607900000000001</v>
      </c>
      <c r="S45" s="73">
        <f t="shared" si="2"/>
        <v>20.1511</v>
      </c>
      <c r="T45" s="88">
        <f t="shared" si="3"/>
        <v>54.565600000000003</v>
      </c>
      <c r="U45" s="91">
        <v>0</v>
      </c>
      <c r="V45" s="92">
        <v>0</v>
      </c>
      <c r="W45" s="91">
        <v>0</v>
      </c>
      <c r="X45" s="81">
        <v>4</v>
      </c>
      <c r="Y45" s="98">
        <v>1</v>
      </c>
      <c r="Z45" s="53"/>
      <c r="AA45" s="50"/>
    </row>
    <row r="46" spans="1:27" ht="14.25" customHeight="1" x14ac:dyDescent="0.2">
      <c r="A46" s="112"/>
      <c r="B46" s="113">
        <v>7</v>
      </c>
      <c r="C46" s="110" t="s">
        <v>90</v>
      </c>
      <c r="D46" s="114">
        <v>447</v>
      </c>
      <c r="E46" s="39">
        <v>50.4</v>
      </c>
      <c r="F46" s="100">
        <v>1593.06</v>
      </c>
      <c r="G46" s="69">
        <v>2</v>
      </c>
      <c r="H46" s="38">
        <v>7.4983300000000002</v>
      </c>
      <c r="I46" s="69">
        <v>1</v>
      </c>
      <c r="J46" s="67">
        <v>4.3101500000000001</v>
      </c>
      <c r="K46" s="72">
        <v>11</v>
      </c>
      <c r="L46" s="73">
        <v>34.392400000000002</v>
      </c>
      <c r="M46" s="81">
        <v>9</v>
      </c>
      <c r="N46" s="73">
        <v>31.8263</v>
      </c>
      <c r="O46" s="69">
        <v>20</v>
      </c>
      <c r="P46" s="72">
        <f t="shared" si="0"/>
        <v>3</v>
      </c>
      <c r="Q46" s="72">
        <f t="shared" si="1"/>
        <v>20</v>
      </c>
      <c r="R46" s="75">
        <v>15.9742</v>
      </c>
      <c r="S46" s="73">
        <f t="shared" si="2"/>
        <v>11.808479999999999</v>
      </c>
      <c r="T46" s="88">
        <f t="shared" si="3"/>
        <v>66.218699999999998</v>
      </c>
      <c r="U46" s="91">
        <v>0</v>
      </c>
      <c r="V46" s="92">
        <v>0</v>
      </c>
      <c r="W46" s="91">
        <v>0</v>
      </c>
      <c r="X46" s="81">
        <v>6</v>
      </c>
      <c r="Y46" s="98">
        <v>0</v>
      </c>
      <c r="Z46" s="53"/>
      <c r="AA46" s="50"/>
    </row>
    <row r="47" spans="1:27" ht="14.25" customHeight="1" x14ac:dyDescent="0.2">
      <c r="A47" s="112"/>
      <c r="B47" s="113">
        <v>8</v>
      </c>
      <c r="C47" s="110" t="s">
        <v>90</v>
      </c>
      <c r="D47" s="114">
        <v>452</v>
      </c>
      <c r="E47" s="39">
        <v>52</v>
      </c>
      <c r="F47" s="100">
        <v>1303.06</v>
      </c>
      <c r="G47" s="69">
        <v>4</v>
      </c>
      <c r="H47" s="38">
        <v>2.47723</v>
      </c>
      <c r="I47" s="69">
        <v>2</v>
      </c>
      <c r="J47" s="67">
        <v>3.1770700000000001</v>
      </c>
      <c r="K47" s="72">
        <v>4</v>
      </c>
      <c r="L47" s="73">
        <v>13.230399999999999</v>
      </c>
      <c r="M47" s="81">
        <v>10</v>
      </c>
      <c r="N47" s="73">
        <v>61.664099999999998</v>
      </c>
      <c r="O47" s="69">
        <v>22</v>
      </c>
      <c r="P47" s="72">
        <f t="shared" ref="P47" si="4">SUM(G47,I47)</f>
        <v>6</v>
      </c>
      <c r="Q47" s="72">
        <f t="shared" ref="Q47" si="5">SUM(K47,M47)</f>
        <v>14</v>
      </c>
      <c r="R47" s="75">
        <v>16.809999999999999</v>
      </c>
      <c r="S47" s="73">
        <f t="shared" ref="S47" si="6">SUM(H47,J47)</f>
        <v>5.6543000000000001</v>
      </c>
      <c r="T47" s="88">
        <f t="shared" ref="T47" si="7">SUM(L47,N47)</f>
        <v>74.894499999999994</v>
      </c>
      <c r="U47" s="91">
        <v>0</v>
      </c>
      <c r="V47" s="92">
        <v>0</v>
      </c>
      <c r="W47" s="65">
        <v>0</v>
      </c>
      <c r="X47" s="81">
        <v>12</v>
      </c>
      <c r="Y47" s="98">
        <v>1</v>
      </c>
      <c r="Z47" s="53"/>
      <c r="AA47" s="50"/>
    </row>
    <row r="48" spans="1:27" ht="14.25" customHeight="1" x14ac:dyDescent="0.2">
      <c r="A48" s="112"/>
      <c r="B48" s="113">
        <v>9</v>
      </c>
      <c r="C48" s="115"/>
      <c r="D48" s="116"/>
      <c r="E48" s="39"/>
      <c r="F48" s="61"/>
      <c r="G48" s="69"/>
      <c r="H48" s="38"/>
      <c r="I48" s="69"/>
      <c r="J48" s="67"/>
      <c r="K48" s="72"/>
      <c r="L48" s="73"/>
      <c r="M48" s="81"/>
      <c r="N48" s="73"/>
      <c r="O48" s="69"/>
      <c r="P48" s="72"/>
      <c r="Q48" s="72"/>
      <c r="R48" s="75"/>
      <c r="S48" s="73"/>
      <c r="T48" s="88"/>
      <c r="U48" s="91"/>
      <c r="V48" s="92"/>
      <c r="W48" s="65"/>
      <c r="X48" s="81"/>
      <c r="Y48" s="98"/>
      <c r="Z48" s="53"/>
      <c r="AA48" s="50"/>
    </row>
    <row r="49" spans="1:27" ht="14.25" customHeight="1" x14ac:dyDescent="0.2">
      <c r="A49" s="112"/>
      <c r="B49" s="169">
        <v>10</v>
      </c>
      <c r="C49" s="170"/>
      <c r="D49" s="171"/>
      <c r="E49" s="39"/>
      <c r="F49" s="61"/>
      <c r="G49" s="69"/>
      <c r="H49" s="38"/>
      <c r="I49" s="70"/>
      <c r="J49" s="71"/>
      <c r="K49" s="72"/>
      <c r="L49" s="73"/>
      <c r="M49" s="81"/>
      <c r="N49" s="73"/>
      <c r="O49" s="69"/>
      <c r="P49" s="72"/>
      <c r="Q49" s="72"/>
      <c r="R49" s="89"/>
      <c r="S49" s="84"/>
      <c r="T49" s="90"/>
      <c r="U49" s="91"/>
      <c r="V49" s="92"/>
      <c r="W49" s="65"/>
      <c r="X49" s="81"/>
      <c r="Y49" s="98"/>
      <c r="Z49" s="53"/>
      <c r="AA49" s="50"/>
    </row>
    <row r="50" spans="1:27" ht="14.25" customHeight="1" x14ac:dyDescent="0.2">
      <c r="A50" s="117"/>
      <c r="B50" s="118"/>
      <c r="C50" s="118"/>
      <c r="D50" s="109" t="s">
        <v>24</v>
      </c>
      <c r="E50" s="48">
        <f t="shared" ref="E50" si="8">AVERAGE(E40:E49)</f>
        <v>49.787499999999994</v>
      </c>
      <c r="F50" s="35">
        <f t="shared" ref="F50:T50" si="9">AVERAGE(F40:F49)</f>
        <v>1325.5524999999998</v>
      </c>
      <c r="G50" s="30">
        <f t="shared" si="9"/>
        <v>2</v>
      </c>
      <c r="H50" s="32">
        <f t="shared" si="9"/>
        <v>5.4293525000000002</v>
      </c>
      <c r="I50" s="30">
        <f t="shared" si="9"/>
        <v>2.375</v>
      </c>
      <c r="J50" s="32">
        <f t="shared" si="9"/>
        <v>4.094924625</v>
      </c>
      <c r="K50" s="30">
        <f t="shared" si="9"/>
        <v>8.125</v>
      </c>
      <c r="L50" s="32">
        <f t="shared" si="9"/>
        <v>23.221226250000001</v>
      </c>
      <c r="M50" s="30">
        <f t="shared" si="9"/>
        <v>9.375</v>
      </c>
      <c r="N50" s="32">
        <f t="shared" si="9"/>
        <v>49.122437500000004</v>
      </c>
      <c r="O50" s="30">
        <f t="shared" si="9"/>
        <v>19</v>
      </c>
      <c r="P50" s="35">
        <f t="shared" si="9"/>
        <v>4.375</v>
      </c>
      <c r="Q50" s="35">
        <f t="shared" si="9"/>
        <v>17.5</v>
      </c>
      <c r="R50" s="30">
        <f t="shared" si="9"/>
        <v>12.210115</v>
      </c>
      <c r="S50" s="35">
        <f t="shared" si="9"/>
        <v>9.5242771250000011</v>
      </c>
      <c r="T50" s="35">
        <f t="shared" si="9"/>
        <v>72.343663750000005</v>
      </c>
      <c r="U50" s="30">
        <f>SUM(U40:U49)</f>
        <v>0</v>
      </c>
      <c r="V50" s="48">
        <f>SUM(V40:V49)</f>
        <v>1</v>
      </c>
      <c r="W50" s="32">
        <f>SUM(W40:W49)</f>
        <v>0</v>
      </c>
      <c r="X50" s="30">
        <f t="shared" ref="X50:Y50" si="10">AVERAGE(X40:X49)</f>
        <v>8.125</v>
      </c>
      <c r="Y50" s="32">
        <f t="shared" si="10"/>
        <v>2.25</v>
      </c>
      <c r="Z50" s="53"/>
      <c r="AA50" s="50"/>
    </row>
    <row r="51" spans="1:27" ht="14.25" customHeight="1" x14ac:dyDescent="0.2">
      <c r="A51" s="117"/>
      <c r="B51" s="118"/>
      <c r="C51" s="118"/>
      <c r="D51" s="109" t="s">
        <v>25</v>
      </c>
      <c r="E51" s="49">
        <f t="shared" ref="E51" si="11">STDEV(E40:E49)/SQRT(COUNT(E40:E49))</f>
        <v>0.79021640345269639</v>
      </c>
      <c r="F51" s="36">
        <f t="shared" ref="F51:W51" si="12">STDEV(F40:F49)/SQRT(COUNT(F40:F49))</f>
        <v>77.100769491945172</v>
      </c>
      <c r="G51" s="31">
        <f t="shared" si="12"/>
        <v>0.42257712736425823</v>
      </c>
      <c r="H51" s="33">
        <f t="shared" si="12"/>
        <v>1.4029177919451481</v>
      </c>
      <c r="I51" s="31">
        <f t="shared" si="12"/>
        <v>0.7303986191506272</v>
      </c>
      <c r="J51" s="33">
        <f t="shared" si="12"/>
        <v>1.5385720018479674</v>
      </c>
      <c r="K51" s="31">
        <f t="shared" si="12"/>
        <v>1.5633926021864846</v>
      </c>
      <c r="L51" s="33">
        <f t="shared" si="12"/>
        <v>4.0513018357343809</v>
      </c>
      <c r="M51" s="31">
        <f t="shared" si="12"/>
        <v>1.463087488839953</v>
      </c>
      <c r="N51" s="33">
        <f t="shared" si="12"/>
        <v>5.867655410320495</v>
      </c>
      <c r="O51" s="31">
        <f t="shared" si="12"/>
        <v>1.3627702877384937</v>
      </c>
      <c r="P51" s="36">
        <f t="shared" si="12"/>
        <v>0.99888330506764245</v>
      </c>
      <c r="Q51" s="36">
        <f t="shared" si="12"/>
        <v>2.1297216451250818</v>
      </c>
      <c r="R51" s="31">
        <f t="shared" si="12"/>
        <v>1.2621190609249189</v>
      </c>
      <c r="S51" s="36">
        <f t="shared" si="12"/>
        <v>2.4211255797186659</v>
      </c>
      <c r="T51" s="36">
        <f t="shared" si="12"/>
        <v>3.5806976262155001</v>
      </c>
      <c r="U51" s="31">
        <f t="shared" si="12"/>
        <v>0</v>
      </c>
      <c r="V51" s="31">
        <f t="shared" si="12"/>
        <v>0.125</v>
      </c>
      <c r="W51" s="49">
        <f t="shared" si="12"/>
        <v>0</v>
      </c>
      <c r="X51" s="31">
        <f t="shared" ref="X51:Y51" si="13">STDEV(X40:X49)/SQRT(COUNT(X40:X49))</f>
        <v>1.394344444020712</v>
      </c>
      <c r="Y51" s="33">
        <f t="shared" si="13"/>
        <v>0.86085505665671069</v>
      </c>
      <c r="Z51" s="53"/>
      <c r="AA51" s="50"/>
    </row>
    <row r="52" spans="1:27" ht="14.25" customHeight="1" x14ac:dyDescent="0.2">
      <c r="A52" s="119" t="s">
        <v>26</v>
      </c>
      <c r="B52" s="120">
        <v>1</v>
      </c>
      <c r="C52" s="121" t="s">
        <v>90</v>
      </c>
      <c r="D52" s="183">
        <v>405</v>
      </c>
      <c r="E52" s="39"/>
      <c r="F52" s="100"/>
      <c r="G52" s="68"/>
      <c r="H52" s="66"/>
      <c r="I52" s="68"/>
      <c r="J52" s="66"/>
      <c r="K52" s="72"/>
      <c r="L52" s="73"/>
      <c r="M52" s="81"/>
      <c r="N52" s="73"/>
      <c r="O52" s="69"/>
      <c r="P52" s="85"/>
      <c r="Q52" s="85"/>
      <c r="R52" s="74"/>
      <c r="S52" s="83"/>
      <c r="T52" s="87"/>
      <c r="U52" s="69"/>
      <c r="V52" s="93"/>
      <c r="W52" s="65"/>
      <c r="X52" s="81"/>
      <c r="Y52" s="98"/>
      <c r="Z52" s="53"/>
      <c r="AA52" s="50"/>
    </row>
    <row r="53" spans="1:27" ht="14.25" customHeight="1" x14ac:dyDescent="0.2">
      <c r="A53" s="187" t="s">
        <v>92</v>
      </c>
      <c r="B53" s="123">
        <v>2</v>
      </c>
      <c r="C53" s="124" t="s">
        <v>90</v>
      </c>
      <c r="D53" s="125">
        <v>406</v>
      </c>
      <c r="E53" s="39">
        <v>47</v>
      </c>
      <c r="F53" s="100">
        <v>1154.06</v>
      </c>
      <c r="G53" s="69">
        <v>2</v>
      </c>
      <c r="H53" s="67">
        <v>3.3103799999999999</v>
      </c>
      <c r="I53" s="69">
        <v>5</v>
      </c>
      <c r="J53" s="67">
        <v>0.88869100000000001</v>
      </c>
      <c r="K53" s="72">
        <v>2</v>
      </c>
      <c r="L53" s="73">
        <v>6.8540299999999998</v>
      </c>
      <c r="M53" s="81">
        <v>13</v>
      </c>
      <c r="N53" s="73">
        <v>62.064</v>
      </c>
      <c r="O53" s="69">
        <v>21</v>
      </c>
      <c r="P53" s="72">
        <f>SUM(G53,I53)</f>
        <v>7</v>
      </c>
      <c r="Q53" s="72">
        <f>SUM(K53,M53)</f>
        <v>15</v>
      </c>
      <c r="R53" s="75">
        <v>21.517399999999999</v>
      </c>
      <c r="S53" s="73">
        <f>SUM(H53,J53)</f>
        <v>4.199071</v>
      </c>
      <c r="T53" s="88">
        <f>SUM(L53,N53)</f>
        <v>68.918030000000002</v>
      </c>
      <c r="U53" s="69">
        <v>0</v>
      </c>
      <c r="V53" s="92">
        <v>1</v>
      </c>
      <c r="W53" s="65">
        <v>0</v>
      </c>
      <c r="X53" s="81">
        <v>11</v>
      </c>
      <c r="Y53" s="98">
        <v>2</v>
      </c>
      <c r="Z53" s="53"/>
      <c r="AA53" s="50"/>
    </row>
    <row r="54" spans="1:27" ht="14.25" customHeight="1" x14ac:dyDescent="0.2">
      <c r="A54" s="187"/>
      <c r="B54" s="123">
        <v>3</v>
      </c>
      <c r="C54" s="124" t="s">
        <v>90</v>
      </c>
      <c r="D54" s="125">
        <v>407</v>
      </c>
      <c r="E54" s="39">
        <v>52.7</v>
      </c>
      <c r="F54" s="100">
        <v>1870.73</v>
      </c>
      <c r="G54" s="69">
        <v>1</v>
      </c>
      <c r="H54" s="67">
        <v>5.5543200000000001E-2</v>
      </c>
      <c r="I54" s="69">
        <v>3</v>
      </c>
      <c r="J54" s="67">
        <v>1.45523</v>
      </c>
      <c r="K54" s="72">
        <v>13</v>
      </c>
      <c r="L54" s="73">
        <v>44.4679</v>
      </c>
      <c r="M54" s="81">
        <v>12</v>
      </c>
      <c r="N54" s="73">
        <v>32.226199999999999</v>
      </c>
      <c r="O54" s="69">
        <v>29</v>
      </c>
      <c r="P54" s="72">
        <f>SUM(G54,I54)</f>
        <v>4</v>
      </c>
      <c r="Q54" s="72">
        <f>SUM(K54,M54)</f>
        <v>25</v>
      </c>
      <c r="R54" s="75">
        <v>16.440799999999999</v>
      </c>
      <c r="S54" s="73">
        <f>SUM(H54,J54)</f>
        <v>1.5107732</v>
      </c>
      <c r="T54" s="88">
        <f>SUM(L54,N54)</f>
        <v>76.694099999999992</v>
      </c>
      <c r="U54" s="69">
        <v>0</v>
      </c>
      <c r="V54" s="92">
        <v>0</v>
      </c>
      <c r="W54" s="65">
        <v>0</v>
      </c>
      <c r="X54" s="81">
        <v>3</v>
      </c>
      <c r="Y54" s="98">
        <v>3</v>
      </c>
      <c r="Z54" s="53"/>
      <c r="AA54" s="50"/>
    </row>
    <row r="55" spans="1:27" ht="14.25" customHeight="1" x14ac:dyDescent="0.2">
      <c r="A55" s="122"/>
      <c r="B55" s="123">
        <v>4</v>
      </c>
      <c r="C55" s="124" t="s">
        <v>90</v>
      </c>
      <c r="D55" s="184">
        <v>408</v>
      </c>
      <c r="E55" s="39"/>
      <c r="F55" s="100"/>
      <c r="G55" s="69"/>
      <c r="H55" s="67"/>
      <c r="I55" s="69"/>
      <c r="J55" s="67"/>
      <c r="K55" s="72"/>
      <c r="L55" s="73"/>
      <c r="M55" s="81"/>
      <c r="N55" s="73"/>
      <c r="O55" s="69"/>
      <c r="P55" s="72"/>
      <c r="Q55" s="72"/>
      <c r="R55" s="75"/>
      <c r="S55" s="73"/>
      <c r="T55" s="88"/>
      <c r="U55" s="69"/>
      <c r="V55" s="92"/>
      <c r="W55" s="65"/>
      <c r="X55" s="81"/>
      <c r="Y55" s="98"/>
      <c r="Z55" s="53"/>
      <c r="AA55" s="50"/>
    </row>
    <row r="56" spans="1:27" ht="14.25" customHeight="1" x14ac:dyDescent="0.2">
      <c r="A56" s="122"/>
      <c r="B56" s="123">
        <v>5</v>
      </c>
      <c r="C56" s="124" t="s">
        <v>90</v>
      </c>
      <c r="D56" s="125">
        <v>445</v>
      </c>
      <c r="E56" s="39">
        <v>36.4</v>
      </c>
      <c r="F56" s="100">
        <v>2151.0500000000002</v>
      </c>
      <c r="G56" s="69">
        <v>8</v>
      </c>
      <c r="H56" s="67">
        <v>14.430099999999999</v>
      </c>
      <c r="I56" s="69">
        <v>4</v>
      </c>
      <c r="J56" s="67">
        <v>12.4861</v>
      </c>
      <c r="K56" s="72">
        <v>13</v>
      </c>
      <c r="L56" s="73">
        <v>22.794899999999998</v>
      </c>
      <c r="M56" s="81">
        <v>14</v>
      </c>
      <c r="N56" s="73">
        <v>32.715000000000003</v>
      </c>
      <c r="O56" s="69">
        <v>35</v>
      </c>
      <c r="P56" s="72">
        <f>SUM(G56,I56)</f>
        <v>12</v>
      </c>
      <c r="Q56" s="72">
        <f>SUM(K56,M56)</f>
        <v>27</v>
      </c>
      <c r="R56" s="75">
        <v>13.9191</v>
      </c>
      <c r="S56" s="73">
        <f t="shared" ref="S56:S59" si="14">SUM(H56,J56)</f>
        <v>26.9162</v>
      </c>
      <c r="T56" s="88">
        <f t="shared" ref="T56:T59" si="15">SUM(L56,N56)</f>
        <v>55.509900000000002</v>
      </c>
      <c r="U56" s="69">
        <v>0</v>
      </c>
      <c r="V56" s="92">
        <v>1</v>
      </c>
      <c r="W56" s="65">
        <v>0</v>
      </c>
      <c r="X56" s="81">
        <v>5</v>
      </c>
      <c r="Y56" s="98">
        <v>8.3665800000000008</v>
      </c>
      <c r="Z56" s="53"/>
      <c r="AA56" s="50"/>
    </row>
    <row r="57" spans="1:27" ht="14.25" customHeight="1" x14ac:dyDescent="0.2">
      <c r="A57" s="122"/>
      <c r="B57" s="123">
        <v>6</v>
      </c>
      <c r="C57" s="124" t="s">
        <v>90</v>
      </c>
      <c r="D57" s="125">
        <v>448</v>
      </c>
      <c r="E57" s="41">
        <v>45.8</v>
      </c>
      <c r="F57" s="101">
        <v>1407.7</v>
      </c>
      <c r="G57" s="78">
        <v>0</v>
      </c>
      <c r="H57" s="103">
        <v>0</v>
      </c>
      <c r="I57" s="78">
        <v>0</v>
      </c>
      <c r="J57" s="103">
        <v>0</v>
      </c>
      <c r="K57" s="72">
        <v>4</v>
      </c>
      <c r="L57" s="73">
        <v>15.541</v>
      </c>
      <c r="M57" s="81">
        <v>8</v>
      </c>
      <c r="N57" s="73">
        <v>69.317899999999995</v>
      </c>
      <c r="O57" s="78">
        <v>18</v>
      </c>
      <c r="P57" s="72">
        <f t="shared" ref="P57:P59" si="16">SUM(G57,I57)</f>
        <v>0</v>
      </c>
      <c r="Q57" s="72">
        <f t="shared" ref="Q57:Q59" si="17">SUM(K57,M57)</f>
        <v>12</v>
      </c>
      <c r="R57" s="76">
        <v>11.553000000000001</v>
      </c>
      <c r="S57" s="73">
        <f t="shared" si="14"/>
        <v>0</v>
      </c>
      <c r="T57" s="88">
        <f t="shared" si="15"/>
        <v>84.858899999999991</v>
      </c>
      <c r="U57" s="78">
        <v>1</v>
      </c>
      <c r="V57" s="94">
        <v>0</v>
      </c>
      <c r="W57" s="95">
        <v>0</v>
      </c>
      <c r="X57" s="81">
        <v>17</v>
      </c>
      <c r="Y57" s="98">
        <v>67.032700000000006</v>
      </c>
      <c r="Z57" s="53"/>
      <c r="AA57" s="50"/>
    </row>
    <row r="58" spans="1:27" ht="14.25" customHeight="1" x14ac:dyDescent="0.2">
      <c r="A58" s="122"/>
      <c r="B58" s="123">
        <v>7</v>
      </c>
      <c r="C58" s="124" t="s">
        <v>90</v>
      </c>
      <c r="D58" s="126">
        <v>449</v>
      </c>
      <c r="E58" s="41">
        <v>44.8</v>
      </c>
      <c r="F58" s="101">
        <v>1393.61</v>
      </c>
      <c r="G58" s="78">
        <v>1</v>
      </c>
      <c r="H58" s="103">
        <v>0.67762699999999998</v>
      </c>
      <c r="I58" s="78">
        <v>5</v>
      </c>
      <c r="J58" s="103">
        <v>2.2661600000000002</v>
      </c>
      <c r="K58" s="72">
        <v>5</v>
      </c>
      <c r="L58" s="73">
        <v>12.1195</v>
      </c>
      <c r="M58" s="81">
        <v>9</v>
      </c>
      <c r="N58" s="73">
        <v>70.206599999999995</v>
      </c>
      <c r="O58" s="78">
        <v>18</v>
      </c>
      <c r="P58" s="72">
        <f t="shared" si="16"/>
        <v>6</v>
      </c>
      <c r="Q58" s="72">
        <f t="shared" si="17"/>
        <v>14</v>
      </c>
      <c r="R58" s="76">
        <v>12.375</v>
      </c>
      <c r="S58" s="73">
        <f t="shared" si="14"/>
        <v>2.9437870000000004</v>
      </c>
      <c r="T58" s="88">
        <f t="shared" si="15"/>
        <v>82.326099999999997</v>
      </c>
      <c r="U58" s="78">
        <v>0</v>
      </c>
      <c r="V58" s="94">
        <v>0</v>
      </c>
      <c r="W58" s="95">
        <v>0</v>
      </c>
      <c r="X58" s="81">
        <v>19</v>
      </c>
      <c r="Y58" s="98">
        <v>72.665899999999993</v>
      </c>
      <c r="Z58" s="53"/>
      <c r="AA58" s="50"/>
    </row>
    <row r="59" spans="1:27" ht="14.25" customHeight="1" x14ac:dyDescent="0.2">
      <c r="A59" s="122"/>
      <c r="B59" s="123">
        <v>8</v>
      </c>
      <c r="C59" s="124" t="s">
        <v>90</v>
      </c>
      <c r="D59" s="126">
        <v>451</v>
      </c>
      <c r="E59" s="41">
        <v>45.7</v>
      </c>
      <c r="F59" s="101">
        <v>1064.25</v>
      </c>
      <c r="G59" s="78">
        <v>0</v>
      </c>
      <c r="H59" s="103">
        <v>0</v>
      </c>
      <c r="I59" s="78">
        <v>1</v>
      </c>
      <c r="J59" s="103">
        <v>1.1664099999999999</v>
      </c>
      <c r="K59" s="72">
        <v>2</v>
      </c>
      <c r="L59" s="73">
        <v>5.9986699999999997</v>
      </c>
      <c r="M59" s="81">
        <v>10</v>
      </c>
      <c r="N59" s="73">
        <v>75.783199999999994</v>
      </c>
      <c r="O59" s="78">
        <v>12</v>
      </c>
      <c r="P59" s="72">
        <f t="shared" si="16"/>
        <v>1</v>
      </c>
      <c r="Q59" s="72">
        <f t="shared" si="17"/>
        <v>12</v>
      </c>
      <c r="R59" s="76">
        <v>15.307700000000001</v>
      </c>
      <c r="S59" s="73">
        <f t="shared" si="14"/>
        <v>1.1664099999999999</v>
      </c>
      <c r="T59" s="88">
        <f t="shared" si="15"/>
        <v>81.781869999999998</v>
      </c>
      <c r="U59" s="78"/>
      <c r="V59" s="94"/>
      <c r="W59" s="95"/>
      <c r="X59" s="81"/>
      <c r="Y59" s="98"/>
      <c r="Z59" s="53"/>
      <c r="AA59" s="50"/>
    </row>
    <row r="60" spans="1:27" ht="14.25" customHeight="1" x14ac:dyDescent="0.2">
      <c r="A60" s="122"/>
      <c r="B60" s="123">
        <v>9</v>
      </c>
      <c r="C60" s="127"/>
      <c r="D60" s="128"/>
      <c r="E60" s="41"/>
      <c r="F60" s="101"/>
      <c r="G60" s="78"/>
      <c r="H60" s="103"/>
      <c r="I60" s="78"/>
      <c r="J60" s="103"/>
      <c r="K60" s="72"/>
      <c r="L60" s="73"/>
      <c r="M60" s="81"/>
      <c r="N60" s="73"/>
      <c r="O60" s="78"/>
      <c r="P60" s="72"/>
      <c r="Q60" s="72"/>
      <c r="R60" s="76"/>
      <c r="S60" s="73"/>
      <c r="T60" s="73"/>
      <c r="U60" s="78"/>
      <c r="V60" s="94"/>
      <c r="W60" s="95"/>
      <c r="X60" s="81"/>
      <c r="Y60" s="98"/>
      <c r="Z60" s="53"/>
      <c r="AA60" s="50"/>
    </row>
    <row r="61" spans="1:27" ht="14.25" customHeight="1" x14ac:dyDescent="0.2">
      <c r="A61" s="122"/>
      <c r="B61" s="172">
        <v>10</v>
      </c>
      <c r="C61" s="173"/>
      <c r="D61" s="174"/>
      <c r="E61" s="43"/>
      <c r="F61" s="102"/>
      <c r="G61" s="79"/>
      <c r="H61" s="104"/>
      <c r="I61" s="78"/>
      <c r="J61" s="103"/>
      <c r="K61" s="72"/>
      <c r="L61" s="73"/>
      <c r="M61" s="82"/>
      <c r="N61" s="84"/>
      <c r="O61" s="79"/>
      <c r="P61" s="86"/>
      <c r="Q61" s="86"/>
      <c r="R61" s="77"/>
      <c r="S61" s="84"/>
      <c r="T61" s="84"/>
      <c r="U61" s="78"/>
      <c r="V61" s="96"/>
      <c r="W61" s="95"/>
      <c r="X61" s="82"/>
      <c r="Y61" s="99"/>
      <c r="Z61" s="53"/>
      <c r="AA61" s="50"/>
    </row>
    <row r="62" spans="1:27" ht="14.25" customHeight="1" x14ac:dyDescent="0.2">
      <c r="A62" s="129"/>
      <c r="B62" s="130"/>
      <c r="C62" s="130"/>
      <c r="D62" s="131" t="s">
        <v>24</v>
      </c>
      <c r="E62" s="48">
        <f>AVERAGE(E52:E61)</f>
        <v>45.4</v>
      </c>
      <c r="F62" s="35">
        <f>AVERAGE(F52:F61)</f>
        <v>1506.8999999999999</v>
      </c>
      <c r="G62" s="30">
        <f>AVERAGE(G52:G61)</f>
        <v>2</v>
      </c>
      <c r="H62" s="32">
        <f>AVERAGE(H52:H61)</f>
        <v>3.0789417000000001</v>
      </c>
      <c r="I62" s="30">
        <f t="shared" ref="I62:T62" si="18">AVERAGE(I52:I61)</f>
        <v>3</v>
      </c>
      <c r="J62" s="32">
        <f t="shared" si="18"/>
        <v>3.0437651666666667</v>
      </c>
      <c r="K62" s="30">
        <f t="shared" si="18"/>
        <v>6.5</v>
      </c>
      <c r="L62" s="32">
        <f t="shared" si="18"/>
        <v>17.962666666666667</v>
      </c>
      <c r="M62" s="30">
        <f t="shared" si="18"/>
        <v>11</v>
      </c>
      <c r="N62" s="32">
        <f t="shared" si="18"/>
        <v>57.052150000000005</v>
      </c>
      <c r="O62" s="30">
        <f t="shared" si="18"/>
        <v>22.166666666666668</v>
      </c>
      <c r="P62" s="35">
        <f t="shared" si="18"/>
        <v>5</v>
      </c>
      <c r="Q62" s="32">
        <f t="shared" si="18"/>
        <v>17.5</v>
      </c>
      <c r="R62" s="30">
        <f t="shared" si="18"/>
        <v>15.185499999999999</v>
      </c>
      <c r="S62" s="35">
        <f t="shared" si="18"/>
        <v>6.1227068666666673</v>
      </c>
      <c r="T62" s="32">
        <f t="shared" si="18"/>
        <v>75.014816666666661</v>
      </c>
      <c r="U62" s="30">
        <f>SUM(U52:U61)</f>
        <v>1</v>
      </c>
      <c r="V62" s="48">
        <f>SUM(V52:V61)</f>
        <v>2</v>
      </c>
      <c r="W62" s="32">
        <f>SUM(W52:W61)</f>
        <v>0</v>
      </c>
      <c r="X62" s="30">
        <f t="shared" ref="X62:Y62" si="19">AVERAGE(X52:X61)</f>
        <v>11</v>
      </c>
      <c r="Y62" s="32">
        <f t="shared" si="19"/>
        <v>30.613036000000001</v>
      </c>
      <c r="Z62" s="53"/>
      <c r="AA62" s="50"/>
    </row>
    <row r="63" spans="1:27" ht="14.25" customHeight="1" x14ac:dyDescent="0.2">
      <c r="A63" s="132"/>
      <c r="B63" s="133"/>
      <c r="C63" s="133"/>
      <c r="D63" s="134" t="s">
        <v>25</v>
      </c>
      <c r="E63" s="49">
        <f>STDEV(E52:E61)/SQRT(COUNT(E52:E61))</f>
        <v>2.1405606742159944</v>
      </c>
      <c r="F63" s="36">
        <f>STDEV(F52:F61)/SQRT(COUNT(F52:F61))</f>
        <v>172.27998951319557</v>
      </c>
      <c r="G63" s="31">
        <f>STDEV(G52:G61)/SQRT(COUNT(G52:G61))</f>
        <v>1.2382783747337807</v>
      </c>
      <c r="H63" s="33">
        <f>STDEV(H52:H61)/SQRT(COUNT(H52:H61))</f>
        <v>2.3293015634205454</v>
      </c>
      <c r="I63" s="31">
        <f t="shared" ref="I63:W63" si="20">STDEV(I52:I61)/SQRT(COUNT(I52:I61))</f>
        <v>0.85634883857767541</v>
      </c>
      <c r="J63" s="33">
        <f t="shared" si="20"/>
        <v>1.912407857050032</v>
      </c>
      <c r="K63" s="31">
        <f t="shared" si="20"/>
        <v>2.109502310972899</v>
      </c>
      <c r="L63" s="33">
        <f t="shared" si="20"/>
        <v>5.8663559501423999</v>
      </c>
      <c r="M63" s="31">
        <f t="shared" si="20"/>
        <v>0.966091783079296</v>
      </c>
      <c r="N63" s="33">
        <f t="shared" si="20"/>
        <v>7.9751357687816116</v>
      </c>
      <c r="O63" s="31">
        <f t="shared" si="20"/>
        <v>3.4197140881138663</v>
      </c>
      <c r="P63" s="36">
        <f t="shared" si="20"/>
        <v>1.7888543819998317</v>
      </c>
      <c r="Q63" s="33">
        <f t="shared" si="20"/>
        <v>2.7416540019970914</v>
      </c>
      <c r="R63" s="31">
        <f t="shared" si="20"/>
        <v>1.4649391796248719</v>
      </c>
      <c r="S63" s="36">
        <f t="shared" si="20"/>
        <v>4.2011808391752004</v>
      </c>
      <c r="T63" s="33">
        <f t="shared" si="20"/>
        <v>4.5335285220827384</v>
      </c>
      <c r="U63" s="31">
        <f t="shared" si="20"/>
        <v>0.19999999999999998</v>
      </c>
      <c r="V63" s="31">
        <f t="shared" si="20"/>
        <v>0.24494897427831777</v>
      </c>
      <c r="W63" s="49">
        <f t="shared" si="20"/>
        <v>0</v>
      </c>
      <c r="X63" s="31">
        <f>STDEV(X52:X61)/SQRT(COUNT(X52:X61))</f>
        <v>3.1622776601683791</v>
      </c>
      <c r="Y63" s="33">
        <f t="shared" ref="Y63" si="21">STDEV(Y52:Y61)/SQRT(COUNT(Y52:Y61))</f>
        <v>16.079374501686811</v>
      </c>
      <c r="Z63" s="53"/>
      <c r="AA63" s="50"/>
    </row>
    <row r="64" spans="1:27" ht="14.25" customHeight="1" x14ac:dyDescent="0.2">
      <c r="A64" s="135" t="s">
        <v>60</v>
      </c>
      <c r="B64" s="136">
        <v>1</v>
      </c>
      <c r="C64" s="137"/>
      <c r="D64" s="138"/>
      <c r="E64" s="39"/>
      <c r="F64" s="100"/>
      <c r="G64" s="68"/>
      <c r="H64" s="66"/>
      <c r="I64" s="68"/>
      <c r="J64" s="66"/>
      <c r="K64" s="72"/>
      <c r="L64" s="73"/>
      <c r="M64" s="81"/>
      <c r="N64" s="73"/>
      <c r="O64" s="69"/>
      <c r="P64" s="85"/>
      <c r="Q64" s="85"/>
      <c r="R64" s="74"/>
      <c r="S64" s="83"/>
      <c r="T64" s="87"/>
      <c r="U64" s="91"/>
      <c r="V64" s="92"/>
      <c r="W64" s="91"/>
      <c r="X64" s="81"/>
      <c r="Y64" s="98"/>
      <c r="Z64" s="53"/>
      <c r="AA64" s="50"/>
    </row>
    <row r="65" spans="1:27" ht="14.25" customHeight="1" x14ac:dyDescent="0.2">
      <c r="A65" s="188"/>
      <c r="B65" s="139">
        <v>2</v>
      </c>
      <c r="C65" s="137"/>
      <c r="D65" s="140"/>
      <c r="E65" s="39"/>
      <c r="F65" s="100"/>
      <c r="G65" s="69"/>
      <c r="H65" s="67"/>
      <c r="I65" s="69"/>
      <c r="J65" s="67"/>
      <c r="K65" s="72"/>
      <c r="L65" s="73"/>
      <c r="M65" s="81"/>
      <c r="N65" s="73"/>
      <c r="O65" s="69"/>
      <c r="P65" s="72"/>
      <c r="Q65" s="72"/>
      <c r="R65" s="75"/>
      <c r="S65" s="73"/>
      <c r="T65" s="88"/>
      <c r="U65" s="91"/>
      <c r="V65" s="92"/>
      <c r="W65" s="91"/>
      <c r="X65" s="81"/>
      <c r="Y65" s="98"/>
      <c r="Z65" s="53"/>
      <c r="AA65" s="50"/>
    </row>
    <row r="66" spans="1:27" ht="14.25" customHeight="1" x14ac:dyDescent="0.2">
      <c r="A66" s="188"/>
      <c r="B66" s="141">
        <v>3</v>
      </c>
      <c r="C66" s="137"/>
      <c r="D66" s="140"/>
      <c r="E66" s="39"/>
      <c r="F66" s="100"/>
      <c r="G66" s="69"/>
      <c r="H66" s="67"/>
      <c r="I66" s="69"/>
      <c r="J66" s="67"/>
      <c r="K66" s="72"/>
      <c r="L66" s="73"/>
      <c r="M66" s="81"/>
      <c r="N66" s="73"/>
      <c r="O66" s="69"/>
      <c r="P66" s="72"/>
      <c r="Q66" s="72"/>
      <c r="R66" s="75"/>
      <c r="S66" s="73"/>
      <c r="T66" s="88"/>
      <c r="U66" s="91"/>
      <c r="V66" s="92"/>
      <c r="W66" s="91"/>
      <c r="X66" s="81"/>
      <c r="Y66" s="98"/>
      <c r="Z66" s="53"/>
      <c r="AA66" s="50"/>
    </row>
    <row r="67" spans="1:27" ht="14.25" customHeight="1" x14ac:dyDescent="0.2">
      <c r="A67" s="142"/>
      <c r="B67" s="141">
        <v>4</v>
      </c>
      <c r="C67" s="137"/>
      <c r="D67" s="140"/>
      <c r="E67" s="41"/>
      <c r="F67" s="101"/>
      <c r="G67" s="78"/>
      <c r="H67" s="103"/>
      <c r="I67" s="78"/>
      <c r="J67" s="103"/>
      <c r="K67" s="72"/>
      <c r="L67" s="73"/>
      <c r="M67" s="81"/>
      <c r="N67" s="73"/>
      <c r="O67" s="78"/>
      <c r="P67" s="72"/>
      <c r="Q67" s="72"/>
      <c r="R67" s="75"/>
      <c r="S67" s="73"/>
      <c r="T67" s="88"/>
      <c r="U67" s="91"/>
      <c r="V67" s="92"/>
      <c r="W67" s="65"/>
      <c r="X67" s="81"/>
      <c r="Y67" s="98"/>
      <c r="Z67" s="53"/>
      <c r="AA67" s="50"/>
    </row>
    <row r="68" spans="1:27" ht="14.25" customHeight="1" x14ac:dyDescent="0.2">
      <c r="A68" s="142"/>
      <c r="B68" s="141">
        <v>5</v>
      </c>
      <c r="C68" s="137"/>
      <c r="D68" s="140"/>
      <c r="E68" s="41"/>
      <c r="F68" s="101"/>
      <c r="G68" s="78"/>
      <c r="H68" s="103"/>
      <c r="I68" s="78"/>
      <c r="J68" s="103"/>
      <c r="K68" s="72"/>
      <c r="L68" s="73"/>
      <c r="M68" s="81"/>
      <c r="N68" s="73"/>
      <c r="O68" s="78"/>
      <c r="P68" s="72"/>
      <c r="Q68" s="72"/>
      <c r="R68" s="75"/>
      <c r="S68" s="73"/>
      <c r="T68" s="88"/>
      <c r="U68" s="69"/>
      <c r="V68" s="94"/>
      <c r="W68" s="95"/>
      <c r="X68" s="81"/>
      <c r="Y68" s="98"/>
      <c r="Z68" s="53"/>
      <c r="AA68" s="50"/>
    </row>
    <row r="69" spans="1:27" ht="14.25" customHeight="1" x14ac:dyDescent="0.2">
      <c r="A69" s="142"/>
      <c r="B69" s="141">
        <v>6</v>
      </c>
      <c r="C69" s="137"/>
      <c r="D69" s="140"/>
      <c r="E69" s="41"/>
      <c r="F69" s="101"/>
      <c r="G69" s="78"/>
      <c r="H69" s="103"/>
      <c r="I69" s="78"/>
      <c r="J69" s="103"/>
      <c r="K69" s="72"/>
      <c r="L69" s="73"/>
      <c r="M69" s="81"/>
      <c r="N69" s="73"/>
      <c r="O69" s="78"/>
      <c r="P69" s="72"/>
      <c r="Q69" s="72"/>
      <c r="R69" s="75"/>
      <c r="S69" s="73"/>
      <c r="T69" s="88"/>
      <c r="U69" s="78"/>
      <c r="V69" s="94"/>
      <c r="W69" s="95"/>
      <c r="X69" s="81"/>
      <c r="Y69" s="98"/>
      <c r="Z69" s="53"/>
      <c r="AA69" s="50"/>
    </row>
    <row r="70" spans="1:27" ht="14.25" customHeight="1" x14ac:dyDescent="0.2">
      <c r="A70" s="142"/>
      <c r="B70" s="141">
        <v>7</v>
      </c>
      <c r="C70" s="137"/>
      <c r="D70" s="143"/>
      <c r="E70" s="41"/>
      <c r="F70" s="101"/>
      <c r="G70" s="78"/>
      <c r="H70" s="103"/>
      <c r="I70" s="78"/>
      <c r="J70" s="103"/>
      <c r="K70" s="72"/>
      <c r="L70" s="73"/>
      <c r="M70" s="81"/>
      <c r="N70" s="73"/>
      <c r="O70" s="78"/>
      <c r="P70" s="72"/>
      <c r="Q70" s="72"/>
      <c r="R70" s="75"/>
      <c r="S70" s="73"/>
      <c r="T70" s="88"/>
      <c r="U70" s="78"/>
      <c r="V70" s="94"/>
      <c r="W70" s="95"/>
      <c r="X70" s="81"/>
      <c r="Y70" s="98"/>
      <c r="Z70" s="53"/>
      <c r="AA70" s="50"/>
    </row>
    <row r="71" spans="1:27" ht="14.25" customHeight="1" x14ac:dyDescent="0.2">
      <c r="A71" s="142"/>
      <c r="B71" s="141">
        <v>8</v>
      </c>
      <c r="C71" s="137"/>
      <c r="D71" s="143"/>
      <c r="E71" s="41"/>
      <c r="F71" s="101"/>
      <c r="G71" s="78"/>
      <c r="H71" s="103"/>
      <c r="I71" s="78"/>
      <c r="J71" s="103"/>
      <c r="K71" s="72"/>
      <c r="L71" s="73"/>
      <c r="M71" s="81"/>
      <c r="N71" s="73"/>
      <c r="O71" s="78"/>
      <c r="P71" s="72"/>
      <c r="Q71" s="72"/>
      <c r="R71" s="75"/>
      <c r="S71" s="73"/>
      <c r="T71" s="88"/>
      <c r="U71" s="78"/>
      <c r="V71" s="94"/>
      <c r="W71" s="95"/>
      <c r="X71" s="81"/>
      <c r="Y71" s="98"/>
      <c r="Z71" s="53"/>
      <c r="AA71" s="50"/>
    </row>
    <row r="72" spans="1:27" ht="14.25" customHeight="1" x14ac:dyDescent="0.2">
      <c r="A72" s="142"/>
      <c r="B72" s="141">
        <v>9</v>
      </c>
      <c r="C72" s="144"/>
      <c r="D72" s="145"/>
      <c r="E72" s="41"/>
      <c r="F72" s="101"/>
      <c r="G72" s="78"/>
      <c r="H72" s="103"/>
      <c r="I72" s="78"/>
      <c r="J72" s="103"/>
      <c r="K72" s="72"/>
      <c r="L72" s="73"/>
      <c r="M72" s="81"/>
      <c r="N72" s="73"/>
      <c r="O72" s="78"/>
      <c r="P72" s="72"/>
      <c r="Q72" s="72"/>
      <c r="R72" s="76"/>
      <c r="S72" s="73"/>
      <c r="T72" s="73"/>
      <c r="U72" s="78"/>
      <c r="V72" s="94"/>
      <c r="W72" s="95"/>
      <c r="X72" s="81"/>
      <c r="Y72" s="98"/>
      <c r="Z72" s="53"/>
      <c r="AA72" s="50"/>
    </row>
    <row r="73" spans="1:27" ht="14.25" customHeight="1" x14ac:dyDescent="0.2">
      <c r="A73" s="142"/>
      <c r="B73" s="175">
        <v>10</v>
      </c>
      <c r="C73" s="176"/>
      <c r="D73" s="177"/>
      <c r="E73" s="43"/>
      <c r="F73" s="102"/>
      <c r="G73" s="79"/>
      <c r="H73" s="104"/>
      <c r="I73" s="78"/>
      <c r="J73" s="103"/>
      <c r="K73" s="72"/>
      <c r="L73" s="73"/>
      <c r="M73" s="82"/>
      <c r="N73" s="84"/>
      <c r="O73" s="79"/>
      <c r="P73" s="86"/>
      <c r="Q73" s="86"/>
      <c r="R73" s="77"/>
      <c r="S73" s="84"/>
      <c r="T73" s="84"/>
      <c r="U73" s="78"/>
      <c r="V73" s="94"/>
      <c r="W73" s="95"/>
      <c r="X73" s="82"/>
      <c r="Y73" s="99"/>
      <c r="Z73" s="53"/>
      <c r="AA73" s="50"/>
    </row>
    <row r="74" spans="1:27" ht="14.25" customHeight="1" x14ac:dyDescent="0.2">
      <c r="A74" s="146"/>
      <c r="B74" s="147"/>
      <c r="C74" s="147"/>
      <c r="D74" s="148" t="s">
        <v>24</v>
      </c>
      <c r="E74" s="48" t="e">
        <f>AVERAGE(E64:E73)</f>
        <v>#DIV/0!</v>
      </c>
      <c r="F74" s="35" t="e">
        <f>AVERAGE(F64:F73)</f>
        <v>#DIV/0!</v>
      </c>
      <c r="G74" s="30" t="e">
        <f>AVERAGE(G64:G73)</f>
        <v>#DIV/0!</v>
      </c>
      <c r="H74" s="32" t="e">
        <f>AVERAGE(H64:H73)</f>
        <v>#DIV/0!</v>
      </c>
      <c r="I74" s="30" t="e">
        <f t="shared" ref="I74" si="22">AVERAGE(I64:I73)</f>
        <v>#DIV/0!</v>
      </c>
      <c r="J74" s="32" t="e">
        <f t="shared" ref="J74" si="23">AVERAGE(J64:J73)</f>
        <v>#DIV/0!</v>
      </c>
      <c r="K74" s="30" t="e">
        <f t="shared" ref="K74" si="24">AVERAGE(K64:K73)</f>
        <v>#DIV/0!</v>
      </c>
      <c r="L74" s="32" t="e">
        <f t="shared" ref="L74" si="25">AVERAGE(L64:L73)</f>
        <v>#DIV/0!</v>
      </c>
      <c r="M74" s="30" t="e">
        <f t="shared" ref="M74" si="26">AVERAGE(M64:M73)</f>
        <v>#DIV/0!</v>
      </c>
      <c r="N74" s="32" t="e">
        <f t="shared" ref="N74" si="27">AVERAGE(N64:N73)</f>
        <v>#DIV/0!</v>
      </c>
      <c r="O74" s="30" t="e">
        <f t="shared" ref="O74:T74" si="28">AVERAGE(O64:O73)</f>
        <v>#DIV/0!</v>
      </c>
      <c r="P74" s="35" t="e">
        <f t="shared" si="28"/>
        <v>#DIV/0!</v>
      </c>
      <c r="Q74" s="32" t="e">
        <f t="shared" si="28"/>
        <v>#DIV/0!</v>
      </c>
      <c r="R74" s="30" t="e">
        <f t="shared" si="28"/>
        <v>#DIV/0!</v>
      </c>
      <c r="S74" s="35" t="e">
        <f t="shared" si="28"/>
        <v>#DIV/0!</v>
      </c>
      <c r="T74" s="32" t="e">
        <f t="shared" si="28"/>
        <v>#DIV/0!</v>
      </c>
      <c r="U74" s="30">
        <f>SUM(U64:U73)</f>
        <v>0</v>
      </c>
      <c r="V74" s="48">
        <f>SUM(V64:V73)</f>
        <v>0</v>
      </c>
      <c r="W74" s="32">
        <f>SUM(W64:W73)</f>
        <v>0</v>
      </c>
      <c r="X74" s="30" t="e">
        <f t="shared" ref="X74:Y74" si="29">AVERAGE(X64:X73)</f>
        <v>#DIV/0!</v>
      </c>
      <c r="Y74" s="32" t="e">
        <f t="shared" si="29"/>
        <v>#DIV/0!</v>
      </c>
      <c r="Z74" s="53"/>
      <c r="AA74" s="50"/>
    </row>
    <row r="75" spans="1:27" ht="14.25" customHeight="1" x14ac:dyDescent="0.2">
      <c r="A75" s="149"/>
      <c r="B75" s="150"/>
      <c r="C75" s="150"/>
      <c r="D75" s="151" t="s">
        <v>25</v>
      </c>
      <c r="E75" s="49" t="e">
        <f>STDEV(E64:E73)/SQRT(COUNT(E64:E73))</f>
        <v>#DIV/0!</v>
      </c>
      <c r="F75" s="36" t="e">
        <f>STDEV(F64:F73)/SQRT(COUNT(F64:F73))</f>
        <v>#DIV/0!</v>
      </c>
      <c r="G75" s="31" t="e">
        <f>STDEV(G64:G73)/SQRT(COUNT(G64:G73))</f>
        <v>#DIV/0!</v>
      </c>
      <c r="H75" s="33" t="e">
        <f>STDEV(H64:H73)/SQRT(COUNT(H64:H73))</f>
        <v>#DIV/0!</v>
      </c>
      <c r="I75" s="31" t="e">
        <f t="shared" ref="I75:W75" si="30">STDEV(I64:I73)/SQRT(COUNT(I64:I73))</f>
        <v>#DIV/0!</v>
      </c>
      <c r="J75" s="33" t="e">
        <f t="shared" si="30"/>
        <v>#DIV/0!</v>
      </c>
      <c r="K75" s="31" t="e">
        <f t="shared" si="30"/>
        <v>#DIV/0!</v>
      </c>
      <c r="L75" s="33" t="e">
        <f t="shared" si="30"/>
        <v>#DIV/0!</v>
      </c>
      <c r="M75" s="31" t="e">
        <f t="shared" si="30"/>
        <v>#DIV/0!</v>
      </c>
      <c r="N75" s="33" t="e">
        <f t="shared" si="30"/>
        <v>#DIV/0!</v>
      </c>
      <c r="O75" s="31" t="e">
        <f t="shared" si="30"/>
        <v>#DIV/0!</v>
      </c>
      <c r="P75" s="36" t="e">
        <f t="shared" si="30"/>
        <v>#DIV/0!</v>
      </c>
      <c r="Q75" s="33" t="e">
        <f t="shared" si="30"/>
        <v>#DIV/0!</v>
      </c>
      <c r="R75" s="31" t="e">
        <f t="shared" si="30"/>
        <v>#DIV/0!</v>
      </c>
      <c r="S75" s="36" t="e">
        <f t="shared" si="30"/>
        <v>#DIV/0!</v>
      </c>
      <c r="T75" s="33" t="e">
        <f t="shared" si="30"/>
        <v>#DIV/0!</v>
      </c>
      <c r="U75" s="31" t="e">
        <f t="shared" si="30"/>
        <v>#DIV/0!</v>
      </c>
      <c r="V75" s="31" t="e">
        <f t="shared" si="30"/>
        <v>#DIV/0!</v>
      </c>
      <c r="W75" s="49" t="e">
        <f t="shared" si="30"/>
        <v>#DIV/0!</v>
      </c>
      <c r="X75" s="31" t="e">
        <f t="shared" ref="X75:Y75" si="31">STDEV(X64:X73)/SQRT(COUNT(X64:X73))</f>
        <v>#DIV/0!</v>
      </c>
      <c r="Y75" s="33" t="e">
        <f t="shared" si="31"/>
        <v>#DIV/0!</v>
      </c>
      <c r="Z75" s="53"/>
      <c r="AA75" s="50"/>
    </row>
    <row r="76" spans="1:27" ht="14.25" customHeight="1" x14ac:dyDescent="0.2">
      <c r="A76" s="152" t="s">
        <v>64</v>
      </c>
      <c r="B76" s="153">
        <v>1</v>
      </c>
      <c r="C76" s="154"/>
      <c r="D76" s="155"/>
      <c r="E76" s="39"/>
      <c r="F76" s="100"/>
      <c r="G76" s="68"/>
      <c r="H76" s="66"/>
      <c r="I76" s="68"/>
      <c r="J76" s="66"/>
      <c r="K76" s="72"/>
      <c r="L76" s="73"/>
      <c r="M76" s="81"/>
      <c r="N76" s="73"/>
      <c r="O76" s="69"/>
      <c r="P76" s="85"/>
      <c r="Q76" s="85"/>
      <c r="R76" s="74"/>
      <c r="S76" s="83"/>
      <c r="T76" s="87"/>
      <c r="U76" s="91"/>
      <c r="V76" s="92"/>
      <c r="W76" s="91"/>
      <c r="X76" s="81"/>
      <c r="Y76" s="98"/>
      <c r="Z76" s="53"/>
      <c r="AA76" s="50"/>
    </row>
    <row r="77" spans="1:27" ht="14.25" customHeight="1" x14ac:dyDescent="0.2">
      <c r="A77" s="189"/>
      <c r="B77" s="156">
        <v>2</v>
      </c>
      <c r="C77" s="154"/>
      <c r="D77" s="155"/>
      <c r="E77" s="39"/>
      <c r="F77" s="100"/>
      <c r="G77" s="69"/>
      <c r="H77" s="67"/>
      <c r="I77" s="69"/>
      <c r="J77" s="67"/>
      <c r="K77" s="72"/>
      <c r="L77" s="73"/>
      <c r="M77" s="81"/>
      <c r="N77" s="73"/>
      <c r="O77" s="69"/>
      <c r="P77" s="72"/>
      <c r="Q77" s="72"/>
      <c r="R77" s="75"/>
      <c r="S77" s="73"/>
      <c r="T77" s="88"/>
      <c r="U77" s="91"/>
      <c r="V77" s="92"/>
      <c r="W77" s="91"/>
      <c r="X77" s="81"/>
      <c r="Y77" s="98"/>
      <c r="Z77" s="53"/>
      <c r="AA77" s="50"/>
    </row>
    <row r="78" spans="1:27" ht="14.25" customHeight="1" x14ac:dyDescent="0.2">
      <c r="A78" s="189"/>
      <c r="B78" s="157">
        <v>3</v>
      </c>
      <c r="C78" s="154"/>
      <c r="D78" s="158"/>
      <c r="E78" s="39"/>
      <c r="F78" s="100"/>
      <c r="G78" s="69"/>
      <c r="H78" s="67"/>
      <c r="I78" s="69"/>
      <c r="J78" s="67"/>
      <c r="K78" s="72"/>
      <c r="L78" s="73"/>
      <c r="M78" s="81"/>
      <c r="N78" s="73"/>
      <c r="O78" s="69"/>
      <c r="P78" s="72"/>
      <c r="Q78" s="72"/>
      <c r="R78" s="75"/>
      <c r="S78" s="73"/>
      <c r="T78" s="88"/>
      <c r="U78" s="91"/>
      <c r="V78" s="92"/>
      <c r="W78" s="91"/>
      <c r="X78" s="81"/>
      <c r="Y78" s="98"/>
      <c r="Z78" s="53"/>
      <c r="AA78" s="50"/>
    </row>
    <row r="79" spans="1:27" ht="14.25" customHeight="1" x14ac:dyDescent="0.2">
      <c r="A79" s="159"/>
      <c r="B79" s="157">
        <v>4</v>
      </c>
      <c r="C79" s="154"/>
      <c r="D79" s="158"/>
      <c r="E79" s="39"/>
      <c r="F79" s="100"/>
      <c r="G79" s="69"/>
      <c r="H79" s="67"/>
      <c r="I79" s="69"/>
      <c r="J79" s="67"/>
      <c r="K79" s="72"/>
      <c r="L79" s="73"/>
      <c r="M79" s="81"/>
      <c r="N79" s="73"/>
      <c r="O79" s="69"/>
      <c r="P79" s="72"/>
      <c r="Q79" s="72"/>
      <c r="R79" s="75"/>
      <c r="S79" s="73"/>
      <c r="T79" s="88"/>
      <c r="U79" s="91"/>
      <c r="V79" s="92"/>
      <c r="W79" s="65"/>
      <c r="X79" s="81"/>
      <c r="Y79" s="98"/>
      <c r="Z79" s="53"/>
      <c r="AA79" s="50"/>
    </row>
    <row r="80" spans="1:27" ht="14.25" customHeight="1" x14ac:dyDescent="0.2">
      <c r="A80" s="159"/>
      <c r="B80" s="157">
        <v>5</v>
      </c>
      <c r="C80" s="154"/>
      <c r="D80" s="158"/>
      <c r="E80" s="39"/>
      <c r="F80" s="100"/>
      <c r="G80" s="69"/>
      <c r="H80" s="67"/>
      <c r="I80" s="69"/>
      <c r="J80" s="67"/>
      <c r="K80" s="72"/>
      <c r="L80" s="73"/>
      <c r="M80" s="81"/>
      <c r="N80" s="73"/>
      <c r="O80" s="69"/>
      <c r="P80" s="72"/>
      <c r="Q80" s="72"/>
      <c r="R80" s="75"/>
      <c r="S80" s="73"/>
      <c r="T80" s="88"/>
      <c r="U80" s="69"/>
      <c r="V80" s="92"/>
      <c r="W80" s="65"/>
      <c r="X80" s="81"/>
      <c r="Y80" s="98"/>
      <c r="Z80" s="53"/>
      <c r="AA80" s="50"/>
    </row>
    <row r="81" spans="1:27" ht="14.25" customHeight="1" x14ac:dyDescent="0.2">
      <c r="A81" s="159"/>
      <c r="B81" s="157">
        <v>6</v>
      </c>
      <c r="C81" s="154"/>
      <c r="D81" s="158"/>
      <c r="E81" s="39"/>
      <c r="F81" s="100"/>
      <c r="G81" s="69"/>
      <c r="H81" s="67"/>
      <c r="I81" s="69"/>
      <c r="J81" s="67"/>
      <c r="K81" s="72"/>
      <c r="L81" s="73"/>
      <c r="M81" s="81"/>
      <c r="N81" s="73"/>
      <c r="O81" s="69"/>
      <c r="P81" s="72"/>
      <c r="Q81" s="72"/>
      <c r="R81" s="75"/>
      <c r="S81" s="73"/>
      <c r="T81" s="88"/>
      <c r="U81" s="69"/>
      <c r="V81" s="92"/>
      <c r="W81" s="65"/>
      <c r="X81" s="81"/>
      <c r="Y81" s="98"/>
      <c r="Z81" s="53"/>
      <c r="AA81" s="50"/>
    </row>
    <row r="82" spans="1:27" ht="14.25" customHeight="1" x14ac:dyDescent="0.2">
      <c r="A82" s="159"/>
      <c r="B82" s="157">
        <v>7</v>
      </c>
      <c r="C82" s="154"/>
      <c r="D82" s="160"/>
      <c r="E82" s="41"/>
      <c r="F82" s="101"/>
      <c r="G82" s="78"/>
      <c r="H82" s="103"/>
      <c r="I82" s="78"/>
      <c r="J82" s="103"/>
      <c r="K82" s="72"/>
      <c r="L82" s="73"/>
      <c r="M82" s="81"/>
      <c r="N82" s="73"/>
      <c r="O82" s="78"/>
      <c r="P82" s="72"/>
      <c r="Q82" s="72"/>
      <c r="R82" s="75"/>
      <c r="S82" s="73"/>
      <c r="T82" s="88"/>
      <c r="U82" s="78"/>
      <c r="V82" s="94"/>
      <c r="W82" s="95"/>
      <c r="X82" s="81"/>
      <c r="Y82" s="98"/>
      <c r="Z82" s="53"/>
      <c r="AA82" s="50"/>
    </row>
    <row r="83" spans="1:27" ht="14.25" customHeight="1" x14ac:dyDescent="0.2">
      <c r="A83" s="159"/>
      <c r="B83" s="157">
        <v>8</v>
      </c>
      <c r="C83" s="154"/>
      <c r="D83" s="160"/>
      <c r="E83" s="41"/>
      <c r="F83" s="101"/>
      <c r="G83" s="78"/>
      <c r="H83" s="103"/>
      <c r="I83" s="78"/>
      <c r="J83" s="103"/>
      <c r="K83" s="72"/>
      <c r="L83" s="73"/>
      <c r="M83" s="81"/>
      <c r="N83" s="73"/>
      <c r="O83" s="78"/>
      <c r="P83" s="72"/>
      <c r="Q83" s="72"/>
      <c r="R83" s="75"/>
      <c r="S83" s="73"/>
      <c r="T83" s="88"/>
      <c r="U83" s="78"/>
      <c r="V83" s="94"/>
      <c r="W83" s="95"/>
      <c r="X83" s="81"/>
      <c r="Y83" s="98"/>
      <c r="Z83" s="53"/>
      <c r="AA83" s="50"/>
    </row>
    <row r="84" spans="1:27" ht="14.25" customHeight="1" x14ac:dyDescent="0.2">
      <c r="A84" s="159"/>
      <c r="B84" s="157">
        <v>9</v>
      </c>
      <c r="C84" s="161"/>
      <c r="D84" s="162"/>
      <c r="E84" s="41"/>
      <c r="F84" s="101"/>
      <c r="G84" s="78"/>
      <c r="H84" s="103"/>
      <c r="I84" s="78"/>
      <c r="J84" s="103"/>
      <c r="K84" s="60"/>
      <c r="L84" s="73"/>
      <c r="M84" s="81"/>
      <c r="N84" s="73"/>
      <c r="O84" s="78"/>
      <c r="P84" s="72"/>
      <c r="Q84" s="72"/>
      <c r="R84" s="76"/>
      <c r="S84" s="73"/>
      <c r="T84" s="73"/>
      <c r="U84" s="78"/>
      <c r="V84" s="94"/>
      <c r="W84" s="95"/>
      <c r="X84" s="81"/>
      <c r="Y84" s="98"/>
      <c r="Z84" s="53"/>
      <c r="AA84" s="50"/>
    </row>
    <row r="85" spans="1:27" ht="14.25" customHeight="1" x14ac:dyDescent="0.2">
      <c r="A85" s="159"/>
      <c r="B85" s="178">
        <v>10</v>
      </c>
      <c r="C85" s="179"/>
      <c r="D85" s="180"/>
      <c r="E85" s="43"/>
      <c r="F85" s="102"/>
      <c r="G85" s="79"/>
      <c r="H85" s="104"/>
      <c r="I85" s="40"/>
      <c r="J85" s="103"/>
      <c r="K85" s="60"/>
      <c r="L85" s="73"/>
      <c r="M85" s="82"/>
      <c r="N85" s="84"/>
      <c r="O85" s="79"/>
      <c r="P85" s="86"/>
      <c r="Q85" s="86"/>
      <c r="R85" s="77"/>
      <c r="S85" s="84"/>
      <c r="T85" s="84"/>
      <c r="U85" s="78"/>
      <c r="V85" s="94"/>
      <c r="W85" s="95"/>
      <c r="X85" s="82"/>
      <c r="Y85" s="99"/>
      <c r="Z85" s="53"/>
      <c r="AA85" s="50"/>
    </row>
    <row r="86" spans="1:27" ht="14.25" customHeight="1" x14ac:dyDescent="0.2">
      <c r="A86" s="163"/>
      <c r="B86" s="164"/>
      <c r="C86" s="164"/>
      <c r="D86" s="165" t="s">
        <v>24</v>
      </c>
      <c r="E86" s="48" t="e">
        <f>AVERAGE(E76:E85)</f>
        <v>#DIV/0!</v>
      </c>
      <c r="F86" s="35" t="e">
        <f>AVERAGE(F76:F85)</f>
        <v>#DIV/0!</v>
      </c>
      <c r="G86" s="30" t="e">
        <f>AVERAGE(G76:G85)</f>
        <v>#DIV/0!</v>
      </c>
      <c r="H86" s="32" t="e">
        <f>AVERAGE(H76:H85)</f>
        <v>#DIV/0!</v>
      </c>
      <c r="I86" s="30" t="e">
        <f t="shared" ref="I86" si="32">AVERAGE(I76:I85)</f>
        <v>#DIV/0!</v>
      </c>
      <c r="J86" s="32" t="e">
        <f t="shared" ref="J86" si="33">AVERAGE(J76:J85)</f>
        <v>#DIV/0!</v>
      </c>
      <c r="K86" s="30" t="e">
        <f t="shared" ref="K86" si="34">AVERAGE(K76:K85)</f>
        <v>#DIV/0!</v>
      </c>
      <c r="L86" s="32" t="e">
        <f t="shared" ref="L86" si="35">AVERAGE(L76:L85)</f>
        <v>#DIV/0!</v>
      </c>
      <c r="M86" s="30" t="e">
        <f t="shared" ref="M86" si="36">AVERAGE(M76:M85)</f>
        <v>#DIV/0!</v>
      </c>
      <c r="N86" s="32" t="e">
        <f t="shared" ref="N86" si="37">AVERAGE(N76:N85)</f>
        <v>#DIV/0!</v>
      </c>
      <c r="O86" s="30" t="e">
        <f t="shared" ref="O86:T86" si="38">AVERAGE(O76:O85)</f>
        <v>#DIV/0!</v>
      </c>
      <c r="P86" s="35" t="e">
        <f t="shared" si="38"/>
        <v>#DIV/0!</v>
      </c>
      <c r="Q86" s="32" t="e">
        <f t="shared" si="38"/>
        <v>#DIV/0!</v>
      </c>
      <c r="R86" s="30" t="e">
        <f t="shared" si="38"/>
        <v>#DIV/0!</v>
      </c>
      <c r="S86" s="35" t="e">
        <f t="shared" si="38"/>
        <v>#DIV/0!</v>
      </c>
      <c r="T86" s="32" t="e">
        <f t="shared" si="38"/>
        <v>#DIV/0!</v>
      </c>
      <c r="U86" s="30">
        <f>SUM(U76:U85)</f>
        <v>0</v>
      </c>
      <c r="V86" s="48">
        <f>SUM(V76:V85)</f>
        <v>0</v>
      </c>
      <c r="W86" s="32">
        <f>SUM(W76:W85)</f>
        <v>0</v>
      </c>
      <c r="X86" s="30" t="e">
        <f t="shared" ref="X86:Y86" si="39">AVERAGE(X76:X85)</f>
        <v>#DIV/0!</v>
      </c>
      <c r="Y86" s="32" t="e">
        <f t="shared" si="39"/>
        <v>#DIV/0!</v>
      </c>
      <c r="Z86" s="53"/>
      <c r="AA86" s="50"/>
    </row>
    <row r="87" spans="1:27" ht="14.25" customHeight="1" x14ac:dyDescent="0.2">
      <c r="A87" s="166"/>
      <c r="B87" s="167"/>
      <c r="C87" s="167"/>
      <c r="D87" s="168" t="s">
        <v>25</v>
      </c>
      <c r="E87" s="49" t="e">
        <f>STDEV(E76:E85)/SQRT(COUNT(E76:E85))</f>
        <v>#DIV/0!</v>
      </c>
      <c r="F87" s="36" t="e">
        <f>STDEV(F76:F85)/SQRT(COUNT(F76:F85))</f>
        <v>#DIV/0!</v>
      </c>
      <c r="G87" s="31" t="e">
        <f>STDEV(G76:G85)/SQRT(COUNT(G76:G85))</f>
        <v>#DIV/0!</v>
      </c>
      <c r="H87" s="33" t="e">
        <f>STDEV(H76:H85)/SQRT(COUNT(H76:H85))</f>
        <v>#DIV/0!</v>
      </c>
      <c r="I87" s="31" t="e">
        <f t="shared" ref="I87:W87" si="40">STDEV(I76:I85)/SQRT(COUNT(I76:I85))</f>
        <v>#DIV/0!</v>
      </c>
      <c r="J87" s="33" t="e">
        <f t="shared" si="40"/>
        <v>#DIV/0!</v>
      </c>
      <c r="K87" s="31" t="e">
        <f t="shared" si="40"/>
        <v>#DIV/0!</v>
      </c>
      <c r="L87" s="33" t="e">
        <f t="shared" si="40"/>
        <v>#DIV/0!</v>
      </c>
      <c r="M87" s="31" t="e">
        <f t="shared" si="40"/>
        <v>#DIV/0!</v>
      </c>
      <c r="N87" s="33" t="e">
        <f t="shared" si="40"/>
        <v>#DIV/0!</v>
      </c>
      <c r="O87" s="31" t="e">
        <f t="shared" si="40"/>
        <v>#DIV/0!</v>
      </c>
      <c r="P87" s="36" t="e">
        <f t="shared" si="40"/>
        <v>#DIV/0!</v>
      </c>
      <c r="Q87" s="33" t="e">
        <f t="shared" si="40"/>
        <v>#DIV/0!</v>
      </c>
      <c r="R87" s="31" t="e">
        <f t="shared" si="40"/>
        <v>#DIV/0!</v>
      </c>
      <c r="S87" s="36" t="e">
        <f t="shared" si="40"/>
        <v>#DIV/0!</v>
      </c>
      <c r="T87" s="33" t="e">
        <f t="shared" si="40"/>
        <v>#DIV/0!</v>
      </c>
      <c r="U87" s="31" t="e">
        <f t="shared" si="40"/>
        <v>#DIV/0!</v>
      </c>
      <c r="V87" s="31" t="e">
        <f t="shared" si="40"/>
        <v>#DIV/0!</v>
      </c>
      <c r="W87" s="49" t="e">
        <f t="shared" si="40"/>
        <v>#DIV/0!</v>
      </c>
      <c r="X87" s="31" t="e">
        <f t="shared" ref="X87:Y87" si="41">STDEV(X76:X85)/SQRT(COUNT(X76:X85))</f>
        <v>#DIV/0!</v>
      </c>
      <c r="Y87" s="33" t="e">
        <f t="shared" si="41"/>
        <v>#DIV/0!</v>
      </c>
      <c r="Z87" s="53"/>
      <c r="AA87" s="50"/>
    </row>
    <row r="88" spans="1:27" ht="14.25" customHeight="1" x14ac:dyDescent="0.2">
      <c r="A88" s="51"/>
      <c r="B88" s="62"/>
      <c r="C88" s="63" t="s">
        <v>27</v>
      </c>
      <c r="D88" s="63" t="s">
        <v>28</v>
      </c>
      <c r="E88" s="64">
        <f>_xlfn.T.TEST(E40:E49,E52:E61,2,2)</f>
        <v>5.3287527452002457E-2</v>
      </c>
      <c r="F88" s="64">
        <f t="shared" ref="F88:Y88" si="42">_xlfn.T.TEST(F40:F49,F52:F61,2,2)</f>
        <v>0.31365582376592555</v>
      </c>
      <c r="G88" s="64">
        <f t="shared" si="42"/>
        <v>1</v>
      </c>
      <c r="H88" s="64">
        <f t="shared" si="42"/>
        <v>0.37948703273627227</v>
      </c>
      <c r="I88" s="64">
        <f t="shared" si="42"/>
        <v>0.58802648561518422</v>
      </c>
      <c r="J88" s="64">
        <f t="shared" si="42"/>
        <v>0.6725776716647438</v>
      </c>
      <c r="K88" s="64">
        <f t="shared" si="42"/>
        <v>0.53804511741892713</v>
      </c>
      <c r="L88" s="64">
        <f t="shared" si="42"/>
        <v>0.45989860655746428</v>
      </c>
      <c r="M88" s="64">
        <f t="shared" si="42"/>
        <v>0.40815820685542692</v>
      </c>
      <c r="N88" s="64">
        <f t="shared" si="42"/>
        <v>0.42753661370217666</v>
      </c>
      <c r="O88" s="64">
        <f t="shared" si="42"/>
        <v>0.35968033507733688</v>
      </c>
      <c r="P88" s="64">
        <f t="shared" si="42"/>
        <v>0.75055574466396369</v>
      </c>
      <c r="Q88" s="64">
        <f t="shared" si="42"/>
        <v>1</v>
      </c>
      <c r="R88" s="64">
        <f t="shared" si="42"/>
        <v>0.14951041946361576</v>
      </c>
      <c r="S88" s="64">
        <f t="shared" si="42"/>
        <v>0.47062457770492561</v>
      </c>
      <c r="T88" s="64">
        <f t="shared" si="42"/>
        <v>0.64747555249262456</v>
      </c>
      <c r="U88" s="64">
        <f t="shared" si="42"/>
        <v>0.21988784312755896</v>
      </c>
      <c r="V88" s="64">
        <f t="shared" si="42"/>
        <v>0.29040567915316584</v>
      </c>
      <c r="W88" s="64" t="e">
        <f t="shared" ref="W88" si="43">_xlfn.T.TEST(W40:W49,W52:W61,2,2)</f>
        <v>#DIV/0!</v>
      </c>
      <c r="X88" s="64">
        <f t="shared" si="42"/>
        <v>0.36169168951109998</v>
      </c>
      <c r="Y88" s="64">
        <f t="shared" si="42"/>
        <v>4.3114929889340077E-2</v>
      </c>
      <c r="Z88" s="53"/>
      <c r="AA88" s="50"/>
    </row>
    <row r="89" spans="1:27" ht="14.25" customHeight="1" x14ac:dyDescent="0.2">
      <c r="A89" s="51"/>
      <c r="B89" s="62"/>
      <c r="C89" s="63"/>
      <c r="D89" s="63" t="s">
        <v>58</v>
      </c>
      <c r="E89" s="64" t="e">
        <f>_xlfn.T.TEST(E40:E49,E64:E73,2,2)</f>
        <v>#DIV/0!</v>
      </c>
      <c r="F89" s="64" t="e">
        <f t="shared" ref="F89:Y89" si="44">_xlfn.T.TEST(F40:F49,F64:F73,2,2)</f>
        <v>#DIV/0!</v>
      </c>
      <c r="G89" s="64" t="e">
        <f t="shared" si="44"/>
        <v>#DIV/0!</v>
      </c>
      <c r="H89" s="64" t="e">
        <f t="shared" si="44"/>
        <v>#DIV/0!</v>
      </c>
      <c r="I89" s="64" t="e">
        <f t="shared" si="44"/>
        <v>#DIV/0!</v>
      </c>
      <c r="J89" s="64" t="e">
        <f t="shared" si="44"/>
        <v>#DIV/0!</v>
      </c>
      <c r="K89" s="64" t="e">
        <f t="shared" si="44"/>
        <v>#DIV/0!</v>
      </c>
      <c r="L89" s="64" t="e">
        <f t="shared" si="44"/>
        <v>#DIV/0!</v>
      </c>
      <c r="M89" s="64" t="e">
        <f t="shared" si="44"/>
        <v>#DIV/0!</v>
      </c>
      <c r="N89" s="64" t="e">
        <f t="shared" si="44"/>
        <v>#DIV/0!</v>
      </c>
      <c r="O89" s="64" t="e">
        <f t="shared" si="44"/>
        <v>#DIV/0!</v>
      </c>
      <c r="P89" s="64" t="e">
        <f t="shared" si="44"/>
        <v>#DIV/0!</v>
      </c>
      <c r="Q89" s="64" t="e">
        <f t="shared" si="44"/>
        <v>#DIV/0!</v>
      </c>
      <c r="R89" s="64" t="e">
        <f t="shared" si="44"/>
        <v>#DIV/0!</v>
      </c>
      <c r="S89" s="64" t="e">
        <f t="shared" si="44"/>
        <v>#DIV/0!</v>
      </c>
      <c r="T89" s="64" t="e">
        <f t="shared" si="44"/>
        <v>#DIV/0!</v>
      </c>
      <c r="U89" s="64" t="e">
        <f t="shared" si="44"/>
        <v>#DIV/0!</v>
      </c>
      <c r="V89" s="64" t="e">
        <f t="shared" si="44"/>
        <v>#DIV/0!</v>
      </c>
      <c r="W89" s="64" t="e">
        <f t="shared" ref="W89" si="45">_xlfn.T.TEST(W40:W49,W64:W73,2,2)</f>
        <v>#DIV/0!</v>
      </c>
      <c r="X89" s="64" t="e">
        <f t="shared" si="44"/>
        <v>#DIV/0!</v>
      </c>
      <c r="Y89" s="64" t="e">
        <f t="shared" si="44"/>
        <v>#DIV/0!</v>
      </c>
      <c r="Z89" s="53"/>
      <c r="AA89" s="50"/>
    </row>
    <row r="90" spans="1:27" ht="14.25" customHeight="1" x14ac:dyDescent="0.2">
      <c r="A90" s="51"/>
      <c r="B90" s="62"/>
      <c r="C90" s="63"/>
      <c r="D90" s="63" t="s">
        <v>65</v>
      </c>
      <c r="E90" s="64" t="e">
        <f>_xlfn.T.TEST(E40:E49,E76:E85,2,2)</f>
        <v>#DIV/0!</v>
      </c>
      <c r="F90" s="64" t="e">
        <f t="shared" ref="F90:Y90" si="46">_xlfn.T.TEST(F40:F49,F76:F85,2,2)</f>
        <v>#DIV/0!</v>
      </c>
      <c r="G90" s="64" t="e">
        <f t="shared" si="46"/>
        <v>#DIV/0!</v>
      </c>
      <c r="H90" s="64" t="e">
        <f t="shared" si="46"/>
        <v>#DIV/0!</v>
      </c>
      <c r="I90" s="64" t="e">
        <f t="shared" si="46"/>
        <v>#DIV/0!</v>
      </c>
      <c r="J90" s="64" t="e">
        <f t="shared" si="46"/>
        <v>#DIV/0!</v>
      </c>
      <c r="K90" s="64" t="e">
        <f t="shared" si="46"/>
        <v>#DIV/0!</v>
      </c>
      <c r="L90" s="64" t="e">
        <f t="shared" si="46"/>
        <v>#DIV/0!</v>
      </c>
      <c r="M90" s="64" t="e">
        <f t="shared" si="46"/>
        <v>#DIV/0!</v>
      </c>
      <c r="N90" s="64" t="e">
        <f t="shared" si="46"/>
        <v>#DIV/0!</v>
      </c>
      <c r="O90" s="64" t="e">
        <f t="shared" si="46"/>
        <v>#DIV/0!</v>
      </c>
      <c r="P90" s="64" t="e">
        <f t="shared" si="46"/>
        <v>#DIV/0!</v>
      </c>
      <c r="Q90" s="64" t="e">
        <f t="shared" si="46"/>
        <v>#DIV/0!</v>
      </c>
      <c r="R90" s="64" t="e">
        <f t="shared" si="46"/>
        <v>#DIV/0!</v>
      </c>
      <c r="S90" s="64" t="e">
        <f t="shared" si="46"/>
        <v>#DIV/0!</v>
      </c>
      <c r="T90" s="64" t="e">
        <f t="shared" si="46"/>
        <v>#DIV/0!</v>
      </c>
      <c r="U90" s="64" t="e">
        <f t="shared" si="46"/>
        <v>#DIV/0!</v>
      </c>
      <c r="V90" s="64" t="e">
        <f t="shared" si="46"/>
        <v>#DIV/0!</v>
      </c>
      <c r="W90" s="64" t="e">
        <f t="shared" ref="W90" si="47">_xlfn.T.TEST(W40:W49,W76:W85,2,2)</f>
        <v>#DIV/0!</v>
      </c>
      <c r="X90" s="64" t="e">
        <f t="shared" si="46"/>
        <v>#DIV/0!</v>
      </c>
      <c r="Y90" s="64" t="e">
        <f t="shared" si="46"/>
        <v>#DIV/0!</v>
      </c>
      <c r="Z90" s="53"/>
      <c r="AA90" s="50"/>
    </row>
    <row r="91" spans="1:27" ht="14.25" customHeight="1" x14ac:dyDescent="0.2">
      <c r="A91" s="51"/>
      <c r="B91" s="62"/>
      <c r="C91" s="63"/>
      <c r="D91" s="63" t="s">
        <v>59</v>
      </c>
      <c r="E91" s="64" t="e">
        <f>_xlfn.T.TEST(E52:E61,E64:E73,2,2)</f>
        <v>#DIV/0!</v>
      </c>
      <c r="F91" s="64" t="e">
        <f t="shared" ref="F91:Y91" si="48">_xlfn.T.TEST(F52:F61,F64:F73,2,2)</f>
        <v>#DIV/0!</v>
      </c>
      <c r="G91" s="64" t="e">
        <f t="shared" si="48"/>
        <v>#DIV/0!</v>
      </c>
      <c r="H91" s="64" t="e">
        <f t="shared" si="48"/>
        <v>#DIV/0!</v>
      </c>
      <c r="I91" s="64" t="e">
        <f t="shared" si="48"/>
        <v>#DIV/0!</v>
      </c>
      <c r="J91" s="64" t="e">
        <f t="shared" si="48"/>
        <v>#DIV/0!</v>
      </c>
      <c r="K91" s="64" t="e">
        <f t="shared" si="48"/>
        <v>#DIV/0!</v>
      </c>
      <c r="L91" s="64" t="e">
        <f t="shared" si="48"/>
        <v>#DIV/0!</v>
      </c>
      <c r="M91" s="64" t="e">
        <f t="shared" si="48"/>
        <v>#DIV/0!</v>
      </c>
      <c r="N91" s="64" t="e">
        <f t="shared" si="48"/>
        <v>#DIV/0!</v>
      </c>
      <c r="O91" s="64" t="e">
        <f t="shared" si="48"/>
        <v>#DIV/0!</v>
      </c>
      <c r="P91" s="64" t="e">
        <f t="shared" si="48"/>
        <v>#DIV/0!</v>
      </c>
      <c r="Q91" s="64" t="e">
        <f t="shared" si="48"/>
        <v>#DIV/0!</v>
      </c>
      <c r="R91" s="64" t="e">
        <f t="shared" si="48"/>
        <v>#DIV/0!</v>
      </c>
      <c r="S91" s="64" t="e">
        <f t="shared" si="48"/>
        <v>#DIV/0!</v>
      </c>
      <c r="T91" s="64" t="e">
        <f t="shared" si="48"/>
        <v>#DIV/0!</v>
      </c>
      <c r="U91" s="64" t="e">
        <f t="shared" si="48"/>
        <v>#DIV/0!</v>
      </c>
      <c r="V91" s="64" t="e">
        <f t="shared" si="48"/>
        <v>#DIV/0!</v>
      </c>
      <c r="W91" s="64" t="e">
        <f t="shared" ref="W91" si="49">_xlfn.T.TEST(W52:W61,W64:W73,2,2)</f>
        <v>#DIV/0!</v>
      </c>
      <c r="X91" s="64" t="e">
        <f t="shared" si="48"/>
        <v>#DIV/0!</v>
      </c>
      <c r="Y91" s="64" t="e">
        <f t="shared" si="48"/>
        <v>#DIV/0!</v>
      </c>
      <c r="Z91" s="53"/>
      <c r="AA91" s="50"/>
    </row>
    <row r="92" spans="1:27" ht="14.25" customHeight="1" x14ac:dyDescent="0.2">
      <c r="A92" s="51"/>
      <c r="B92" s="62"/>
      <c r="C92" s="63"/>
      <c r="D92" s="63" t="s">
        <v>66</v>
      </c>
      <c r="E92" s="64" t="e">
        <f>_xlfn.T.TEST(E52:E61,E76:E85,2,2)</f>
        <v>#DIV/0!</v>
      </c>
      <c r="F92" s="64" t="e">
        <f t="shared" ref="F92:Y92" si="50">_xlfn.T.TEST(F52:F61,F76:F85,2,2)</f>
        <v>#DIV/0!</v>
      </c>
      <c r="G92" s="64" t="e">
        <f t="shared" si="50"/>
        <v>#DIV/0!</v>
      </c>
      <c r="H92" s="64" t="e">
        <f t="shared" si="50"/>
        <v>#DIV/0!</v>
      </c>
      <c r="I92" s="64" t="e">
        <f t="shared" si="50"/>
        <v>#DIV/0!</v>
      </c>
      <c r="J92" s="64" t="e">
        <f t="shared" si="50"/>
        <v>#DIV/0!</v>
      </c>
      <c r="K92" s="64" t="e">
        <f t="shared" si="50"/>
        <v>#DIV/0!</v>
      </c>
      <c r="L92" s="64" t="e">
        <f t="shared" si="50"/>
        <v>#DIV/0!</v>
      </c>
      <c r="M92" s="64" t="e">
        <f t="shared" si="50"/>
        <v>#DIV/0!</v>
      </c>
      <c r="N92" s="64" t="e">
        <f t="shared" si="50"/>
        <v>#DIV/0!</v>
      </c>
      <c r="O92" s="64" t="e">
        <f t="shared" si="50"/>
        <v>#DIV/0!</v>
      </c>
      <c r="P92" s="64" t="e">
        <f t="shared" si="50"/>
        <v>#DIV/0!</v>
      </c>
      <c r="Q92" s="64" t="e">
        <f t="shared" si="50"/>
        <v>#DIV/0!</v>
      </c>
      <c r="R92" s="64" t="e">
        <f t="shared" si="50"/>
        <v>#DIV/0!</v>
      </c>
      <c r="S92" s="64" t="e">
        <f t="shared" si="50"/>
        <v>#DIV/0!</v>
      </c>
      <c r="T92" s="64" t="e">
        <f t="shared" si="50"/>
        <v>#DIV/0!</v>
      </c>
      <c r="U92" s="64" t="e">
        <f t="shared" si="50"/>
        <v>#DIV/0!</v>
      </c>
      <c r="V92" s="64" t="e">
        <f t="shared" si="50"/>
        <v>#DIV/0!</v>
      </c>
      <c r="W92" s="64" t="e">
        <f t="shared" ref="W92" si="51">_xlfn.T.TEST(W52:W61,W76:W85,2,2)</f>
        <v>#DIV/0!</v>
      </c>
      <c r="X92" s="64" t="e">
        <f t="shared" si="50"/>
        <v>#DIV/0!</v>
      </c>
      <c r="Y92" s="64" t="e">
        <f t="shared" si="50"/>
        <v>#DIV/0!</v>
      </c>
      <c r="Z92" s="53"/>
      <c r="AA92" s="50"/>
    </row>
    <row r="93" spans="1:27" ht="14.25" customHeight="1" x14ac:dyDescent="0.2">
      <c r="A93" s="51"/>
      <c r="B93" s="62"/>
      <c r="C93" s="63"/>
      <c r="D93" s="63" t="s">
        <v>67</v>
      </c>
      <c r="E93" s="64" t="e">
        <f>_xlfn.T.TEST(E64:E73,E76:E85,2,2)</f>
        <v>#DIV/0!</v>
      </c>
      <c r="F93" s="64" t="e">
        <f t="shared" ref="F93:Y93" si="52">_xlfn.T.TEST(F64:F73,F76:F85,2,2)</f>
        <v>#DIV/0!</v>
      </c>
      <c r="G93" s="64" t="e">
        <f t="shared" si="52"/>
        <v>#DIV/0!</v>
      </c>
      <c r="H93" s="64" t="e">
        <f t="shared" si="52"/>
        <v>#DIV/0!</v>
      </c>
      <c r="I93" s="64" t="e">
        <f t="shared" si="52"/>
        <v>#DIV/0!</v>
      </c>
      <c r="J93" s="64" t="e">
        <f t="shared" si="52"/>
        <v>#DIV/0!</v>
      </c>
      <c r="K93" s="64" t="e">
        <f t="shared" si="52"/>
        <v>#DIV/0!</v>
      </c>
      <c r="L93" s="64" t="e">
        <f t="shared" si="52"/>
        <v>#DIV/0!</v>
      </c>
      <c r="M93" s="64" t="e">
        <f t="shared" si="52"/>
        <v>#DIV/0!</v>
      </c>
      <c r="N93" s="64" t="e">
        <f t="shared" si="52"/>
        <v>#DIV/0!</v>
      </c>
      <c r="O93" s="64" t="e">
        <f t="shared" si="52"/>
        <v>#DIV/0!</v>
      </c>
      <c r="P93" s="64" t="e">
        <f t="shared" si="52"/>
        <v>#DIV/0!</v>
      </c>
      <c r="Q93" s="64" t="e">
        <f t="shared" si="52"/>
        <v>#DIV/0!</v>
      </c>
      <c r="R93" s="64" t="e">
        <f t="shared" si="52"/>
        <v>#DIV/0!</v>
      </c>
      <c r="S93" s="64" t="e">
        <f t="shared" si="52"/>
        <v>#DIV/0!</v>
      </c>
      <c r="T93" s="64" t="e">
        <f t="shared" si="52"/>
        <v>#DIV/0!</v>
      </c>
      <c r="U93" s="64" t="e">
        <f t="shared" si="52"/>
        <v>#DIV/0!</v>
      </c>
      <c r="V93" s="64" t="e">
        <f t="shared" si="52"/>
        <v>#DIV/0!</v>
      </c>
      <c r="W93" s="64" t="e">
        <f t="shared" ref="W93" si="53">_xlfn.T.TEST(W64:W73,W76:W85,2,2)</f>
        <v>#DIV/0!</v>
      </c>
      <c r="X93" s="64" t="e">
        <f t="shared" si="52"/>
        <v>#DIV/0!</v>
      </c>
      <c r="Y93" s="64" t="e">
        <f t="shared" si="52"/>
        <v>#DIV/0!</v>
      </c>
      <c r="Z93" s="53"/>
      <c r="AA93" s="50"/>
    </row>
    <row r="94" spans="1:27" ht="14.25" customHeight="1" x14ac:dyDescent="0.2">
      <c r="A94" s="11"/>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52"/>
    </row>
  </sheetData>
  <sheetProtection algorithmName="SHA-512" hashValue="lWW5Ir1EzGDZUtpjlroHSKEKIqH3agCfMOFxP8rjpg9CSD9AXYnyn55zCeQ0/0OpRGD6BYd03nfNFu/eiSU3bg==" saltValue="GtmUNFGvukuWvejEq8Nbqw==" spinCount="100000" sheet="1" objects="1" scenarios="1"/>
  <mergeCells count="15">
    <mergeCell ref="O2:W2"/>
    <mergeCell ref="H2:N2"/>
    <mergeCell ref="A2:G2"/>
    <mergeCell ref="M37:N37"/>
    <mergeCell ref="O37:Q37"/>
    <mergeCell ref="R37:T37"/>
    <mergeCell ref="U37:W37"/>
    <mergeCell ref="A41:A42"/>
    <mergeCell ref="A53:A54"/>
    <mergeCell ref="A65:A66"/>
    <mergeCell ref="A77:A78"/>
    <mergeCell ref="X37:Y37"/>
    <mergeCell ref="G37:H37"/>
    <mergeCell ref="I37:J37"/>
    <mergeCell ref="K37:L37"/>
  </mergeCells>
  <phoneticPr fontId="12" type="noConversion"/>
  <conditionalFormatting sqref="E88:Y88">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A17"/>
  <sheetViews>
    <sheetView workbookViewId="0">
      <selection activeCell="X1" sqref="X1"/>
    </sheetView>
  </sheetViews>
  <sheetFormatPr defaultColWidth="9" defaultRowHeight="14.25" x14ac:dyDescent="0.2"/>
  <cols>
    <col min="1" max="16384" width="9" style="1"/>
  </cols>
  <sheetData>
    <row r="1" ht="20.100000000000001" customHeight="1" x14ac:dyDescent="0.2"/>
    <row r="17" ht="14.25" customHeight="1" x14ac:dyDescent="0.2"/>
  </sheetData>
  <sheetProtection algorithmName="SHA-512" hashValue="Ih1LBe0oXWF22X63tykgS2cz4VkHioK4vf7YrOrVh6MUdSpOHCjKbXnhkCMPymzKkQm2RByRV+GkNI8MsBklgw==" saltValue="JRJwmXyhQr5sBdJBTfuUXw==" spinCount="100000" sheet="1" objects="1" scenarios="1"/>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EPM data</vt:lpstr>
      <vt:lpstr>Procedures &amp; References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Wu, Zhe</cp:lastModifiedBy>
  <dcterms:created xsi:type="dcterms:W3CDTF">2020-09-03T16:12:34Z</dcterms:created>
  <dcterms:modified xsi:type="dcterms:W3CDTF">2025-08-26T16:19:20Z</dcterms:modified>
</cp:coreProperties>
</file>