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eph16\Documents\GitHub\ObesityParticulateTreatment\data\"/>
    </mc:Choice>
  </mc:AlternateContent>
  <bookViews>
    <workbookView xWindow="0" yWindow="0" windowWidth="28800" windowHeight="12435" activeTab="1"/>
  </bookViews>
  <sheets>
    <sheet name="Calucalations from database val" sheetId="1" r:id="rId1"/>
    <sheet name="Calculations from R values" sheetId="4" r:id="rId2"/>
  </sheets>
  <definedNames>
    <definedName name="_xlnm._FilterDatabase" localSheetId="1" hidden="1">'Calculations from R values'!$A$1:$H$1</definedName>
    <definedName name="_xlnm._FilterDatabase" localSheetId="0" hidden="1">'Calucalations from database val'!$A$1:$J$1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4" l="1"/>
  <c r="R3" i="4"/>
  <c r="R4" i="4"/>
  <c r="R5" i="4"/>
  <c r="R6" i="4"/>
  <c r="R7" i="4"/>
  <c r="R8" i="4"/>
  <c r="R9" i="4"/>
  <c r="R10" i="4"/>
  <c r="R11" i="4"/>
  <c r="R12" i="4"/>
  <c r="R13" i="4"/>
  <c r="R14" i="4"/>
  <c r="R2" i="4"/>
  <c r="N3" i="4"/>
  <c r="N4" i="4"/>
  <c r="N5" i="4"/>
  <c r="N6" i="4"/>
  <c r="N7" i="4"/>
  <c r="N8" i="4"/>
  <c r="N9" i="4"/>
  <c r="N10" i="4"/>
  <c r="N11" i="4"/>
  <c r="N12" i="4"/>
  <c r="N13" i="4"/>
  <c r="N14" i="4"/>
  <c r="N2" i="4"/>
  <c r="Q6" i="4"/>
  <c r="Q14" i="4"/>
  <c r="Q13" i="4"/>
  <c r="Q12" i="4"/>
  <c r="Q11" i="4"/>
  <c r="Q10" i="4"/>
  <c r="Q9" i="4"/>
  <c r="Q8" i="4"/>
  <c r="Q7" i="4"/>
  <c r="Q5" i="4"/>
  <c r="Q4" i="4"/>
  <c r="Q3" i="4"/>
  <c r="Q2" i="4"/>
  <c r="M14" i="4"/>
  <c r="M13" i="4"/>
  <c r="M12" i="4"/>
  <c r="M11" i="4"/>
  <c r="M10" i="4"/>
  <c r="M9" i="4"/>
  <c r="M8" i="4"/>
  <c r="M7" i="4"/>
  <c r="M6" i="4"/>
  <c r="M4" i="4"/>
  <c r="M3" i="4"/>
  <c r="M5" i="4"/>
  <c r="M2" i="4"/>
  <c r="L20" i="4"/>
  <c r="L19" i="4"/>
  <c r="L18" i="4"/>
  <c r="K19" i="4"/>
  <c r="K18" i="4"/>
  <c r="E273" i="4"/>
  <c r="L13" i="4" s="1"/>
  <c r="T13" i="4" s="1"/>
  <c r="T3" i="4"/>
  <c r="T4" i="4"/>
  <c r="T5" i="4"/>
  <c r="T6" i="4"/>
  <c r="T7" i="4"/>
  <c r="T8" i="4"/>
  <c r="T9" i="4"/>
  <c r="T10" i="4"/>
  <c r="T11" i="4"/>
  <c r="T12" i="4"/>
  <c r="T14" i="4"/>
  <c r="T2" i="4"/>
  <c r="S3" i="4"/>
  <c r="S4" i="4"/>
  <c r="S5" i="4"/>
  <c r="S6" i="4"/>
  <c r="S7" i="4"/>
  <c r="S8" i="4"/>
  <c r="S9" i="4"/>
  <c r="S10" i="4"/>
  <c r="S11" i="4"/>
  <c r="S12" i="4"/>
  <c r="S14" i="4"/>
  <c r="S2" i="4"/>
  <c r="U14" i="4"/>
  <c r="P14" i="4"/>
  <c r="O14" i="4"/>
  <c r="L14" i="4"/>
  <c r="K14" i="4"/>
  <c r="P13" i="4"/>
  <c r="O13" i="4"/>
  <c r="K13" i="4"/>
  <c r="U12" i="4"/>
  <c r="P12" i="4"/>
  <c r="L12" i="4"/>
  <c r="O12" i="4"/>
  <c r="K12" i="4"/>
  <c r="U11" i="4"/>
  <c r="P11" i="4"/>
  <c r="L11" i="4"/>
  <c r="O11" i="4"/>
  <c r="K11" i="4"/>
  <c r="U10" i="4"/>
  <c r="P10" i="4"/>
  <c r="L10" i="4"/>
  <c r="O10" i="4"/>
  <c r="K10" i="4"/>
  <c r="U9" i="4"/>
  <c r="P9" i="4"/>
  <c r="L9" i="4"/>
  <c r="O9" i="4"/>
  <c r="K9" i="4"/>
  <c r="U8" i="4"/>
  <c r="P8" i="4"/>
  <c r="L8" i="4"/>
  <c r="O8" i="4"/>
  <c r="K8" i="4"/>
  <c r="U7" i="4"/>
  <c r="P7" i="4"/>
  <c r="L7" i="4"/>
  <c r="O7" i="4"/>
  <c r="K7" i="4"/>
  <c r="U6" i="4"/>
  <c r="P6" i="4"/>
  <c r="L6" i="4"/>
  <c r="O6" i="4"/>
  <c r="K6" i="4"/>
  <c r="U5" i="4"/>
  <c r="P5" i="4"/>
  <c r="L5" i="4"/>
  <c r="O5" i="4"/>
  <c r="K5" i="4"/>
  <c r="U3" i="4"/>
  <c r="U4" i="4"/>
  <c r="P4" i="4"/>
  <c r="L4" i="4"/>
  <c r="O4" i="4"/>
  <c r="K4" i="4"/>
  <c r="L3" i="4"/>
  <c r="P3" i="4"/>
  <c r="O3" i="4"/>
  <c r="K3" i="4"/>
  <c r="P2" i="4"/>
  <c r="L2" i="4"/>
  <c r="O2" i="4"/>
  <c r="K2" i="4"/>
  <c r="S7" i="1"/>
  <c r="T5" i="1"/>
  <c r="S5" i="1"/>
  <c r="R5" i="1"/>
  <c r="Q5" i="1"/>
  <c r="Q6" i="1"/>
  <c r="S6" i="1"/>
  <c r="T4" i="1"/>
  <c r="S4" i="1"/>
  <c r="R4" i="1"/>
  <c r="Q4" i="1"/>
  <c r="U13" i="4" l="1"/>
  <c r="S13" i="4"/>
</calcChain>
</file>

<file path=xl/sharedStrings.xml><?xml version="1.0" encoding="utf-8"?>
<sst xmlns="http://schemas.openxmlformats.org/spreadsheetml/2006/main" count="976" uniqueCount="47">
  <si>
    <t>C57BL/6J</t>
  </si>
  <si>
    <t>+/+</t>
  </si>
  <si>
    <t>Body Weight</t>
  </si>
  <si>
    <t>fed</t>
  </si>
  <si>
    <t>Maternal Particulate - Saline</t>
  </si>
  <si>
    <t>Treatment group</t>
  </si>
  <si>
    <t>Weight mg</t>
  </si>
  <si>
    <t>Age d</t>
  </si>
  <si>
    <t>Mouse</t>
  </si>
  <si>
    <t>Maternal Particulate Inhalation</t>
  </si>
  <si>
    <t>34-37 d</t>
  </si>
  <si>
    <t>47-48 d</t>
  </si>
  <si>
    <t>Saline</t>
  </si>
  <si>
    <t>MPI</t>
  </si>
  <si>
    <t>Age</t>
  </si>
  <si>
    <t>Weight (g)</t>
  </si>
  <si>
    <t>68-71 d</t>
  </si>
  <si>
    <t>74-75 d</t>
  </si>
  <si>
    <t>4.9-5.3 wk</t>
  </si>
  <si>
    <t>6.7-6.9 wk</t>
  </si>
  <si>
    <t>9.7-10.1 wk</t>
  </si>
  <si>
    <t>10.6-10.7 wk</t>
  </si>
  <si>
    <t>Age (d)</t>
  </si>
  <si>
    <t>Age (wk)</t>
  </si>
  <si>
    <t>Count</t>
  </si>
  <si>
    <t>Percent differnece</t>
  </si>
  <si>
    <t>Ttest</t>
  </si>
  <si>
    <t>*can't compare as 2 wk age difference at first weighing</t>
  </si>
  <si>
    <t>MCP230</t>
  </si>
  <si>
    <t>First Cohort</t>
  </si>
  <si>
    <t>Week</t>
  </si>
  <si>
    <t>Cohort</t>
  </si>
  <si>
    <t>Treatment</t>
  </si>
  <si>
    <t>Weight g</t>
  </si>
  <si>
    <t>Age at start</t>
  </si>
  <si>
    <t>Count MPI</t>
  </si>
  <si>
    <t>Count Saline</t>
  </si>
  <si>
    <t>Weight MPI</t>
  </si>
  <si>
    <t>Weight Saline</t>
  </si>
  <si>
    <t>Difference</t>
  </si>
  <si>
    <t>MCP231</t>
  </si>
  <si>
    <t>Age at week 0 of HFD (wk)</t>
  </si>
  <si>
    <t>SE MPI</t>
  </si>
  <si>
    <t>SE Saline</t>
  </si>
  <si>
    <t>SD MPI</t>
  </si>
  <si>
    <t>% difference</t>
  </si>
  <si>
    <t>p value (Ttest)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</si>
</sst>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168" fontId="0" fillId="0" borderId="0" xfId="0" applyNumberFormat="1"/>
    <xf numFmtId="168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MCP230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'Calculations from R values'!$N$2:$N$14</c:f>
                <c:numCache>
                  <c:formatCode>General</c:formatCode>
                  <c:ptCount val="13"/>
                  <c:pt idx="0">
                    <c:v>0.41809953626166868</c:v>
                  </c:pt>
                  <c:pt idx="1">
                    <c:v>0.59952759180319104</c:v>
                  </c:pt>
                  <c:pt idx="2">
                    <c:v>0.78923310174427475</c:v>
                  </c:pt>
                  <c:pt idx="3">
                    <c:v>0.85231710322182552</c:v>
                  </c:pt>
                  <c:pt idx="4">
                    <c:v>0.96139366431123174</c:v>
                  </c:pt>
                  <c:pt idx="5">
                    <c:v>0.93888823142646272</c:v>
                  </c:pt>
                  <c:pt idx="6">
                    <c:v>1.0461357464497614</c:v>
                  </c:pt>
                  <c:pt idx="7">
                    <c:v>0.99015150355892489</c:v>
                  </c:pt>
                  <c:pt idx="8">
                    <c:v>0.95492291719163269</c:v>
                  </c:pt>
                  <c:pt idx="9">
                    <c:v>1.0132675417238584</c:v>
                  </c:pt>
                  <c:pt idx="10">
                    <c:v>1.0484909791377952</c:v>
                  </c:pt>
                  <c:pt idx="11">
                    <c:v>1.1697863052711803</c:v>
                  </c:pt>
                  <c:pt idx="12">
                    <c:v>0.64608130496987692</c:v>
                  </c:pt>
                </c:numCache>
              </c:numRef>
            </c:plus>
            <c:minus>
              <c:numRef>
                <c:f>'Calculations from R values'!$N$2:$N$14</c:f>
                <c:numCache>
                  <c:formatCode>General</c:formatCode>
                  <c:ptCount val="13"/>
                  <c:pt idx="0">
                    <c:v>0.41809953626166868</c:v>
                  </c:pt>
                  <c:pt idx="1">
                    <c:v>0.59952759180319104</c:v>
                  </c:pt>
                  <c:pt idx="2">
                    <c:v>0.78923310174427475</c:v>
                  </c:pt>
                  <c:pt idx="3">
                    <c:v>0.85231710322182552</c:v>
                  </c:pt>
                  <c:pt idx="4">
                    <c:v>0.96139366431123174</c:v>
                  </c:pt>
                  <c:pt idx="5">
                    <c:v>0.93888823142646272</c:v>
                  </c:pt>
                  <c:pt idx="6">
                    <c:v>1.0461357464497614</c:v>
                  </c:pt>
                  <c:pt idx="7">
                    <c:v>0.99015150355892489</c:v>
                  </c:pt>
                  <c:pt idx="8">
                    <c:v>0.95492291719163269</c:v>
                  </c:pt>
                  <c:pt idx="9">
                    <c:v>1.0132675417238584</c:v>
                  </c:pt>
                  <c:pt idx="10">
                    <c:v>1.0484909791377952</c:v>
                  </c:pt>
                  <c:pt idx="11">
                    <c:v>1.1697863052711803</c:v>
                  </c:pt>
                  <c:pt idx="12">
                    <c:v>0.64608130496987692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'Calculations from R values'!$J$2:$J$14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'Calculations from R values'!$L$2:$L$14</c:f>
              <c:numCache>
                <c:formatCode>0.00</c:formatCode>
                <c:ptCount val="13"/>
                <c:pt idx="0">
                  <c:v>27.524999999999999</c:v>
                </c:pt>
                <c:pt idx="1">
                  <c:v>30.389999999999997</c:v>
                </c:pt>
                <c:pt idx="2">
                  <c:v>32.9</c:v>
                </c:pt>
                <c:pt idx="3">
                  <c:v>35.9</c:v>
                </c:pt>
                <c:pt idx="4">
                  <c:v>37.15</c:v>
                </c:pt>
                <c:pt idx="5">
                  <c:v>39.28</c:v>
                </c:pt>
                <c:pt idx="6">
                  <c:v>40.78</c:v>
                </c:pt>
                <c:pt idx="7">
                  <c:v>43.32</c:v>
                </c:pt>
                <c:pt idx="8">
                  <c:v>44.290000000000006</c:v>
                </c:pt>
                <c:pt idx="9">
                  <c:v>45.76</c:v>
                </c:pt>
                <c:pt idx="10">
                  <c:v>46.4</c:v>
                </c:pt>
                <c:pt idx="11">
                  <c:v>47.220000000000006</c:v>
                </c:pt>
                <c:pt idx="12">
                  <c:v>48.400000000000006</c:v>
                </c:pt>
              </c:numCache>
            </c:numRef>
          </c:val>
          <c:smooth val="0"/>
        </c:ser>
        <c:ser>
          <c:idx val="1"/>
          <c:order val="1"/>
          <c:tx>
            <c:v>Saline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'Calculations from R values'!$R$2:$R$14</c:f>
                <c:numCache>
                  <c:formatCode>General</c:formatCode>
                  <c:ptCount val="13"/>
                  <c:pt idx="0">
                    <c:v>0.63419066706929883</c:v>
                  </c:pt>
                  <c:pt idx="1">
                    <c:v>1.1339020720274677</c:v>
                  </c:pt>
                  <c:pt idx="2">
                    <c:v>1.2964100292319807</c:v>
                  </c:pt>
                  <c:pt idx="3">
                    <c:v>1.3358611895475543</c:v>
                  </c:pt>
                  <c:pt idx="4">
                    <c:v>1.3734303156786329</c:v>
                  </c:pt>
                  <c:pt idx="5">
                    <c:v>1.380294146523197</c:v>
                  </c:pt>
                  <c:pt idx="6">
                    <c:v>1.2175795661885809</c:v>
                  </c:pt>
                  <c:pt idx="7">
                    <c:v>1.2704229055611358</c:v>
                  </c:pt>
                  <c:pt idx="8">
                    <c:v>1.1600712504508044</c:v>
                  </c:pt>
                  <c:pt idx="9">
                    <c:v>1.0932162018787663</c:v>
                  </c:pt>
                  <c:pt idx="10">
                    <c:v>1.0326764847400216</c:v>
                  </c:pt>
                  <c:pt idx="11">
                    <c:v>0.57286525743372074</c:v>
                  </c:pt>
                  <c:pt idx="12">
                    <c:v>0.57743535989768258</c:v>
                  </c:pt>
                </c:numCache>
              </c:numRef>
            </c:plus>
            <c:minus>
              <c:numRef>
                <c:f>'Calculations from R values'!$R$2:$R$14</c:f>
                <c:numCache>
                  <c:formatCode>General</c:formatCode>
                  <c:ptCount val="13"/>
                  <c:pt idx="0">
                    <c:v>0.63419066706929883</c:v>
                  </c:pt>
                  <c:pt idx="1">
                    <c:v>1.1339020720274677</c:v>
                  </c:pt>
                  <c:pt idx="2">
                    <c:v>1.2964100292319807</c:v>
                  </c:pt>
                  <c:pt idx="3">
                    <c:v>1.3358611895475543</c:v>
                  </c:pt>
                  <c:pt idx="4">
                    <c:v>1.3734303156786329</c:v>
                  </c:pt>
                  <c:pt idx="5">
                    <c:v>1.380294146523197</c:v>
                  </c:pt>
                  <c:pt idx="6">
                    <c:v>1.2175795661885809</c:v>
                  </c:pt>
                  <c:pt idx="7">
                    <c:v>1.2704229055611358</c:v>
                  </c:pt>
                  <c:pt idx="8">
                    <c:v>1.1600712504508044</c:v>
                  </c:pt>
                  <c:pt idx="9">
                    <c:v>1.0932162018787663</c:v>
                  </c:pt>
                  <c:pt idx="10">
                    <c:v>1.0326764847400216</c:v>
                  </c:pt>
                  <c:pt idx="11">
                    <c:v>0.57286525743372074</c:v>
                  </c:pt>
                  <c:pt idx="12">
                    <c:v>0.57743535989768258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'Calculations from R values'!$J$2:$J$14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'Calculations from R values'!$P$2:$P$14</c:f>
              <c:numCache>
                <c:formatCode>0.00</c:formatCode>
                <c:ptCount val="13"/>
                <c:pt idx="0">
                  <c:v>25.499999999999996</c:v>
                </c:pt>
                <c:pt idx="1">
                  <c:v>27.978571428571431</c:v>
                </c:pt>
                <c:pt idx="2">
                  <c:v>30.221428571428568</c:v>
                </c:pt>
                <c:pt idx="3">
                  <c:v>32.521428571428565</c:v>
                </c:pt>
                <c:pt idx="4">
                  <c:v>34.128571428571426</c:v>
                </c:pt>
                <c:pt idx="5">
                  <c:v>35.728571428571435</c:v>
                </c:pt>
                <c:pt idx="6">
                  <c:v>37.850000000000009</c:v>
                </c:pt>
                <c:pt idx="7">
                  <c:v>38.430769230769229</c:v>
                </c:pt>
                <c:pt idx="8">
                  <c:v>39.99285714285714</c:v>
                </c:pt>
                <c:pt idx="9">
                  <c:v>41.235714285714288</c:v>
                </c:pt>
                <c:pt idx="10">
                  <c:v>42.028571428571425</c:v>
                </c:pt>
                <c:pt idx="11">
                  <c:v>43.7</c:v>
                </c:pt>
                <c:pt idx="12">
                  <c:v>43.885714285714286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660448"/>
        <c:axId val="553662016"/>
      </c:lineChart>
      <c:catAx>
        <c:axId val="55366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of HFD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62016"/>
        <c:crosses val="autoZero"/>
        <c:auto val="1"/>
        <c:lblAlgn val="ctr"/>
        <c:lblOffset val="100"/>
        <c:noMultiLvlLbl val="0"/>
      </c:catAx>
      <c:valAx>
        <c:axId val="553662016"/>
        <c:scaling>
          <c:orientation val="minMax"/>
          <c:max val="50"/>
          <c:min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weight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6044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695325</xdr:colOff>
      <xdr:row>14</xdr:row>
      <xdr:rowOff>90487</xdr:rowOff>
    </xdr:from>
    <xdr:to>
      <xdr:col>19</xdr:col>
      <xdr:colOff>609600</xdr:colOff>
      <xdr:row>28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L16" sqref="L16"/>
    </sheetView>
  </sheetViews>
  <sheetFormatPr defaultRowHeight="15" x14ac:dyDescent="0.25"/>
  <cols>
    <col min="1" max="1" width="15.85546875" customWidth="1"/>
    <col min="7" max="7" width="19.7109375" customWidth="1"/>
    <col min="16" max="16" width="15.28515625" customWidth="1"/>
    <col min="17" max="20" width="18.28515625" customWidth="1"/>
  </cols>
  <sheetData>
    <row r="1" spans="1:21" ht="15.75" thickBot="1" x14ac:dyDescent="0.3">
      <c r="D1" t="s">
        <v>8</v>
      </c>
      <c r="F1" t="s">
        <v>7</v>
      </c>
      <c r="I1" t="s">
        <v>6</v>
      </c>
      <c r="J1" t="s">
        <v>5</v>
      </c>
      <c r="Q1" s="9" t="s">
        <v>12</v>
      </c>
      <c r="R1" s="10" t="s">
        <v>13</v>
      </c>
      <c r="S1" s="9" t="s">
        <v>12</v>
      </c>
      <c r="T1" s="10" t="s">
        <v>13</v>
      </c>
      <c r="U1" s="2"/>
    </row>
    <row r="2" spans="1:21" x14ac:dyDescent="0.25">
      <c r="A2" s="1">
        <v>41711</v>
      </c>
      <c r="B2" t="s">
        <v>0</v>
      </c>
      <c r="C2">
        <v>144008</v>
      </c>
      <c r="D2">
        <v>290</v>
      </c>
      <c r="E2" t="s">
        <v>1</v>
      </c>
      <c r="F2">
        <v>34</v>
      </c>
      <c r="G2" t="s">
        <v>2</v>
      </c>
      <c r="H2" t="s">
        <v>3</v>
      </c>
      <c r="I2">
        <v>18830</v>
      </c>
      <c r="J2" t="s">
        <v>4</v>
      </c>
      <c r="P2" s="15" t="s">
        <v>22</v>
      </c>
      <c r="Q2" s="11" t="s">
        <v>10</v>
      </c>
      <c r="R2" s="12" t="s">
        <v>11</v>
      </c>
      <c r="S2" s="11" t="s">
        <v>16</v>
      </c>
      <c r="T2" s="12" t="s">
        <v>17</v>
      </c>
      <c r="U2" s="2"/>
    </row>
    <row r="3" spans="1:21" x14ac:dyDescent="0.25">
      <c r="A3" s="1">
        <v>41711</v>
      </c>
      <c r="B3" t="s">
        <v>0</v>
      </c>
      <c r="C3">
        <v>144008</v>
      </c>
      <c r="D3">
        <v>292</v>
      </c>
      <c r="E3" t="s">
        <v>1</v>
      </c>
      <c r="F3">
        <v>34</v>
      </c>
      <c r="G3" t="s">
        <v>2</v>
      </c>
      <c r="H3" t="s">
        <v>3</v>
      </c>
      <c r="I3">
        <v>16500</v>
      </c>
      <c r="J3" t="s">
        <v>4</v>
      </c>
      <c r="P3" s="15" t="s">
        <v>23</v>
      </c>
      <c r="Q3" s="13" t="s">
        <v>18</v>
      </c>
      <c r="R3" s="14" t="s">
        <v>19</v>
      </c>
      <c r="S3" s="13" t="s">
        <v>20</v>
      </c>
      <c r="T3" s="14" t="s">
        <v>21</v>
      </c>
      <c r="U3" s="2"/>
    </row>
    <row r="4" spans="1:21" x14ac:dyDescent="0.25">
      <c r="A4" s="1">
        <v>41711</v>
      </c>
      <c r="B4" t="s">
        <v>0</v>
      </c>
      <c r="C4">
        <v>144008</v>
      </c>
      <c r="D4">
        <v>293</v>
      </c>
      <c r="E4" t="s">
        <v>1</v>
      </c>
      <c r="F4">
        <v>34</v>
      </c>
      <c r="G4" t="s">
        <v>2</v>
      </c>
      <c r="H4" t="s">
        <v>3</v>
      </c>
      <c r="I4">
        <v>18860</v>
      </c>
      <c r="J4" t="s">
        <v>4</v>
      </c>
      <c r="P4" s="15" t="s">
        <v>15</v>
      </c>
      <c r="Q4" s="13">
        <f>(AVERAGE(I2:I13))/1000</f>
        <v>19.32</v>
      </c>
      <c r="R4" s="14">
        <f>(AVERAGE(I14:I23))/1000</f>
        <v>23.077000000000002</v>
      </c>
      <c r="S4" s="13">
        <f>(AVERAGE(I24:I37)/1000)</f>
        <v>25.5</v>
      </c>
      <c r="T4" s="14">
        <f>(AVERAGE(I38:I47))/1000</f>
        <v>27.524999999999999</v>
      </c>
      <c r="U4" s="2"/>
    </row>
    <row r="5" spans="1:21" x14ac:dyDescent="0.25">
      <c r="A5" s="1">
        <v>41711</v>
      </c>
      <c r="B5" t="s">
        <v>0</v>
      </c>
      <c r="C5">
        <v>144008</v>
      </c>
      <c r="D5">
        <v>297</v>
      </c>
      <c r="E5" t="s">
        <v>1</v>
      </c>
      <c r="F5">
        <v>34</v>
      </c>
      <c r="G5" t="s">
        <v>2</v>
      </c>
      <c r="H5" t="s">
        <v>3</v>
      </c>
      <c r="I5">
        <v>19970</v>
      </c>
      <c r="J5" t="s">
        <v>4</v>
      </c>
      <c r="P5" s="15" t="s">
        <v>24</v>
      </c>
      <c r="Q5" s="13">
        <f>COUNT(I2:I13)</f>
        <v>12</v>
      </c>
      <c r="R5" s="14">
        <f>COUNT(I14:I23)</f>
        <v>10</v>
      </c>
      <c r="S5" s="13">
        <f>COUNT(I24:I37)</f>
        <v>14</v>
      </c>
      <c r="T5" s="14">
        <f>COUNT(I38:I47)</f>
        <v>10</v>
      </c>
      <c r="U5" s="2"/>
    </row>
    <row r="6" spans="1:21" ht="15.75" thickBot="1" x14ac:dyDescent="0.3">
      <c r="A6" s="1">
        <v>41711</v>
      </c>
      <c r="B6" t="s">
        <v>0</v>
      </c>
      <c r="C6">
        <v>144008</v>
      </c>
      <c r="D6">
        <v>298</v>
      </c>
      <c r="E6" t="s">
        <v>1</v>
      </c>
      <c r="F6">
        <v>34</v>
      </c>
      <c r="G6" t="s">
        <v>2</v>
      </c>
      <c r="H6" t="s">
        <v>3</v>
      </c>
      <c r="I6">
        <v>17160</v>
      </c>
      <c r="J6" t="s">
        <v>4</v>
      </c>
      <c r="P6" s="15" t="s">
        <v>25</v>
      </c>
      <c r="Q6" s="5">
        <f>((R4-Q4)/Q4)*100</f>
        <v>19.446169772256734</v>
      </c>
      <c r="R6" s="6"/>
      <c r="S6" s="3">
        <f>((T4-S4)/S4)*100</f>
        <v>7.9411764705882293</v>
      </c>
      <c r="T6" s="4"/>
      <c r="U6" s="2"/>
    </row>
    <row r="7" spans="1:21" ht="15.75" thickBot="1" x14ac:dyDescent="0.3">
      <c r="A7" s="1">
        <v>41711</v>
      </c>
      <c r="B7" t="s">
        <v>0</v>
      </c>
      <c r="C7">
        <v>143999</v>
      </c>
      <c r="D7">
        <v>291</v>
      </c>
      <c r="E7" t="s">
        <v>1</v>
      </c>
      <c r="F7">
        <v>35</v>
      </c>
      <c r="G7" t="s">
        <v>2</v>
      </c>
      <c r="H7" t="s">
        <v>3</v>
      </c>
      <c r="I7">
        <v>22120</v>
      </c>
      <c r="J7" t="s">
        <v>4</v>
      </c>
      <c r="Q7" s="16" t="s">
        <v>27</v>
      </c>
      <c r="R7" s="15" t="s">
        <v>26</v>
      </c>
      <c r="S7" s="7">
        <f>TTEST(I24:I37,I38:I47,2,3)</f>
        <v>1.445511482570227E-2</v>
      </c>
      <c r="T7" s="8"/>
      <c r="U7" s="2"/>
    </row>
    <row r="8" spans="1:21" x14ac:dyDescent="0.25">
      <c r="A8" s="1">
        <v>41711</v>
      </c>
      <c r="B8" t="s">
        <v>0</v>
      </c>
      <c r="C8">
        <v>143999</v>
      </c>
      <c r="D8">
        <v>294</v>
      </c>
      <c r="E8" t="s">
        <v>1</v>
      </c>
      <c r="F8">
        <v>35</v>
      </c>
      <c r="G8" t="s">
        <v>2</v>
      </c>
      <c r="H8" t="s">
        <v>3</v>
      </c>
      <c r="I8">
        <v>21740</v>
      </c>
      <c r="J8" t="s">
        <v>4</v>
      </c>
    </row>
    <row r="9" spans="1:21" x14ac:dyDescent="0.25">
      <c r="A9" s="1">
        <v>41711</v>
      </c>
      <c r="B9" t="s">
        <v>0</v>
      </c>
      <c r="C9">
        <v>144000</v>
      </c>
      <c r="D9">
        <v>277</v>
      </c>
      <c r="E9" t="s">
        <v>1</v>
      </c>
      <c r="F9">
        <v>37</v>
      </c>
      <c r="G9" t="s">
        <v>2</v>
      </c>
      <c r="H9" t="s">
        <v>3</v>
      </c>
      <c r="I9">
        <v>18170</v>
      </c>
      <c r="J9" t="s">
        <v>4</v>
      </c>
    </row>
    <row r="10" spans="1:21" x14ac:dyDescent="0.25">
      <c r="A10" s="1">
        <v>41711</v>
      </c>
      <c r="B10" t="s">
        <v>0</v>
      </c>
      <c r="C10">
        <v>144000</v>
      </c>
      <c r="D10">
        <v>278</v>
      </c>
      <c r="E10" t="s">
        <v>1</v>
      </c>
      <c r="F10">
        <v>37</v>
      </c>
      <c r="G10" t="s">
        <v>2</v>
      </c>
      <c r="H10" t="s">
        <v>3</v>
      </c>
      <c r="I10">
        <v>19550</v>
      </c>
      <c r="J10" t="s">
        <v>4</v>
      </c>
    </row>
    <row r="11" spans="1:21" x14ac:dyDescent="0.25">
      <c r="A11" s="1">
        <v>41711</v>
      </c>
      <c r="B11" t="s">
        <v>0</v>
      </c>
      <c r="C11">
        <v>144000</v>
      </c>
      <c r="D11">
        <v>279</v>
      </c>
      <c r="E11" t="s">
        <v>1</v>
      </c>
      <c r="F11">
        <v>37</v>
      </c>
      <c r="G11" t="s">
        <v>2</v>
      </c>
      <c r="H11" t="s">
        <v>3</v>
      </c>
      <c r="I11">
        <v>18800</v>
      </c>
      <c r="J11" t="s">
        <v>4</v>
      </c>
    </row>
    <row r="12" spans="1:21" x14ac:dyDescent="0.25">
      <c r="A12" s="1">
        <v>41711</v>
      </c>
      <c r="B12" t="s">
        <v>0</v>
      </c>
      <c r="C12">
        <v>144000</v>
      </c>
      <c r="D12">
        <v>281</v>
      </c>
      <c r="E12" t="s">
        <v>1</v>
      </c>
      <c r="F12">
        <v>37</v>
      </c>
      <c r="G12" t="s">
        <v>2</v>
      </c>
      <c r="H12" t="s">
        <v>3</v>
      </c>
      <c r="I12">
        <v>20660</v>
      </c>
      <c r="J12" t="s">
        <v>4</v>
      </c>
    </row>
    <row r="13" spans="1:21" x14ac:dyDescent="0.25">
      <c r="A13" s="1">
        <v>41711</v>
      </c>
      <c r="B13" t="s">
        <v>0</v>
      </c>
      <c r="C13">
        <v>144000</v>
      </c>
      <c r="D13">
        <v>300</v>
      </c>
      <c r="E13" t="s">
        <v>1</v>
      </c>
      <c r="F13">
        <v>37</v>
      </c>
      <c r="G13" t="s">
        <v>2</v>
      </c>
      <c r="H13" t="s">
        <v>3</v>
      </c>
      <c r="I13">
        <v>19480</v>
      </c>
      <c r="J13" t="s">
        <v>4</v>
      </c>
    </row>
    <row r="14" spans="1:21" x14ac:dyDescent="0.25">
      <c r="A14" s="1">
        <v>41711</v>
      </c>
      <c r="B14" t="s">
        <v>0</v>
      </c>
      <c r="C14">
        <v>143767</v>
      </c>
      <c r="D14">
        <v>201</v>
      </c>
      <c r="E14" t="s">
        <v>1</v>
      </c>
      <c r="F14">
        <v>47</v>
      </c>
      <c r="G14" t="s">
        <v>2</v>
      </c>
      <c r="H14" t="s">
        <v>3</v>
      </c>
      <c r="I14">
        <v>21100</v>
      </c>
      <c r="J14" t="s">
        <v>9</v>
      </c>
    </row>
    <row r="15" spans="1:21" x14ac:dyDescent="0.25">
      <c r="A15" s="1">
        <v>41711</v>
      </c>
      <c r="B15" t="s">
        <v>0</v>
      </c>
      <c r="C15">
        <v>143767</v>
      </c>
      <c r="D15">
        <v>202</v>
      </c>
      <c r="E15" t="s">
        <v>1</v>
      </c>
      <c r="F15">
        <v>47</v>
      </c>
      <c r="G15" t="s">
        <v>2</v>
      </c>
      <c r="H15" t="s">
        <v>3</v>
      </c>
      <c r="I15">
        <v>23890</v>
      </c>
      <c r="J15" t="s">
        <v>9</v>
      </c>
    </row>
    <row r="16" spans="1:21" x14ac:dyDescent="0.25">
      <c r="A16" s="1">
        <v>41711</v>
      </c>
      <c r="B16" t="s">
        <v>0</v>
      </c>
      <c r="C16">
        <v>143768</v>
      </c>
      <c r="D16">
        <v>214</v>
      </c>
      <c r="E16" t="s">
        <v>1</v>
      </c>
      <c r="F16">
        <v>47</v>
      </c>
      <c r="G16" t="s">
        <v>2</v>
      </c>
      <c r="H16" t="s">
        <v>3</v>
      </c>
      <c r="I16">
        <v>22120</v>
      </c>
      <c r="J16" t="s">
        <v>9</v>
      </c>
    </row>
    <row r="17" spans="1:10" x14ac:dyDescent="0.25">
      <c r="A17" s="1">
        <v>41711</v>
      </c>
      <c r="B17" t="s">
        <v>0</v>
      </c>
      <c r="C17">
        <v>143771</v>
      </c>
      <c r="D17">
        <v>2500</v>
      </c>
      <c r="E17" t="s">
        <v>1</v>
      </c>
      <c r="F17">
        <v>47</v>
      </c>
      <c r="G17" t="s">
        <v>2</v>
      </c>
      <c r="H17" t="s">
        <v>3</v>
      </c>
      <c r="I17">
        <v>23500</v>
      </c>
      <c r="J17" t="s">
        <v>9</v>
      </c>
    </row>
    <row r="18" spans="1:10" x14ac:dyDescent="0.25">
      <c r="A18" s="1">
        <v>41711</v>
      </c>
      <c r="B18" t="s">
        <v>0</v>
      </c>
      <c r="C18">
        <v>143768</v>
      </c>
      <c r="D18">
        <v>203</v>
      </c>
      <c r="E18" t="s">
        <v>1</v>
      </c>
      <c r="F18">
        <v>48</v>
      </c>
      <c r="G18" t="s">
        <v>2</v>
      </c>
      <c r="H18" t="s">
        <v>3</v>
      </c>
      <c r="I18">
        <v>23020</v>
      </c>
      <c r="J18" t="s">
        <v>9</v>
      </c>
    </row>
    <row r="19" spans="1:10" x14ac:dyDescent="0.25">
      <c r="A19" s="1">
        <v>41711</v>
      </c>
      <c r="B19" t="s">
        <v>0</v>
      </c>
      <c r="C19">
        <v>143768</v>
      </c>
      <c r="D19">
        <v>204</v>
      </c>
      <c r="E19" t="s">
        <v>1</v>
      </c>
      <c r="F19">
        <v>48</v>
      </c>
      <c r="G19" t="s">
        <v>2</v>
      </c>
      <c r="H19" t="s">
        <v>3</v>
      </c>
      <c r="I19">
        <v>22090</v>
      </c>
      <c r="J19" t="s">
        <v>9</v>
      </c>
    </row>
    <row r="20" spans="1:10" x14ac:dyDescent="0.25">
      <c r="A20" s="1">
        <v>41711</v>
      </c>
      <c r="B20" t="s">
        <v>0</v>
      </c>
      <c r="C20">
        <v>143768</v>
      </c>
      <c r="D20">
        <v>207</v>
      </c>
      <c r="E20" t="s">
        <v>1</v>
      </c>
      <c r="F20">
        <v>48</v>
      </c>
      <c r="G20" t="s">
        <v>2</v>
      </c>
      <c r="H20" t="s">
        <v>3</v>
      </c>
      <c r="I20">
        <v>20600</v>
      </c>
      <c r="J20" t="s">
        <v>9</v>
      </c>
    </row>
    <row r="21" spans="1:10" x14ac:dyDescent="0.25">
      <c r="A21" s="1">
        <v>41711</v>
      </c>
      <c r="B21" t="s">
        <v>0</v>
      </c>
      <c r="C21">
        <v>143771</v>
      </c>
      <c r="D21">
        <v>208</v>
      </c>
      <c r="E21" t="s">
        <v>1</v>
      </c>
      <c r="F21">
        <v>48</v>
      </c>
      <c r="G21" t="s">
        <v>2</v>
      </c>
      <c r="H21" t="s">
        <v>3</v>
      </c>
      <c r="I21">
        <v>26710</v>
      </c>
      <c r="J21" t="s">
        <v>9</v>
      </c>
    </row>
    <row r="22" spans="1:10" x14ac:dyDescent="0.25">
      <c r="A22" s="1">
        <v>41711</v>
      </c>
      <c r="B22" t="s">
        <v>0</v>
      </c>
      <c r="C22">
        <v>143771</v>
      </c>
      <c r="D22">
        <v>209</v>
      </c>
      <c r="E22" t="s">
        <v>1</v>
      </c>
      <c r="F22">
        <v>48</v>
      </c>
      <c r="G22" t="s">
        <v>2</v>
      </c>
      <c r="H22" t="s">
        <v>3</v>
      </c>
      <c r="I22">
        <v>23270</v>
      </c>
      <c r="J22" t="s">
        <v>9</v>
      </c>
    </row>
    <row r="23" spans="1:10" x14ac:dyDescent="0.25">
      <c r="A23" s="1">
        <v>41711</v>
      </c>
      <c r="B23" t="s">
        <v>0</v>
      </c>
      <c r="C23">
        <v>143771</v>
      </c>
      <c r="D23">
        <v>250</v>
      </c>
      <c r="E23" t="s">
        <v>1</v>
      </c>
      <c r="F23">
        <v>48</v>
      </c>
      <c r="G23" t="s">
        <v>2</v>
      </c>
      <c r="H23" t="s">
        <v>3</v>
      </c>
      <c r="I23">
        <v>24470</v>
      </c>
      <c r="J23" t="s">
        <v>9</v>
      </c>
    </row>
    <row r="24" spans="1:10" x14ac:dyDescent="0.25">
      <c r="A24" s="1">
        <v>41745</v>
      </c>
      <c r="B24" t="s">
        <v>0</v>
      </c>
      <c r="C24">
        <v>144008</v>
      </c>
      <c r="D24">
        <v>290</v>
      </c>
      <c r="E24" t="s">
        <v>1</v>
      </c>
      <c r="F24">
        <v>68</v>
      </c>
      <c r="G24" t="s">
        <v>2</v>
      </c>
      <c r="H24" t="s">
        <v>3</v>
      </c>
      <c r="I24">
        <v>23400</v>
      </c>
      <c r="J24" t="s">
        <v>4</v>
      </c>
    </row>
    <row r="25" spans="1:10" x14ac:dyDescent="0.25">
      <c r="A25" s="1">
        <v>41745</v>
      </c>
      <c r="B25" t="s">
        <v>0</v>
      </c>
      <c r="C25">
        <v>144008</v>
      </c>
      <c r="D25">
        <v>292</v>
      </c>
      <c r="E25" t="s">
        <v>1</v>
      </c>
      <c r="F25">
        <v>68</v>
      </c>
      <c r="G25" t="s">
        <v>2</v>
      </c>
      <c r="H25" t="s">
        <v>3</v>
      </c>
      <c r="I25">
        <v>23000</v>
      </c>
      <c r="J25" t="s">
        <v>4</v>
      </c>
    </row>
    <row r="26" spans="1:10" x14ac:dyDescent="0.25">
      <c r="A26" s="1">
        <v>41745</v>
      </c>
      <c r="B26" t="s">
        <v>0</v>
      </c>
      <c r="C26">
        <v>144008</v>
      </c>
      <c r="D26">
        <v>293</v>
      </c>
      <c r="E26" t="s">
        <v>1</v>
      </c>
      <c r="F26">
        <v>68</v>
      </c>
      <c r="G26" t="s">
        <v>2</v>
      </c>
      <c r="H26" t="s">
        <v>3</v>
      </c>
      <c r="I26">
        <v>25200</v>
      </c>
      <c r="J26" t="s">
        <v>4</v>
      </c>
    </row>
    <row r="27" spans="1:10" x14ac:dyDescent="0.25">
      <c r="A27" s="1">
        <v>41745</v>
      </c>
      <c r="B27" t="s">
        <v>0</v>
      </c>
      <c r="C27">
        <v>144008</v>
      </c>
      <c r="D27">
        <v>297</v>
      </c>
      <c r="E27" t="s">
        <v>1</v>
      </c>
      <c r="F27">
        <v>68</v>
      </c>
      <c r="G27" t="s">
        <v>2</v>
      </c>
      <c r="H27" t="s">
        <v>3</v>
      </c>
      <c r="I27">
        <v>25000</v>
      </c>
      <c r="J27" t="s">
        <v>4</v>
      </c>
    </row>
    <row r="28" spans="1:10" x14ac:dyDescent="0.25">
      <c r="A28" s="1">
        <v>41745</v>
      </c>
      <c r="B28" t="s">
        <v>0</v>
      </c>
      <c r="C28">
        <v>144008</v>
      </c>
      <c r="D28">
        <v>298</v>
      </c>
      <c r="E28" t="s">
        <v>1</v>
      </c>
      <c r="F28">
        <v>68</v>
      </c>
      <c r="G28" t="s">
        <v>2</v>
      </c>
      <c r="H28" t="s">
        <v>3</v>
      </c>
      <c r="I28">
        <v>23900</v>
      </c>
      <c r="J28" t="s">
        <v>4</v>
      </c>
    </row>
    <row r="29" spans="1:10" x14ac:dyDescent="0.25">
      <c r="A29" s="1">
        <v>41745</v>
      </c>
      <c r="B29" t="s">
        <v>0</v>
      </c>
      <c r="C29">
        <v>143999</v>
      </c>
      <c r="D29">
        <v>291</v>
      </c>
      <c r="E29" t="s">
        <v>1</v>
      </c>
      <c r="F29">
        <v>69</v>
      </c>
      <c r="G29" t="s">
        <v>2</v>
      </c>
      <c r="H29" t="s">
        <v>3</v>
      </c>
      <c r="I29">
        <v>30700</v>
      </c>
      <c r="J29" t="s">
        <v>4</v>
      </c>
    </row>
    <row r="30" spans="1:10" x14ac:dyDescent="0.25">
      <c r="A30" s="1">
        <v>41745</v>
      </c>
      <c r="B30" t="s">
        <v>0</v>
      </c>
      <c r="C30">
        <v>143999</v>
      </c>
      <c r="D30">
        <v>294</v>
      </c>
      <c r="E30" t="s">
        <v>1</v>
      </c>
      <c r="F30">
        <v>69</v>
      </c>
      <c r="G30" t="s">
        <v>2</v>
      </c>
      <c r="H30" t="s">
        <v>3</v>
      </c>
      <c r="I30">
        <v>28100</v>
      </c>
      <c r="J30" t="s">
        <v>4</v>
      </c>
    </row>
    <row r="31" spans="1:10" x14ac:dyDescent="0.25">
      <c r="A31" s="1">
        <v>41745</v>
      </c>
      <c r="B31" t="s">
        <v>0</v>
      </c>
      <c r="C31">
        <v>145468</v>
      </c>
      <c r="D31">
        <v>276</v>
      </c>
      <c r="E31" t="s">
        <v>1</v>
      </c>
      <c r="F31">
        <v>71</v>
      </c>
      <c r="G31" t="s">
        <v>2</v>
      </c>
      <c r="H31" t="s">
        <v>3</v>
      </c>
      <c r="I31">
        <v>25500</v>
      </c>
      <c r="J31" t="s">
        <v>4</v>
      </c>
    </row>
    <row r="32" spans="1:10" x14ac:dyDescent="0.25">
      <c r="A32" s="1">
        <v>41745</v>
      </c>
      <c r="B32" t="s">
        <v>0</v>
      </c>
      <c r="C32">
        <v>144000</v>
      </c>
      <c r="D32">
        <v>277</v>
      </c>
      <c r="E32" t="s">
        <v>1</v>
      </c>
      <c r="F32">
        <v>71</v>
      </c>
      <c r="G32" t="s">
        <v>2</v>
      </c>
      <c r="H32" t="s">
        <v>3</v>
      </c>
      <c r="I32">
        <v>22700</v>
      </c>
      <c r="J32" t="s">
        <v>4</v>
      </c>
    </row>
    <row r="33" spans="1:17" x14ac:dyDescent="0.25">
      <c r="A33" s="1">
        <v>41745</v>
      </c>
      <c r="B33" t="s">
        <v>0</v>
      </c>
      <c r="C33">
        <v>144000</v>
      </c>
      <c r="D33">
        <v>278</v>
      </c>
      <c r="E33" t="s">
        <v>1</v>
      </c>
      <c r="F33">
        <v>71</v>
      </c>
      <c r="G33" t="s">
        <v>2</v>
      </c>
      <c r="H33" t="s">
        <v>3</v>
      </c>
      <c r="I33">
        <v>23700</v>
      </c>
      <c r="J33" t="s">
        <v>4</v>
      </c>
    </row>
    <row r="34" spans="1:17" x14ac:dyDescent="0.25">
      <c r="A34" s="1">
        <v>41745</v>
      </c>
      <c r="B34" t="s">
        <v>0</v>
      </c>
      <c r="C34">
        <v>144000</v>
      </c>
      <c r="D34">
        <v>279</v>
      </c>
      <c r="E34" t="s">
        <v>1</v>
      </c>
      <c r="F34">
        <v>71</v>
      </c>
      <c r="G34" t="s">
        <v>2</v>
      </c>
      <c r="H34" t="s">
        <v>3</v>
      </c>
      <c r="I34">
        <v>26800</v>
      </c>
      <c r="J34" t="s">
        <v>4</v>
      </c>
    </row>
    <row r="35" spans="1:17" x14ac:dyDescent="0.25">
      <c r="A35" s="1">
        <v>41745</v>
      </c>
      <c r="B35" t="s">
        <v>0</v>
      </c>
      <c r="C35">
        <v>145468</v>
      </c>
      <c r="D35">
        <v>280</v>
      </c>
      <c r="E35" t="s">
        <v>1</v>
      </c>
      <c r="F35">
        <v>71</v>
      </c>
      <c r="G35" t="s">
        <v>2</v>
      </c>
      <c r="H35" t="s">
        <v>3</v>
      </c>
      <c r="I35">
        <v>29000</v>
      </c>
      <c r="J35" t="s">
        <v>4</v>
      </c>
    </row>
    <row r="36" spans="1:17" x14ac:dyDescent="0.25">
      <c r="A36" s="1">
        <v>41745</v>
      </c>
      <c r="B36" t="s">
        <v>0</v>
      </c>
      <c r="C36">
        <v>144000</v>
      </c>
      <c r="D36">
        <v>281</v>
      </c>
      <c r="E36" t="s">
        <v>1</v>
      </c>
      <c r="F36">
        <v>71</v>
      </c>
      <c r="G36" t="s">
        <v>2</v>
      </c>
      <c r="H36" t="s">
        <v>3</v>
      </c>
      <c r="I36">
        <v>25400</v>
      </c>
      <c r="J36" t="s">
        <v>4</v>
      </c>
    </row>
    <row r="37" spans="1:17" x14ac:dyDescent="0.25">
      <c r="A37" s="1">
        <v>41745</v>
      </c>
      <c r="B37" t="s">
        <v>0</v>
      </c>
      <c r="C37">
        <v>144000</v>
      </c>
      <c r="D37">
        <v>300</v>
      </c>
      <c r="E37" t="s">
        <v>1</v>
      </c>
      <c r="F37">
        <v>71</v>
      </c>
      <c r="G37" t="s">
        <v>2</v>
      </c>
      <c r="H37" t="s">
        <v>3</v>
      </c>
      <c r="I37">
        <v>24600</v>
      </c>
      <c r="J37" t="s">
        <v>4</v>
      </c>
    </row>
    <row r="38" spans="1:17" x14ac:dyDescent="0.25">
      <c r="A38" s="1">
        <v>41738</v>
      </c>
      <c r="B38" t="s">
        <v>0</v>
      </c>
      <c r="C38">
        <v>143767</v>
      </c>
      <c r="D38">
        <v>201</v>
      </c>
      <c r="E38" t="s">
        <v>1</v>
      </c>
      <c r="F38">
        <v>74</v>
      </c>
      <c r="G38" t="s">
        <v>2</v>
      </c>
      <c r="H38" t="s">
        <v>3</v>
      </c>
      <c r="I38">
        <v>26710</v>
      </c>
      <c r="J38" t="s">
        <v>9</v>
      </c>
    </row>
    <row r="39" spans="1:17" x14ac:dyDescent="0.25">
      <c r="A39" s="1">
        <v>41738</v>
      </c>
      <c r="B39" t="s">
        <v>0</v>
      </c>
      <c r="C39">
        <v>143767</v>
      </c>
      <c r="D39">
        <v>202</v>
      </c>
      <c r="E39" t="s">
        <v>1</v>
      </c>
      <c r="F39">
        <v>74</v>
      </c>
      <c r="G39" t="s">
        <v>2</v>
      </c>
      <c r="H39" t="s">
        <v>3</v>
      </c>
      <c r="I39">
        <v>27800</v>
      </c>
      <c r="J39" t="s">
        <v>9</v>
      </c>
    </row>
    <row r="40" spans="1:17" x14ac:dyDescent="0.25">
      <c r="A40" s="1">
        <v>41738</v>
      </c>
      <c r="B40" t="s">
        <v>0</v>
      </c>
      <c r="C40">
        <v>143768</v>
      </c>
      <c r="D40">
        <v>214</v>
      </c>
      <c r="E40" t="s">
        <v>1</v>
      </c>
      <c r="F40">
        <v>74</v>
      </c>
      <c r="G40" t="s">
        <v>2</v>
      </c>
      <c r="H40" t="s">
        <v>3</v>
      </c>
      <c r="I40">
        <v>26040</v>
      </c>
      <c r="J40" t="s">
        <v>9</v>
      </c>
    </row>
    <row r="41" spans="1:17" x14ac:dyDescent="0.25">
      <c r="A41" s="1">
        <v>41738</v>
      </c>
      <c r="B41" t="s">
        <v>0</v>
      </c>
      <c r="C41">
        <v>143771</v>
      </c>
      <c r="D41">
        <v>2500</v>
      </c>
      <c r="E41" t="s">
        <v>1</v>
      </c>
      <c r="F41">
        <v>74</v>
      </c>
      <c r="G41" t="s">
        <v>2</v>
      </c>
      <c r="H41" t="s">
        <v>3</v>
      </c>
      <c r="I41">
        <v>27410</v>
      </c>
      <c r="J41" t="s">
        <v>9</v>
      </c>
    </row>
    <row r="42" spans="1:17" x14ac:dyDescent="0.25">
      <c r="A42" s="1">
        <v>41738</v>
      </c>
      <c r="B42" t="s">
        <v>0</v>
      </c>
      <c r="C42">
        <v>143768</v>
      </c>
      <c r="D42">
        <v>203</v>
      </c>
      <c r="E42" t="s">
        <v>1</v>
      </c>
      <c r="F42">
        <v>75</v>
      </c>
      <c r="G42" t="s">
        <v>2</v>
      </c>
      <c r="H42" t="s">
        <v>3</v>
      </c>
      <c r="I42">
        <v>29100</v>
      </c>
      <c r="J42" t="s">
        <v>9</v>
      </c>
    </row>
    <row r="43" spans="1:17" x14ac:dyDescent="0.25">
      <c r="A43" s="1">
        <v>41738</v>
      </c>
      <c r="B43" t="s">
        <v>0</v>
      </c>
      <c r="C43">
        <v>143768</v>
      </c>
      <c r="D43">
        <v>204</v>
      </c>
      <c r="E43" t="s">
        <v>1</v>
      </c>
      <c r="F43">
        <v>75</v>
      </c>
      <c r="G43" t="s">
        <v>2</v>
      </c>
      <c r="H43" t="s">
        <v>3</v>
      </c>
      <c r="I43">
        <v>26670</v>
      </c>
      <c r="J43" t="s">
        <v>9</v>
      </c>
      <c r="Q43" s="1"/>
    </row>
    <row r="44" spans="1:17" x14ac:dyDescent="0.25">
      <c r="A44" s="1">
        <v>41738</v>
      </c>
      <c r="B44" t="s">
        <v>0</v>
      </c>
      <c r="C44">
        <v>143768</v>
      </c>
      <c r="D44">
        <v>207</v>
      </c>
      <c r="E44" t="s">
        <v>1</v>
      </c>
      <c r="F44">
        <v>75</v>
      </c>
      <c r="G44" t="s">
        <v>2</v>
      </c>
      <c r="H44" t="s">
        <v>3</v>
      </c>
      <c r="I44">
        <v>26400</v>
      </c>
      <c r="J44" t="s">
        <v>9</v>
      </c>
    </row>
    <row r="45" spans="1:17" x14ac:dyDescent="0.25">
      <c r="A45" s="1">
        <v>41738</v>
      </c>
      <c r="B45" t="s">
        <v>0</v>
      </c>
      <c r="C45">
        <v>143771</v>
      </c>
      <c r="D45">
        <v>208</v>
      </c>
      <c r="E45" t="s">
        <v>1</v>
      </c>
      <c r="F45">
        <v>75</v>
      </c>
      <c r="G45" t="s">
        <v>2</v>
      </c>
      <c r="H45" t="s">
        <v>3</v>
      </c>
      <c r="I45">
        <v>30170</v>
      </c>
      <c r="J45" t="s">
        <v>9</v>
      </c>
    </row>
    <row r="46" spans="1:17" x14ac:dyDescent="0.25">
      <c r="A46" s="1">
        <v>41738</v>
      </c>
      <c r="B46" t="s">
        <v>0</v>
      </c>
      <c r="C46">
        <v>143771</v>
      </c>
      <c r="D46">
        <v>209</v>
      </c>
      <c r="E46" t="s">
        <v>1</v>
      </c>
      <c r="F46">
        <v>75</v>
      </c>
      <c r="G46" t="s">
        <v>2</v>
      </c>
      <c r="H46" t="s">
        <v>3</v>
      </c>
      <c r="I46">
        <v>26670</v>
      </c>
      <c r="J46" t="s">
        <v>9</v>
      </c>
    </row>
    <row r="47" spans="1:17" x14ac:dyDescent="0.25">
      <c r="A47" s="1">
        <v>41738</v>
      </c>
      <c r="B47" t="s">
        <v>0</v>
      </c>
      <c r="C47">
        <v>143771</v>
      </c>
      <c r="D47">
        <v>250</v>
      </c>
      <c r="E47" t="s">
        <v>1</v>
      </c>
      <c r="F47">
        <v>75</v>
      </c>
      <c r="G47" t="s">
        <v>2</v>
      </c>
      <c r="H47" t="s">
        <v>3</v>
      </c>
      <c r="I47">
        <v>28280</v>
      </c>
      <c r="J47" t="s">
        <v>9</v>
      </c>
    </row>
  </sheetData>
  <autoFilter ref="A1:J1">
    <sortState ref="A2:J49">
      <sortCondition ref="F1"/>
    </sortState>
  </autoFilter>
  <mergeCells count="3">
    <mergeCell ref="S7:T7"/>
    <mergeCell ref="S6:T6"/>
    <mergeCell ref="Q6:R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1"/>
  <sheetViews>
    <sheetView tabSelected="1" workbookViewId="0">
      <selection activeCell="K24" sqref="K24"/>
    </sheetView>
  </sheetViews>
  <sheetFormatPr defaultRowHeight="15" x14ac:dyDescent="0.25"/>
  <cols>
    <col min="13" max="16" width="11.28515625" customWidth="1"/>
    <col min="17" max="17" width="12" bestFit="1" customWidth="1"/>
    <col min="18" max="20" width="12" customWidth="1"/>
    <col min="21" max="21" width="13.42578125" customWidth="1"/>
  </cols>
  <sheetData>
    <row r="1" spans="1:21" x14ac:dyDescent="0.25">
      <c r="A1" t="s">
        <v>14</v>
      </c>
      <c r="B1" t="s">
        <v>8</v>
      </c>
      <c r="C1" t="s">
        <v>6</v>
      </c>
      <c r="D1" t="s">
        <v>32</v>
      </c>
      <c r="E1" t="s">
        <v>33</v>
      </c>
      <c r="F1" t="s">
        <v>34</v>
      </c>
      <c r="G1" t="s">
        <v>30</v>
      </c>
      <c r="H1" t="s">
        <v>31</v>
      </c>
      <c r="J1" t="s">
        <v>30</v>
      </c>
      <c r="K1" t="s">
        <v>35</v>
      </c>
      <c r="L1" t="s">
        <v>37</v>
      </c>
      <c r="M1" t="s">
        <v>44</v>
      </c>
      <c r="N1" t="s">
        <v>42</v>
      </c>
      <c r="O1" t="s">
        <v>36</v>
      </c>
      <c r="P1" t="s">
        <v>38</v>
      </c>
      <c r="Q1" t="s">
        <v>44</v>
      </c>
      <c r="R1" t="s">
        <v>43</v>
      </c>
      <c r="S1" t="s">
        <v>39</v>
      </c>
      <c r="T1" t="s">
        <v>45</v>
      </c>
      <c r="U1" t="s">
        <v>46</v>
      </c>
    </row>
    <row r="2" spans="1:21" x14ac:dyDescent="0.25">
      <c r="A2">
        <v>74</v>
      </c>
      <c r="B2">
        <v>201</v>
      </c>
      <c r="C2">
        <v>26710</v>
      </c>
      <c r="D2" t="s">
        <v>28</v>
      </c>
      <c r="E2">
        <v>26.71</v>
      </c>
      <c r="F2">
        <v>81</v>
      </c>
      <c r="G2">
        <v>0</v>
      </c>
      <c r="H2" t="s">
        <v>29</v>
      </c>
      <c r="J2">
        <v>0</v>
      </c>
      <c r="K2">
        <f>COUNT(G2:G11)</f>
        <v>10</v>
      </c>
      <c r="L2" s="17">
        <f>AVERAGE(E2:E11)</f>
        <v>27.524999999999999</v>
      </c>
      <c r="M2" s="17">
        <f>STDEV(E2:E11)</f>
        <v>1.3221468232470341</v>
      </c>
      <c r="N2" s="17">
        <f>M2/SQRT(K2)</f>
        <v>0.41809953626166868</v>
      </c>
      <c r="O2">
        <f>COUNT(G12:G25)</f>
        <v>14</v>
      </c>
      <c r="P2" s="17">
        <f>AVERAGE(E12:E25)</f>
        <v>25.499999999999996</v>
      </c>
      <c r="Q2" s="17">
        <f>STDEV(E12:E25)</f>
        <v>2.3729241940629353</v>
      </c>
      <c r="R2" s="17">
        <f>Q2/SQRT(O2)</f>
        <v>0.63419066706929883</v>
      </c>
      <c r="S2" s="17">
        <f>L2-P2</f>
        <v>2.0250000000000021</v>
      </c>
      <c r="T2" s="17">
        <f>((L2-P2)/P2)*100</f>
        <v>7.9411764705882444</v>
      </c>
      <c r="U2" s="18">
        <f>TTEST(E2:E11,E12:E25,2,3)</f>
        <v>1.4455114825702206E-2</v>
      </c>
    </row>
    <row r="3" spans="1:21" x14ac:dyDescent="0.25">
      <c r="A3">
        <v>74</v>
      </c>
      <c r="B3">
        <v>202</v>
      </c>
      <c r="C3">
        <v>27800</v>
      </c>
      <c r="D3" t="s">
        <v>28</v>
      </c>
      <c r="E3">
        <v>27.8</v>
      </c>
      <c r="F3">
        <v>81</v>
      </c>
      <c r="G3">
        <v>0</v>
      </c>
      <c r="H3" t="s">
        <v>29</v>
      </c>
      <c r="J3">
        <v>1</v>
      </c>
      <c r="K3">
        <f>COUNT(G26:G35)</f>
        <v>10</v>
      </c>
      <c r="L3" s="17">
        <f>AVERAGE(E26:E35)</f>
        <v>30.389999999999997</v>
      </c>
      <c r="M3" s="17">
        <f>STDEV(E26:E35)</f>
        <v>1.8958727102137782</v>
      </c>
      <c r="N3" s="17">
        <f>M3/SQRT(K3)</f>
        <v>0.59952759180319104</v>
      </c>
      <c r="O3">
        <f>COUNT(G36:G49)</f>
        <v>14</v>
      </c>
      <c r="P3" s="17">
        <f>AVERAGE(E36:E49)</f>
        <v>27.978571428571431</v>
      </c>
      <c r="Q3" s="17">
        <f>STDEV(E36:E49)</f>
        <v>4.2426730636798524</v>
      </c>
      <c r="R3" s="17">
        <f>Q3/SQRT(O3)</f>
        <v>1.1339020720274677</v>
      </c>
      <c r="S3" s="17">
        <f t="shared" ref="S3:S14" si="0">L3-P3</f>
        <v>2.4114285714285657</v>
      </c>
      <c r="T3" s="17">
        <f t="shared" ref="T3:T14" si="1">((L3-P3)/P3)*100</f>
        <v>8.6188409497063869</v>
      </c>
      <c r="U3" s="19">
        <f>TTEST(E26:E35,E36:E49,2,3)</f>
        <v>7.5421986294195303E-2</v>
      </c>
    </row>
    <row r="4" spans="1:21" x14ac:dyDescent="0.25">
      <c r="A4">
        <v>74</v>
      </c>
      <c r="B4">
        <v>214</v>
      </c>
      <c r="C4">
        <v>26040</v>
      </c>
      <c r="D4" t="s">
        <v>28</v>
      </c>
      <c r="E4">
        <v>26.04</v>
      </c>
      <c r="F4">
        <v>81</v>
      </c>
      <c r="G4">
        <v>0</v>
      </c>
      <c r="H4" t="s">
        <v>29</v>
      </c>
      <c r="J4">
        <v>2</v>
      </c>
      <c r="K4">
        <f>COUNT(G50:G59)</f>
        <v>10</v>
      </c>
      <c r="L4" s="17">
        <f>AVERAGE(E50:E59)</f>
        <v>32.9</v>
      </c>
      <c r="M4" s="17">
        <f>STDEV(E50:E59)</f>
        <v>2.4957742063113177</v>
      </c>
      <c r="N4" s="17">
        <f>M4/SQRT(K4)</f>
        <v>0.78923310174427475</v>
      </c>
      <c r="O4">
        <f>COUNT(G60:G73)</f>
        <v>14</v>
      </c>
      <c r="P4" s="17">
        <f>AVERAGE(E60:E73)</f>
        <v>30.221428571428568</v>
      </c>
      <c r="Q4" s="17">
        <f>STDEV(E60:E73)</f>
        <v>4.8507221621636614</v>
      </c>
      <c r="R4" s="17">
        <f>Q4/SQRT(O4)</f>
        <v>1.2964100292319807</v>
      </c>
      <c r="S4" s="17">
        <f t="shared" si="0"/>
        <v>2.6785714285714306</v>
      </c>
      <c r="T4" s="17">
        <f t="shared" si="1"/>
        <v>8.8631529189317018</v>
      </c>
      <c r="U4" s="19">
        <f>TTEST(E50:E59,E60:E73,2,3)</f>
        <v>9.2575983836629697E-2</v>
      </c>
    </row>
    <row r="5" spans="1:21" x14ac:dyDescent="0.25">
      <c r="A5">
        <v>74</v>
      </c>
      <c r="B5">
        <v>2500</v>
      </c>
      <c r="C5">
        <v>27410</v>
      </c>
      <c r="D5" t="s">
        <v>28</v>
      </c>
      <c r="E5">
        <v>27.41</v>
      </c>
      <c r="F5">
        <v>81</v>
      </c>
      <c r="G5">
        <v>0</v>
      </c>
      <c r="H5" t="s">
        <v>29</v>
      </c>
      <c r="J5">
        <v>3</v>
      </c>
      <c r="K5">
        <f>COUNT(G74:G83)</f>
        <v>10</v>
      </c>
      <c r="L5" s="17">
        <f>AVERAGE(E74:E83)</f>
        <v>35.9</v>
      </c>
      <c r="M5" s="17">
        <f>STDEV(E74:E83)</f>
        <v>2.6952633348978057</v>
      </c>
      <c r="N5" s="17">
        <f>M5/SQRT(K5)</f>
        <v>0.85231710322182552</v>
      </c>
      <c r="O5">
        <f>COUNT(G84:G97)</f>
        <v>14</v>
      </c>
      <c r="P5" s="17">
        <f>AVERAGE(E84:E97)</f>
        <v>32.521428571428565</v>
      </c>
      <c r="Q5" s="17">
        <f>STDEV(E84:E97)</f>
        <v>4.9983348875752309</v>
      </c>
      <c r="R5" s="17">
        <f>Q5/SQRT(O5)</f>
        <v>1.3358611895475543</v>
      </c>
      <c r="S5" s="17">
        <f t="shared" si="0"/>
        <v>3.3785714285714334</v>
      </c>
      <c r="T5" s="17">
        <f t="shared" si="1"/>
        <v>10.388754667252378</v>
      </c>
      <c r="U5" s="18">
        <f>TTEST(E74:E83,E84:E97,2,3)</f>
        <v>4.5104450376406383E-2</v>
      </c>
    </row>
    <row r="6" spans="1:21" x14ac:dyDescent="0.25">
      <c r="A6">
        <v>75</v>
      </c>
      <c r="B6">
        <v>203</v>
      </c>
      <c r="C6">
        <v>29100</v>
      </c>
      <c r="D6" t="s">
        <v>28</v>
      </c>
      <c r="E6">
        <v>29.1</v>
      </c>
      <c r="F6">
        <v>82</v>
      </c>
      <c r="G6">
        <v>0</v>
      </c>
      <c r="H6" t="s">
        <v>29</v>
      </c>
      <c r="J6">
        <v>4</v>
      </c>
      <c r="K6">
        <f>COUNT(G98:G107)</f>
        <v>10</v>
      </c>
      <c r="L6" s="17">
        <f>AVERAGE(E98:E107)</f>
        <v>37.15</v>
      </c>
      <c r="M6" s="17">
        <f>STDEV(E98:E107)</f>
        <v>3.0401937072788265</v>
      </c>
      <c r="N6" s="17">
        <f>M6/SQRT(K6)</f>
        <v>0.96139366431123174</v>
      </c>
      <c r="O6">
        <f>COUNT(G108:G121)</f>
        <v>14</v>
      </c>
      <c r="P6" s="17">
        <f>AVERAGE(E108:E121)</f>
        <v>34.128571428571426</v>
      </c>
      <c r="Q6" s="17">
        <f>STDEV(E108:E121)</f>
        <v>5.1389056858782229</v>
      </c>
      <c r="R6" s="17">
        <f>Q6/SQRT(O6)</f>
        <v>1.3734303156786329</v>
      </c>
      <c r="S6" s="17">
        <f t="shared" si="0"/>
        <v>3.0214285714285722</v>
      </c>
      <c r="T6" s="17">
        <f t="shared" si="1"/>
        <v>8.8530766010883255</v>
      </c>
      <c r="U6" s="19">
        <f>TTEST(E98:E107,E108:E121,2,3)</f>
        <v>8.5592039846519474E-2</v>
      </c>
    </row>
    <row r="7" spans="1:21" x14ac:dyDescent="0.25">
      <c r="A7">
        <v>75</v>
      </c>
      <c r="B7">
        <v>204</v>
      </c>
      <c r="C7">
        <v>26670</v>
      </c>
      <c r="D7" t="s">
        <v>28</v>
      </c>
      <c r="E7">
        <v>26.67</v>
      </c>
      <c r="F7">
        <v>82</v>
      </c>
      <c r="G7">
        <v>0</v>
      </c>
      <c r="H7" t="s">
        <v>29</v>
      </c>
      <c r="J7">
        <v>5</v>
      </c>
      <c r="K7">
        <f>COUNT(G122:G131)</f>
        <v>10</v>
      </c>
      <c r="L7" s="17">
        <f>AVERAGE(E122:E131)</f>
        <v>39.28</v>
      </c>
      <c r="M7" s="17">
        <f>STDEV(E122:E131)</f>
        <v>2.9690252796349026</v>
      </c>
      <c r="N7" s="17">
        <f>M7/SQRT(K7)</f>
        <v>0.93888823142646272</v>
      </c>
      <c r="O7">
        <f>COUNT(G132:G145)</f>
        <v>14</v>
      </c>
      <c r="P7" s="17">
        <f>AVERAGE(E132:E145)</f>
        <v>35.728571428571435</v>
      </c>
      <c r="Q7" s="17">
        <f>STDEV(E132:E145)</f>
        <v>5.164587789259353</v>
      </c>
      <c r="R7" s="17">
        <f>Q7/SQRT(O7)</f>
        <v>1.380294146523197</v>
      </c>
      <c r="S7" s="17">
        <f t="shared" si="0"/>
        <v>3.5514285714285663</v>
      </c>
      <c r="T7" s="17">
        <f t="shared" si="1"/>
        <v>9.9400239904038212</v>
      </c>
      <c r="U7" s="18">
        <f>TTEST(E122:E131,E132:E145,2,3)</f>
        <v>4.5254927474583005E-2</v>
      </c>
    </row>
    <row r="8" spans="1:21" x14ac:dyDescent="0.25">
      <c r="A8">
        <v>75</v>
      </c>
      <c r="B8">
        <v>207</v>
      </c>
      <c r="C8">
        <v>26400</v>
      </c>
      <c r="D8" t="s">
        <v>28</v>
      </c>
      <c r="E8">
        <v>26.4</v>
      </c>
      <c r="F8">
        <v>82</v>
      </c>
      <c r="G8">
        <v>0</v>
      </c>
      <c r="H8" t="s">
        <v>29</v>
      </c>
      <c r="J8">
        <v>6</v>
      </c>
      <c r="K8">
        <f>COUNT(G146:G155)</f>
        <v>10</v>
      </c>
      <c r="L8" s="17">
        <f>AVERAGE(E146:E155)</f>
        <v>40.78</v>
      </c>
      <c r="M8" s="17">
        <f>STDEV(E146:E155)</f>
        <v>3.3081717005016524</v>
      </c>
      <c r="N8" s="17">
        <f>M8/SQRT(K8)</f>
        <v>1.0461357464497614</v>
      </c>
      <c r="O8">
        <f>COUNT(G156:G169)</f>
        <v>14</v>
      </c>
      <c r="P8" s="17">
        <f>AVERAGE(E156:E169)</f>
        <v>37.850000000000009</v>
      </c>
      <c r="Q8" s="17">
        <f>STDEV(E156:E169)</f>
        <v>4.5557655778145145</v>
      </c>
      <c r="R8" s="17">
        <f>Q8/SQRT(O8)</f>
        <v>1.2175795661885809</v>
      </c>
      <c r="S8" s="17">
        <f t="shared" si="0"/>
        <v>2.9299999999999926</v>
      </c>
      <c r="T8" s="17">
        <f t="shared" si="1"/>
        <v>7.7410832232496478</v>
      </c>
      <c r="U8" s="19">
        <f>TTEST(E146:E155,E156:E169,2,3)</f>
        <v>8.1587409905782809E-2</v>
      </c>
    </row>
    <row r="9" spans="1:21" x14ac:dyDescent="0.25">
      <c r="A9">
        <v>75</v>
      </c>
      <c r="B9">
        <v>208</v>
      </c>
      <c r="C9">
        <v>30170</v>
      </c>
      <c r="D9" t="s">
        <v>28</v>
      </c>
      <c r="E9">
        <v>30.17</v>
      </c>
      <c r="F9">
        <v>82</v>
      </c>
      <c r="G9">
        <v>0</v>
      </c>
      <c r="H9" t="s">
        <v>29</v>
      </c>
      <c r="J9">
        <v>7</v>
      </c>
      <c r="K9">
        <f>COUNT(G170:G179)</f>
        <v>10</v>
      </c>
      <c r="L9" s="17">
        <f>AVERAGE(E170:E179)</f>
        <v>43.32</v>
      </c>
      <c r="M9" s="17">
        <f>STDEV(E170:E179)</f>
        <v>3.1311339798865201</v>
      </c>
      <c r="N9" s="17">
        <f>M9/SQRT(K9)</f>
        <v>0.99015150355892489</v>
      </c>
      <c r="O9">
        <f>COUNT(G180:G193)</f>
        <v>14</v>
      </c>
      <c r="P9" s="17">
        <f>AVERAGE(E180:E192)</f>
        <v>38.430769230769229</v>
      </c>
      <c r="Q9" s="17">
        <f>STDEV(E180:E192)</f>
        <v>4.7534872489196367</v>
      </c>
      <c r="R9" s="17">
        <f>Q9/SQRT(O9)</f>
        <v>1.2704229055611358</v>
      </c>
      <c r="S9" s="17">
        <f t="shared" si="0"/>
        <v>4.889230769230771</v>
      </c>
      <c r="T9" s="17">
        <f t="shared" si="1"/>
        <v>12.722177742193761</v>
      </c>
      <c r="U9" s="18">
        <f>TTEST(E170:E179,E180:E193,2,3)</f>
        <v>7.5345650674726924E-3</v>
      </c>
    </row>
    <row r="10" spans="1:21" x14ac:dyDescent="0.25">
      <c r="A10">
        <v>75</v>
      </c>
      <c r="B10">
        <v>209</v>
      </c>
      <c r="C10">
        <v>26670</v>
      </c>
      <c r="D10" t="s">
        <v>28</v>
      </c>
      <c r="E10">
        <v>26.67</v>
      </c>
      <c r="F10">
        <v>82</v>
      </c>
      <c r="G10">
        <v>0</v>
      </c>
      <c r="H10" t="s">
        <v>29</v>
      </c>
      <c r="J10">
        <v>8</v>
      </c>
      <c r="K10">
        <f>COUNT(G194:G203)</f>
        <v>10</v>
      </c>
      <c r="L10" s="17">
        <f>AVERAGE(E194:E203)</f>
        <v>44.290000000000006</v>
      </c>
      <c r="M10" s="17">
        <f>STDEV(E194:E203)</f>
        <v>3.0197314082179196</v>
      </c>
      <c r="N10" s="17">
        <f>M10/SQRT(K10)</f>
        <v>0.95492291719163269</v>
      </c>
      <c r="O10">
        <f>COUNT(G204:G217)</f>
        <v>14</v>
      </c>
      <c r="P10" s="17">
        <f>AVERAGE(E204:E217)</f>
        <v>39.99285714285714</v>
      </c>
      <c r="Q10" s="17">
        <f>STDEV(E204:E217)</f>
        <v>4.3405891634333349</v>
      </c>
      <c r="R10" s="17">
        <f>Q10/SQRT(O10)</f>
        <v>1.1600712504508044</v>
      </c>
      <c r="S10" s="17">
        <f t="shared" si="0"/>
        <v>4.297142857142866</v>
      </c>
      <c r="T10" s="17">
        <f t="shared" si="1"/>
        <v>10.744775852830886</v>
      </c>
      <c r="U10" s="18">
        <f>TTEST(E194:E203,E204:E217,2,3)</f>
        <v>9.1048066277868728E-3</v>
      </c>
    </row>
    <row r="11" spans="1:21" x14ac:dyDescent="0.25">
      <c r="A11">
        <v>75</v>
      </c>
      <c r="B11">
        <v>250</v>
      </c>
      <c r="C11">
        <v>28280</v>
      </c>
      <c r="D11" t="s">
        <v>28</v>
      </c>
      <c r="E11">
        <v>28.28</v>
      </c>
      <c r="F11">
        <v>82</v>
      </c>
      <c r="G11">
        <v>0</v>
      </c>
      <c r="H11" t="s">
        <v>29</v>
      </c>
      <c r="J11">
        <v>9</v>
      </c>
      <c r="K11">
        <f>COUNT(G218:G227)</f>
        <v>10</v>
      </c>
      <c r="L11" s="17">
        <f>AVERAGE(E218:E227)</f>
        <v>45.76</v>
      </c>
      <c r="M11" s="17">
        <f>STDEV(E218:E227)</f>
        <v>3.2042333109670884</v>
      </c>
      <c r="N11" s="17">
        <f>M11/SQRT(K11)</f>
        <v>1.0132675417238584</v>
      </c>
      <c r="O11">
        <f>COUNT(G228:G241)</f>
        <v>14</v>
      </c>
      <c r="P11" s="17">
        <f>AVERAGE(E228:E241)</f>
        <v>41.235714285714288</v>
      </c>
      <c r="Q11" s="17">
        <f>STDEV(E228:E241)</f>
        <v>4.0904404771006382</v>
      </c>
      <c r="R11" s="17">
        <f>Q11/SQRT(O11)</f>
        <v>1.0932162018787663</v>
      </c>
      <c r="S11" s="17">
        <f t="shared" si="0"/>
        <v>4.5242857142857105</v>
      </c>
      <c r="T11" s="17">
        <f t="shared" si="1"/>
        <v>10.971765113459197</v>
      </c>
      <c r="U11" s="18">
        <f>TTEST(E218:E227,E228:E241,2,3)</f>
        <v>6.1290624820110485E-3</v>
      </c>
    </row>
    <row r="12" spans="1:21" x14ac:dyDescent="0.25">
      <c r="A12">
        <v>68</v>
      </c>
      <c r="B12">
        <v>298</v>
      </c>
      <c r="C12">
        <v>23900</v>
      </c>
      <c r="D12" t="s">
        <v>12</v>
      </c>
      <c r="E12">
        <v>23.9</v>
      </c>
      <c r="F12">
        <v>68</v>
      </c>
      <c r="G12">
        <v>0</v>
      </c>
      <c r="H12" t="s">
        <v>29</v>
      </c>
      <c r="J12">
        <v>10</v>
      </c>
      <c r="K12">
        <f>COUNT(G242:G251)</f>
        <v>10</v>
      </c>
      <c r="L12" s="17">
        <f>AVERAGE(E242:E251)</f>
        <v>46.4</v>
      </c>
      <c r="M12" s="17">
        <f>STDEV(E242:E251)</f>
        <v>3.3156196002155203</v>
      </c>
      <c r="N12" s="17">
        <f>M12/SQRT(K12)</f>
        <v>1.0484909791377952</v>
      </c>
      <c r="O12">
        <f>COUNT(G252:G265)</f>
        <v>14</v>
      </c>
      <c r="P12" s="17">
        <f>AVERAGE(E252:E265)</f>
        <v>42.028571428571425</v>
      </c>
      <c r="Q12" s="17">
        <f>STDEV(E252:E265)</f>
        <v>3.8639215972752492</v>
      </c>
      <c r="R12" s="17">
        <f>Q12/SQRT(O12)</f>
        <v>1.0326764847400216</v>
      </c>
      <c r="S12" s="17">
        <f t="shared" si="0"/>
        <v>4.3714285714285737</v>
      </c>
      <c r="T12" s="17">
        <f t="shared" si="1"/>
        <v>10.40108769544528</v>
      </c>
      <c r="U12" s="18">
        <f>TTEST(E242:E251,E252:E265,2,3)</f>
        <v>7.2608295998870887E-3</v>
      </c>
    </row>
    <row r="13" spans="1:21" x14ac:dyDescent="0.25">
      <c r="A13">
        <v>68</v>
      </c>
      <c r="B13">
        <v>292</v>
      </c>
      <c r="C13">
        <v>23000</v>
      </c>
      <c r="D13" t="s">
        <v>12</v>
      </c>
      <c r="E13">
        <v>23</v>
      </c>
      <c r="F13">
        <v>68</v>
      </c>
      <c r="G13">
        <v>0</v>
      </c>
      <c r="H13" t="s">
        <v>29</v>
      </c>
      <c r="J13">
        <v>11</v>
      </c>
      <c r="K13">
        <f>COUNT(G266:G275)</f>
        <v>10</v>
      </c>
      <c r="L13" s="17">
        <f>AVERAGE(E266:E275)</f>
        <v>47.220000000000006</v>
      </c>
      <c r="M13" s="17">
        <f>STDEV(E266:E275)</f>
        <v>3.6991891003299622</v>
      </c>
      <c r="N13" s="17">
        <f>M13/SQRT(K13)</f>
        <v>1.1697863052711803</v>
      </c>
      <c r="O13">
        <f>COUNT(G276:G303)</f>
        <v>28</v>
      </c>
      <c r="P13" s="17">
        <f>AVERAGE(E276:E303)</f>
        <v>43.7</v>
      </c>
      <c r="Q13" s="17">
        <f>STDEV(E276:E303)</f>
        <v>3.031318011837242</v>
      </c>
      <c r="R13" s="17">
        <f>Q13/SQRT(O13)</f>
        <v>0.57286525743372074</v>
      </c>
      <c r="S13" s="17">
        <f t="shared" si="0"/>
        <v>3.5200000000000031</v>
      </c>
      <c r="T13" s="17">
        <f t="shared" si="1"/>
        <v>8.0549199084668253</v>
      </c>
      <c r="U13" s="18">
        <f>TTEST(E266:E275,E276:E303,2,3)</f>
        <v>1.7553538720505871E-2</v>
      </c>
    </row>
    <row r="14" spans="1:21" x14ac:dyDescent="0.25">
      <c r="A14">
        <v>68</v>
      </c>
      <c r="B14">
        <v>293</v>
      </c>
      <c r="C14">
        <v>25200</v>
      </c>
      <c r="D14" t="s">
        <v>12</v>
      </c>
      <c r="E14">
        <v>25.2</v>
      </c>
      <c r="F14">
        <v>68</v>
      </c>
      <c r="G14">
        <v>0</v>
      </c>
      <c r="H14" t="s">
        <v>29</v>
      </c>
      <c r="J14">
        <v>12</v>
      </c>
      <c r="K14">
        <f>COUNT(G304:G323)</f>
        <v>20</v>
      </c>
      <c r="L14" s="17">
        <f>AVERAGE(E304:E323)</f>
        <v>48.400000000000006</v>
      </c>
      <c r="M14" s="17">
        <f>STDEV(E304:E323)</f>
        <v>2.889363433808835</v>
      </c>
      <c r="N14" s="17">
        <f>M14/SQRT(K14)</f>
        <v>0.64608130496987692</v>
      </c>
      <c r="O14">
        <f>COUNT(G324:G351)</f>
        <v>28</v>
      </c>
      <c r="P14" s="17">
        <f>AVERAGE(E324:E351)</f>
        <v>43.885714285714286</v>
      </c>
      <c r="Q14" s="17">
        <f>STDEV(E324:E351)</f>
        <v>3.0555007210086949</v>
      </c>
      <c r="R14" s="17">
        <f>Q14/SQRT(O14)</f>
        <v>0.57743535989768258</v>
      </c>
      <c r="S14" s="17">
        <f t="shared" si="0"/>
        <v>4.5142857142857196</v>
      </c>
      <c r="T14" s="17">
        <f t="shared" si="1"/>
        <v>10.286458333333345</v>
      </c>
      <c r="U14" s="18">
        <f>TTEST(E304:E323,E324:E351,2,3)</f>
        <v>5.2460716603060014E-6</v>
      </c>
    </row>
    <row r="15" spans="1:21" x14ac:dyDescent="0.25">
      <c r="A15">
        <v>68</v>
      </c>
      <c r="B15">
        <v>290</v>
      </c>
      <c r="C15">
        <v>23400</v>
      </c>
      <c r="D15" t="s">
        <v>12</v>
      </c>
      <c r="E15">
        <v>23.4</v>
      </c>
      <c r="F15">
        <v>68</v>
      </c>
      <c r="G15">
        <v>0</v>
      </c>
      <c r="H15" t="s">
        <v>29</v>
      </c>
    </row>
    <row r="16" spans="1:21" x14ac:dyDescent="0.25">
      <c r="A16">
        <v>68</v>
      </c>
      <c r="B16">
        <v>297</v>
      </c>
      <c r="C16">
        <v>25000</v>
      </c>
      <c r="D16" t="s">
        <v>12</v>
      </c>
      <c r="E16">
        <v>25</v>
      </c>
      <c r="F16">
        <v>68</v>
      </c>
      <c r="G16">
        <v>0</v>
      </c>
      <c r="H16" t="s">
        <v>29</v>
      </c>
      <c r="J16" s="20" t="s">
        <v>41</v>
      </c>
      <c r="K16" s="20"/>
      <c r="L16" s="20"/>
      <c r="M16" s="20"/>
    </row>
    <row r="17" spans="1:12" x14ac:dyDescent="0.25">
      <c r="A17">
        <v>69</v>
      </c>
      <c r="B17">
        <v>291</v>
      </c>
      <c r="C17">
        <v>30700</v>
      </c>
      <c r="D17" t="s">
        <v>12</v>
      </c>
      <c r="E17">
        <v>30.7</v>
      </c>
      <c r="F17">
        <v>69</v>
      </c>
      <c r="G17">
        <v>0</v>
      </c>
      <c r="H17" t="s">
        <v>29</v>
      </c>
      <c r="K17" s="2" t="s">
        <v>28</v>
      </c>
      <c r="L17" s="2" t="s">
        <v>12</v>
      </c>
    </row>
    <row r="18" spans="1:12" x14ac:dyDescent="0.25">
      <c r="A18">
        <v>69</v>
      </c>
      <c r="B18">
        <v>294</v>
      </c>
      <c r="C18">
        <v>28100</v>
      </c>
      <c r="D18" t="s">
        <v>12</v>
      </c>
      <c r="E18">
        <v>28.1</v>
      </c>
      <c r="F18">
        <v>69</v>
      </c>
      <c r="G18">
        <v>0</v>
      </c>
      <c r="H18" t="s">
        <v>29</v>
      </c>
      <c r="K18" s="2">
        <f>74/7</f>
        <v>10.571428571428571</v>
      </c>
      <c r="L18" s="2">
        <f>68/7</f>
        <v>9.7142857142857135</v>
      </c>
    </row>
    <row r="19" spans="1:12" x14ac:dyDescent="0.25">
      <c r="A19">
        <v>71</v>
      </c>
      <c r="B19">
        <v>277</v>
      </c>
      <c r="C19">
        <v>22700</v>
      </c>
      <c r="D19" t="s">
        <v>12</v>
      </c>
      <c r="E19">
        <v>22.7</v>
      </c>
      <c r="F19">
        <v>71</v>
      </c>
      <c r="G19">
        <v>0</v>
      </c>
      <c r="H19" t="s">
        <v>29</v>
      </c>
      <c r="K19" s="2">
        <f>75/7</f>
        <v>10.714285714285714</v>
      </c>
      <c r="L19" s="2">
        <f>69/7</f>
        <v>9.8571428571428577</v>
      </c>
    </row>
    <row r="20" spans="1:12" x14ac:dyDescent="0.25">
      <c r="A20">
        <v>71</v>
      </c>
      <c r="B20">
        <v>300</v>
      </c>
      <c r="C20">
        <v>24600</v>
      </c>
      <c r="D20" t="s">
        <v>12</v>
      </c>
      <c r="E20">
        <v>24.6</v>
      </c>
      <c r="F20">
        <v>71</v>
      </c>
      <c r="G20">
        <v>0</v>
      </c>
      <c r="H20" t="s">
        <v>29</v>
      </c>
      <c r="K20" s="2"/>
      <c r="L20" s="2">
        <f>71/7</f>
        <v>10.142857142857142</v>
      </c>
    </row>
    <row r="21" spans="1:12" x14ac:dyDescent="0.25">
      <c r="A21">
        <v>71</v>
      </c>
      <c r="B21">
        <v>281</v>
      </c>
      <c r="C21">
        <v>25400</v>
      </c>
      <c r="D21" t="s">
        <v>12</v>
      </c>
      <c r="E21">
        <v>25.4</v>
      </c>
      <c r="F21">
        <v>71</v>
      </c>
      <c r="G21">
        <v>0</v>
      </c>
      <c r="H21" t="s">
        <v>29</v>
      </c>
    </row>
    <row r="22" spans="1:12" x14ac:dyDescent="0.25">
      <c r="A22">
        <v>71</v>
      </c>
      <c r="B22">
        <v>279</v>
      </c>
      <c r="C22">
        <v>26800</v>
      </c>
      <c r="D22" t="s">
        <v>12</v>
      </c>
      <c r="E22">
        <v>26.8</v>
      </c>
      <c r="F22">
        <v>71</v>
      </c>
      <c r="G22">
        <v>0</v>
      </c>
      <c r="H22" t="s">
        <v>29</v>
      </c>
    </row>
    <row r="23" spans="1:12" x14ac:dyDescent="0.25">
      <c r="A23">
        <v>71</v>
      </c>
      <c r="B23">
        <v>278</v>
      </c>
      <c r="C23">
        <v>23700</v>
      </c>
      <c r="D23" t="s">
        <v>12</v>
      </c>
      <c r="E23">
        <v>23.7</v>
      </c>
      <c r="F23">
        <v>71</v>
      </c>
      <c r="G23">
        <v>0</v>
      </c>
      <c r="H23" t="s">
        <v>29</v>
      </c>
    </row>
    <row r="24" spans="1:12" x14ac:dyDescent="0.25">
      <c r="A24">
        <v>71</v>
      </c>
      <c r="B24">
        <v>280</v>
      </c>
      <c r="C24">
        <v>29000</v>
      </c>
      <c r="D24" t="s">
        <v>12</v>
      </c>
      <c r="E24">
        <v>29</v>
      </c>
      <c r="F24">
        <v>71</v>
      </c>
      <c r="G24">
        <v>0</v>
      </c>
      <c r="H24" t="s">
        <v>29</v>
      </c>
    </row>
    <row r="25" spans="1:12" x14ac:dyDescent="0.25">
      <c r="A25">
        <v>71</v>
      </c>
      <c r="B25">
        <v>276</v>
      </c>
      <c r="C25">
        <v>25500</v>
      </c>
      <c r="D25" t="s">
        <v>12</v>
      </c>
      <c r="E25">
        <v>25.5</v>
      </c>
      <c r="F25">
        <v>71</v>
      </c>
      <c r="G25">
        <v>0</v>
      </c>
      <c r="H25" t="s">
        <v>29</v>
      </c>
    </row>
    <row r="26" spans="1:12" x14ac:dyDescent="0.25">
      <c r="A26">
        <v>81</v>
      </c>
      <c r="B26">
        <v>201</v>
      </c>
      <c r="C26">
        <v>32200</v>
      </c>
      <c r="D26" t="s">
        <v>28</v>
      </c>
      <c r="E26">
        <v>32.200000000000003</v>
      </c>
      <c r="F26">
        <v>81</v>
      </c>
      <c r="G26">
        <v>1</v>
      </c>
      <c r="H26" t="s">
        <v>29</v>
      </c>
    </row>
    <row r="27" spans="1:12" x14ac:dyDescent="0.25">
      <c r="A27">
        <v>81</v>
      </c>
      <c r="B27">
        <v>202</v>
      </c>
      <c r="C27">
        <v>32200</v>
      </c>
      <c r="D27" t="s">
        <v>28</v>
      </c>
      <c r="E27">
        <v>32.200000000000003</v>
      </c>
      <c r="F27">
        <v>81</v>
      </c>
      <c r="G27">
        <v>1</v>
      </c>
      <c r="H27" t="s">
        <v>29</v>
      </c>
    </row>
    <row r="28" spans="1:12" x14ac:dyDescent="0.25">
      <c r="A28">
        <v>81</v>
      </c>
      <c r="B28">
        <v>214</v>
      </c>
      <c r="C28">
        <v>28400</v>
      </c>
      <c r="D28" t="s">
        <v>28</v>
      </c>
      <c r="E28">
        <v>28.4</v>
      </c>
      <c r="F28">
        <v>81</v>
      </c>
      <c r="G28">
        <v>1</v>
      </c>
      <c r="H28" t="s">
        <v>29</v>
      </c>
    </row>
    <row r="29" spans="1:12" x14ac:dyDescent="0.25">
      <c r="A29">
        <v>81</v>
      </c>
      <c r="B29">
        <v>2500</v>
      </c>
      <c r="C29">
        <v>29700</v>
      </c>
      <c r="D29" t="s">
        <v>28</v>
      </c>
      <c r="E29">
        <v>29.7</v>
      </c>
      <c r="F29">
        <v>81</v>
      </c>
      <c r="G29">
        <v>1</v>
      </c>
      <c r="H29" t="s">
        <v>29</v>
      </c>
    </row>
    <row r="30" spans="1:12" x14ac:dyDescent="0.25">
      <c r="A30">
        <v>82</v>
      </c>
      <c r="B30">
        <v>203</v>
      </c>
      <c r="C30">
        <v>31200</v>
      </c>
      <c r="D30" t="s">
        <v>28</v>
      </c>
      <c r="E30">
        <v>31.2</v>
      </c>
      <c r="F30">
        <v>82</v>
      </c>
      <c r="G30">
        <v>1</v>
      </c>
      <c r="H30" t="s">
        <v>29</v>
      </c>
    </row>
    <row r="31" spans="1:12" x14ac:dyDescent="0.25">
      <c r="A31">
        <v>82</v>
      </c>
      <c r="B31">
        <v>204</v>
      </c>
      <c r="C31">
        <v>27500</v>
      </c>
      <c r="D31" t="s">
        <v>28</v>
      </c>
      <c r="E31">
        <v>27.5</v>
      </c>
      <c r="F31">
        <v>82</v>
      </c>
      <c r="G31">
        <v>1</v>
      </c>
      <c r="H31" t="s">
        <v>29</v>
      </c>
    </row>
    <row r="32" spans="1:12" x14ac:dyDescent="0.25">
      <c r="A32">
        <v>82</v>
      </c>
      <c r="B32">
        <v>207</v>
      </c>
      <c r="C32">
        <v>29100</v>
      </c>
      <c r="D32" t="s">
        <v>28</v>
      </c>
      <c r="E32">
        <v>29.1</v>
      </c>
      <c r="F32">
        <v>82</v>
      </c>
      <c r="G32">
        <v>1</v>
      </c>
      <c r="H32" t="s">
        <v>29</v>
      </c>
    </row>
    <row r="33" spans="1:8" x14ac:dyDescent="0.25">
      <c r="A33">
        <v>82</v>
      </c>
      <c r="B33">
        <v>208</v>
      </c>
      <c r="C33">
        <v>32600</v>
      </c>
      <c r="D33" t="s">
        <v>28</v>
      </c>
      <c r="E33">
        <v>32.6</v>
      </c>
      <c r="F33">
        <v>82</v>
      </c>
      <c r="G33">
        <v>1</v>
      </c>
      <c r="H33" t="s">
        <v>29</v>
      </c>
    </row>
    <row r="34" spans="1:8" x14ac:dyDescent="0.25">
      <c r="A34">
        <v>82</v>
      </c>
      <c r="B34">
        <v>209</v>
      </c>
      <c r="C34">
        <v>28800</v>
      </c>
      <c r="D34" t="s">
        <v>28</v>
      </c>
      <c r="E34">
        <v>28.8</v>
      </c>
      <c r="F34">
        <v>82</v>
      </c>
      <c r="G34">
        <v>1</v>
      </c>
      <c r="H34" t="s">
        <v>29</v>
      </c>
    </row>
    <row r="35" spans="1:8" x14ac:dyDescent="0.25">
      <c r="A35">
        <v>82</v>
      </c>
      <c r="B35">
        <v>250</v>
      </c>
      <c r="C35">
        <v>32200</v>
      </c>
      <c r="D35" t="s">
        <v>28</v>
      </c>
      <c r="E35">
        <v>32.200000000000003</v>
      </c>
      <c r="F35">
        <v>82</v>
      </c>
      <c r="G35">
        <v>1</v>
      </c>
      <c r="H35" t="s">
        <v>29</v>
      </c>
    </row>
    <row r="36" spans="1:8" x14ac:dyDescent="0.25">
      <c r="A36">
        <v>75</v>
      </c>
      <c r="B36">
        <v>298</v>
      </c>
      <c r="C36">
        <v>24200</v>
      </c>
      <c r="D36" t="s">
        <v>12</v>
      </c>
      <c r="E36">
        <v>24.2</v>
      </c>
      <c r="F36">
        <v>68</v>
      </c>
      <c r="G36">
        <v>1</v>
      </c>
      <c r="H36" t="s">
        <v>29</v>
      </c>
    </row>
    <row r="37" spans="1:8" x14ac:dyDescent="0.25">
      <c r="A37">
        <v>75</v>
      </c>
      <c r="B37">
        <v>292</v>
      </c>
      <c r="C37">
        <v>23900</v>
      </c>
      <c r="D37" t="s">
        <v>12</v>
      </c>
      <c r="E37">
        <v>23.9</v>
      </c>
      <c r="F37">
        <v>68</v>
      </c>
      <c r="G37">
        <v>1</v>
      </c>
      <c r="H37" t="s">
        <v>29</v>
      </c>
    </row>
    <row r="38" spans="1:8" x14ac:dyDescent="0.25">
      <c r="A38">
        <v>75</v>
      </c>
      <c r="B38">
        <v>293</v>
      </c>
      <c r="C38">
        <v>26400</v>
      </c>
      <c r="D38" t="s">
        <v>12</v>
      </c>
      <c r="E38">
        <v>26.4</v>
      </c>
      <c r="F38">
        <v>68</v>
      </c>
      <c r="G38">
        <v>1</v>
      </c>
      <c r="H38" t="s">
        <v>29</v>
      </c>
    </row>
    <row r="39" spans="1:8" x14ac:dyDescent="0.25">
      <c r="A39">
        <v>75</v>
      </c>
      <c r="B39">
        <v>290</v>
      </c>
      <c r="C39">
        <v>24400</v>
      </c>
      <c r="D39" t="s">
        <v>12</v>
      </c>
      <c r="E39">
        <v>24.4</v>
      </c>
      <c r="F39">
        <v>68</v>
      </c>
      <c r="G39">
        <v>1</v>
      </c>
      <c r="H39" t="s">
        <v>29</v>
      </c>
    </row>
    <row r="40" spans="1:8" x14ac:dyDescent="0.25">
      <c r="A40">
        <v>75</v>
      </c>
      <c r="B40">
        <v>297</v>
      </c>
      <c r="C40">
        <v>26400</v>
      </c>
      <c r="D40" t="s">
        <v>12</v>
      </c>
      <c r="E40">
        <v>26.4</v>
      </c>
      <c r="F40">
        <v>68</v>
      </c>
      <c r="G40">
        <v>1</v>
      </c>
      <c r="H40" t="s">
        <v>29</v>
      </c>
    </row>
    <row r="41" spans="1:8" x14ac:dyDescent="0.25">
      <c r="A41">
        <v>76</v>
      </c>
      <c r="B41">
        <v>291</v>
      </c>
      <c r="C41">
        <v>36500</v>
      </c>
      <c r="D41" t="s">
        <v>12</v>
      </c>
      <c r="E41">
        <v>36.5</v>
      </c>
      <c r="F41">
        <v>69</v>
      </c>
      <c r="G41">
        <v>1</v>
      </c>
      <c r="H41" t="s">
        <v>29</v>
      </c>
    </row>
    <row r="42" spans="1:8" x14ac:dyDescent="0.25">
      <c r="A42">
        <v>76</v>
      </c>
      <c r="B42">
        <v>294</v>
      </c>
      <c r="C42">
        <v>34800</v>
      </c>
      <c r="D42" t="s">
        <v>12</v>
      </c>
      <c r="E42">
        <v>34.799999999999997</v>
      </c>
      <c r="F42">
        <v>69</v>
      </c>
      <c r="G42">
        <v>1</v>
      </c>
      <c r="H42" t="s">
        <v>29</v>
      </c>
    </row>
    <row r="43" spans="1:8" x14ac:dyDescent="0.25">
      <c r="A43">
        <v>78</v>
      </c>
      <c r="B43">
        <v>277</v>
      </c>
      <c r="C43">
        <v>23300</v>
      </c>
      <c r="D43" t="s">
        <v>12</v>
      </c>
      <c r="E43">
        <v>23.3</v>
      </c>
      <c r="F43">
        <v>71</v>
      </c>
      <c r="G43">
        <v>1</v>
      </c>
      <c r="H43" t="s">
        <v>29</v>
      </c>
    </row>
    <row r="44" spans="1:8" x14ac:dyDescent="0.25">
      <c r="A44">
        <v>78</v>
      </c>
      <c r="B44">
        <v>300</v>
      </c>
      <c r="C44">
        <v>27400</v>
      </c>
      <c r="D44" t="s">
        <v>12</v>
      </c>
      <c r="E44">
        <v>27.4</v>
      </c>
      <c r="F44">
        <v>71</v>
      </c>
      <c r="G44">
        <v>1</v>
      </c>
      <c r="H44" t="s">
        <v>29</v>
      </c>
    </row>
    <row r="45" spans="1:8" x14ac:dyDescent="0.25">
      <c r="A45">
        <v>78</v>
      </c>
      <c r="B45">
        <v>281</v>
      </c>
      <c r="C45">
        <v>28600</v>
      </c>
      <c r="D45" t="s">
        <v>12</v>
      </c>
      <c r="E45">
        <v>28.6</v>
      </c>
      <c r="F45">
        <v>71</v>
      </c>
      <c r="G45">
        <v>1</v>
      </c>
      <c r="H45" t="s">
        <v>29</v>
      </c>
    </row>
    <row r="46" spans="1:8" x14ac:dyDescent="0.25">
      <c r="A46">
        <v>78</v>
      </c>
      <c r="B46">
        <v>279</v>
      </c>
      <c r="C46">
        <v>28700</v>
      </c>
      <c r="D46" t="s">
        <v>12</v>
      </c>
      <c r="E46">
        <v>28.7</v>
      </c>
      <c r="F46">
        <v>71</v>
      </c>
      <c r="G46">
        <v>1</v>
      </c>
      <c r="H46" t="s">
        <v>29</v>
      </c>
    </row>
    <row r="47" spans="1:8" x14ac:dyDescent="0.25">
      <c r="A47">
        <v>78</v>
      </c>
      <c r="B47">
        <v>278</v>
      </c>
      <c r="C47">
        <v>24700</v>
      </c>
      <c r="D47" t="s">
        <v>12</v>
      </c>
      <c r="E47">
        <v>24.7</v>
      </c>
      <c r="F47">
        <v>71</v>
      </c>
      <c r="G47">
        <v>1</v>
      </c>
      <c r="H47" t="s">
        <v>29</v>
      </c>
    </row>
    <row r="48" spans="1:8" x14ac:dyDescent="0.25">
      <c r="A48">
        <v>78</v>
      </c>
      <c r="B48">
        <v>280</v>
      </c>
      <c r="C48">
        <v>33600</v>
      </c>
      <c r="D48" t="s">
        <v>12</v>
      </c>
      <c r="E48">
        <v>33.6</v>
      </c>
      <c r="F48">
        <v>71</v>
      </c>
      <c r="G48">
        <v>1</v>
      </c>
      <c r="H48" t="s">
        <v>29</v>
      </c>
    </row>
    <row r="49" spans="1:8" x14ac:dyDescent="0.25">
      <c r="A49">
        <v>78</v>
      </c>
      <c r="B49">
        <v>276</v>
      </c>
      <c r="C49">
        <v>28800</v>
      </c>
      <c r="D49" t="s">
        <v>12</v>
      </c>
      <c r="E49">
        <v>28.8</v>
      </c>
      <c r="F49">
        <v>71</v>
      </c>
      <c r="G49">
        <v>1</v>
      </c>
      <c r="H49" t="s">
        <v>29</v>
      </c>
    </row>
    <row r="50" spans="1:8" x14ac:dyDescent="0.25">
      <c r="A50">
        <v>88</v>
      </c>
      <c r="B50">
        <v>201</v>
      </c>
      <c r="C50">
        <v>34400</v>
      </c>
      <c r="D50" t="s">
        <v>28</v>
      </c>
      <c r="E50">
        <v>34.4</v>
      </c>
      <c r="F50">
        <v>81</v>
      </c>
      <c r="G50">
        <v>2</v>
      </c>
      <c r="H50" t="s">
        <v>29</v>
      </c>
    </row>
    <row r="51" spans="1:8" x14ac:dyDescent="0.25">
      <c r="A51">
        <v>88</v>
      </c>
      <c r="B51">
        <v>202</v>
      </c>
      <c r="C51">
        <v>35000</v>
      </c>
      <c r="D51" t="s">
        <v>28</v>
      </c>
      <c r="E51">
        <v>35</v>
      </c>
      <c r="F51">
        <v>81</v>
      </c>
      <c r="G51">
        <v>2</v>
      </c>
      <c r="H51" t="s">
        <v>29</v>
      </c>
    </row>
    <row r="52" spans="1:8" x14ac:dyDescent="0.25">
      <c r="A52">
        <v>88</v>
      </c>
      <c r="B52">
        <v>214</v>
      </c>
      <c r="C52">
        <v>30200</v>
      </c>
      <c r="D52" t="s">
        <v>28</v>
      </c>
      <c r="E52">
        <v>30.2</v>
      </c>
      <c r="F52">
        <v>81</v>
      </c>
      <c r="G52">
        <v>2</v>
      </c>
      <c r="H52" t="s">
        <v>29</v>
      </c>
    </row>
    <row r="53" spans="1:8" x14ac:dyDescent="0.25">
      <c r="A53">
        <v>88</v>
      </c>
      <c r="B53">
        <v>2500</v>
      </c>
      <c r="C53">
        <v>31100</v>
      </c>
      <c r="D53" t="s">
        <v>28</v>
      </c>
      <c r="E53">
        <v>31.1</v>
      </c>
      <c r="F53">
        <v>81</v>
      </c>
      <c r="G53">
        <v>2</v>
      </c>
      <c r="H53" t="s">
        <v>29</v>
      </c>
    </row>
    <row r="54" spans="1:8" x14ac:dyDescent="0.25">
      <c r="A54">
        <v>89</v>
      </c>
      <c r="B54">
        <v>203</v>
      </c>
      <c r="C54">
        <v>34500</v>
      </c>
      <c r="D54" t="s">
        <v>28</v>
      </c>
      <c r="E54">
        <v>34.5</v>
      </c>
      <c r="F54">
        <v>82</v>
      </c>
      <c r="G54">
        <v>2</v>
      </c>
      <c r="H54" t="s">
        <v>29</v>
      </c>
    </row>
    <row r="55" spans="1:8" x14ac:dyDescent="0.25">
      <c r="A55">
        <v>89</v>
      </c>
      <c r="B55">
        <v>204</v>
      </c>
      <c r="C55">
        <v>29800</v>
      </c>
      <c r="D55" t="s">
        <v>28</v>
      </c>
      <c r="E55">
        <v>29.8</v>
      </c>
      <c r="F55">
        <v>82</v>
      </c>
      <c r="G55">
        <v>2</v>
      </c>
      <c r="H55" t="s">
        <v>29</v>
      </c>
    </row>
    <row r="56" spans="1:8" x14ac:dyDescent="0.25">
      <c r="A56">
        <v>89</v>
      </c>
      <c r="B56">
        <v>207</v>
      </c>
      <c r="C56">
        <v>31700</v>
      </c>
      <c r="D56" t="s">
        <v>28</v>
      </c>
      <c r="E56">
        <v>31.7</v>
      </c>
      <c r="F56">
        <v>82</v>
      </c>
      <c r="G56">
        <v>2</v>
      </c>
      <c r="H56" t="s">
        <v>29</v>
      </c>
    </row>
    <row r="57" spans="1:8" x14ac:dyDescent="0.25">
      <c r="A57">
        <v>89</v>
      </c>
      <c r="B57">
        <v>208</v>
      </c>
      <c r="C57">
        <v>36400</v>
      </c>
      <c r="D57" t="s">
        <v>28</v>
      </c>
      <c r="E57">
        <v>36.4</v>
      </c>
      <c r="F57">
        <v>82</v>
      </c>
      <c r="G57">
        <v>2</v>
      </c>
      <c r="H57" t="s">
        <v>29</v>
      </c>
    </row>
    <row r="58" spans="1:8" x14ac:dyDescent="0.25">
      <c r="A58">
        <v>89</v>
      </c>
      <c r="B58">
        <v>209</v>
      </c>
      <c r="C58">
        <v>30400</v>
      </c>
      <c r="D58" t="s">
        <v>28</v>
      </c>
      <c r="E58">
        <v>30.4</v>
      </c>
      <c r="F58">
        <v>82</v>
      </c>
      <c r="G58">
        <v>2</v>
      </c>
      <c r="H58" t="s">
        <v>29</v>
      </c>
    </row>
    <row r="59" spans="1:8" x14ac:dyDescent="0.25">
      <c r="A59">
        <v>89</v>
      </c>
      <c r="B59">
        <v>250</v>
      </c>
      <c r="C59">
        <v>35500</v>
      </c>
      <c r="D59" t="s">
        <v>28</v>
      </c>
      <c r="E59">
        <v>35.5</v>
      </c>
      <c r="F59">
        <v>82</v>
      </c>
      <c r="G59">
        <v>2</v>
      </c>
      <c r="H59" t="s">
        <v>29</v>
      </c>
    </row>
    <row r="60" spans="1:8" x14ac:dyDescent="0.25">
      <c r="A60">
        <v>83</v>
      </c>
      <c r="B60">
        <v>298</v>
      </c>
      <c r="C60">
        <v>26200</v>
      </c>
      <c r="D60" t="s">
        <v>12</v>
      </c>
      <c r="E60">
        <v>26.2</v>
      </c>
      <c r="F60">
        <v>68</v>
      </c>
      <c r="G60">
        <v>2</v>
      </c>
      <c r="H60" t="s">
        <v>29</v>
      </c>
    </row>
    <row r="61" spans="1:8" x14ac:dyDescent="0.25">
      <c r="A61">
        <v>83</v>
      </c>
      <c r="B61">
        <v>292</v>
      </c>
      <c r="C61">
        <v>24800</v>
      </c>
      <c r="D61" t="s">
        <v>12</v>
      </c>
      <c r="E61">
        <v>24.8</v>
      </c>
      <c r="F61">
        <v>68</v>
      </c>
      <c r="G61">
        <v>2</v>
      </c>
      <c r="H61" t="s">
        <v>29</v>
      </c>
    </row>
    <row r="62" spans="1:8" x14ac:dyDescent="0.25">
      <c r="A62">
        <v>83</v>
      </c>
      <c r="B62">
        <v>293</v>
      </c>
      <c r="C62">
        <v>29100</v>
      </c>
      <c r="D62" t="s">
        <v>12</v>
      </c>
      <c r="E62">
        <v>29.1</v>
      </c>
      <c r="F62">
        <v>68</v>
      </c>
      <c r="G62">
        <v>2</v>
      </c>
      <c r="H62" t="s">
        <v>29</v>
      </c>
    </row>
    <row r="63" spans="1:8" x14ac:dyDescent="0.25">
      <c r="A63">
        <v>83</v>
      </c>
      <c r="B63">
        <v>290</v>
      </c>
      <c r="C63">
        <v>26800</v>
      </c>
      <c r="D63" t="s">
        <v>12</v>
      </c>
      <c r="E63">
        <v>26.8</v>
      </c>
      <c r="F63">
        <v>68</v>
      </c>
      <c r="G63">
        <v>2</v>
      </c>
      <c r="H63" t="s">
        <v>29</v>
      </c>
    </row>
    <row r="64" spans="1:8" x14ac:dyDescent="0.25">
      <c r="A64">
        <v>83</v>
      </c>
      <c r="B64">
        <v>297</v>
      </c>
      <c r="C64">
        <v>29000</v>
      </c>
      <c r="D64" t="s">
        <v>12</v>
      </c>
      <c r="E64">
        <v>29</v>
      </c>
      <c r="F64">
        <v>68</v>
      </c>
      <c r="G64">
        <v>2</v>
      </c>
      <c r="H64" t="s">
        <v>29</v>
      </c>
    </row>
    <row r="65" spans="1:8" x14ac:dyDescent="0.25">
      <c r="A65">
        <v>84</v>
      </c>
      <c r="B65">
        <v>291</v>
      </c>
      <c r="C65">
        <v>39400</v>
      </c>
      <c r="D65" t="s">
        <v>12</v>
      </c>
      <c r="E65">
        <v>39.4</v>
      </c>
      <c r="F65">
        <v>69</v>
      </c>
      <c r="G65">
        <v>2</v>
      </c>
      <c r="H65" t="s">
        <v>29</v>
      </c>
    </row>
    <row r="66" spans="1:8" x14ac:dyDescent="0.25">
      <c r="A66">
        <v>84</v>
      </c>
      <c r="B66">
        <v>294</v>
      </c>
      <c r="C66">
        <v>38600</v>
      </c>
      <c r="D66" t="s">
        <v>12</v>
      </c>
      <c r="E66">
        <v>38.6</v>
      </c>
      <c r="F66">
        <v>69</v>
      </c>
      <c r="G66">
        <v>2</v>
      </c>
      <c r="H66" t="s">
        <v>29</v>
      </c>
    </row>
    <row r="67" spans="1:8" x14ac:dyDescent="0.25">
      <c r="A67">
        <v>86</v>
      </c>
      <c r="B67">
        <v>277</v>
      </c>
      <c r="C67">
        <v>24700</v>
      </c>
      <c r="D67" t="s">
        <v>12</v>
      </c>
      <c r="E67">
        <v>24.7</v>
      </c>
      <c r="F67">
        <v>71</v>
      </c>
      <c r="G67">
        <v>2</v>
      </c>
      <c r="H67" t="s">
        <v>29</v>
      </c>
    </row>
    <row r="68" spans="1:8" x14ac:dyDescent="0.25">
      <c r="A68">
        <v>86</v>
      </c>
      <c r="B68">
        <v>300</v>
      </c>
      <c r="C68">
        <v>29200</v>
      </c>
      <c r="D68" t="s">
        <v>12</v>
      </c>
      <c r="E68">
        <v>29.2</v>
      </c>
      <c r="F68">
        <v>71</v>
      </c>
      <c r="G68">
        <v>2</v>
      </c>
      <c r="H68" t="s">
        <v>29</v>
      </c>
    </row>
    <row r="69" spans="1:8" x14ac:dyDescent="0.25">
      <c r="A69">
        <v>86</v>
      </c>
      <c r="B69">
        <v>281</v>
      </c>
      <c r="C69">
        <v>29400</v>
      </c>
      <c r="D69" t="s">
        <v>12</v>
      </c>
      <c r="E69">
        <v>29.4</v>
      </c>
      <c r="F69">
        <v>71</v>
      </c>
      <c r="G69">
        <v>2</v>
      </c>
      <c r="H69" t="s">
        <v>29</v>
      </c>
    </row>
    <row r="70" spans="1:8" x14ac:dyDescent="0.25">
      <c r="A70">
        <v>86</v>
      </c>
      <c r="B70">
        <v>279</v>
      </c>
      <c r="C70">
        <v>30300</v>
      </c>
      <c r="D70" t="s">
        <v>12</v>
      </c>
      <c r="E70">
        <v>30.3</v>
      </c>
      <c r="F70">
        <v>71</v>
      </c>
      <c r="G70">
        <v>2</v>
      </c>
      <c r="H70" t="s">
        <v>29</v>
      </c>
    </row>
    <row r="71" spans="1:8" x14ac:dyDescent="0.25">
      <c r="A71">
        <v>86</v>
      </c>
      <c r="B71">
        <v>278</v>
      </c>
      <c r="C71">
        <v>26700</v>
      </c>
      <c r="D71" t="s">
        <v>12</v>
      </c>
      <c r="E71">
        <v>26.7</v>
      </c>
      <c r="F71">
        <v>71</v>
      </c>
      <c r="G71">
        <v>2</v>
      </c>
      <c r="H71" t="s">
        <v>29</v>
      </c>
    </row>
    <row r="72" spans="1:8" x14ac:dyDescent="0.25">
      <c r="A72">
        <v>86</v>
      </c>
      <c r="B72">
        <v>280</v>
      </c>
      <c r="C72">
        <v>36800</v>
      </c>
      <c r="D72" t="s">
        <v>12</v>
      </c>
      <c r="E72">
        <v>36.799999999999997</v>
      </c>
      <c r="F72">
        <v>71</v>
      </c>
      <c r="G72">
        <v>2</v>
      </c>
      <c r="H72" t="s">
        <v>29</v>
      </c>
    </row>
    <row r="73" spans="1:8" x14ac:dyDescent="0.25">
      <c r="A73">
        <v>86</v>
      </c>
      <c r="B73">
        <v>276</v>
      </c>
      <c r="C73">
        <v>32100</v>
      </c>
      <c r="D73" t="s">
        <v>12</v>
      </c>
      <c r="E73">
        <v>32.1</v>
      </c>
      <c r="F73">
        <v>71</v>
      </c>
      <c r="G73">
        <v>2</v>
      </c>
      <c r="H73" t="s">
        <v>29</v>
      </c>
    </row>
    <row r="74" spans="1:8" x14ac:dyDescent="0.25">
      <c r="A74">
        <v>96</v>
      </c>
      <c r="B74">
        <v>201</v>
      </c>
      <c r="C74">
        <v>37000</v>
      </c>
      <c r="D74" t="s">
        <v>28</v>
      </c>
      <c r="E74">
        <v>37</v>
      </c>
      <c r="F74">
        <v>81</v>
      </c>
      <c r="G74">
        <v>3</v>
      </c>
      <c r="H74" t="s">
        <v>29</v>
      </c>
    </row>
    <row r="75" spans="1:8" x14ac:dyDescent="0.25">
      <c r="A75">
        <v>96</v>
      </c>
      <c r="B75">
        <v>202</v>
      </c>
      <c r="C75">
        <v>38000</v>
      </c>
      <c r="D75" t="s">
        <v>28</v>
      </c>
      <c r="E75">
        <v>38</v>
      </c>
      <c r="F75">
        <v>81</v>
      </c>
      <c r="G75">
        <v>3</v>
      </c>
      <c r="H75" t="s">
        <v>29</v>
      </c>
    </row>
    <row r="76" spans="1:8" x14ac:dyDescent="0.25">
      <c r="A76">
        <v>96</v>
      </c>
      <c r="B76">
        <v>214</v>
      </c>
      <c r="C76">
        <v>32500</v>
      </c>
      <c r="D76" t="s">
        <v>28</v>
      </c>
      <c r="E76">
        <v>32.5</v>
      </c>
      <c r="F76">
        <v>81</v>
      </c>
      <c r="G76">
        <v>3</v>
      </c>
      <c r="H76" t="s">
        <v>29</v>
      </c>
    </row>
    <row r="77" spans="1:8" x14ac:dyDescent="0.25">
      <c r="A77">
        <v>96</v>
      </c>
      <c r="B77">
        <v>2500</v>
      </c>
      <c r="C77">
        <v>35200</v>
      </c>
      <c r="D77" t="s">
        <v>28</v>
      </c>
      <c r="E77">
        <v>35.200000000000003</v>
      </c>
      <c r="F77">
        <v>81</v>
      </c>
      <c r="G77">
        <v>3</v>
      </c>
      <c r="H77" t="s">
        <v>29</v>
      </c>
    </row>
    <row r="78" spans="1:8" x14ac:dyDescent="0.25">
      <c r="A78">
        <v>97</v>
      </c>
      <c r="B78">
        <v>203</v>
      </c>
      <c r="C78">
        <v>37100</v>
      </c>
      <c r="D78" t="s">
        <v>28</v>
      </c>
      <c r="E78">
        <v>37.1</v>
      </c>
      <c r="F78">
        <v>82</v>
      </c>
      <c r="G78">
        <v>3</v>
      </c>
      <c r="H78" t="s">
        <v>29</v>
      </c>
    </row>
    <row r="79" spans="1:8" x14ac:dyDescent="0.25">
      <c r="A79">
        <v>97</v>
      </c>
      <c r="B79">
        <v>204</v>
      </c>
      <c r="C79">
        <v>32000</v>
      </c>
      <c r="D79" t="s">
        <v>28</v>
      </c>
      <c r="E79">
        <v>32</v>
      </c>
      <c r="F79">
        <v>82</v>
      </c>
      <c r="G79">
        <v>3</v>
      </c>
      <c r="H79" t="s">
        <v>29</v>
      </c>
    </row>
    <row r="80" spans="1:8" x14ac:dyDescent="0.25">
      <c r="A80">
        <v>97</v>
      </c>
      <c r="B80">
        <v>207</v>
      </c>
      <c r="C80">
        <v>34200</v>
      </c>
      <c r="D80" t="s">
        <v>28</v>
      </c>
      <c r="E80">
        <v>34.200000000000003</v>
      </c>
      <c r="F80">
        <v>82</v>
      </c>
      <c r="G80">
        <v>3</v>
      </c>
      <c r="H80" t="s">
        <v>29</v>
      </c>
    </row>
    <row r="81" spans="1:8" x14ac:dyDescent="0.25">
      <c r="A81">
        <v>97</v>
      </c>
      <c r="B81">
        <v>208</v>
      </c>
      <c r="C81">
        <v>40300</v>
      </c>
      <c r="D81" t="s">
        <v>28</v>
      </c>
      <c r="E81">
        <v>40.299999999999997</v>
      </c>
      <c r="F81">
        <v>82</v>
      </c>
      <c r="G81">
        <v>3</v>
      </c>
      <c r="H81" t="s">
        <v>29</v>
      </c>
    </row>
    <row r="82" spans="1:8" x14ac:dyDescent="0.25">
      <c r="A82">
        <v>97</v>
      </c>
      <c r="B82">
        <v>209</v>
      </c>
      <c r="C82">
        <v>34300</v>
      </c>
      <c r="D82" t="s">
        <v>28</v>
      </c>
      <c r="E82">
        <v>34.299999999999997</v>
      </c>
      <c r="F82">
        <v>82</v>
      </c>
      <c r="G82">
        <v>3</v>
      </c>
      <c r="H82" t="s">
        <v>29</v>
      </c>
    </row>
    <row r="83" spans="1:8" x14ac:dyDescent="0.25">
      <c r="A83">
        <v>97</v>
      </c>
      <c r="B83">
        <v>250</v>
      </c>
      <c r="C83">
        <v>38400</v>
      </c>
      <c r="D83" t="s">
        <v>28</v>
      </c>
      <c r="E83">
        <v>38.4</v>
      </c>
      <c r="F83">
        <v>82</v>
      </c>
      <c r="G83">
        <v>3</v>
      </c>
      <c r="H83" t="s">
        <v>29</v>
      </c>
    </row>
    <row r="84" spans="1:8" x14ac:dyDescent="0.25">
      <c r="A84">
        <v>89</v>
      </c>
      <c r="B84">
        <v>298</v>
      </c>
      <c r="C84">
        <v>27400</v>
      </c>
      <c r="D84" t="s">
        <v>12</v>
      </c>
      <c r="E84">
        <v>27.4</v>
      </c>
      <c r="F84">
        <v>68</v>
      </c>
      <c r="G84">
        <v>3</v>
      </c>
      <c r="H84" t="s">
        <v>29</v>
      </c>
    </row>
    <row r="85" spans="1:8" x14ac:dyDescent="0.25">
      <c r="A85">
        <v>89</v>
      </c>
      <c r="B85">
        <v>292</v>
      </c>
      <c r="C85">
        <v>25600</v>
      </c>
      <c r="D85" t="s">
        <v>12</v>
      </c>
      <c r="E85">
        <v>25.6</v>
      </c>
      <c r="F85">
        <v>68</v>
      </c>
      <c r="G85">
        <v>3</v>
      </c>
      <c r="H85" t="s">
        <v>29</v>
      </c>
    </row>
    <row r="86" spans="1:8" x14ac:dyDescent="0.25">
      <c r="A86">
        <v>89</v>
      </c>
      <c r="B86">
        <v>293</v>
      </c>
      <c r="C86">
        <v>30900</v>
      </c>
      <c r="D86" t="s">
        <v>12</v>
      </c>
      <c r="E86">
        <v>30.9</v>
      </c>
      <c r="F86">
        <v>68</v>
      </c>
      <c r="G86">
        <v>3</v>
      </c>
      <c r="H86" t="s">
        <v>29</v>
      </c>
    </row>
    <row r="87" spans="1:8" x14ac:dyDescent="0.25">
      <c r="A87">
        <v>89</v>
      </c>
      <c r="B87">
        <v>290</v>
      </c>
      <c r="C87">
        <v>28500</v>
      </c>
      <c r="D87" t="s">
        <v>12</v>
      </c>
      <c r="E87">
        <v>28.5</v>
      </c>
      <c r="F87">
        <v>68</v>
      </c>
      <c r="G87">
        <v>3</v>
      </c>
      <c r="H87" t="s">
        <v>29</v>
      </c>
    </row>
    <row r="88" spans="1:8" x14ac:dyDescent="0.25">
      <c r="A88">
        <v>89</v>
      </c>
      <c r="B88">
        <v>297</v>
      </c>
      <c r="C88">
        <v>31100</v>
      </c>
      <c r="D88" t="s">
        <v>12</v>
      </c>
      <c r="E88">
        <v>31.1</v>
      </c>
      <c r="F88">
        <v>68</v>
      </c>
      <c r="G88">
        <v>3</v>
      </c>
      <c r="H88" t="s">
        <v>29</v>
      </c>
    </row>
    <row r="89" spans="1:8" x14ac:dyDescent="0.25">
      <c r="A89">
        <v>90</v>
      </c>
      <c r="B89">
        <v>291</v>
      </c>
      <c r="C89">
        <v>41200</v>
      </c>
      <c r="D89" t="s">
        <v>12</v>
      </c>
      <c r="E89">
        <v>41.2</v>
      </c>
      <c r="F89">
        <v>69</v>
      </c>
      <c r="G89">
        <v>3</v>
      </c>
      <c r="H89" t="s">
        <v>29</v>
      </c>
    </row>
    <row r="90" spans="1:8" x14ac:dyDescent="0.25">
      <c r="A90">
        <v>90</v>
      </c>
      <c r="B90">
        <v>294</v>
      </c>
      <c r="C90">
        <v>41300</v>
      </c>
      <c r="D90" t="s">
        <v>12</v>
      </c>
      <c r="E90">
        <v>41.3</v>
      </c>
      <c r="F90">
        <v>69</v>
      </c>
      <c r="G90">
        <v>3</v>
      </c>
      <c r="H90" t="s">
        <v>29</v>
      </c>
    </row>
    <row r="91" spans="1:8" x14ac:dyDescent="0.25">
      <c r="A91">
        <v>92</v>
      </c>
      <c r="B91">
        <v>277</v>
      </c>
      <c r="C91">
        <v>27600</v>
      </c>
      <c r="D91" t="s">
        <v>12</v>
      </c>
      <c r="E91">
        <v>27.6</v>
      </c>
      <c r="F91">
        <v>71</v>
      </c>
      <c r="G91">
        <v>3</v>
      </c>
      <c r="H91" t="s">
        <v>29</v>
      </c>
    </row>
    <row r="92" spans="1:8" x14ac:dyDescent="0.25">
      <c r="A92">
        <v>92</v>
      </c>
      <c r="B92">
        <v>300</v>
      </c>
      <c r="C92">
        <v>31800</v>
      </c>
      <c r="D92" t="s">
        <v>12</v>
      </c>
      <c r="E92">
        <v>31.8</v>
      </c>
      <c r="F92">
        <v>71</v>
      </c>
      <c r="G92">
        <v>3</v>
      </c>
      <c r="H92" t="s">
        <v>29</v>
      </c>
    </row>
    <row r="93" spans="1:8" x14ac:dyDescent="0.25">
      <c r="A93">
        <v>92</v>
      </c>
      <c r="B93">
        <v>281</v>
      </c>
      <c r="C93">
        <v>32900</v>
      </c>
      <c r="D93" t="s">
        <v>12</v>
      </c>
      <c r="E93">
        <v>32.9</v>
      </c>
      <c r="F93">
        <v>71</v>
      </c>
      <c r="G93">
        <v>3</v>
      </c>
      <c r="H93" t="s">
        <v>29</v>
      </c>
    </row>
    <row r="94" spans="1:8" x14ac:dyDescent="0.25">
      <c r="A94">
        <v>92</v>
      </c>
      <c r="B94">
        <v>279</v>
      </c>
      <c r="C94">
        <v>33700</v>
      </c>
      <c r="D94" t="s">
        <v>12</v>
      </c>
      <c r="E94">
        <v>33.700000000000003</v>
      </c>
      <c r="F94">
        <v>71</v>
      </c>
      <c r="G94">
        <v>3</v>
      </c>
      <c r="H94" t="s">
        <v>29</v>
      </c>
    </row>
    <row r="95" spans="1:8" x14ac:dyDescent="0.25">
      <c r="A95">
        <v>92</v>
      </c>
      <c r="B95">
        <v>278</v>
      </c>
      <c r="C95">
        <v>30300</v>
      </c>
      <c r="D95" t="s">
        <v>12</v>
      </c>
      <c r="E95">
        <v>30.3</v>
      </c>
      <c r="F95">
        <v>71</v>
      </c>
      <c r="G95">
        <v>3</v>
      </c>
      <c r="H95" t="s">
        <v>29</v>
      </c>
    </row>
    <row r="96" spans="1:8" x14ac:dyDescent="0.25">
      <c r="A96">
        <v>92</v>
      </c>
      <c r="B96">
        <v>280</v>
      </c>
      <c r="C96">
        <v>39200</v>
      </c>
      <c r="D96" t="s">
        <v>12</v>
      </c>
      <c r="E96">
        <v>39.200000000000003</v>
      </c>
      <c r="F96">
        <v>71</v>
      </c>
      <c r="G96">
        <v>3</v>
      </c>
      <c r="H96" t="s">
        <v>29</v>
      </c>
    </row>
    <row r="97" spans="1:8" x14ac:dyDescent="0.25">
      <c r="A97">
        <v>92</v>
      </c>
      <c r="B97">
        <v>276</v>
      </c>
      <c r="C97">
        <v>33800</v>
      </c>
      <c r="D97" t="s">
        <v>12</v>
      </c>
      <c r="E97">
        <v>33.799999999999997</v>
      </c>
      <c r="F97">
        <v>71</v>
      </c>
      <c r="G97">
        <v>3</v>
      </c>
      <c r="H97" t="s">
        <v>29</v>
      </c>
    </row>
    <row r="98" spans="1:8" x14ac:dyDescent="0.25">
      <c r="A98">
        <v>102</v>
      </c>
      <c r="B98">
        <v>201</v>
      </c>
      <c r="C98">
        <v>38500</v>
      </c>
      <c r="D98" t="s">
        <v>28</v>
      </c>
      <c r="E98">
        <v>38.5</v>
      </c>
      <c r="F98">
        <v>81</v>
      </c>
      <c r="G98">
        <v>4</v>
      </c>
      <c r="H98" t="s">
        <v>29</v>
      </c>
    </row>
    <row r="99" spans="1:8" x14ac:dyDescent="0.25">
      <c r="A99">
        <v>102</v>
      </c>
      <c r="B99">
        <v>202</v>
      </c>
      <c r="C99">
        <v>39500</v>
      </c>
      <c r="D99" t="s">
        <v>28</v>
      </c>
      <c r="E99">
        <v>39.5</v>
      </c>
      <c r="F99">
        <v>81</v>
      </c>
      <c r="G99">
        <v>4</v>
      </c>
      <c r="H99" t="s">
        <v>29</v>
      </c>
    </row>
    <row r="100" spans="1:8" x14ac:dyDescent="0.25">
      <c r="A100">
        <v>102</v>
      </c>
      <c r="B100">
        <v>214</v>
      </c>
      <c r="C100">
        <v>33300</v>
      </c>
      <c r="D100" t="s">
        <v>28</v>
      </c>
      <c r="E100">
        <v>33.299999999999997</v>
      </c>
      <c r="F100">
        <v>81</v>
      </c>
      <c r="G100">
        <v>4</v>
      </c>
      <c r="H100" t="s">
        <v>29</v>
      </c>
    </row>
    <row r="101" spans="1:8" x14ac:dyDescent="0.25">
      <c r="A101">
        <v>102</v>
      </c>
      <c r="B101">
        <v>2500</v>
      </c>
      <c r="C101">
        <v>36500</v>
      </c>
      <c r="D101" t="s">
        <v>28</v>
      </c>
      <c r="E101">
        <v>36.5</v>
      </c>
      <c r="F101">
        <v>81</v>
      </c>
      <c r="G101">
        <v>4</v>
      </c>
      <c r="H101" t="s">
        <v>29</v>
      </c>
    </row>
    <row r="102" spans="1:8" x14ac:dyDescent="0.25">
      <c r="A102">
        <v>103</v>
      </c>
      <c r="B102">
        <v>203</v>
      </c>
      <c r="C102">
        <v>38300</v>
      </c>
      <c r="D102" t="s">
        <v>28</v>
      </c>
      <c r="E102">
        <v>38.299999999999997</v>
      </c>
      <c r="F102">
        <v>82</v>
      </c>
      <c r="G102">
        <v>4</v>
      </c>
      <c r="H102" t="s">
        <v>29</v>
      </c>
    </row>
    <row r="103" spans="1:8" x14ac:dyDescent="0.25">
      <c r="A103">
        <v>103</v>
      </c>
      <c r="B103">
        <v>204</v>
      </c>
      <c r="C103">
        <v>32600</v>
      </c>
      <c r="D103" t="s">
        <v>28</v>
      </c>
      <c r="E103">
        <v>32.6</v>
      </c>
      <c r="F103">
        <v>82</v>
      </c>
      <c r="G103">
        <v>4</v>
      </c>
      <c r="H103" t="s">
        <v>29</v>
      </c>
    </row>
    <row r="104" spans="1:8" x14ac:dyDescent="0.25">
      <c r="A104">
        <v>103</v>
      </c>
      <c r="B104">
        <v>207</v>
      </c>
      <c r="C104">
        <v>35000</v>
      </c>
      <c r="D104" t="s">
        <v>28</v>
      </c>
      <c r="E104">
        <v>35</v>
      </c>
      <c r="F104">
        <v>82</v>
      </c>
      <c r="G104">
        <v>4</v>
      </c>
      <c r="H104" t="s">
        <v>29</v>
      </c>
    </row>
    <row r="105" spans="1:8" x14ac:dyDescent="0.25">
      <c r="A105">
        <v>103</v>
      </c>
      <c r="B105">
        <v>208</v>
      </c>
      <c r="C105">
        <v>42400</v>
      </c>
      <c r="D105" t="s">
        <v>28</v>
      </c>
      <c r="E105">
        <v>42.4</v>
      </c>
      <c r="F105">
        <v>82</v>
      </c>
      <c r="G105">
        <v>4</v>
      </c>
      <c r="H105" t="s">
        <v>29</v>
      </c>
    </row>
    <row r="106" spans="1:8" x14ac:dyDescent="0.25">
      <c r="A106">
        <v>103</v>
      </c>
      <c r="B106">
        <v>209</v>
      </c>
      <c r="C106">
        <v>36000</v>
      </c>
      <c r="D106" t="s">
        <v>28</v>
      </c>
      <c r="E106">
        <v>36</v>
      </c>
      <c r="F106">
        <v>82</v>
      </c>
      <c r="G106">
        <v>4</v>
      </c>
      <c r="H106" t="s">
        <v>29</v>
      </c>
    </row>
    <row r="107" spans="1:8" x14ac:dyDescent="0.25">
      <c r="A107">
        <v>103</v>
      </c>
      <c r="B107">
        <v>250</v>
      </c>
      <c r="C107">
        <v>39400</v>
      </c>
      <c r="D107" t="s">
        <v>28</v>
      </c>
      <c r="E107">
        <v>39.4</v>
      </c>
      <c r="F107">
        <v>82</v>
      </c>
      <c r="G107">
        <v>4</v>
      </c>
      <c r="H107" t="s">
        <v>29</v>
      </c>
    </row>
    <row r="108" spans="1:8" x14ac:dyDescent="0.25">
      <c r="A108">
        <v>96</v>
      </c>
      <c r="B108">
        <v>298</v>
      </c>
      <c r="C108">
        <v>28900</v>
      </c>
      <c r="D108" t="s">
        <v>12</v>
      </c>
      <c r="E108">
        <v>28.9</v>
      </c>
      <c r="F108">
        <v>68</v>
      </c>
      <c r="G108">
        <v>4</v>
      </c>
      <c r="H108" t="s">
        <v>29</v>
      </c>
    </row>
    <row r="109" spans="1:8" x14ac:dyDescent="0.25">
      <c r="A109">
        <v>96</v>
      </c>
      <c r="B109">
        <v>292</v>
      </c>
      <c r="C109">
        <v>27300</v>
      </c>
      <c r="D109" t="s">
        <v>12</v>
      </c>
      <c r="E109">
        <v>27.3</v>
      </c>
      <c r="F109">
        <v>68</v>
      </c>
      <c r="G109">
        <v>4</v>
      </c>
      <c r="H109" t="s">
        <v>29</v>
      </c>
    </row>
    <row r="110" spans="1:8" x14ac:dyDescent="0.25">
      <c r="A110">
        <v>96</v>
      </c>
      <c r="B110">
        <v>293</v>
      </c>
      <c r="C110">
        <v>32700</v>
      </c>
      <c r="D110" t="s">
        <v>12</v>
      </c>
      <c r="E110">
        <v>32.700000000000003</v>
      </c>
      <c r="F110">
        <v>68</v>
      </c>
      <c r="G110">
        <v>4</v>
      </c>
      <c r="H110" t="s">
        <v>29</v>
      </c>
    </row>
    <row r="111" spans="1:8" x14ac:dyDescent="0.25">
      <c r="A111">
        <v>96</v>
      </c>
      <c r="B111">
        <v>290</v>
      </c>
      <c r="C111">
        <v>29400</v>
      </c>
      <c r="D111" t="s">
        <v>12</v>
      </c>
      <c r="E111">
        <v>29.4</v>
      </c>
      <c r="F111">
        <v>68</v>
      </c>
      <c r="G111">
        <v>4</v>
      </c>
      <c r="H111" t="s">
        <v>29</v>
      </c>
    </row>
    <row r="112" spans="1:8" x14ac:dyDescent="0.25">
      <c r="A112">
        <v>96</v>
      </c>
      <c r="B112">
        <v>297</v>
      </c>
      <c r="C112">
        <v>33200</v>
      </c>
      <c r="D112" t="s">
        <v>12</v>
      </c>
      <c r="E112">
        <v>33.200000000000003</v>
      </c>
      <c r="F112">
        <v>68</v>
      </c>
      <c r="G112">
        <v>4</v>
      </c>
      <c r="H112" t="s">
        <v>29</v>
      </c>
    </row>
    <row r="113" spans="1:8" x14ac:dyDescent="0.25">
      <c r="A113">
        <v>97</v>
      </c>
      <c r="B113">
        <v>291</v>
      </c>
      <c r="C113">
        <v>42700</v>
      </c>
      <c r="D113" t="s">
        <v>12</v>
      </c>
      <c r="E113">
        <v>42.7</v>
      </c>
      <c r="F113">
        <v>69</v>
      </c>
      <c r="G113">
        <v>4</v>
      </c>
      <c r="H113" t="s">
        <v>29</v>
      </c>
    </row>
    <row r="114" spans="1:8" x14ac:dyDescent="0.25">
      <c r="A114">
        <v>97</v>
      </c>
      <c r="B114">
        <v>294</v>
      </c>
      <c r="C114">
        <v>43300</v>
      </c>
      <c r="D114" t="s">
        <v>12</v>
      </c>
      <c r="E114">
        <v>43.3</v>
      </c>
      <c r="F114">
        <v>69</v>
      </c>
      <c r="G114">
        <v>4</v>
      </c>
      <c r="H114" t="s">
        <v>29</v>
      </c>
    </row>
    <row r="115" spans="1:8" x14ac:dyDescent="0.25">
      <c r="A115">
        <v>99</v>
      </c>
      <c r="B115">
        <v>277</v>
      </c>
      <c r="C115">
        <v>29100</v>
      </c>
      <c r="D115" t="s">
        <v>12</v>
      </c>
      <c r="E115">
        <v>29.1</v>
      </c>
      <c r="F115">
        <v>71</v>
      </c>
      <c r="G115">
        <v>4</v>
      </c>
      <c r="H115" t="s">
        <v>29</v>
      </c>
    </row>
    <row r="116" spans="1:8" x14ac:dyDescent="0.25">
      <c r="A116">
        <v>99</v>
      </c>
      <c r="B116">
        <v>300</v>
      </c>
      <c r="C116">
        <v>33100</v>
      </c>
      <c r="D116" t="s">
        <v>12</v>
      </c>
      <c r="E116">
        <v>33.1</v>
      </c>
      <c r="F116">
        <v>71</v>
      </c>
      <c r="G116">
        <v>4</v>
      </c>
      <c r="H116" t="s">
        <v>29</v>
      </c>
    </row>
    <row r="117" spans="1:8" x14ac:dyDescent="0.25">
      <c r="A117">
        <v>99</v>
      </c>
      <c r="B117">
        <v>281</v>
      </c>
      <c r="C117">
        <v>33900</v>
      </c>
      <c r="D117" t="s">
        <v>12</v>
      </c>
      <c r="E117">
        <v>33.9</v>
      </c>
      <c r="F117">
        <v>71</v>
      </c>
      <c r="G117">
        <v>4</v>
      </c>
      <c r="H117" t="s">
        <v>29</v>
      </c>
    </row>
    <row r="118" spans="1:8" x14ac:dyDescent="0.25">
      <c r="A118">
        <v>99</v>
      </c>
      <c r="B118">
        <v>279</v>
      </c>
      <c r="C118">
        <v>35700</v>
      </c>
      <c r="D118" t="s">
        <v>12</v>
      </c>
      <c r="E118">
        <v>35.700000000000003</v>
      </c>
      <c r="F118">
        <v>71</v>
      </c>
      <c r="G118">
        <v>4</v>
      </c>
      <c r="H118" t="s">
        <v>29</v>
      </c>
    </row>
    <row r="119" spans="1:8" x14ac:dyDescent="0.25">
      <c r="A119">
        <v>99</v>
      </c>
      <c r="B119">
        <v>278</v>
      </c>
      <c r="C119">
        <v>31500</v>
      </c>
      <c r="D119" t="s">
        <v>12</v>
      </c>
      <c r="E119">
        <v>31.5</v>
      </c>
      <c r="F119">
        <v>71</v>
      </c>
      <c r="G119">
        <v>4</v>
      </c>
      <c r="H119" t="s">
        <v>29</v>
      </c>
    </row>
    <row r="120" spans="1:8" x14ac:dyDescent="0.25">
      <c r="A120">
        <v>99</v>
      </c>
      <c r="B120">
        <v>280</v>
      </c>
      <c r="C120">
        <v>41000</v>
      </c>
      <c r="D120" t="s">
        <v>12</v>
      </c>
      <c r="E120">
        <v>41</v>
      </c>
      <c r="F120">
        <v>71</v>
      </c>
      <c r="G120">
        <v>4</v>
      </c>
      <c r="H120" t="s">
        <v>29</v>
      </c>
    </row>
    <row r="121" spans="1:8" x14ac:dyDescent="0.25">
      <c r="A121">
        <v>99</v>
      </c>
      <c r="B121">
        <v>276</v>
      </c>
      <c r="C121">
        <v>36000</v>
      </c>
      <c r="D121" t="s">
        <v>12</v>
      </c>
      <c r="E121">
        <v>36</v>
      </c>
      <c r="F121">
        <v>71</v>
      </c>
      <c r="G121">
        <v>4</v>
      </c>
      <c r="H121" t="s">
        <v>29</v>
      </c>
    </row>
    <row r="122" spans="1:8" x14ac:dyDescent="0.25">
      <c r="A122">
        <v>109</v>
      </c>
      <c r="B122">
        <v>201</v>
      </c>
      <c r="C122">
        <v>40800</v>
      </c>
      <c r="D122" t="s">
        <v>28</v>
      </c>
      <c r="E122">
        <v>40.799999999999997</v>
      </c>
      <c r="F122">
        <v>81</v>
      </c>
      <c r="G122">
        <v>5</v>
      </c>
      <c r="H122" t="s">
        <v>29</v>
      </c>
    </row>
    <row r="123" spans="1:8" x14ac:dyDescent="0.25">
      <c r="A123">
        <v>109</v>
      </c>
      <c r="B123">
        <v>202</v>
      </c>
      <c r="C123">
        <v>41800</v>
      </c>
      <c r="D123" t="s">
        <v>28</v>
      </c>
      <c r="E123">
        <v>41.8</v>
      </c>
      <c r="F123">
        <v>81</v>
      </c>
      <c r="G123">
        <v>5</v>
      </c>
      <c r="H123" t="s">
        <v>29</v>
      </c>
    </row>
    <row r="124" spans="1:8" x14ac:dyDescent="0.25">
      <c r="A124">
        <v>109</v>
      </c>
      <c r="B124">
        <v>214</v>
      </c>
      <c r="C124">
        <v>36100</v>
      </c>
      <c r="D124" t="s">
        <v>28</v>
      </c>
      <c r="E124">
        <v>36.1</v>
      </c>
      <c r="F124">
        <v>81</v>
      </c>
      <c r="G124">
        <v>5</v>
      </c>
      <c r="H124" t="s">
        <v>29</v>
      </c>
    </row>
    <row r="125" spans="1:8" x14ac:dyDescent="0.25">
      <c r="A125">
        <v>109</v>
      </c>
      <c r="B125">
        <v>2500</v>
      </c>
      <c r="C125">
        <v>37600</v>
      </c>
      <c r="D125" t="s">
        <v>28</v>
      </c>
      <c r="E125">
        <v>37.6</v>
      </c>
      <c r="F125">
        <v>81</v>
      </c>
      <c r="G125">
        <v>5</v>
      </c>
      <c r="H125" t="s">
        <v>29</v>
      </c>
    </row>
    <row r="126" spans="1:8" x14ac:dyDescent="0.25">
      <c r="A126">
        <v>110</v>
      </c>
      <c r="B126">
        <v>203</v>
      </c>
      <c r="C126">
        <v>41200</v>
      </c>
      <c r="D126" t="s">
        <v>28</v>
      </c>
      <c r="E126">
        <v>41.2</v>
      </c>
      <c r="F126">
        <v>82</v>
      </c>
      <c r="G126">
        <v>5</v>
      </c>
      <c r="H126" t="s">
        <v>29</v>
      </c>
    </row>
    <row r="127" spans="1:8" x14ac:dyDescent="0.25">
      <c r="A127">
        <v>110</v>
      </c>
      <c r="B127">
        <v>204</v>
      </c>
      <c r="C127">
        <v>34300</v>
      </c>
      <c r="D127" t="s">
        <v>28</v>
      </c>
      <c r="E127">
        <v>34.299999999999997</v>
      </c>
      <c r="F127">
        <v>82</v>
      </c>
      <c r="G127">
        <v>5</v>
      </c>
      <c r="H127" t="s">
        <v>29</v>
      </c>
    </row>
    <row r="128" spans="1:8" x14ac:dyDescent="0.25">
      <c r="A128">
        <v>110</v>
      </c>
      <c r="B128">
        <v>207</v>
      </c>
      <c r="C128">
        <v>37300</v>
      </c>
      <c r="D128" t="s">
        <v>28</v>
      </c>
      <c r="E128">
        <v>37.299999999999997</v>
      </c>
      <c r="F128">
        <v>82</v>
      </c>
      <c r="G128">
        <v>5</v>
      </c>
      <c r="H128" t="s">
        <v>29</v>
      </c>
    </row>
    <row r="129" spans="1:8" x14ac:dyDescent="0.25">
      <c r="A129">
        <v>110</v>
      </c>
      <c r="B129">
        <v>208</v>
      </c>
      <c r="C129">
        <v>43400</v>
      </c>
      <c r="D129" t="s">
        <v>28</v>
      </c>
      <c r="E129">
        <v>43.4</v>
      </c>
      <c r="F129">
        <v>82</v>
      </c>
      <c r="G129">
        <v>5</v>
      </c>
      <c r="H129" t="s">
        <v>29</v>
      </c>
    </row>
    <row r="130" spans="1:8" x14ac:dyDescent="0.25">
      <c r="A130">
        <v>110</v>
      </c>
      <c r="B130">
        <v>209</v>
      </c>
      <c r="C130">
        <v>38300</v>
      </c>
      <c r="D130" t="s">
        <v>28</v>
      </c>
      <c r="E130">
        <v>38.299999999999997</v>
      </c>
      <c r="F130">
        <v>82</v>
      </c>
      <c r="G130">
        <v>5</v>
      </c>
      <c r="H130" t="s">
        <v>29</v>
      </c>
    </row>
    <row r="131" spans="1:8" x14ac:dyDescent="0.25">
      <c r="A131">
        <v>110</v>
      </c>
      <c r="B131">
        <v>250</v>
      </c>
      <c r="C131">
        <v>42000</v>
      </c>
      <c r="D131" t="s">
        <v>28</v>
      </c>
      <c r="E131">
        <v>42</v>
      </c>
      <c r="F131">
        <v>82</v>
      </c>
      <c r="G131">
        <v>5</v>
      </c>
      <c r="H131" t="s">
        <v>29</v>
      </c>
    </row>
    <row r="132" spans="1:8" x14ac:dyDescent="0.25">
      <c r="A132">
        <v>103</v>
      </c>
      <c r="B132">
        <v>298</v>
      </c>
      <c r="C132">
        <v>30600</v>
      </c>
      <c r="D132" t="s">
        <v>12</v>
      </c>
      <c r="E132">
        <v>30.6</v>
      </c>
      <c r="F132">
        <v>68</v>
      </c>
      <c r="G132">
        <v>5</v>
      </c>
      <c r="H132" t="s">
        <v>29</v>
      </c>
    </row>
    <row r="133" spans="1:8" x14ac:dyDescent="0.25">
      <c r="A133">
        <v>103</v>
      </c>
      <c r="B133">
        <v>292</v>
      </c>
      <c r="C133">
        <v>29000</v>
      </c>
      <c r="D133" t="s">
        <v>12</v>
      </c>
      <c r="E133">
        <v>29</v>
      </c>
      <c r="F133">
        <v>68</v>
      </c>
      <c r="G133">
        <v>5</v>
      </c>
      <c r="H133" t="s">
        <v>29</v>
      </c>
    </row>
    <row r="134" spans="1:8" x14ac:dyDescent="0.25">
      <c r="A134">
        <v>103</v>
      </c>
      <c r="B134">
        <v>293</v>
      </c>
      <c r="C134">
        <v>34800</v>
      </c>
      <c r="D134" t="s">
        <v>12</v>
      </c>
      <c r="E134">
        <v>34.799999999999997</v>
      </c>
      <c r="F134">
        <v>68</v>
      </c>
      <c r="G134">
        <v>5</v>
      </c>
      <c r="H134" t="s">
        <v>29</v>
      </c>
    </row>
    <row r="135" spans="1:8" x14ac:dyDescent="0.25">
      <c r="A135">
        <v>103</v>
      </c>
      <c r="B135">
        <v>290</v>
      </c>
      <c r="C135">
        <v>31000</v>
      </c>
      <c r="D135" t="s">
        <v>12</v>
      </c>
      <c r="E135">
        <v>31</v>
      </c>
      <c r="F135">
        <v>68</v>
      </c>
      <c r="G135">
        <v>5</v>
      </c>
      <c r="H135" t="s">
        <v>29</v>
      </c>
    </row>
    <row r="136" spans="1:8" x14ac:dyDescent="0.25">
      <c r="A136">
        <v>103</v>
      </c>
      <c r="B136">
        <v>297</v>
      </c>
      <c r="C136">
        <v>34600</v>
      </c>
      <c r="D136" t="s">
        <v>12</v>
      </c>
      <c r="E136">
        <v>34.6</v>
      </c>
      <c r="F136">
        <v>68</v>
      </c>
      <c r="G136">
        <v>5</v>
      </c>
      <c r="H136" t="s">
        <v>29</v>
      </c>
    </row>
    <row r="137" spans="1:8" x14ac:dyDescent="0.25">
      <c r="A137">
        <v>104</v>
      </c>
      <c r="B137">
        <v>291</v>
      </c>
      <c r="C137">
        <v>44500</v>
      </c>
      <c r="D137" t="s">
        <v>12</v>
      </c>
      <c r="E137">
        <v>44.5</v>
      </c>
      <c r="F137">
        <v>69</v>
      </c>
      <c r="G137">
        <v>5</v>
      </c>
      <c r="H137" t="s">
        <v>29</v>
      </c>
    </row>
    <row r="138" spans="1:8" x14ac:dyDescent="0.25">
      <c r="A138">
        <v>104</v>
      </c>
      <c r="B138">
        <v>294</v>
      </c>
      <c r="C138">
        <v>45500</v>
      </c>
      <c r="D138" t="s">
        <v>12</v>
      </c>
      <c r="E138">
        <v>45.5</v>
      </c>
      <c r="F138">
        <v>69</v>
      </c>
      <c r="G138">
        <v>5</v>
      </c>
      <c r="H138" t="s">
        <v>29</v>
      </c>
    </row>
    <row r="139" spans="1:8" x14ac:dyDescent="0.25">
      <c r="A139">
        <v>106</v>
      </c>
      <c r="B139">
        <v>277</v>
      </c>
      <c r="C139">
        <v>29800</v>
      </c>
      <c r="D139" t="s">
        <v>12</v>
      </c>
      <c r="E139">
        <v>29.8</v>
      </c>
      <c r="F139">
        <v>71</v>
      </c>
      <c r="G139">
        <v>5</v>
      </c>
      <c r="H139" t="s">
        <v>29</v>
      </c>
    </row>
    <row r="140" spans="1:8" x14ac:dyDescent="0.25">
      <c r="A140">
        <v>106</v>
      </c>
      <c r="B140">
        <v>300</v>
      </c>
      <c r="C140">
        <v>35700</v>
      </c>
      <c r="D140" t="s">
        <v>12</v>
      </c>
      <c r="E140">
        <v>35.700000000000003</v>
      </c>
      <c r="F140">
        <v>71</v>
      </c>
      <c r="G140">
        <v>5</v>
      </c>
      <c r="H140" t="s">
        <v>29</v>
      </c>
    </row>
    <row r="141" spans="1:8" x14ac:dyDescent="0.25">
      <c r="A141">
        <v>106</v>
      </c>
      <c r="B141">
        <v>281</v>
      </c>
      <c r="C141">
        <v>34900</v>
      </c>
      <c r="D141" t="s">
        <v>12</v>
      </c>
      <c r="E141">
        <v>34.9</v>
      </c>
      <c r="F141">
        <v>71</v>
      </c>
      <c r="G141">
        <v>5</v>
      </c>
      <c r="H141" t="s">
        <v>29</v>
      </c>
    </row>
    <row r="142" spans="1:8" x14ac:dyDescent="0.25">
      <c r="A142">
        <v>106</v>
      </c>
      <c r="B142">
        <v>279</v>
      </c>
      <c r="C142">
        <v>36100</v>
      </c>
      <c r="D142" t="s">
        <v>12</v>
      </c>
      <c r="E142">
        <v>36.1</v>
      </c>
      <c r="F142">
        <v>71</v>
      </c>
      <c r="G142">
        <v>5</v>
      </c>
      <c r="H142" t="s">
        <v>29</v>
      </c>
    </row>
    <row r="143" spans="1:8" x14ac:dyDescent="0.25">
      <c r="A143">
        <v>106</v>
      </c>
      <c r="B143">
        <v>278</v>
      </c>
      <c r="C143">
        <v>34100</v>
      </c>
      <c r="D143" t="s">
        <v>12</v>
      </c>
      <c r="E143">
        <v>34.1</v>
      </c>
      <c r="F143">
        <v>71</v>
      </c>
      <c r="G143">
        <v>5</v>
      </c>
      <c r="H143" t="s">
        <v>29</v>
      </c>
    </row>
    <row r="144" spans="1:8" x14ac:dyDescent="0.25">
      <c r="A144">
        <v>106</v>
      </c>
      <c r="B144">
        <v>280</v>
      </c>
      <c r="C144">
        <v>41600</v>
      </c>
      <c r="D144" t="s">
        <v>12</v>
      </c>
      <c r="E144">
        <v>41.6</v>
      </c>
      <c r="F144">
        <v>71</v>
      </c>
      <c r="G144">
        <v>5</v>
      </c>
      <c r="H144" t="s">
        <v>29</v>
      </c>
    </row>
    <row r="145" spans="1:8" x14ac:dyDescent="0.25">
      <c r="A145">
        <v>106</v>
      </c>
      <c r="B145">
        <v>276</v>
      </c>
      <c r="C145">
        <v>38000</v>
      </c>
      <c r="D145" t="s">
        <v>12</v>
      </c>
      <c r="E145">
        <v>38</v>
      </c>
      <c r="F145">
        <v>71</v>
      </c>
      <c r="G145">
        <v>5</v>
      </c>
      <c r="H145" t="s">
        <v>29</v>
      </c>
    </row>
    <row r="146" spans="1:8" x14ac:dyDescent="0.25">
      <c r="A146">
        <v>116</v>
      </c>
      <c r="B146">
        <v>201</v>
      </c>
      <c r="C146">
        <v>41700</v>
      </c>
      <c r="D146" t="s">
        <v>28</v>
      </c>
      <c r="E146">
        <v>41.7</v>
      </c>
      <c r="F146">
        <v>81</v>
      </c>
      <c r="G146">
        <v>6</v>
      </c>
      <c r="H146" t="s">
        <v>29</v>
      </c>
    </row>
    <row r="147" spans="1:8" x14ac:dyDescent="0.25">
      <c r="A147">
        <v>116</v>
      </c>
      <c r="B147">
        <v>202</v>
      </c>
      <c r="C147">
        <v>41200</v>
      </c>
      <c r="D147" t="s">
        <v>28</v>
      </c>
      <c r="E147">
        <v>41.2</v>
      </c>
      <c r="F147">
        <v>81</v>
      </c>
      <c r="G147">
        <v>6</v>
      </c>
      <c r="H147" t="s">
        <v>29</v>
      </c>
    </row>
    <row r="148" spans="1:8" x14ac:dyDescent="0.25">
      <c r="A148">
        <v>116</v>
      </c>
      <c r="B148">
        <v>214</v>
      </c>
      <c r="C148">
        <v>37300</v>
      </c>
      <c r="D148" t="s">
        <v>28</v>
      </c>
      <c r="E148">
        <v>37.299999999999997</v>
      </c>
      <c r="F148">
        <v>81</v>
      </c>
      <c r="G148">
        <v>6</v>
      </c>
      <c r="H148" t="s">
        <v>29</v>
      </c>
    </row>
    <row r="149" spans="1:8" x14ac:dyDescent="0.25">
      <c r="A149">
        <v>116</v>
      </c>
      <c r="B149">
        <v>2500</v>
      </c>
      <c r="C149">
        <v>41000</v>
      </c>
      <c r="D149" t="s">
        <v>28</v>
      </c>
      <c r="E149">
        <v>41</v>
      </c>
      <c r="F149">
        <v>81</v>
      </c>
      <c r="G149">
        <v>6</v>
      </c>
      <c r="H149" t="s">
        <v>29</v>
      </c>
    </row>
    <row r="150" spans="1:8" x14ac:dyDescent="0.25">
      <c r="A150">
        <v>117</v>
      </c>
      <c r="B150">
        <v>203</v>
      </c>
      <c r="C150">
        <v>43000</v>
      </c>
      <c r="D150" t="s">
        <v>28</v>
      </c>
      <c r="E150">
        <v>43</v>
      </c>
      <c r="F150">
        <v>82</v>
      </c>
      <c r="G150">
        <v>6</v>
      </c>
      <c r="H150" t="s">
        <v>29</v>
      </c>
    </row>
    <row r="151" spans="1:8" x14ac:dyDescent="0.25">
      <c r="A151">
        <v>117</v>
      </c>
      <c r="B151">
        <v>204</v>
      </c>
      <c r="C151">
        <v>34700</v>
      </c>
      <c r="D151" t="s">
        <v>28</v>
      </c>
      <c r="E151">
        <v>34.700000000000003</v>
      </c>
      <c r="F151">
        <v>82</v>
      </c>
      <c r="G151">
        <v>6</v>
      </c>
      <c r="H151" t="s">
        <v>29</v>
      </c>
    </row>
    <row r="152" spans="1:8" x14ac:dyDescent="0.25">
      <c r="A152">
        <v>117</v>
      </c>
      <c r="B152">
        <v>207</v>
      </c>
      <c r="C152">
        <v>38100</v>
      </c>
      <c r="D152" t="s">
        <v>28</v>
      </c>
      <c r="E152">
        <v>38.1</v>
      </c>
      <c r="F152">
        <v>82</v>
      </c>
      <c r="G152">
        <v>6</v>
      </c>
      <c r="H152" t="s">
        <v>29</v>
      </c>
    </row>
    <row r="153" spans="1:8" x14ac:dyDescent="0.25">
      <c r="A153">
        <v>117</v>
      </c>
      <c r="B153">
        <v>208</v>
      </c>
      <c r="C153">
        <v>45800</v>
      </c>
      <c r="D153" t="s">
        <v>28</v>
      </c>
      <c r="E153">
        <v>45.8</v>
      </c>
      <c r="F153">
        <v>82</v>
      </c>
      <c r="G153">
        <v>6</v>
      </c>
      <c r="H153" t="s">
        <v>29</v>
      </c>
    </row>
    <row r="154" spans="1:8" x14ac:dyDescent="0.25">
      <c r="A154">
        <v>117</v>
      </c>
      <c r="B154">
        <v>209</v>
      </c>
      <c r="C154">
        <v>40900</v>
      </c>
      <c r="D154" t="s">
        <v>28</v>
      </c>
      <c r="E154">
        <v>40.9</v>
      </c>
      <c r="F154">
        <v>82</v>
      </c>
      <c r="G154">
        <v>6</v>
      </c>
      <c r="H154" t="s">
        <v>29</v>
      </c>
    </row>
    <row r="155" spans="1:8" x14ac:dyDescent="0.25">
      <c r="A155">
        <v>117</v>
      </c>
      <c r="B155">
        <v>250</v>
      </c>
      <c r="C155">
        <v>44100</v>
      </c>
      <c r="D155" t="s">
        <v>28</v>
      </c>
      <c r="E155">
        <v>44.1</v>
      </c>
      <c r="F155">
        <v>82</v>
      </c>
      <c r="G155">
        <v>6</v>
      </c>
      <c r="H155" t="s">
        <v>29</v>
      </c>
    </row>
    <row r="156" spans="1:8" x14ac:dyDescent="0.25">
      <c r="A156">
        <v>110</v>
      </c>
      <c r="B156">
        <v>298</v>
      </c>
      <c r="C156">
        <v>32700</v>
      </c>
      <c r="D156" t="s">
        <v>12</v>
      </c>
      <c r="E156">
        <v>32.700000000000003</v>
      </c>
      <c r="F156">
        <v>68</v>
      </c>
      <c r="G156">
        <v>6</v>
      </c>
      <c r="H156" t="s">
        <v>29</v>
      </c>
    </row>
    <row r="157" spans="1:8" x14ac:dyDescent="0.25">
      <c r="A157">
        <v>110</v>
      </c>
      <c r="B157">
        <v>292</v>
      </c>
      <c r="C157">
        <v>31400</v>
      </c>
      <c r="D157" t="s">
        <v>12</v>
      </c>
      <c r="E157">
        <v>31.4</v>
      </c>
      <c r="F157">
        <v>68</v>
      </c>
      <c r="G157">
        <v>6</v>
      </c>
      <c r="H157" t="s">
        <v>29</v>
      </c>
    </row>
    <row r="158" spans="1:8" x14ac:dyDescent="0.25">
      <c r="A158">
        <v>110</v>
      </c>
      <c r="B158">
        <v>293</v>
      </c>
      <c r="C158">
        <v>37000</v>
      </c>
      <c r="D158" t="s">
        <v>12</v>
      </c>
      <c r="E158">
        <v>37</v>
      </c>
      <c r="F158">
        <v>68</v>
      </c>
      <c r="G158">
        <v>6</v>
      </c>
      <c r="H158" t="s">
        <v>29</v>
      </c>
    </row>
    <row r="159" spans="1:8" x14ac:dyDescent="0.25">
      <c r="A159">
        <v>110</v>
      </c>
      <c r="B159">
        <v>290</v>
      </c>
      <c r="C159">
        <v>33300</v>
      </c>
      <c r="D159" t="s">
        <v>12</v>
      </c>
      <c r="E159">
        <v>33.299999999999997</v>
      </c>
      <c r="F159">
        <v>68</v>
      </c>
      <c r="G159">
        <v>6</v>
      </c>
      <c r="H159" t="s">
        <v>29</v>
      </c>
    </row>
    <row r="160" spans="1:8" x14ac:dyDescent="0.25">
      <c r="A160">
        <v>110</v>
      </c>
      <c r="B160">
        <v>297</v>
      </c>
      <c r="C160">
        <v>36200</v>
      </c>
      <c r="D160" t="s">
        <v>12</v>
      </c>
      <c r="E160">
        <v>36.200000000000003</v>
      </c>
      <c r="F160">
        <v>68</v>
      </c>
      <c r="G160">
        <v>6</v>
      </c>
      <c r="H160" t="s">
        <v>29</v>
      </c>
    </row>
    <row r="161" spans="1:8" x14ac:dyDescent="0.25">
      <c r="A161">
        <v>111</v>
      </c>
      <c r="B161">
        <v>291</v>
      </c>
      <c r="C161">
        <v>45000</v>
      </c>
      <c r="D161" t="s">
        <v>12</v>
      </c>
      <c r="E161">
        <v>45</v>
      </c>
      <c r="F161">
        <v>69</v>
      </c>
      <c r="G161">
        <v>6</v>
      </c>
      <c r="H161" t="s">
        <v>29</v>
      </c>
    </row>
    <row r="162" spans="1:8" x14ac:dyDescent="0.25">
      <c r="A162">
        <v>111</v>
      </c>
      <c r="B162">
        <v>294</v>
      </c>
      <c r="C162">
        <v>46100</v>
      </c>
      <c r="D162" t="s">
        <v>12</v>
      </c>
      <c r="E162">
        <v>46.1</v>
      </c>
      <c r="F162">
        <v>69</v>
      </c>
      <c r="G162">
        <v>6</v>
      </c>
      <c r="H162" t="s">
        <v>29</v>
      </c>
    </row>
    <row r="163" spans="1:8" x14ac:dyDescent="0.25">
      <c r="A163">
        <v>113</v>
      </c>
      <c r="B163">
        <v>277</v>
      </c>
      <c r="C163">
        <v>33000</v>
      </c>
      <c r="D163" t="s">
        <v>12</v>
      </c>
      <c r="E163">
        <v>33</v>
      </c>
      <c r="F163">
        <v>71</v>
      </c>
      <c r="G163">
        <v>6</v>
      </c>
      <c r="H163" t="s">
        <v>29</v>
      </c>
    </row>
    <row r="164" spans="1:8" x14ac:dyDescent="0.25">
      <c r="A164">
        <v>113</v>
      </c>
      <c r="B164">
        <v>300</v>
      </c>
      <c r="C164">
        <v>38000</v>
      </c>
      <c r="D164" t="s">
        <v>12</v>
      </c>
      <c r="E164">
        <v>38</v>
      </c>
      <c r="F164">
        <v>71</v>
      </c>
      <c r="G164">
        <v>6</v>
      </c>
      <c r="H164" t="s">
        <v>29</v>
      </c>
    </row>
    <row r="165" spans="1:8" x14ac:dyDescent="0.25">
      <c r="A165">
        <v>113</v>
      </c>
      <c r="B165">
        <v>281</v>
      </c>
      <c r="C165">
        <v>38300</v>
      </c>
      <c r="D165" t="s">
        <v>12</v>
      </c>
      <c r="E165">
        <v>38.299999999999997</v>
      </c>
      <c r="F165">
        <v>71</v>
      </c>
      <c r="G165">
        <v>6</v>
      </c>
      <c r="H165" t="s">
        <v>29</v>
      </c>
    </row>
    <row r="166" spans="1:8" x14ac:dyDescent="0.25">
      <c r="A166">
        <v>113</v>
      </c>
      <c r="B166">
        <v>279</v>
      </c>
      <c r="C166">
        <v>39000</v>
      </c>
      <c r="D166" t="s">
        <v>12</v>
      </c>
      <c r="E166">
        <v>39</v>
      </c>
      <c r="F166">
        <v>71</v>
      </c>
      <c r="G166">
        <v>6</v>
      </c>
      <c r="H166" t="s">
        <v>29</v>
      </c>
    </row>
    <row r="167" spans="1:8" x14ac:dyDescent="0.25">
      <c r="A167">
        <v>113</v>
      </c>
      <c r="B167">
        <v>278</v>
      </c>
      <c r="C167">
        <v>36800</v>
      </c>
      <c r="D167" t="s">
        <v>12</v>
      </c>
      <c r="E167">
        <v>36.799999999999997</v>
      </c>
      <c r="F167">
        <v>71</v>
      </c>
      <c r="G167">
        <v>6</v>
      </c>
      <c r="H167" t="s">
        <v>29</v>
      </c>
    </row>
    <row r="168" spans="1:8" x14ac:dyDescent="0.25">
      <c r="A168">
        <v>113</v>
      </c>
      <c r="B168">
        <v>280</v>
      </c>
      <c r="C168">
        <v>43100</v>
      </c>
      <c r="D168" t="s">
        <v>12</v>
      </c>
      <c r="E168">
        <v>43.1</v>
      </c>
      <c r="F168">
        <v>71</v>
      </c>
      <c r="G168">
        <v>6</v>
      </c>
      <c r="H168" t="s">
        <v>29</v>
      </c>
    </row>
    <row r="169" spans="1:8" x14ac:dyDescent="0.25">
      <c r="A169">
        <v>113</v>
      </c>
      <c r="B169">
        <v>276</v>
      </c>
      <c r="C169">
        <v>40000</v>
      </c>
      <c r="D169" t="s">
        <v>12</v>
      </c>
      <c r="E169">
        <v>40</v>
      </c>
      <c r="F169">
        <v>71</v>
      </c>
      <c r="G169">
        <v>6</v>
      </c>
      <c r="H169" t="s">
        <v>29</v>
      </c>
    </row>
    <row r="170" spans="1:8" x14ac:dyDescent="0.25">
      <c r="A170">
        <v>123</v>
      </c>
      <c r="B170">
        <v>201</v>
      </c>
      <c r="C170">
        <v>43400</v>
      </c>
      <c r="D170" t="s">
        <v>28</v>
      </c>
      <c r="E170">
        <v>43.4</v>
      </c>
      <c r="F170">
        <v>81</v>
      </c>
      <c r="G170">
        <v>7</v>
      </c>
      <c r="H170" t="s">
        <v>29</v>
      </c>
    </row>
    <row r="171" spans="1:8" x14ac:dyDescent="0.25">
      <c r="A171">
        <v>123</v>
      </c>
      <c r="B171">
        <v>202</v>
      </c>
      <c r="C171">
        <v>43100</v>
      </c>
      <c r="D171" t="s">
        <v>28</v>
      </c>
      <c r="E171">
        <v>43.1</v>
      </c>
      <c r="F171">
        <v>81</v>
      </c>
      <c r="G171">
        <v>7</v>
      </c>
      <c r="H171" t="s">
        <v>29</v>
      </c>
    </row>
    <row r="172" spans="1:8" x14ac:dyDescent="0.25">
      <c r="A172">
        <v>123</v>
      </c>
      <c r="B172">
        <v>214</v>
      </c>
      <c r="C172">
        <v>40500</v>
      </c>
      <c r="D172" t="s">
        <v>28</v>
      </c>
      <c r="E172">
        <v>40.5</v>
      </c>
      <c r="F172">
        <v>81</v>
      </c>
      <c r="G172">
        <v>7</v>
      </c>
      <c r="H172" t="s">
        <v>29</v>
      </c>
    </row>
    <row r="173" spans="1:8" x14ac:dyDescent="0.25">
      <c r="A173">
        <v>123</v>
      </c>
      <c r="B173">
        <v>2500</v>
      </c>
      <c r="C173">
        <v>44500</v>
      </c>
      <c r="D173" t="s">
        <v>28</v>
      </c>
      <c r="E173">
        <v>44.5</v>
      </c>
      <c r="F173">
        <v>81</v>
      </c>
      <c r="G173">
        <v>7</v>
      </c>
      <c r="H173" t="s">
        <v>29</v>
      </c>
    </row>
    <row r="174" spans="1:8" x14ac:dyDescent="0.25">
      <c r="A174">
        <v>124</v>
      </c>
      <c r="B174">
        <v>203</v>
      </c>
      <c r="C174">
        <v>45000</v>
      </c>
      <c r="D174" t="s">
        <v>28</v>
      </c>
      <c r="E174">
        <v>45</v>
      </c>
      <c r="F174">
        <v>82</v>
      </c>
      <c r="G174">
        <v>7</v>
      </c>
      <c r="H174" t="s">
        <v>29</v>
      </c>
    </row>
    <row r="175" spans="1:8" x14ac:dyDescent="0.25">
      <c r="A175">
        <v>124</v>
      </c>
      <c r="B175">
        <v>204</v>
      </c>
      <c r="C175">
        <v>37800</v>
      </c>
      <c r="D175" t="s">
        <v>28</v>
      </c>
      <c r="E175">
        <v>37.799999999999997</v>
      </c>
      <c r="F175">
        <v>82</v>
      </c>
      <c r="G175">
        <v>7</v>
      </c>
      <c r="H175" t="s">
        <v>29</v>
      </c>
    </row>
    <row r="176" spans="1:8" x14ac:dyDescent="0.25">
      <c r="A176">
        <v>124</v>
      </c>
      <c r="B176">
        <v>207</v>
      </c>
      <c r="C176">
        <v>39900</v>
      </c>
      <c r="D176" t="s">
        <v>28</v>
      </c>
      <c r="E176">
        <v>39.9</v>
      </c>
      <c r="F176">
        <v>82</v>
      </c>
      <c r="G176">
        <v>7</v>
      </c>
      <c r="H176" t="s">
        <v>29</v>
      </c>
    </row>
    <row r="177" spans="1:8" x14ac:dyDescent="0.25">
      <c r="A177">
        <v>124</v>
      </c>
      <c r="B177">
        <v>208</v>
      </c>
      <c r="C177">
        <v>47800</v>
      </c>
      <c r="D177" t="s">
        <v>28</v>
      </c>
      <c r="E177">
        <v>47.8</v>
      </c>
      <c r="F177">
        <v>82</v>
      </c>
      <c r="G177">
        <v>7</v>
      </c>
      <c r="H177" t="s">
        <v>29</v>
      </c>
    </row>
    <row r="178" spans="1:8" x14ac:dyDescent="0.25">
      <c r="A178">
        <v>124</v>
      </c>
      <c r="B178">
        <v>209</v>
      </c>
      <c r="C178">
        <v>44300</v>
      </c>
      <c r="D178" t="s">
        <v>28</v>
      </c>
      <c r="E178">
        <v>44.3</v>
      </c>
      <c r="F178">
        <v>82</v>
      </c>
      <c r="G178">
        <v>7</v>
      </c>
      <c r="H178" t="s">
        <v>29</v>
      </c>
    </row>
    <row r="179" spans="1:8" x14ac:dyDescent="0.25">
      <c r="A179">
        <v>124</v>
      </c>
      <c r="B179">
        <v>250</v>
      </c>
      <c r="C179">
        <v>46900</v>
      </c>
      <c r="D179" t="s">
        <v>28</v>
      </c>
      <c r="E179">
        <v>46.9</v>
      </c>
      <c r="F179">
        <v>82</v>
      </c>
      <c r="G179">
        <v>7</v>
      </c>
      <c r="H179" t="s">
        <v>29</v>
      </c>
    </row>
    <row r="180" spans="1:8" x14ac:dyDescent="0.25">
      <c r="A180">
        <v>117</v>
      </c>
      <c r="B180">
        <v>298</v>
      </c>
      <c r="C180">
        <v>33300</v>
      </c>
      <c r="D180" t="s">
        <v>12</v>
      </c>
      <c r="E180">
        <v>33.299999999999997</v>
      </c>
      <c r="F180">
        <v>68</v>
      </c>
      <c r="G180">
        <v>7</v>
      </c>
      <c r="H180" t="s">
        <v>29</v>
      </c>
    </row>
    <row r="181" spans="1:8" x14ac:dyDescent="0.25">
      <c r="A181">
        <v>117</v>
      </c>
      <c r="B181">
        <v>292</v>
      </c>
      <c r="C181">
        <v>32200</v>
      </c>
      <c r="D181" t="s">
        <v>12</v>
      </c>
      <c r="E181">
        <v>32.200000000000003</v>
      </c>
      <c r="F181">
        <v>68</v>
      </c>
      <c r="G181">
        <v>7</v>
      </c>
      <c r="H181" t="s">
        <v>29</v>
      </c>
    </row>
    <row r="182" spans="1:8" x14ac:dyDescent="0.25">
      <c r="A182">
        <v>117</v>
      </c>
      <c r="B182">
        <v>293</v>
      </c>
      <c r="C182">
        <v>37200</v>
      </c>
      <c r="D182" t="s">
        <v>12</v>
      </c>
      <c r="E182">
        <v>37.200000000000003</v>
      </c>
      <c r="F182">
        <v>68</v>
      </c>
      <c r="G182">
        <v>7</v>
      </c>
      <c r="H182" t="s">
        <v>29</v>
      </c>
    </row>
    <row r="183" spans="1:8" x14ac:dyDescent="0.25">
      <c r="A183">
        <v>117</v>
      </c>
      <c r="B183">
        <v>290</v>
      </c>
      <c r="C183">
        <v>33800</v>
      </c>
      <c r="D183" t="s">
        <v>12</v>
      </c>
      <c r="E183">
        <v>33.799999999999997</v>
      </c>
      <c r="F183">
        <v>68</v>
      </c>
      <c r="G183">
        <v>7</v>
      </c>
      <c r="H183" t="s">
        <v>29</v>
      </c>
    </row>
    <row r="184" spans="1:8" x14ac:dyDescent="0.25">
      <c r="A184">
        <v>117</v>
      </c>
      <c r="B184">
        <v>297</v>
      </c>
      <c r="C184">
        <v>37300</v>
      </c>
      <c r="D184" t="s">
        <v>12</v>
      </c>
      <c r="E184">
        <v>37.299999999999997</v>
      </c>
      <c r="F184">
        <v>68</v>
      </c>
      <c r="G184">
        <v>7</v>
      </c>
      <c r="H184" t="s">
        <v>29</v>
      </c>
    </row>
    <row r="185" spans="1:8" x14ac:dyDescent="0.25">
      <c r="A185">
        <v>118</v>
      </c>
      <c r="B185">
        <v>291</v>
      </c>
      <c r="C185">
        <v>45700</v>
      </c>
      <c r="D185" t="s">
        <v>12</v>
      </c>
      <c r="E185">
        <v>45.7</v>
      </c>
      <c r="F185">
        <v>69</v>
      </c>
      <c r="G185">
        <v>7</v>
      </c>
      <c r="H185" t="s">
        <v>29</v>
      </c>
    </row>
    <row r="186" spans="1:8" x14ac:dyDescent="0.25">
      <c r="A186">
        <v>118</v>
      </c>
      <c r="B186">
        <v>294</v>
      </c>
      <c r="C186">
        <v>46800</v>
      </c>
      <c r="D186" t="s">
        <v>12</v>
      </c>
      <c r="E186">
        <v>46.8</v>
      </c>
      <c r="F186">
        <v>69</v>
      </c>
      <c r="G186">
        <v>7</v>
      </c>
      <c r="H186" t="s">
        <v>29</v>
      </c>
    </row>
    <row r="187" spans="1:8" x14ac:dyDescent="0.25">
      <c r="A187">
        <v>120</v>
      </c>
      <c r="B187">
        <v>277</v>
      </c>
      <c r="C187">
        <v>34200</v>
      </c>
      <c r="D187" t="s">
        <v>12</v>
      </c>
      <c r="E187">
        <v>34.200000000000003</v>
      </c>
      <c r="F187">
        <v>71</v>
      </c>
      <c r="G187">
        <v>7</v>
      </c>
      <c r="H187" t="s">
        <v>29</v>
      </c>
    </row>
    <row r="188" spans="1:8" x14ac:dyDescent="0.25">
      <c r="A188">
        <v>120</v>
      </c>
      <c r="B188">
        <v>300</v>
      </c>
      <c r="C188">
        <v>38100</v>
      </c>
      <c r="D188" t="s">
        <v>12</v>
      </c>
      <c r="E188">
        <v>38.1</v>
      </c>
      <c r="F188">
        <v>71</v>
      </c>
      <c r="G188">
        <v>7</v>
      </c>
      <c r="H188" t="s">
        <v>29</v>
      </c>
    </row>
    <row r="189" spans="1:8" x14ac:dyDescent="0.25">
      <c r="A189">
        <v>120</v>
      </c>
      <c r="B189">
        <v>281</v>
      </c>
      <c r="C189">
        <v>39200</v>
      </c>
      <c r="D189" t="s">
        <v>12</v>
      </c>
      <c r="E189">
        <v>39.200000000000003</v>
      </c>
      <c r="F189">
        <v>71</v>
      </c>
      <c r="G189">
        <v>7</v>
      </c>
      <c r="H189" t="s">
        <v>29</v>
      </c>
    </row>
    <row r="190" spans="1:8" x14ac:dyDescent="0.25">
      <c r="A190">
        <v>120</v>
      </c>
      <c r="B190">
        <v>279</v>
      </c>
      <c r="C190">
        <v>40200</v>
      </c>
      <c r="D190" t="s">
        <v>12</v>
      </c>
      <c r="E190">
        <v>40.200000000000003</v>
      </c>
      <c r="F190">
        <v>71</v>
      </c>
      <c r="G190">
        <v>7</v>
      </c>
      <c r="H190" t="s">
        <v>29</v>
      </c>
    </row>
    <row r="191" spans="1:8" x14ac:dyDescent="0.25">
      <c r="A191">
        <v>120</v>
      </c>
      <c r="B191">
        <v>278</v>
      </c>
      <c r="C191">
        <v>37200</v>
      </c>
      <c r="D191" t="s">
        <v>12</v>
      </c>
      <c r="E191">
        <v>37.200000000000003</v>
      </c>
      <c r="F191">
        <v>71</v>
      </c>
      <c r="G191">
        <v>7</v>
      </c>
      <c r="H191" t="s">
        <v>29</v>
      </c>
    </row>
    <row r="192" spans="1:8" x14ac:dyDescent="0.25">
      <c r="A192">
        <v>120</v>
      </c>
      <c r="B192">
        <v>280</v>
      </c>
      <c r="C192">
        <v>44400</v>
      </c>
      <c r="D192" t="s">
        <v>12</v>
      </c>
      <c r="E192">
        <v>44.4</v>
      </c>
      <c r="F192">
        <v>71</v>
      </c>
      <c r="G192">
        <v>7</v>
      </c>
      <c r="H192" t="s">
        <v>29</v>
      </c>
    </row>
    <row r="193" spans="1:8" x14ac:dyDescent="0.25">
      <c r="A193">
        <v>120</v>
      </c>
      <c r="B193">
        <v>276</v>
      </c>
      <c r="C193">
        <v>41500</v>
      </c>
      <c r="D193" t="s">
        <v>12</v>
      </c>
      <c r="E193">
        <v>41.5</v>
      </c>
      <c r="F193">
        <v>71</v>
      </c>
      <c r="G193">
        <v>7</v>
      </c>
      <c r="H193" t="s">
        <v>29</v>
      </c>
    </row>
    <row r="194" spans="1:8" x14ac:dyDescent="0.25">
      <c r="A194">
        <v>130</v>
      </c>
      <c r="B194">
        <v>201</v>
      </c>
      <c r="C194">
        <v>44600</v>
      </c>
      <c r="D194" t="s">
        <v>28</v>
      </c>
      <c r="E194">
        <v>44.6</v>
      </c>
      <c r="F194">
        <v>81</v>
      </c>
      <c r="G194">
        <v>8</v>
      </c>
      <c r="H194" t="s">
        <v>29</v>
      </c>
    </row>
    <row r="195" spans="1:8" x14ac:dyDescent="0.25">
      <c r="A195">
        <v>130</v>
      </c>
      <c r="B195">
        <v>202</v>
      </c>
      <c r="C195">
        <v>44600</v>
      </c>
      <c r="D195" t="s">
        <v>28</v>
      </c>
      <c r="E195">
        <v>44.6</v>
      </c>
      <c r="F195">
        <v>81</v>
      </c>
      <c r="G195">
        <v>8</v>
      </c>
      <c r="H195" t="s">
        <v>29</v>
      </c>
    </row>
    <row r="196" spans="1:8" x14ac:dyDescent="0.25">
      <c r="A196">
        <v>130</v>
      </c>
      <c r="B196">
        <v>214</v>
      </c>
      <c r="C196">
        <v>41300</v>
      </c>
      <c r="D196" t="s">
        <v>28</v>
      </c>
      <c r="E196">
        <v>41.3</v>
      </c>
      <c r="F196">
        <v>81</v>
      </c>
      <c r="G196">
        <v>8</v>
      </c>
      <c r="H196" t="s">
        <v>29</v>
      </c>
    </row>
    <row r="197" spans="1:8" x14ac:dyDescent="0.25">
      <c r="A197">
        <v>130</v>
      </c>
      <c r="B197">
        <v>2500</v>
      </c>
      <c r="C197">
        <v>45200</v>
      </c>
      <c r="D197" t="s">
        <v>28</v>
      </c>
      <c r="E197">
        <v>45.2</v>
      </c>
      <c r="F197">
        <v>81</v>
      </c>
      <c r="G197">
        <v>8</v>
      </c>
      <c r="H197" t="s">
        <v>29</v>
      </c>
    </row>
    <row r="198" spans="1:8" x14ac:dyDescent="0.25">
      <c r="A198">
        <v>131</v>
      </c>
      <c r="B198">
        <v>203</v>
      </c>
      <c r="C198">
        <v>45400</v>
      </c>
      <c r="D198" t="s">
        <v>28</v>
      </c>
      <c r="E198">
        <v>45.4</v>
      </c>
      <c r="F198">
        <v>82</v>
      </c>
      <c r="G198">
        <v>8</v>
      </c>
      <c r="H198" t="s">
        <v>29</v>
      </c>
    </row>
    <row r="199" spans="1:8" x14ac:dyDescent="0.25">
      <c r="A199">
        <v>131</v>
      </c>
      <c r="B199">
        <v>204</v>
      </c>
      <c r="C199">
        <v>39100</v>
      </c>
      <c r="D199" t="s">
        <v>28</v>
      </c>
      <c r="E199">
        <v>39.1</v>
      </c>
      <c r="F199">
        <v>82</v>
      </c>
      <c r="G199">
        <v>8</v>
      </c>
      <c r="H199" t="s">
        <v>29</v>
      </c>
    </row>
    <row r="200" spans="1:8" x14ac:dyDescent="0.25">
      <c r="A200">
        <v>131</v>
      </c>
      <c r="B200">
        <v>207</v>
      </c>
      <c r="C200">
        <v>40800</v>
      </c>
      <c r="D200" t="s">
        <v>28</v>
      </c>
      <c r="E200">
        <v>40.799999999999997</v>
      </c>
      <c r="F200">
        <v>82</v>
      </c>
      <c r="G200">
        <v>8</v>
      </c>
      <c r="H200" t="s">
        <v>29</v>
      </c>
    </row>
    <row r="201" spans="1:8" x14ac:dyDescent="0.25">
      <c r="A201">
        <v>131</v>
      </c>
      <c r="B201">
        <v>208</v>
      </c>
      <c r="C201">
        <v>48500</v>
      </c>
      <c r="D201" t="s">
        <v>28</v>
      </c>
      <c r="E201">
        <v>48.5</v>
      </c>
      <c r="F201">
        <v>82</v>
      </c>
      <c r="G201">
        <v>8</v>
      </c>
      <c r="H201" t="s">
        <v>29</v>
      </c>
    </row>
    <row r="202" spans="1:8" x14ac:dyDescent="0.25">
      <c r="A202">
        <v>131</v>
      </c>
      <c r="B202">
        <v>209</v>
      </c>
      <c r="C202">
        <v>45600</v>
      </c>
      <c r="D202" t="s">
        <v>28</v>
      </c>
      <c r="E202">
        <v>45.6</v>
      </c>
      <c r="F202">
        <v>82</v>
      </c>
      <c r="G202">
        <v>8</v>
      </c>
      <c r="H202" t="s">
        <v>29</v>
      </c>
    </row>
    <row r="203" spans="1:8" x14ac:dyDescent="0.25">
      <c r="A203">
        <v>131</v>
      </c>
      <c r="B203">
        <v>250</v>
      </c>
      <c r="C203">
        <v>47800</v>
      </c>
      <c r="D203" t="s">
        <v>28</v>
      </c>
      <c r="E203">
        <v>47.8</v>
      </c>
      <c r="F203">
        <v>82</v>
      </c>
      <c r="G203">
        <v>8</v>
      </c>
      <c r="H203" t="s">
        <v>29</v>
      </c>
    </row>
    <row r="204" spans="1:8" x14ac:dyDescent="0.25">
      <c r="A204">
        <v>124</v>
      </c>
      <c r="B204">
        <v>298</v>
      </c>
      <c r="C204">
        <v>35400</v>
      </c>
      <c r="D204" t="s">
        <v>12</v>
      </c>
      <c r="E204">
        <v>35.4</v>
      </c>
      <c r="F204">
        <v>68</v>
      </c>
      <c r="G204">
        <v>8</v>
      </c>
      <c r="H204" t="s">
        <v>29</v>
      </c>
    </row>
    <row r="205" spans="1:8" x14ac:dyDescent="0.25">
      <c r="A205">
        <v>124</v>
      </c>
      <c r="B205">
        <v>292</v>
      </c>
      <c r="C205">
        <v>34000</v>
      </c>
      <c r="D205" t="s">
        <v>12</v>
      </c>
      <c r="E205">
        <v>34</v>
      </c>
      <c r="F205">
        <v>68</v>
      </c>
      <c r="G205">
        <v>8</v>
      </c>
      <c r="H205" t="s">
        <v>29</v>
      </c>
    </row>
    <row r="206" spans="1:8" x14ac:dyDescent="0.25">
      <c r="A206">
        <v>124</v>
      </c>
      <c r="B206">
        <v>293</v>
      </c>
      <c r="C206">
        <v>39700</v>
      </c>
      <c r="D206" t="s">
        <v>12</v>
      </c>
      <c r="E206">
        <v>39.700000000000003</v>
      </c>
      <c r="F206">
        <v>68</v>
      </c>
      <c r="G206">
        <v>8</v>
      </c>
      <c r="H206" t="s">
        <v>29</v>
      </c>
    </row>
    <row r="207" spans="1:8" x14ac:dyDescent="0.25">
      <c r="A207">
        <v>124</v>
      </c>
      <c r="B207">
        <v>290</v>
      </c>
      <c r="C207">
        <v>35900</v>
      </c>
      <c r="D207" t="s">
        <v>12</v>
      </c>
      <c r="E207">
        <v>35.9</v>
      </c>
      <c r="F207">
        <v>68</v>
      </c>
      <c r="G207">
        <v>8</v>
      </c>
      <c r="H207" t="s">
        <v>29</v>
      </c>
    </row>
    <row r="208" spans="1:8" x14ac:dyDescent="0.25">
      <c r="A208">
        <v>124</v>
      </c>
      <c r="B208">
        <v>297</v>
      </c>
      <c r="C208">
        <v>39100</v>
      </c>
      <c r="D208" t="s">
        <v>12</v>
      </c>
      <c r="E208">
        <v>39.1</v>
      </c>
      <c r="F208">
        <v>68</v>
      </c>
      <c r="G208">
        <v>8</v>
      </c>
      <c r="H208" t="s">
        <v>29</v>
      </c>
    </row>
    <row r="209" spans="1:8" x14ac:dyDescent="0.25">
      <c r="A209">
        <v>125</v>
      </c>
      <c r="B209">
        <v>291</v>
      </c>
      <c r="C209">
        <v>46800</v>
      </c>
      <c r="D209" t="s">
        <v>12</v>
      </c>
      <c r="E209">
        <v>46.8</v>
      </c>
      <c r="F209">
        <v>69</v>
      </c>
      <c r="G209">
        <v>8</v>
      </c>
      <c r="H209" t="s">
        <v>29</v>
      </c>
    </row>
    <row r="210" spans="1:8" x14ac:dyDescent="0.25">
      <c r="A210">
        <v>125</v>
      </c>
      <c r="B210">
        <v>294</v>
      </c>
      <c r="C210">
        <v>47000</v>
      </c>
      <c r="D210" t="s">
        <v>12</v>
      </c>
      <c r="E210">
        <v>47</v>
      </c>
      <c r="F210">
        <v>69</v>
      </c>
      <c r="G210">
        <v>8</v>
      </c>
      <c r="H210" t="s">
        <v>29</v>
      </c>
    </row>
    <row r="211" spans="1:8" x14ac:dyDescent="0.25">
      <c r="A211">
        <v>127</v>
      </c>
      <c r="B211">
        <v>277</v>
      </c>
      <c r="C211">
        <v>34600</v>
      </c>
      <c r="D211" t="s">
        <v>12</v>
      </c>
      <c r="E211">
        <v>34.6</v>
      </c>
      <c r="F211">
        <v>71</v>
      </c>
      <c r="G211">
        <v>8</v>
      </c>
      <c r="H211" t="s">
        <v>29</v>
      </c>
    </row>
    <row r="212" spans="1:8" x14ac:dyDescent="0.25">
      <c r="A212">
        <v>127</v>
      </c>
      <c r="B212">
        <v>300</v>
      </c>
      <c r="C212">
        <v>39200</v>
      </c>
      <c r="D212" t="s">
        <v>12</v>
      </c>
      <c r="E212">
        <v>39.200000000000003</v>
      </c>
      <c r="F212">
        <v>71</v>
      </c>
      <c r="G212">
        <v>8</v>
      </c>
      <c r="H212" t="s">
        <v>29</v>
      </c>
    </row>
    <row r="213" spans="1:8" x14ac:dyDescent="0.25">
      <c r="A213">
        <v>127</v>
      </c>
      <c r="B213">
        <v>281</v>
      </c>
      <c r="C213">
        <v>40200</v>
      </c>
      <c r="D213" t="s">
        <v>12</v>
      </c>
      <c r="E213">
        <v>40.200000000000003</v>
      </c>
      <c r="F213">
        <v>71</v>
      </c>
      <c r="G213">
        <v>8</v>
      </c>
      <c r="H213" t="s">
        <v>29</v>
      </c>
    </row>
    <row r="214" spans="1:8" x14ac:dyDescent="0.25">
      <c r="A214">
        <v>127</v>
      </c>
      <c r="B214">
        <v>279</v>
      </c>
      <c r="C214">
        <v>41400</v>
      </c>
      <c r="D214" t="s">
        <v>12</v>
      </c>
      <c r="E214">
        <v>41.4</v>
      </c>
      <c r="F214">
        <v>71</v>
      </c>
      <c r="G214">
        <v>8</v>
      </c>
      <c r="H214" t="s">
        <v>29</v>
      </c>
    </row>
    <row r="215" spans="1:8" x14ac:dyDescent="0.25">
      <c r="A215">
        <v>127</v>
      </c>
      <c r="B215">
        <v>278</v>
      </c>
      <c r="C215">
        <v>38200</v>
      </c>
      <c r="D215" t="s">
        <v>12</v>
      </c>
      <c r="E215">
        <v>38.200000000000003</v>
      </c>
      <c r="F215">
        <v>71</v>
      </c>
      <c r="G215">
        <v>8</v>
      </c>
      <c r="H215" t="s">
        <v>29</v>
      </c>
    </row>
    <row r="216" spans="1:8" x14ac:dyDescent="0.25">
      <c r="A216">
        <v>127</v>
      </c>
      <c r="B216">
        <v>280</v>
      </c>
      <c r="C216">
        <v>45700</v>
      </c>
      <c r="D216" t="s">
        <v>12</v>
      </c>
      <c r="E216">
        <v>45.7</v>
      </c>
      <c r="F216">
        <v>71</v>
      </c>
      <c r="G216">
        <v>8</v>
      </c>
      <c r="H216" t="s">
        <v>29</v>
      </c>
    </row>
    <row r="217" spans="1:8" x14ac:dyDescent="0.25">
      <c r="A217">
        <v>127</v>
      </c>
      <c r="B217">
        <v>276</v>
      </c>
      <c r="C217">
        <v>42700</v>
      </c>
      <c r="D217" t="s">
        <v>12</v>
      </c>
      <c r="E217">
        <v>42.7</v>
      </c>
      <c r="F217">
        <v>71</v>
      </c>
      <c r="G217">
        <v>8</v>
      </c>
      <c r="H217" t="s">
        <v>29</v>
      </c>
    </row>
    <row r="218" spans="1:8" x14ac:dyDescent="0.25">
      <c r="A218">
        <v>137</v>
      </c>
      <c r="B218">
        <v>201</v>
      </c>
      <c r="C218">
        <v>46200</v>
      </c>
      <c r="D218" t="s">
        <v>28</v>
      </c>
      <c r="E218">
        <v>46.2</v>
      </c>
      <c r="F218">
        <v>81</v>
      </c>
      <c r="G218">
        <v>9</v>
      </c>
      <c r="H218" t="s">
        <v>29</v>
      </c>
    </row>
    <row r="219" spans="1:8" x14ac:dyDescent="0.25">
      <c r="A219">
        <v>137</v>
      </c>
      <c r="B219">
        <v>202</v>
      </c>
      <c r="C219">
        <v>46200</v>
      </c>
      <c r="D219" t="s">
        <v>28</v>
      </c>
      <c r="E219">
        <v>46.2</v>
      </c>
      <c r="F219">
        <v>81</v>
      </c>
      <c r="G219">
        <v>9</v>
      </c>
      <c r="H219" t="s">
        <v>29</v>
      </c>
    </row>
    <row r="220" spans="1:8" x14ac:dyDescent="0.25">
      <c r="A220">
        <v>137</v>
      </c>
      <c r="B220">
        <v>214</v>
      </c>
      <c r="C220">
        <v>42600</v>
      </c>
      <c r="D220" t="s">
        <v>28</v>
      </c>
      <c r="E220">
        <v>42.6</v>
      </c>
      <c r="F220">
        <v>81</v>
      </c>
      <c r="G220">
        <v>9</v>
      </c>
      <c r="H220" t="s">
        <v>29</v>
      </c>
    </row>
    <row r="221" spans="1:8" x14ac:dyDescent="0.25">
      <c r="A221">
        <v>137</v>
      </c>
      <c r="B221">
        <v>2500</v>
      </c>
      <c r="C221">
        <v>46800</v>
      </c>
      <c r="D221" t="s">
        <v>28</v>
      </c>
      <c r="E221">
        <v>46.8</v>
      </c>
      <c r="F221">
        <v>81</v>
      </c>
      <c r="G221">
        <v>9</v>
      </c>
      <c r="H221" t="s">
        <v>29</v>
      </c>
    </row>
    <row r="222" spans="1:8" x14ac:dyDescent="0.25">
      <c r="A222">
        <v>138</v>
      </c>
      <c r="B222">
        <v>203</v>
      </c>
      <c r="C222">
        <v>46100</v>
      </c>
      <c r="D222" t="s">
        <v>28</v>
      </c>
      <c r="E222">
        <v>46.1</v>
      </c>
      <c r="F222">
        <v>82</v>
      </c>
      <c r="G222">
        <v>9</v>
      </c>
      <c r="H222" t="s">
        <v>29</v>
      </c>
    </row>
    <row r="223" spans="1:8" x14ac:dyDescent="0.25">
      <c r="A223">
        <v>138</v>
      </c>
      <c r="B223">
        <v>204</v>
      </c>
      <c r="C223">
        <v>40600</v>
      </c>
      <c r="D223" t="s">
        <v>28</v>
      </c>
      <c r="E223">
        <v>40.6</v>
      </c>
      <c r="F223">
        <v>82</v>
      </c>
      <c r="G223">
        <v>9</v>
      </c>
      <c r="H223" t="s">
        <v>29</v>
      </c>
    </row>
    <row r="224" spans="1:8" x14ac:dyDescent="0.25">
      <c r="A224">
        <v>138</v>
      </c>
      <c r="B224">
        <v>207</v>
      </c>
      <c r="C224">
        <v>41900</v>
      </c>
      <c r="D224" t="s">
        <v>28</v>
      </c>
      <c r="E224">
        <v>41.9</v>
      </c>
      <c r="F224">
        <v>82</v>
      </c>
      <c r="G224">
        <v>9</v>
      </c>
      <c r="H224" t="s">
        <v>29</v>
      </c>
    </row>
    <row r="225" spans="1:8" x14ac:dyDescent="0.25">
      <c r="A225">
        <v>138</v>
      </c>
      <c r="B225">
        <v>208</v>
      </c>
      <c r="C225">
        <v>50800</v>
      </c>
      <c r="D225" t="s">
        <v>28</v>
      </c>
      <c r="E225">
        <v>50.8</v>
      </c>
      <c r="F225">
        <v>82</v>
      </c>
      <c r="G225">
        <v>9</v>
      </c>
      <c r="H225" t="s">
        <v>29</v>
      </c>
    </row>
    <row r="226" spans="1:8" x14ac:dyDescent="0.25">
      <c r="A226">
        <v>138</v>
      </c>
      <c r="B226">
        <v>209</v>
      </c>
      <c r="C226">
        <v>47200</v>
      </c>
      <c r="D226" t="s">
        <v>28</v>
      </c>
      <c r="E226">
        <v>47.2</v>
      </c>
      <c r="F226">
        <v>82</v>
      </c>
      <c r="G226">
        <v>9</v>
      </c>
      <c r="H226" t="s">
        <v>29</v>
      </c>
    </row>
    <row r="227" spans="1:8" x14ac:dyDescent="0.25">
      <c r="A227">
        <v>138</v>
      </c>
      <c r="B227">
        <v>250</v>
      </c>
      <c r="C227">
        <v>49200</v>
      </c>
      <c r="D227" t="s">
        <v>28</v>
      </c>
      <c r="E227">
        <v>49.2</v>
      </c>
      <c r="F227">
        <v>82</v>
      </c>
      <c r="G227">
        <v>9</v>
      </c>
      <c r="H227" t="s">
        <v>29</v>
      </c>
    </row>
    <row r="228" spans="1:8" x14ac:dyDescent="0.25">
      <c r="A228">
        <v>131</v>
      </c>
      <c r="B228">
        <v>298</v>
      </c>
      <c r="C228">
        <v>36600</v>
      </c>
      <c r="D228" t="s">
        <v>12</v>
      </c>
      <c r="E228">
        <v>36.6</v>
      </c>
      <c r="F228">
        <v>68</v>
      </c>
      <c r="G228">
        <v>9</v>
      </c>
      <c r="H228" t="s">
        <v>29</v>
      </c>
    </row>
    <row r="229" spans="1:8" x14ac:dyDescent="0.25">
      <c r="A229">
        <v>131</v>
      </c>
      <c r="B229">
        <v>292</v>
      </c>
      <c r="C229">
        <v>35700</v>
      </c>
      <c r="D229" t="s">
        <v>12</v>
      </c>
      <c r="E229">
        <v>35.700000000000003</v>
      </c>
      <c r="F229">
        <v>68</v>
      </c>
      <c r="G229">
        <v>9</v>
      </c>
      <c r="H229" t="s">
        <v>29</v>
      </c>
    </row>
    <row r="230" spans="1:8" x14ac:dyDescent="0.25">
      <c r="A230">
        <v>131</v>
      </c>
      <c r="B230">
        <v>293</v>
      </c>
      <c r="C230">
        <v>40400</v>
      </c>
      <c r="D230" t="s">
        <v>12</v>
      </c>
      <c r="E230">
        <v>40.4</v>
      </c>
      <c r="F230">
        <v>68</v>
      </c>
      <c r="G230">
        <v>9</v>
      </c>
      <c r="H230" t="s">
        <v>29</v>
      </c>
    </row>
    <row r="231" spans="1:8" x14ac:dyDescent="0.25">
      <c r="A231">
        <v>131</v>
      </c>
      <c r="B231">
        <v>290</v>
      </c>
      <c r="C231">
        <v>37700</v>
      </c>
      <c r="D231" t="s">
        <v>12</v>
      </c>
      <c r="E231">
        <v>37.700000000000003</v>
      </c>
      <c r="F231">
        <v>68</v>
      </c>
      <c r="G231">
        <v>9</v>
      </c>
      <c r="H231" t="s">
        <v>29</v>
      </c>
    </row>
    <row r="232" spans="1:8" x14ac:dyDescent="0.25">
      <c r="A232">
        <v>131</v>
      </c>
      <c r="B232">
        <v>297</v>
      </c>
      <c r="C232">
        <v>40400</v>
      </c>
      <c r="D232" t="s">
        <v>12</v>
      </c>
      <c r="E232">
        <v>40.4</v>
      </c>
      <c r="F232">
        <v>68</v>
      </c>
      <c r="G232">
        <v>9</v>
      </c>
      <c r="H232" t="s">
        <v>29</v>
      </c>
    </row>
    <row r="233" spans="1:8" x14ac:dyDescent="0.25">
      <c r="A233">
        <v>132</v>
      </c>
      <c r="B233">
        <v>291</v>
      </c>
      <c r="C233">
        <v>47000</v>
      </c>
      <c r="D233" t="s">
        <v>12</v>
      </c>
      <c r="E233">
        <v>47</v>
      </c>
      <c r="F233">
        <v>69</v>
      </c>
      <c r="G233">
        <v>9</v>
      </c>
      <c r="H233" t="s">
        <v>29</v>
      </c>
    </row>
    <row r="234" spans="1:8" x14ac:dyDescent="0.25">
      <c r="A234">
        <v>132</v>
      </c>
      <c r="B234">
        <v>294</v>
      </c>
      <c r="C234">
        <v>48500</v>
      </c>
      <c r="D234" t="s">
        <v>12</v>
      </c>
      <c r="E234">
        <v>48.5</v>
      </c>
      <c r="F234">
        <v>69</v>
      </c>
      <c r="G234">
        <v>9</v>
      </c>
      <c r="H234" t="s">
        <v>29</v>
      </c>
    </row>
    <row r="235" spans="1:8" x14ac:dyDescent="0.25">
      <c r="A235">
        <v>134</v>
      </c>
      <c r="B235">
        <v>277</v>
      </c>
      <c r="C235">
        <v>36300</v>
      </c>
      <c r="D235" t="s">
        <v>12</v>
      </c>
      <c r="E235">
        <v>36.299999999999997</v>
      </c>
      <c r="F235">
        <v>71</v>
      </c>
      <c r="G235">
        <v>9</v>
      </c>
      <c r="H235" t="s">
        <v>29</v>
      </c>
    </row>
    <row r="236" spans="1:8" x14ac:dyDescent="0.25">
      <c r="A236">
        <v>134</v>
      </c>
      <c r="B236">
        <v>300</v>
      </c>
      <c r="C236">
        <v>39800</v>
      </c>
      <c r="D236" t="s">
        <v>12</v>
      </c>
      <c r="E236">
        <v>39.799999999999997</v>
      </c>
      <c r="F236">
        <v>71</v>
      </c>
      <c r="G236">
        <v>9</v>
      </c>
      <c r="H236" t="s">
        <v>29</v>
      </c>
    </row>
    <row r="237" spans="1:8" x14ac:dyDescent="0.25">
      <c r="A237">
        <v>134</v>
      </c>
      <c r="B237">
        <v>281</v>
      </c>
      <c r="C237">
        <v>42000</v>
      </c>
      <c r="D237" t="s">
        <v>12</v>
      </c>
      <c r="E237">
        <v>42</v>
      </c>
      <c r="F237">
        <v>71</v>
      </c>
      <c r="G237">
        <v>9</v>
      </c>
      <c r="H237" t="s">
        <v>29</v>
      </c>
    </row>
    <row r="238" spans="1:8" x14ac:dyDescent="0.25">
      <c r="A238">
        <v>134</v>
      </c>
      <c r="B238">
        <v>279</v>
      </c>
      <c r="C238">
        <v>42500</v>
      </c>
      <c r="D238" t="s">
        <v>12</v>
      </c>
      <c r="E238">
        <v>42.5</v>
      </c>
      <c r="F238">
        <v>71</v>
      </c>
      <c r="G238">
        <v>9</v>
      </c>
      <c r="H238" t="s">
        <v>29</v>
      </c>
    </row>
    <row r="239" spans="1:8" x14ac:dyDescent="0.25">
      <c r="A239">
        <v>134</v>
      </c>
      <c r="B239">
        <v>278</v>
      </c>
      <c r="C239">
        <v>40000</v>
      </c>
      <c r="D239" t="s">
        <v>12</v>
      </c>
      <c r="E239">
        <v>40</v>
      </c>
      <c r="F239">
        <v>71</v>
      </c>
      <c r="G239">
        <v>9</v>
      </c>
      <c r="H239" t="s">
        <v>29</v>
      </c>
    </row>
    <row r="240" spans="1:8" x14ac:dyDescent="0.25">
      <c r="A240">
        <v>134</v>
      </c>
      <c r="B240">
        <v>280</v>
      </c>
      <c r="C240">
        <v>46600</v>
      </c>
      <c r="D240" t="s">
        <v>12</v>
      </c>
      <c r="E240">
        <v>46.6</v>
      </c>
      <c r="F240">
        <v>71</v>
      </c>
      <c r="G240">
        <v>9</v>
      </c>
      <c r="H240" t="s">
        <v>29</v>
      </c>
    </row>
    <row r="241" spans="1:8" x14ac:dyDescent="0.25">
      <c r="A241">
        <v>134</v>
      </c>
      <c r="B241">
        <v>276</v>
      </c>
      <c r="C241">
        <v>43800</v>
      </c>
      <c r="D241" t="s">
        <v>12</v>
      </c>
      <c r="E241">
        <v>43.8</v>
      </c>
      <c r="F241">
        <v>71</v>
      </c>
      <c r="G241">
        <v>9</v>
      </c>
      <c r="H241" t="s">
        <v>29</v>
      </c>
    </row>
    <row r="242" spans="1:8" x14ac:dyDescent="0.25">
      <c r="A242">
        <v>144</v>
      </c>
      <c r="B242">
        <v>201</v>
      </c>
      <c r="C242">
        <v>46300</v>
      </c>
      <c r="D242" t="s">
        <v>28</v>
      </c>
      <c r="E242">
        <v>46.3</v>
      </c>
      <c r="F242">
        <v>81</v>
      </c>
      <c r="G242">
        <v>10</v>
      </c>
      <c r="H242" t="s">
        <v>29</v>
      </c>
    </row>
    <row r="243" spans="1:8" x14ac:dyDescent="0.25">
      <c r="A243">
        <v>144</v>
      </c>
      <c r="B243">
        <v>202</v>
      </c>
      <c r="C243">
        <v>45600</v>
      </c>
      <c r="D243" t="s">
        <v>28</v>
      </c>
      <c r="E243">
        <v>45.6</v>
      </c>
      <c r="F243">
        <v>81</v>
      </c>
      <c r="G243">
        <v>10</v>
      </c>
      <c r="H243" t="s">
        <v>29</v>
      </c>
    </row>
    <row r="244" spans="1:8" x14ac:dyDescent="0.25">
      <c r="A244">
        <v>144</v>
      </c>
      <c r="B244">
        <v>214</v>
      </c>
      <c r="C244">
        <v>43500</v>
      </c>
      <c r="D244" t="s">
        <v>28</v>
      </c>
      <c r="E244">
        <v>43.5</v>
      </c>
      <c r="F244">
        <v>81</v>
      </c>
      <c r="G244">
        <v>10</v>
      </c>
      <c r="H244" t="s">
        <v>29</v>
      </c>
    </row>
    <row r="245" spans="1:8" x14ac:dyDescent="0.25">
      <c r="A245">
        <v>144</v>
      </c>
      <c r="B245">
        <v>2500</v>
      </c>
      <c r="C245">
        <v>47500</v>
      </c>
      <c r="D245" t="s">
        <v>28</v>
      </c>
      <c r="E245">
        <v>47.5</v>
      </c>
      <c r="F245">
        <v>81</v>
      </c>
      <c r="G245">
        <v>10</v>
      </c>
      <c r="H245" t="s">
        <v>29</v>
      </c>
    </row>
    <row r="246" spans="1:8" x14ac:dyDescent="0.25">
      <c r="A246">
        <v>145</v>
      </c>
      <c r="B246">
        <v>203</v>
      </c>
      <c r="C246">
        <v>47000</v>
      </c>
      <c r="D246" t="s">
        <v>28</v>
      </c>
      <c r="E246">
        <v>47</v>
      </c>
      <c r="F246">
        <v>82</v>
      </c>
      <c r="G246">
        <v>10</v>
      </c>
      <c r="H246" t="s">
        <v>29</v>
      </c>
    </row>
    <row r="247" spans="1:8" x14ac:dyDescent="0.25">
      <c r="A247">
        <v>145</v>
      </c>
      <c r="B247">
        <v>204</v>
      </c>
      <c r="C247">
        <v>41100</v>
      </c>
      <c r="D247" t="s">
        <v>28</v>
      </c>
      <c r="E247">
        <v>41.1</v>
      </c>
      <c r="F247">
        <v>82</v>
      </c>
      <c r="G247">
        <v>10</v>
      </c>
      <c r="H247" t="s">
        <v>29</v>
      </c>
    </row>
    <row r="248" spans="1:8" x14ac:dyDescent="0.25">
      <c r="A248">
        <v>145</v>
      </c>
      <c r="B248">
        <v>207</v>
      </c>
      <c r="C248">
        <v>42700</v>
      </c>
      <c r="D248" t="s">
        <v>28</v>
      </c>
      <c r="E248">
        <v>42.7</v>
      </c>
      <c r="F248">
        <v>82</v>
      </c>
      <c r="G248">
        <v>10</v>
      </c>
      <c r="H248" t="s">
        <v>29</v>
      </c>
    </row>
    <row r="249" spans="1:8" x14ac:dyDescent="0.25">
      <c r="A249">
        <v>145</v>
      </c>
      <c r="B249">
        <v>208</v>
      </c>
      <c r="C249">
        <v>51800</v>
      </c>
      <c r="D249" t="s">
        <v>28</v>
      </c>
      <c r="E249">
        <v>51.8</v>
      </c>
      <c r="F249">
        <v>82</v>
      </c>
      <c r="G249">
        <v>10</v>
      </c>
      <c r="H249" t="s">
        <v>29</v>
      </c>
    </row>
    <row r="250" spans="1:8" x14ac:dyDescent="0.25">
      <c r="A250">
        <v>145</v>
      </c>
      <c r="B250">
        <v>209</v>
      </c>
      <c r="C250">
        <v>48500</v>
      </c>
      <c r="D250" t="s">
        <v>28</v>
      </c>
      <c r="E250">
        <v>48.5</v>
      </c>
      <c r="F250">
        <v>82</v>
      </c>
      <c r="G250">
        <v>10</v>
      </c>
      <c r="H250" t="s">
        <v>29</v>
      </c>
    </row>
    <row r="251" spans="1:8" x14ac:dyDescent="0.25">
      <c r="A251">
        <v>145</v>
      </c>
      <c r="B251">
        <v>250</v>
      </c>
      <c r="C251">
        <v>50000</v>
      </c>
      <c r="D251" t="s">
        <v>28</v>
      </c>
      <c r="E251">
        <v>50</v>
      </c>
      <c r="F251">
        <v>82</v>
      </c>
      <c r="G251">
        <v>10</v>
      </c>
      <c r="H251" t="s">
        <v>29</v>
      </c>
    </row>
    <row r="252" spans="1:8" x14ac:dyDescent="0.25">
      <c r="A252">
        <v>138</v>
      </c>
      <c r="B252">
        <v>298</v>
      </c>
      <c r="C252">
        <v>36800</v>
      </c>
      <c r="D252" t="s">
        <v>12</v>
      </c>
      <c r="E252">
        <v>36.799999999999997</v>
      </c>
      <c r="F252">
        <v>68</v>
      </c>
      <c r="G252">
        <v>10</v>
      </c>
      <c r="H252" t="s">
        <v>29</v>
      </c>
    </row>
    <row r="253" spans="1:8" x14ac:dyDescent="0.25">
      <c r="A253">
        <v>138</v>
      </c>
      <c r="B253">
        <v>292</v>
      </c>
      <c r="C253">
        <v>36800</v>
      </c>
      <c r="D253" t="s">
        <v>12</v>
      </c>
      <c r="E253">
        <v>36.799999999999997</v>
      </c>
      <c r="F253">
        <v>68</v>
      </c>
      <c r="G253">
        <v>10</v>
      </c>
      <c r="H253" t="s">
        <v>29</v>
      </c>
    </row>
    <row r="254" spans="1:8" x14ac:dyDescent="0.25">
      <c r="A254">
        <v>138</v>
      </c>
      <c r="B254">
        <v>293</v>
      </c>
      <c r="C254">
        <v>41500</v>
      </c>
      <c r="D254" t="s">
        <v>12</v>
      </c>
      <c r="E254">
        <v>41.5</v>
      </c>
      <c r="F254">
        <v>68</v>
      </c>
      <c r="G254">
        <v>10</v>
      </c>
      <c r="H254" t="s">
        <v>29</v>
      </c>
    </row>
    <row r="255" spans="1:8" x14ac:dyDescent="0.25">
      <c r="A255">
        <v>138</v>
      </c>
      <c r="B255">
        <v>290</v>
      </c>
      <c r="C255">
        <v>38800</v>
      </c>
      <c r="D255" t="s">
        <v>12</v>
      </c>
      <c r="E255">
        <v>38.799999999999997</v>
      </c>
      <c r="F255">
        <v>68</v>
      </c>
      <c r="G255">
        <v>10</v>
      </c>
      <c r="H255" t="s">
        <v>29</v>
      </c>
    </row>
    <row r="256" spans="1:8" x14ac:dyDescent="0.25">
      <c r="A256">
        <v>138</v>
      </c>
      <c r="B256">
        <v>297</v>
      </c>
      <c r="C256">
        <v>41100</v>
      </c>
      <c r="D256" t="s">
        <v>12</v>
      </c>
      <c r="E256">
        <v>41.1</v>
      </c>
      <c r="F256">
        <v>68</v>
      </c>
      <c r="G256">
        <v>10</v>
      </c>
      <c r="H256" t="s">
        <v>29</v>
      </c>
    </row>
    <row r="257" spans="1:8" x14ac:dyDescent="0.25">
      <c r="A257">
        <v>139</v>
      </c>
      <c r="B257">
        <v>291</v>
      </c>
      <c r="C257">
        <v>47000</v>
      </c>
      <c r="D257" t="s">
        <v>12</v>
      </c>
      <c r="E257">
        <v>47</v>
      </c>
      <c r="F257">
        <v>69</v>
      </c>
      <c r="G257">
        <v>10</v>
      </c>
      <c r="H257" t="s">
        <v>29</v>
      </c>
    </row>
    <row r="258" spans="1:8" x14ac:dyDescent="0.25">
      <c r="A258">
        <v>139</v>
      </c>
      <c r="B258">
        <v>294</v>
      </c>
      <c r="C258">
        <v>48300</v>
      </c>
      <c r="D258" t="s">
        <v>12</v>
      </c>
      <c r="E258">
        <v>48.3</v>
      </c>
      <c r="F258">
        <v>69</v>
      </c>
      <c r="G258">
        <v>10</v>
      </c>
      <c r="H258" t="s">
        <v>29</v>
      </c>
    </row>
    <row r="259" spans="1:8" x14ac:dyDescent="0.25">
      <c r="A259">
        <v>141</v>
      </c>
      <c r="B259">
        <v>277</v>
      </c>
      <c r="C259">
        <v>37200</v>
      </c>
      <c r="D259" t="s">
        <v>12</v>
      </c>
      <c r="E259">
        <v>37.200000000000003</v>
      </c>
      <c r="F259">
        <v>71</v>
      </c>
      <c r="G259">
        <v>10</v>
      </c>
      <c r="H259" t="s">
        <v>29</v>
      </c>
    </row>
    <row r="260" spans="1:8" x14ac:dyDescent="0.25">
      <c r="A260">
        <v>141</v>
      </c>
      <c r="B260">
        <v>300</v>
      </c>
      <c r="C260">
        <v>41200</v>
      </c>
      <c r="D260" t="s">
        <v>12</v>
      </c>
      <c r="E260">
        <v>41.2</v>
      </c>
      <c r="F260">
        <v>71</v>
      </c>
      <c r="G260">
        <v>10</v>
      </c>
      <c r="H260" t="s">
        <v>29</v>
      </c>
    </row>
    <row r="261" spans="1:8" x14ac:dyDescent="0.25">
      <c r="A261">
        <v>141</v>
      </c>
      <c r="B261">
        <v>281</v>
      </c>
      <c r="C261">
        <v>43500</v>
      </c>
      <c r="D261" t="s">
        <v>12</v>
      </c>
      <c r="E261">
        <v>43.5</v>
      </c>
      <c r="F261">
        <v>71</v>
      </c>
      <c r="G261">
        <v>10</v>
      </c>
      <c r="H261" t="s">
        <v>29</v>
      </c>
    </row>
    <row r="262" spans="1:8" x14ac:dyDescent="0.25">
      <c r="A262">
        <v>141</v>
      </c>
      <c r="B262">
        <v>279</v>
      </c>
      <c r="C262">
        <v>43300</v>
      </c>
      <c r="D262" t="s">
        <v>12</v>
      </c>
      <c r="E262">
        <v>43.3</v>
      </c>
      <c r="F262">
        <v>71</v>
      </c>
      <c r="G262">
        <v>10</v>
      </c>
      <c r="H262" t="s">
        <v>29</v>
      </c>
    </row>
    <row r="263" spans="1:8" x14ac:dyDescent="0.25">
      <c r="A263">
        <v>141</v>
      </c>
      <c r="B263">
        <v>278</v>
      </c>
      <c r="C263">
        <v>41200</v>
      </c>
      <c r="D263" t="s">
        <v>12</v>
      </c>
      <c r="E263">
        <v>41.2</v>
      </c>
      <c r="F263">
        <v>71</v>
      </c>
      <c r="G263">
        <v>10</v>
      </c>
      <c r="H263" t="s">
        <v>29</v>
      </c>
    </row>
    <row r="264" spans="1:8" x14ac:dyDescent="0.25">
      <c r="A264">
        <v>141</v>
      </c>
      <c r="B264">
        <v>280</v>
      </c>
      <c r="C264">
        <v>47600</v>
      </c>
      <c r="D264" t="s">
        <v>12</v>
      </c>
      <c r="E264">
        <v>47.6</v>
      </c>
      <c r="F264">
        <v>71</v>
      </c>
      <c r="G264">
        <v>10</v>
      </c>
      <c r="H264" t="s">
        <v>29</v>
      </c>
    </row>
    <row r="265" spans="1:8" x14ac:dyDescent="0.25">
      <c r="A265">
        <v>141</v>
      </c>
      <c r="B265">
        <v>276</v>
      </c>
      <c r="C265">
        <v>44100</v>
      </c>
      <c r="D265" t="s">
        <v>12</v>
      </c>
      <c r="E265">
        <v>44.1</v>
      </c>
      <c r="F265">
        <v>71</v>
      </c>
      <c r="G265">
        <v>10</v>
      </c>
      <c r="H265" t="s">
        <v>29</v>
      </c>
    </row>
    <row r="266" spans="1:8" x14ac:dyDescent="0.25">
      <c r="A266">
        <v>151</v>
      </c>
      <c r="B266">
        <v>201</v>
      </c>
      <c r="C266">
        <v>47000</v>
      </c>
      <c r="D266" t="s">
        <v>28</v>
      </c>
      <c r="E266">
        <v>47</v>
      </c>
      <c r="F266">
        <v>81</v>
      </c>
      <c r="G266">
        <v>11</v>
      </c>
      <c r="H266" t="s">
        <v>29</v>
      </c>
    </row>
    <row r="267" spans="1:8" x14ac:dyDescent="0.25">
      <c r="A267">
        <v>151</v>
      </c>
      <c r="B267">
        <v>202</v>
      </c>
      <c r="C267">
        <v>46900</v>
      </c>
      <c r="D267" t="s">
        <v>28</v>
      </c>
      <c r="E267">
        <v>46.9</v>
      </c>
      <c r="F267">
        <v>81</v>
      </c>
      <c r="G267">
        <v>11</v>
      </c>
      <c r="H267" t="s">
        <v>29</v>
      </c>
    </row>
    <row r="268" spans="1:8" x14ac:dyDescent="0.25">
      <c r="A268">
        <v>151</v>
      </c>
      <c r="B268">
        <v>214</v>
      </c>
      <c r="C268">
        <v>41500</v>
      </c>
      <c r="D268" t="s">
        <v>28</v>
      </c>
      <c r="E268">
        <v>41.5</v>
      </c>
      <c r="F268">
        <v>81</v>
      </c>
      <c r="G268">
        <v>11</v>
      </c>
      <c r="H268" t="s">
        <v>29</v>
      </c>
    </row>
    <row r="269" spans="1:8" x14ac:dyDescent="0.25">
      <c r="A269">
        <v>151</v>
      </c>
      <c r="B269">
        <v>2500</v>
      </c>
      <c r="C269">
        <v>49200</v>
      </c>
      <c r="D269" t="s">
        <v>28</v>
      </c>
      <c r="E269">
        <v>49.2</v>
      </c>
      <c r="F269">
        <v>81</v>
      </c>
      <c r="G269">
        <v>11</v>
      </c>
      <c r="H269" t="s">
        <v>29</v>
      </c>
    </row>
    <row r="270" spans="1:8" x14ac:dyDescent="0.25">
      <c r="A270">
        <v>152</v>
      </c>
      <c r="B270">
        <v>203</v>
      </c>
      <c r="C270">
        <v>48000</v>
      </c>
      <c r="D270" t="s">
        <v>28</v>
      </c>
      <c r="E270">
        <v>48</v>
      </c>
      <c r="F270">
        <v>82</v>
      </c>
      <c r="G270">
        <v>11</v>
      </c>
      <c r="H270" t="s">
        <v>29</v>
      </c>
    </row>
    <row r="271" spans="1:8" x14ac:dyDescent="0.25">
      <c r="A271">
        <v>152</v>
      </c>
      <c r="B271">
        <v>204</v>
      </c>
      <c r="C271">
        <v>42500</v>
      </c>
      <c r="D271" t="s">
        <v>28</v>
      </c>
      <c r="E271">
        <v>42.5</v>
      </c>
      <c r="F271">
        <v>82</v>
      </c>
      <c r="G271">
        <v>11</v>
      </c>
      <c r="H271" t="s">
        <v>29</v>
      </c>
    </row>
    <row r="272" spans="1:8" x14ac:dyDescent="0.25">
      <c r="A272">
        <v>152</v>
      </c>
      <c r="B272">
        <v>207</v>
      </c>
      <c r="C272">
        <v>43700</v>
      </c>
      <c r="D272" t="s">
        <v>28</v>
      </c>
      <c r="E272">
        <v>43.7</v>
      </c>
      <c r="F272">
        <v>82</v>
      </c>
      <c r="G272">
        <v>11</v>
      </c>
      <c r="H272" t="s">
        <v>29</v>
      </c>
    </row>
    <row r="273" spans="1:10" x14ac:dyDescent="0.25">
      <c r="A273">
        <v>152</v>
      </c>
      <c r="B273">
        <v>208</v>
      </c>
      <c r="C273">
        <v>52800</v>
      </c>
      <c r="D273" t="s">
        <v>40</v>
      </c>
      <c r="E273">
        <f>C273/1000</f>
        <v>52.8</v>
      </c>
      <c r="F273">
        <v>82</v>
      </c>
      <c r="G273">
        <v>11</v>
      </c>
      <c r="H273" t="s">
        <v>29</v>
      </c>
      <c r="J273" s="1"/>
    </row>
    <row r="274" spans="1:10" x14ac:dyDescent="0.25">
      <c r="A274">
        <v>152</v>
      </c>
      <c r="B274">
        <v>209</v>
      </c>
      <c r="C274">
        <v>49600</v>
      </c>
      <c r="D274" t="s">
        <v>28</v>
      </c>
      <c r="E274">
        <v>49.6</v>
      </c>
      <c r="F274">
        <v>82</v>
      </c>
      <c r="G274">
        <v>11</v>
      </c>
      <c r="H274" t="s">
        <v>29</v>
      </c>
    </row>
    <row r="275" spans="1:10" x14ac:dyDescent="0.25">
      <c r="A275">
        <v>152</v>
      </c>
      <c r="B275">
        <v>250</v>
      </c>
      <c r="C275">
        <v>51000</v>
      </c>
      <c r="D275" t="s">
        <v>28</v>
      </c>
      <c r="E275">
        <v>51</v>
      </c>
      <c r="F275">
        <v>82</v>
      </c>
      <c r="G275">
        <v>11</v>
      </c>
      <c r="H275" t="s">
        <v>29</v>
      </c>
    </row>
    <row r="276" spans="1:10" x14ac:dyDescent="0.25">
      <c r="A276">
        <v>145</v>
      </c>
      <c r="B276">
        <v>298</v>
      </c>
      <c r="C276">
        <v>39100</v>
      </c>
      <c r="D276" t="s">
        <v>12</v>
      </c>
      <c r="E276">
        <v>39.1</v>
      </c>
      <c r="F276">
        <v>68</v>
      </c>
      <c r="G276">
        <v>11</v>
      </c>
      <c r="H276" t="s">
        <v>29</v>
      </c>
    </row>
    <row r="277" spans="1:10" x14ac:dyDescent="0.25">
      <c r="A277">
        <v>145</v>
      </c>
      <c r="B277">
        <v>298</v>
      </c>
      <c r="C277">
        <v>39000</v>
      </c>
      <c r="D277" t="s">
        <v>12</v>
      </c>
      <c r="E277">
        <v>39</v>
      </c>
      <c r="F277">
        <v>68</v>
      </c>
      <c r="G277">
        <v>11</v>
      </c>
      <c r="H277" t="s">
        <v>29</v>
      </c>
    </row>
    <row r="278" spans="1:10" x14ac:dyDescent="0.25">
      <c r="A278">
        <v>145</v>
      </c>
      <c r="B278">
        <v>292</v>
      </c>
      <c r="C278">
        <v>38900</v>
      </c>
      <c r="D278" t="s">
        <v>12</v>
      </c>
      <c r="E278">
        <v>38.9</v>
      </c>
      <c r="F278">
        <v>68</v>
      </c>
      <c r="G278">
        <v>11</v>
      </c>
      <c r="H278" t="s">
        <v>29</v>
      </c>
    </row>
    <row r="279" spans="1:10" x14ac:dyDescent="0.25">
      <c r="A279">
        <v>145</v>
      </c>
      <c r="B279">
        <v>292</v>
      </c>
      <c r="C279">
        <v>38600</v>
      </c>
      <c r="D279" t="s">
        <v>12</v>
      </c>
      <c r="E279">
        <v>38.6</v>
      </c>
      <c r="F279">
        <v>68</v>
      </c>
      <c r="G279">
        <v>11</v>
      </c>
      <c r="H279" t="s">
        <v>29</v>
      </c>
    </row>
    <row r="280" spans="1:10" x14ac:dyDescent="0.25">
      <c r="A280">
        <v>145</v>
      </c>
      <c r="B280">
        <v>293</v>
      </c>
      <c r="C280">
        <v>43000</v>
      </c>
      <c r="D280" t="s">
        <v>12</v>
      </c>
      <c r="E280">
        <v>43</v>
      </c>
      <c r="F280">
        <v>68</v>
      </c>
      <c r="G280">
        <v>11</v>
      </c>
      <c r="H280" t="s">
        <v>29</v>
      </c>
    </row>
    <row r="281" spans="1:10" x14ac:dyDescent="0.25">
      <c r="A281">
        <v>145</v>
      </c>
      <c r="B281">
        <v>293</v>
      </c>
      <c r="C281">
        <v>42800</v>
      </c>
      <c r="D281" t="s">
        <v>12</v>
      </c>
      <c r="E281">
        <v>42.8</v>
      </c>
      <c r="F281">
        <v>68</v>
      </c>
      <c r="G281">
        <v>11</v>
      </c>
      <c r="H281" t="s">
        <v>29</v>
      </c>
    </row>
    <row r="282" spans="1:10" x14ac:dyDescent="0.25">
      <c r="A282">
        <v>145</v>
      </c>
      <c r="B282">
        <v>290</v>
      </c>
      <c r="C282">
        <v>41500</v>
      </c>
      <c r="D282" t="s">
        <v>12</v>
      </c>
      <c r="E282">
        <v>41.5</v>
      </c>
      <c r="F282">
        <v>68</v>
      </c>
      <c r="G282">
        <v>11</v>
      </c>
      <c r="H282" t="s">
        <v>29</v>
      </c>
    </row>
    <row r="283" spans="1:10" x14ac:dyDescent="0.25">
      <c r="A283">
        <v>145</v>
      </c>
      <c r="B283">
        <v>290</v>
      </c>
      <c r="C283">
        <v>41200</v>
      </c>
      <c r="D283" t="s">
        <v>12</v>
      </c>
      <c r="E283">
        <v>41.2</v>
      </c>
      <c r="F283">
        <v>68</v>
      </c>
      <c r="G283">
        <v>11</v>
      </c>
      <c r="H283" t="s">
        <v>29</v>
      </c>
    </row>
    <row r="284" spans="1:10" x14ac:dyDescent="0.25">
      <c r="A284">
        <v>145</v>
      </c>
      <c r="B284">
        <v>297</v>
      </c>
      <c r="C284">
        <v>43000</v>
      </c>
      <c r="D284" t="s">
        <v>12</v>
      </c>
      <c r="E284">
        <v>43</v>
      </c>
      <c r="F284">
        <v>68</v>
      </c>
      <c r="G284">
        <v>11</v>
      </c>
      <c r="H284" t="s">
        <v>29</v>
      </c>
    </row>
    <row r="285" spans="1:10" x14ac:dyDescent="0.25">
      <c r="A285">
        <v>145</v>
      </c>
      <c r="B285">
        <v>297</v>
      </c>
      <c r="C285">
        <v>43100</v>
      </c>
      <c r="D285" t="s">
        <v>12</v>
      </c>
      <c r="E285">
        <v>43.1</v>
      </c>
      <c r="F285">
        <v>68</v>
      </c>
      <c r="G285">
        <v>11</v>
      </c>
      <c r="H285" t="s">
        <v>29</v>
      </c>
    </row>
    <row r="286" spans="1:10" x14ac:dyDescent="0.25">
      <c r="A286">
        <v>146</v>
      </c>
      <c r="B286">
        <v>291</v>
      </c>
      <c r="C286">
        <v>47500</v>
      </c>
      <c r="D286" t="s">
        <v>12</v>
      </c>
      <c r="E286">
        <v>47.5</v>
      </c>
      <c r="F286">
        <v>69</v>
      </c>
      <c r="G286">
        <v>11</v>
      </c>
      <c r="H286" t="s">
        <v>29</v>
      </c>
    </row>
    <row r="287" spans="1:10" x14ac:dyDescent="0.25">
      <c r="A287">
        <v>146</v>
      </c>
      <c r="B287">
        <v>291</v>
      </c>
      <c r="C287">
        <v>46900</v>
      </c>
      <c r="D287" t="s">
        <v>12</v>
      </c>
      <c r="E287">
        <v>46.9</v>
      </c>
      <c r="F287">
        <v>69</v>
      </c>
      <c r="G287">
        <v>11</v>
      </c>
      <c r="H287" t="s">
        <v>29</v>
      </c>
    </row>
    <row r="288" spans="1:10" x14ac:dyDescent="0.25">
      <c r="A288">
        <v>146</v>
      </c>
      <c r="B288">
        <v>294</v>
      </c>
      <c r="C288">
        <v>49000</v>
      </c>
      <c r="D288" t="s">
        <v>12</v>
      </c>
      <c r="E288">
        <v>49</v>
      </c>
      <c r="F288">
        <v>69</v>
      </c>
      <c r="G288">
        <v>11</v>
      </c>
      <c r="H288" t="s">
        <v>29</v>
      </c>
    </row>
    <row r="289" spans="1:8" x14ac:dyDescent="0.25">
      <c r="A289">
        <v>146</v>
      </c>
      <c r="B289">
        <v>294</v>
      </c>
      <c r="C289">
        <v>49100</v>
      </c>
      <c r="D289" t="s">
        <v>12</v>
      </c>
      <c r="E289">
        <v>49.1</v>
      </c>
      <c r="F289">
        <v>69</v>
      </c>
      <c r="G289">
        <v>11</v>
      </c>
      <c r="H289" t="s">
        <v>29</v>
      </c>
    </row>
    <row r="290" spans="1:8" x14ac:dyDescent="0.25">
      <c r="A290">
        <v>148</v>
      </c>
      <c r="B290">
        <v>277</v>
      </c>
      <c r="C290">
        <v>41000</v>
      </c>
      <c r="D290" t="s">
        <v>12</v>
      </c>
      <c r="E290">
        <v>41</v>
      </c>
      <c r="F290">
        <v>71</v>
      </c>
      <c r="G290">
        <v>11</v>
      </c>
      <c r="H290" t="s">
        <v>29</v>
      </c>
    </row>
    <row r="291" spans="1:8" x14ac:dyDescent="0.25">
      <c r="A291">
        <v>148</v>
      </c>
      <c r="B291">
        <v>277</v>
      </c>
      <c r="C291">
        <v>41000</v>
      </c>
      <c r="D291" t="s">
        <v>12</v>
      </c>
      <c r="E291">
        <v>41</v>
      </c>
      <c r="F291">
        <v>71</v>
      </c>
      <c r="G291">
        <v>11</v>
      </c>
      <c r="H291" t="s">
        <v>29</v>
      </c>
    </row>
    <row r="292" spans="1:8" x14ac:dyDescent="0.25">
      <c r="A292">
        <v>148</v>
      </c>
      <c r="B292">
        <v>300</v>
      </c>
      <c r="C292">
        <v>43100</v>
      </c>
      <c r="D292" t="s">
        <v>12</v>
      </c>
      <c r="E292">
        <v>43.1</v>
      </c>
      <c r="F292">
        <v>71</v>
      </c>
      <c r="G292">
        <v>11</v>
      </c>
      <c r="H292" t="s">
        <v>29</v>
      </c>
    </row>
    <row r="293" spans="1:8" x14ac:dyDescent="0.25">
      <c r="A293">
        <v>148</v>
      </c>
      <c r="B293">
        <v>300</v>
      </c>
      <c r="C293">
        <v>42900</v>
      </c>
      <c r="D293" t="s">
        <v>12</v>
      </c>
      <c r="E293">
        <v>42.9</v>
      </c>
      <c r="F293">
        <v>71</v>
      </c>
      <c r="G293">
        <v>11</v>
      </c>
      <c r="H293" t="s">
        <v>29</v>
      </c>
    </row>
    <row r="294" spans="1:8" x14ac:dyDescent="0.25">
      <c r="A294">
        <v>148</v>
      </c>
      <c r="B294">
        <v>281</v>
      </c>
      <c r="C294">
        <v>45500</v>
      </c>
      <c r="D294" t="s">
        <v>12</v>
      </c>
      <c r="E294">
        <v>45.5</v>
      </c>
      <c r="F294">
        <v>71</v>
      </c>
      <c r="G294">
        <v>11</v>
      </c>
      <c r="H294" t="s">
        <v>29</v>
      </c>
    </row>
    <row r="295" spans="1:8" x14ac:dyDescent="0.25">
      <c r="A295">
        <v>148</v>
      </c>
      <c r="B295">
        <v>281</v>
      </c>
      <c r="C295">
        <v>45100</v>
      </c>
      <c r="D295" t="s">
        <v>12</v>
      </c>
      <c r="E295">
        <v>45.1</v>
      </c>
      <c r="F295">
        <v>71</v>
      </c>
      <c r="G295">
        <v>11</v>
      </c>
      <c r="H295" t="s">
        <v>29</v>
      </c>
    </row>
    <row r="296" spans="1:8" x14ac:dyDescent="0.25">
      <c r="A296">
        <v>148</v>
      </c>
      <c r="B296">
        <v>279</v>
      </c>
      <c r="C296">
        <v>45600</v>
      </c>
      <c r="D296" t="s">
        <v>12</v>
      </c>
      <c r="E296">
        <v>45.6</v>
      </c>
      <c r="F296">
        <v>71</v>
      </c>
      <c r="G296">
        <v>11</v>
      </c>
      <c r="H296" t="s">
        <v>29</v>
      </c>
    </row>
    <row r="297" spans="1:8" x14ac:dyDescent="0.25">
      <c r="A297">
        <v>148</v>
      </c>
      <c r="B297">
        <v>279</v>
      </c>
      <c r="C297">
        <v>45000</v>
      </c>
      <c r="D297" t="s">
        <v>12</v>
      </c>
      <c r="E297">
        <v>45</v>
      </c>
      <c r="F297">
        <v>71</v>
      </c>
      <c r="G297">
        <v>11</v>
      </c>
      <c r="H297" t="s">
        <v>29</v>
      </c>
    </row>
    <row r="298" spans="1:8" x14ac:dyDescent="0.25">
      <c r="A298">
        <v>148</v>
      </c>
      <c r="B298">
        <v>278</v>
      </c>
      <c r="C298">
        <v>43600</v>
      </c>
      <c r="D298" t="s">
        <v>12</v>
      </c>
      <c r="E298">
        <v>43.6</v>
      </c>
      <c r="F298">
        <v>71</v>
      </c>
      <c r="G298">
        <v>11</v>
      </c>
      <c r="H298" t="s">
        <v>29</v>
      </c>
    </row>
    <row r="299" spans="1:8" x14ac:dyDescent="0.25">
      <c r="A299">
        <v>148</v>
      </c>
      <c r="B299">
        <v>278</v>
      </c>
      <c r="C299">
        <v>43400</v>
      </c>
      <c r="D299" t="s">
        <v>12</v>
      </c>
      <c r="E299">
        <v>43.4</v>
      </c>
      <c r="F299">
        <v>71</v>
      </c>
      <c r="G299">
        <v>11</v>
      </c>
      <c r="H299" t="s">
        <v>29</v>
      </c>
    </row>
    <row r="300" spans="1:8" x14ac:dyDescent="0.25">
      <c r="A300">
        <v>148</v>
      </c>
      <c r="B300">
        <v>280</v>
      </c>
      <c r="C300">
        <v>47800</v>
      </c>
      <c r="D300" t="s">
        <v>12</v>
      </c>
      <c r="E300">
        <v>47.8</v>
      </c>
      <c r="F300">
        <v>71</v>
      </c>
      <c r="G300">
        <v>11</v>
      </c>
      <c r="H300" t="s">
        <v>29</v>
      </c>
    </row>
    <row r="301" spans="1:8" x14ac:dyDescent="0.25">
      <c r="A301">
        <v>148</v>
      </c>
      <c r="B301">
        <v>280</v>
      </c>
      <c r="C301">
        <v>47700</v>
      </c>
      <c r="D301" t="s">
        <v>12</v>
      </c>
      <c r="E301">
        <v>47.7</v>
      </c>
      <c r="F301">
        <v>71</v>
      </c>
      <c r="G301">
        <v>11</v>
      </c>
      <c r="H301" t="s">
        <v>29</v>
      </c>
    </row>
    <row r="302" spans="1:8" x14ac:dyDescent="0.25">
      <c r="A302">
        <v>148</v>
      </c>
      <c r="B302">
        <v>276</v>
      </c>
      <c r="C302">
        <v>44700</v>
      </c>
      <c r="D302" t="s">
        <v>12</v>
      </c>
      <c r="E302">
        <v>44.7</v>
      </c>
      <c r="F302">
        <v>71</v>
      </c>
      <c r="G302">
        <v>11</v>
      </c>
      <c r="H302" t="s">
        <v>29</v>
      </c>
    </row>
    <row r="303" spans="1:8" x14ac:dyDescent="0.25">
      <c r="A303">
        <v>148</v>
      </c>
      <c r="B303">
        <v>276</v>
      </c>
      <c r="C303">
        <v>44500</v>
      </c>
      <c r="D303" t="s">
        <v>12</v>
      </c>
      <c r="E303">
        <v>44.5</v>
      </c>
      <c r="F303">
        <v>71</v>
      </c>
      <c r="G303">
        <v>11</v>
      </c>
      <c r="H303" t="s">
        <v>29</v>
      </c>
    </row>
    <row r="304" spans="1:8" x14ac:dyDescent="0.25">
      <c r="A304">
        <v>158</v>
      </c>
      <c r="B304">
        <v>201</v>
      </c>
      <c r="C304">
        <v>47500</v>
      </c>
      <c r="D304" t="s">
        <v>28</v>
      </c>
      <c r="E304">
        <v>47.5</v>
      </c>
      <c r="F304">
        <v>81</v>
      </c>
      <c r="G304">
        <v>12</v>
      </c>
      <c r="H304" t="s">
        <v>29</v>
      </c>
    </row>
    <row r="305" spans="1:8" x14ac:dyDescent="0.25">
      <c r="A305">
        <v>158</v>
      </c>
      <c r="B305">
        <v>201</v>
      </c>
      <c r="C305">
        <v>47400</v>
      </c>
      <c r="D305" t="s">
        <v>28</v>
      </c>
      <c r="E305">
        <v>47.4</v>
      </c>
      <c r="F305">
        <v>81</v>
      </c>
      <c r="G305">
        <v>12</v>
      </c>
      <c r="H305" t="s">
        <v>29</v>
      </c>
    </row>
    <row r="306" spans="1:8" x14ac:dyDescent="0.25">
      <c r="A306">
        <v>158</v>
      </c>
      <c r="B306">
        <v>202</v>
      </c>
      <c r="C306">
        <v>47600</v>
      </c>
      <c r="D306" t="s">
        <v>28</v>
      </c>
      <c r="E306">
        <v>47.6</v>
      </c>
      <c r="F306">
        <v>81</v>
      </c>
      <c r="G306">
        <v>12</v>
      </c>
      <c r="H306" t="s">
        <v>29</v>
      </c>
    </row>
    <row r="307" spans="1:8" x14ac:dyDescent="0.25">
      <c r="A307">
        <v>158</v>
      </c>
      <c r="B307">
        <v>202</v>
      </c>
      <c r="C307">
        <v>47300</v>
      </c>
      <c r="D307" t="s">
        <v>28</v>
      </c>
      <c r="E307">
        <v>47.3</v>
      </c>
      <c r="F307">
        <v>81</v>
      </c>
      <c r="G307">
        <v>12</v>
      </c>
      <c r="H307" t="s">
        <v>29</v>
      </c>
    </row>
    <row r="308" spans="1:8" x14ac:dyDescent="0.25">
      <c r="A308">
        <v>158</v>
      </c>
      <c r="B308">
        <v>214</v>
      </c>
      <c r="C308">
        <v>46000</v>
      </c>
      <c r="D308" t="s">
        <v>28</v>
      </c>
      <c r="E308">
        <v>46</v>
      </c>
      <c r="F308">
        <v>81</v>
      </c>
      <c r="G308">
        <v>12</v>
      </c>
      <c r="H308" t="s">
        <v>29</v>
      </c>
    </row>
    <row r="309" spans="1:8" x14ac:dyDescent="0.25">
      <c r="A309">
        <v>158</v>
      </c>
      <c r="B309">
        <v>214</v>
      </c>
      <c r="C309">
        <v>45800</v>
      </c>
      <c r="D309" t="s">
        <v>28</v>
      </c>
      <c r="E309">
        <v>45.8</v>
      </c>
      <c r="F309">
        <v>81</v>
      </c>
      <c r="G309">
        <v>12</v>
      </c>
      <c r="H309" t="s">
        <v>29</v>
      </c>
    </row>
    <row r="310" spans="1:8" x14ac:dyDescent="0.25">
      <c r="A310">
        <v>158</v>
      </c>
      <c r="B310">
        <v>2500</v>
      </c>
      <c r="C310">
        <v>50400</v>
      </c>
      <c r="D310" t="s">
        <v>28</v>
      </c>
      <c r="E310">
        <v>50.4</v>
      </c>
      <c r="F310">
        <v>81</v>
      </c>
      <c r="G310">
        <v>12</v>
      </c>
      <c r="H310" t="s">
        <v>29</v>
      </c>
    </row>
    <row r="311" spans="1:8" x14ac:dyDescent="0.25">
      <c r="A311">
        <v>158</v>
      </c>
      <c r="B311">
        <v>2500</v>
      </c>
      <c r="C311">
        <v>50400</v>
      </c>
      <c r="D311" t="s">
        <v>28</v>
      </c>
      <c r="E311">
        <v>50.4</v>
      </c>
      <c r="F311">
        <v>81</v>
      </c>
      <c r="G311">
        <v>12</v>
      </c>
      <c r="H311" t="s">
        <v>29</v>
      </c>
    </row>
    <row r="312" spans="1:8" x14ac:dyDescent="0.25">
      <c r="A312">
        <v>159</v>
      </c>
      <c r="B312">
        <v>203</v>
      </c>
      <c r="C312">
        <v>48700</v>
      </c>
      <c r="D312" t="s">
        <v>28</v>
      </c>
      <c r="E312">
        <v>48.7</v>
      </c>
      <c r="F312">
        <v>82</v>
      </c>
      <c r="G312">
        <v>12</v>
      </c>
      <c r="H312" t="s">
        <v>29</v>
      </c>
    </row>
    <row r="313" spans="1:8" x14ac:dyDescent="0.25">
      <c r="A313">
        <v>159</v>
      </c>
      <c r="B313">
        <v>203</v>
      </c>
      <c r="C313">
        <v>48800</v>
      </c>
      <c r="D313" t="s">
        <v>28</v>
      </c>
      <c r="E313">
        <v>48.8</v>
      </c>
      <c r="F313">
        <v>82</v>
      </c>
      <c r="G313">
        <v>12</v>
      </c>
      <c r="H313" t="s">
        <v>29</v>
      </c>
    </row>
    <row r="314" spans="1:8" x14ac:dyDescent="0.25">
      <c r="A314">
        <v>159</v>
      </c>
      <c r="B314">
        <v>204</v>
      </c>
      <c r="C314">
        <v>44000</v>
      </c>
      <c r="D314" t="s">
        <v>28</v>
      </c>
      <c r="E314">
        <v>44</v>
      </c>
      <c r="F314">
        <v>82</v>
      </c>
      <c r="G314">
        <v>12</v>
      </c>
      <c r="H314" t="s">
        <v>29</v>
      </c>
    </row>
    <row r="315" spans="1:8" x14ac:dyDescent="0.25">
      <c r="A315">
        <v>159</v>
      </c>
      <c r="B315">
        <v>204</v>
      </c>
      <c r="C315">
        <v>43600</v>
      </c>
      <c r="D315" t="s">
        <v>28</v>
      </c>
      <c r="E315">
        <v>43.6</v>
      </c>
      <c r="F315">
        <v>82</v>
      </c>
      <c r="G315">
        <v>12</v>
      </c>
      <c r="H315" t="s">
        <v>29</v>
      </c>
    </row>
    <row r="316" spans="1:8" x14ac:dyDescent="0.25">
      <c r="A316">
        <v>159</v>
      </c>
      <c r="B316">
        <v>207</v>
      </c>
      <c r="C316">
        <v>45000</v>
      </c>
      <c r="D316" t="s">
        <v>28</v>
      </c>
      <c r="E316">
        <v>45</v>
      </c>
      <c r="F316">
        <v>82</v>
      </c>
      <c r="G316">
        <v>12</v>
      </c>
      <c r="H316" t="s">
        <v>29</v>
      </c>
    </row>
    <row r="317" spans="1:8" x14ac:dyDescent="0.25">
      <c r="A317">
        <v>159</v>
      </c>
      <c r="B317">
        <v>207</v>
      </c>
      <c r="C317">
        <v>45400</v>
      </c>
      <c r="D317" t="s">
        <v>28</v>
      </c>
      <c r="E317">
        <v>45.4</v>
      </c>
      <c r="F317">
        <v>82</v>
      </c>
      <c r="G317">
        <v>12</v>
      </c>
      <c r="H317" t="s">
        <v>29</v>
      </c>
    </row>
    <row r="318" spans="1:8" x14ac:dyDescent="0.25">
      <c r="A318">
        <v>159</v>
      </c>
      <c r="B318">
        <v>208</v>
      </c>
      <c r="C318">
        <v>53200</v>
      </c>
      <c r="D318" t="s">
        <v>28</v>
      </c>
      <c r="E318">
        <v>53.2</v>
      </c>
      <c r="F318">
        <v>82</v>
      </c>
      <c r="G318">
        <v>12</v>
      </c>
      <c r="H318" t="s">
        <v>29</v>
      </c>
    </row>
    <row r="319" spans="1:8" x14ac:dyDescent="0.25">
      <c r="A319">
        <v>159</v>
      </c>
      <c r="B319">
        <v>208</v>
      </c>
      <c r="C319">
        <v>53100</v>
      </c>
      <c r="D319" t="s">
        <v>28</v>
      </c>
      <c r="E319">
        <v>53.1</v>
      </c>
      <c r="F319">
        <v>82</v>
      </c>
      <c r="G319">
        <v>12</v>
      </c>
      <c r="H319" t="s">
        <v>29</v>
      </c>
    </row>
    <row r="320" spans="1:8" x14ac:dyDescent="0.25">
      <c r="A320">
        <v>159</v>
      </c>
      <c r="B320">
        <v>209</v>
      </c>
      <c r="C320">
        <v>51000</v>
      </c>
      <c r="D320" t="s">
        <v>28</v>
      </c>
      <c r="E320">
        <v>51</v>
      </c>
      <c r="F320">
        <v>82</v>
      </c>
      <c r="G320">
        <v>12</v>
      </c>
      <c r="H320" t="s">
        <v>29</v>
      </c>
    </row>
    <row r="321" spans="1:8" x14ac:dyDescent="0.25">
      <c r="A321">
        <v>159</v>
      </c>
      <c r="B321">
        <v>209</v>
      </c>
      <c r="C321">
        <v>50700</v>
      </c>
      <c r="D321" t="s">
        <v>28</v>
      </c>
      <c r="E321">
        <v>50.7</v>
      </c>
      <c r="F321">
        <v>82</v>
      </c>
      <c r="G321">
        <v>12</v>
      </c>
      <c r="H321" t="s">
        <v>29</v>
      </c>
    </row>
    <row r="322" spans="1:8" x14ac:dyDescent="0.25">
      <c r="A322">
        <v>159</v>
      </c>
      <c r="B322">
        <v>250</v>
      </c>
      <c r="C322">
        <v>51100</v>
      </c>
      <c r="D322" t="s">
        <v>28</v>
      </c>
      <c r="E322">
        <v>51.1</v>
      </c>
      <c r="F322">
        <v>82</v>
      </c>
      <c r="G322">
        <v>12</v>
      </c>
      <c r="H322" t="s">
        <v>29</v>
      </c>
    </row>
    <row r="323" spans="1:8" x14ac:dyDescent="0.25">
      <c r="A323">
        <v>159</v>
      </c>
      <c r="B323">
        <v>250</v>
      </c>
      <c r="C323">
        <v>51000</v>
      </c>
      <c r="D323" t="s">
        <v>28</v>
      </c>
      <c r="E323">
        <v>51</v>
      </c>
      <c r="F323">
        <v>82</v>
      </c>
      <c r="G323">
        <v>12</v>
      </c>
      <c r="H323" t="s">
        <v>29</v>
      </c>
    </row>
    <row r="324" spans="1:8" x14ac:dyDescent="0.25">
      <c r="A324">
        <v>152</v>
      </c>
      <c r="B324">
        <v>298</v>
      </c>
      <c r="C324">
        <v>38800</v>
      </c>
      <c r="D324" t="s">
        <v>12</v>
      </c>
      <c r="E324">
        <v>38.799999999999997</v>
      </c>
      <c r="F324">
        <v>68</v>
      </c>
      <c r="G324">
        <v>12</v>
      </c>
      <c r="H324" t="s">
        <v>29</v>
      </c>
    </row>
    <row r="325" spans="1:8" x14ac:dyDescent="0.25">
      <c r="A325">
        <v>152</v>
      </c>
      <c r="B325">
        <v>298</v>
      </c>
      <c r="C325">
        <v>38600</v>
      </c>
      <c r="D325" t="s">
        <v>12</v>
      </c>
      <c r="E325">
        <v>38.6</v>
      </c>
      <c r="F325">
        <v>68</v>
      </c>
      <c r="G325">
        <v>12</v>
      </c>
      <c r="H325" t="s">
        <v>29</v>
      </c>
    </row>
    <row r="326" spans="1:8" x14ac:dyDescent="0.25">
      <c r="A326">
        <v>152</v>
      </c>
      <c r="B326">
        <v>292</v>
      </c>
      <c r="C326">
        <v>39400</v>
      </c>
      <c r="D326" t="s">
        <v>12</v>
      </c>
      <c r="E326">
        <v>39.4</v>
      </c>
      <c r="F326">
        <v>68</v>
      </c>
      <c r="G326">
        <v>12</v>
      </c>
      <c r="H326" t="s">
        <v>29</v>
      </c>
    </row>
    <row r="327" spans="1:8" x14ac:dyDescent="0.25">
      <c r="A327">
        <v>152</v>
      </c>
      <c r="B327">
        <v>292</v>
      </c>
      <c r="C327">
        <v>39100</v>
      </c>
      <c r="D327" t="s">
        <v>12</v>
      </c>
      <c r="E327">
        <v>39.1</v>
      </c>
      <c r="F327">
        <v>68</v>
      </c>
      <c r="G327">
        <v>12</v>
      </c>
      <c r="H327" t="s">
        <v>29</v>
      </c>
    </row>
    <row r="328" spans="1:8" x14ac:dyDescent="0.25">
      <c r="A328">
        <v>152</v>
      </c>
      <c r="B328">
        <v>293</v>
      </c>
      <c r="C328">
        <v>43200</v>
      </c>
      <c r="D328" t="s">
        <v>12</v>
      </c>
      <c r="E328">
        <v>43.2</v>
      </c>
      <c r="F328">
        <v>68</v>
      </c>
      <c r="G328">
        <v>12</v>
      </c>
      <c r="H328" t="s">
        <v>29</v>
      </c>
    </row>
    <row r="329" spans="1:8" x14ac:dyDescent="0.25">
      <c r="A329">
        <v>152</v>
      </c>
      <c r="B329">
        <v>293</v>
      </c>
      <c r="C329">
        <v>43100</v>
      </c>
      <c r="D329" t="s">
        <v>12</v>
      </c>
      <c r="E329">
        <v>43.1</v>
      </c>
      <c r="F329">
        <v>68</v>
      </c>
      <c r="G329">
        <v>12</v>
      </c>
      <c r="H329" t="s">
        <v>29</v>
      </c>
    </row>
    <row r="330" spans="1:8" x14ac:dyDescent="0.25">
      <c r="A330">
        <v>152</v>
      </c>
      <c r="B330">
        <v>290</v>
      </c>
      <c r="C330">
        <v>41600</v>
      </c>
      <c r="D330" t="s">
        <v>12</v>
      </c>
      <c r="E330">
        <v>41.6</v>
      </c>
      <c r="F330">
        <v>68</v>
      </c>
      <c r="G330">
        <v>12</v>
      </c>
      <c r="H330" t="s">
        <v>29</v>
      </c>
    </row>
    <row r="331" spans="1:8" x14ac:dyDescent="0.25">
      <c r="A331">
        <v>152</v>
      </c>
      <c r="B331">
        <v>290</v>
      </c>
      <c r="C331">
        <v>41400</v>
      </c>
      <c r="D331" t="s">
        <v>12</v>
      </c>
      <c r="E331">
        <v>41.4</v>
      </c>
      <c r="F331">
        <v>68</v>
      </c>
      <c r="G331">
        <v>12</v>
      </c>
      <c r="H331" t="s">
        <v>29</v>
      </c>
    </row>
    <row r="332" spans="1:8" x14ac:dyDescent="0.25">
      <c r="A332">
        <v>152</v>
      </c>
      <c r="B332">
        <v>297</v>
      </c>
      <c r="C332">
        <v>43900</v>
      </c>
      <c r="D332" t="s">
        <v>12</v>
      </c>
      <c r="E332">
        <v>43.9</v>
      </c>
      <c r="F332">
        <v>68</v>
      </c>
      <c r="G332">
        <v>12</v>
      </c>
      <c r="H332" t="s">
        <v>29</v>
      </c>
    </row>
    <row r="333" spans="1:8" x14ac:dyDescent="0.25">
      <c r="A333">
        <v>152</v>
      </c>
      <c r="B333">
        <v>297</v>
      </c>
      <c r="C333">
        <v>43700</v>
      </c>
      <c r="D333" t="s">
        <v>12</v>
      </c>
      <c r="E333">
        <v>43.7</v>
      </c>
      <c r="F333">
        <v>68</v>
      </c>
      <c r="G333">
        <v>12</v>
      </c>
      <c r="H333" t="s">
        <v>29</v>
      </c>
    </row>
    <row r="334" spans="1:8" x14ac:dyDescent="0.25">
      <c r="A334">
        <v>153</v>
      </c>
      <c r="B334">
        <v>291</v>
      </c>
      <c r="C334">
        <v>48000</v>
      </c>
      <c r="D334" t="s">
        <v>12</v>
      </c>
      <c r="E334">
        <v>48</v>
      </c>
      <c r="F334">
        <v>69</v>
      </c>
      <c r="G334">
        <v>12</v>
      </c>
      <c r="H334" t="s">
        <v>29</v>
      </c>
    </row>
    <row r="335" spans="1:8" x14ac:dyDescent="0.25">
      <c r="A335">
        <v>153</v>
      </c>
      <c r="B335">
        <v>291</v>
      </c>
      <c r="C335">
        <v>48000</v>
      </c>
      <c r="D335" t="s">
        <v>12</v>
      </c>
      <c r="E335">
        <v>48</v>
      </c>
      <c r="F335">
        <v>69</v>
      </c>
      <c r="G335">
        <v>12</v>
      </c>
      <c r="H335" t="s">
        <v>29</v>
      </c>
    </row>
    <row r="336" spans="1:8" x14ac:dyDescent="0.25">
      <c r="A336">
        <v>153</v>
      </c>
      <c r="B336">
        <v>294</v>
      </c>
      <c r="C336">
        <v>49400</v>
      </c>
      <c r="D336" t="s">
        <v>12</v>
      </c>
      <c r="E336">
        <v>49.4</v>
      </c>
      <c r="F336">
        <v>69</v>
      </c>
      <c r="G336">
        <v>12</v>
      </c>
      <c r="H336" t="s">
        <v>29</v>
      </c>
    </row>
    <row r="337" spans="1:8" x14ac:dyDescent="0.25">
      <c r="A337">
        <v>153</v>
      </c>
      <c r="B337">
        <v>294</v>
      </c>
      <c r="C337">
        <v>49300</v>
      </c>
      <c r="D337" t="s">
        <v>12</v>
      </c>
      <c r="E337">
        <v>49.3</v>
      </c>
      <c r="F337">
        <v>69</v>
      </c>
      <c r="G337">
        <v>12</v>
      </c>
      <c r="H337" t="s">
        <v>29</v>
      </c>
    </row>
    <row r="338" spans="1:8" x14ac:dyDescent="0.25">
      <c r="A338">
        <v>155</v>
      </c>
      <c r="B338">
        <v>277</v>
      </c>
      <c r="C338">
        <v>40800</v>
      </c>
      <c r="D338" t="s">
        <v>12</v>
      </c>
      <c r="E338">
        <v>40.799999999999997</v>
      </c>
      <c r="F338">
        <v>71</v>
      </c>
      <c r="G338">
        <v>12</v>
      </c>
      <c r="H338" t="s">
        <v>29</v>
      </c>
    </row>
    <row r="339" spans="1:8" x14ac:dyDescent="0.25">
      <c r="A339">
        <v>155</v>
      </c>
      <c r="B339">
        <v>277</v>
      </c>
      <c r="C339">
        <v>43500</v>
      </c>
      <c r="D339" t="s">
        <v>12</v>
      </c>
      <c r="E339">
        <v>43.5</v>
      </c>
      <c r="F339">
        <v>71</v>
      </c>
      <c r="G339">
        <v>12</v>
      </c>
      <c r="H339" t="s">
        <v>29</v>
      </c>
    </row>
    <row r="340" spans="1:8" x14ac:dyDescent="0.25">
      <c r="A340">
        <v>155</v>
      </c>
      <c r="B340">
        <v>300</v>
      </c>
      <c r="C340">
        <v>43100</v>
      </c>
      <c r="D340" t="s">
        <v>12</v>
      </c>
      <c r="E340">
        <v>43.1</v>
      </c>
      <c r="F340">
        <v>71</v>
      </c>
      <c r="G340">
        <v>12</v>
      </c>
      <c r="H340" t="s">
        <v>29</v>
      </c>
    </row>
    <row r="341" spans="1:8" x14ac:dyDescent="0.25">
      <c r="A341">
        <v>155</v>
      </c>
      <c r="B341">
        <v>300</v>
      </c>
      <c r="C341">
        <v>42700</v>
      </c>
      <c r="D341" t="s">
        <v>12</v>
      </c>
      <c r="E341">
        <v>42.7</v>
      </c>
      <c r="F341">
        <v>71</v>
      </c>
      <c r="G341">
        <v>12</v>
      </c>
      <c r="H341" t="s">
        <v>29</v>
      </c>
    </row>
    <row r="342" spans="1:8" x14ac:dyDescent="0.25">
      <c r="A342">
        <v>155</v>
      </c>
      <c r="B342">
        <v>281</v>
      </c>
      <c r="C342">
        <v>45300</v>
      </c>
      <c r="D342" t="s">
        <v>12</v>
      </c>
      <c r="E342">
        <v>45.3</v>
      </c>
      <c r="F342">
        <v>71</v>
      </c>
      <c r="G342">
        <v>12</v>
      </c>
      <c r="H342" t="s">
        <v>29</v>
      </c>
    </row>
    <row r="343" spans="1:8" x14ac:dyDescent="0.25">
      <c r="A343">
        <v>155</v>
      </c>
      <c r="B343">
        <v>281</v>
      </c>
      <c r="C343">
        <v>45000</v>
      </c>
      <c r="D343" t="s">
        <v>12</v>
      </c>
      <c r="E343">
        <v>45</v>
      </c>
      <c r="F343">
        <v>71</v>
      </c>
      <c r="G343">
        <v>12</v>
      </c>
      <c r="H343" t="s">
        <v>29</v>
      </c>
    </row>
    <row r="344" spans="1:8" x14ac:dyDescent="0.25">
      <c r="A344">
        <v>155</v>
      </c>
      <c r="B344">
        <v>279</v>
      </c>
      <c r="C344">
        <v>45200</v>
      </c>
      <c r="D344" t="s">
        <v>12</v>
      </c>
      <c r="E344">
        <v>45.2</v>
      </c>
      <c r="F344">
        <v>71</v>
      </c>
      <c r="G344">
        <v>12</v>
      </c>
      <c r="H344" t="s">
        <v>29</v>
      </c>
    </row>
    <row r="345" spans="1:8" x14ac:dyDescent="0.25">
      <c r="A345">
        <v>155</v>
      </c>
      <c r="B345">
        <v>279</v>
      </c>
      <c r="C345">
        <v>44800</v>
      </c>
      <c r="D345" t="s">
        <v>12</v>
      </c>
      <c r="E345">
        <v>44.8</v>
      </c>
      <c r="F345">
        <v>71</v>
      </c>
      <c r="G345">
        <v>12</v>
      </c>
      <c r="H345" t="s">
        <v>29</v>
      </c>
    </row>
    <row r="346" spans="1:8" x14ac:dyDescent="0.25">
      <c r="A346">
        <v>155</v>
      </c>
      <c r="B346">
        <v>278</v>
      </c>
      <c r="C346">
        <v>43700</v>
      </c>
      <c r="D346" t="s">
        <v>12</v>
      </c>
      <c r="E346">
        <v>43.7</v>
      </c>
      <c r="F346">
        <v>71</v>
      </c>
      <c r="G346">
        <v>12</v>
      </c>
      <c r="H346" t="s">
        <v>29</v>
      </c>
    </row>
    <row r="347" spans="1:8" x14ac:dyDescent="0.25">
      <c r="A347">
        <v>155</v>
      </c>
      <c r="B347">
        <v>278</v>
      </c>
      <c r="C347">
        <v>43500</v>
      </c>
      <c r="D347" t="s">
        <v>12</v>
      </c>
      <c r="E347">
        <v>43.5</v>
      </c>
      <c r="F347">
        <v>71</v>
      </c>
      <c r="G347">
        <v>12</v>
      </c>
      <c r="H347" t="s">
        <v>29</v>
      </c>
    </row>
    <row r="348" spans="1:8" x14ac:dyDescent="0.25">
      <c r="A348">
        <v>155</v>
      </c>
      <c r="B348">
        <v>280</v>
      </c>
      <c r="C348">
        <v>47800</v>
      </c>
      <c r="D348" t="s">
        <v>12</v>
      </c>
      <c r="E348">
        <v>47.8</v>
      </c>
      <c r="F348">
        <v>71</v>
      </c>
      <c r="G348">
        <v>12</v>
      </c>
      <c r="H348" t="s">
        <v>29</v>
      </c>
    </row>
    <row r="349" spans="1:8" x14ac:dyDescent="0.25">
      <c r="A349">
        <v>155</v>
      </c>
      <c r="B349">
        <v>280</v>
      </c>
      <c r="C349">
        <v>47900</v>
      </c>
      <c r="D349" t="s">
        <v>12</v>
      </c>
      <c r="E349">
        <v>47.9</v>
      </c>
      <c r="F349">
        <v>71</v>
      </c>
      <c r="G349">
        <v>12</v>
      </c>
      <c r="H349" t="s">
        <v>29</v>
      </c>
    </row>
    <row r="350" spans="1:8" x14ac:dyDescent="0.25">
      <c r="A350">
        <v>155</v>
      </c>
      <c r="B350">
        <v>276</v>
      </c>
      <c r="C350">
        <v>44000</v>
      </c>
      <c r="D350" t="s">
        <v>12</v>
      </c>
      <c r="E350">
        <v>44</v>
      </c>
      <c r="F350">
        <v>71</v>
      </c>
      <c r="G350">
        <v>12</v>
      </c>
      <c r="H350" t="s">
        <v>29</v>
      </c>
    </row>
    <row r="351" spans="1:8" x14ac:dyDescent="0.25">
      <c r="A351">
        <v>155</v>
      </c>
      <c r="B351">
        <v>276</v>
      </c>
      <c r="C351">
        <v>44000</v>
      </c>
      <c r="D351" t="s">
        <v>12</v>
      </c>
      <c r="E351">
        <v>44</v>
      </c>
      <c r="F351">
        <v>71</v>
      </c>
      <c r="G351">
        <v>12</v>
      </c>
      <c r="H351" t="s">
        <v>29</v>
      </c>
    </row>
  </sheetData>
  <autoFilter ref="A1:H1">
    <sortState ref="A2:H104">
      <sortCondition ref="G1"/>
    </sortState>
  </autoFilter>
  <mergeCells count="1">
    <mergeCell ref="J16:M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Calucalations from database val</vt:lpstr>
      <vt:lpstr>Calculations from R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Stephenson, Erin</dc:creator>
  <cp:lastModifiedBy>Stephenson, Erin</cp:lastModifiedBy>
  <dcterms:created xsi:type="dcterms:W3CDTF">2015-10-21T17:30:20Z</dcterms:created>
  <dcterms:modified xsi:type="dcterms:W3CDTF">2015-10-21T19:32:08Z</dcterms:modified>
</cp:coreProperties>
</file>