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tephenson\Mouse Work\Muscle TSC1 KO\High fat diet\Tissue analyses\"/>
    </mc:Choice>
  </mc:AlternateContent>
  <bookViews>
    <workbookView minimized="1" xWindow="0" yWindow="0" windowWidth="28800" windowHeight="12435" activeTab="1"/>
  </bookViews>
  <sheets>
    <sheet name="RawData" sheetId="1" r:id="rId1"/>
    <sheet name="Data as of 2016-05-04" sheetId="2" r:id="rId2"/>
    <sheet name="Sheet1" sheetId="4" r:id="rId3"/>
    <sheet name="Correlations" sheetId="3" r:id="rId4"/>
  </sheets>
  <definedNames>
    <definedName name="_xlnm._FilterDatabase" localSheetId="1" hidden="1">'Data as of 2016-05-04'!$A$1:$Q$1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2" l="1"/>
  <c r="W20" i="2"/>
  <c r="W18" i="2"/>
  <c r="W10" i="2"/>
  <c r="W3" i="2"/>
  <c r="R43" i="2" l="1"/>
  <c r="R44" i="2"/>
  <c r="R4" i="2"/>
  <c r="AC49" i="2" l="1"/>
  <c r="AC44" i="2"/>
  <c r="Z49" i="2"/>
  <c r="Y49" i="2"/>
  <c r="W49" i="2"/>
  <c r="W44" i="2"/>
  <c r="AH36" i="2"/>
  <c r="AC39" i="2"/>
  <c r="AC36" i="2"/>
  <c r="AA36" i="2"/>
  <c r="Y36" i="2"/>
  <c r="W36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Z39" i="2" s="1"/>
  <c r="Y28" i="2"/>
  <c r="AB39" i="2" s="1"/>
  <c r="Z28" i="2"/>
  <c r="AD39" i="2" s="1"/>
  <c r="AA28" i="2"/>
  <c r="AF39" i="2" s="1"/>
  <c r="AB28" i="2"/>
  <c r="AH39" i="2" s="1"/>
  <c r="AC28" i="2"/>
  <c r="X49" i="2" s="1"/>
  <c r="AD28" i="2"/>
  <c r="AE28" i="2"/>
  <c r="AB49" i="2" s="1"/>
  <c r="AF28" i="2"/>
  <c r="AD49" i="2" s="1"/>
  <c r="AG28" i="2"/>
  <c r="AF49" i="2" s="1"/>
  <c r="X29" i="2"/>
  <c r="Z38" i="2" s="1"/>
  <c r="Y29" i="2"/>
  <c r="AB38" i="2" s="1"/>
  <c r="Z29" i="2"/>
  <c r="AD38" i="2" s="1"/>
  <c r="AA29" i="2"/>
  <c r="AF38" i="2" s="1"/>
  <c r="AB29" i="2"/>
  <c r="AH38" i="2" s="1"/>
  <c r="AC29" i="2"/>
  <c r="X46" i="2" s="1"/>
  <c r="AD29" i="2"/>
  <c r="Z46" i="2" s="1"/>
  <c r="AE29" i="2"/>
  <c r="AB46" i="2" s="1"/>
  <c r="AF29" i="2"/>
  <c r="AD46" i="2" s="1"/>
  <c r="AG29" i="2"/>
  <c r="AF46" i="2" s="1"/>
  <c r="W29" i="2"/>
  <c r="X38" i="2" s="1"/>
  <c r="W28" i="2"/>
  <c r="X39" i="2" s="1"/>
  <c r="W27" i="2"/>
  <c r="W26" i="2"/>
  <c r="W25" i="2"/>
  <c r="X23" i="2"/>
  <c r="Y23" i="2"/>
  <c r="Z23" i="2"/>
  <c r="AA23" i="2"/>
  <c r="AB23" i="2"/>
  <c r="AC23" i="2"/>
  <c r="AD23" i="2"/>
  <c r="AE23" i="2"/>
  <c r="AF23" i="2"/>
  <c r="AG23" i="2"/>
  <c r="W23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Z36" i="2" s="1"/>
  <c r="Y21" i="2"/>
  <c r="AB36" i="2" s="1"/>
  <c r="Z21" i="2"/>
  <c r="AD36" i="2" s="1"/>
  <c r="AA21" i="2"/>
  <c r="AF36" i="2" s="1"/>
  <c r="AB21" i="2"/>
  <c r="AC21" i="2"/>
  <c r="X44" i="2" s="1"/>
  <c r="AD21" i="2"/>
  <c r="Z44" i="2" s="1"/>
  <c r="AE21" i="2"/>
  <c r="AB44" i="2" s="1"/>
  <c r="AF21" i="2"/>
  <c r="AD44" i="2" s="1"/>
  <c r="AG21" i="2"/>
  <c r="AF44" i="2" s="1"/>
  <c r="X22" i="2"/>
  <c r="Z35" i="2" s="1"/>
  <c r="Y22" i="2"/>
  <c r="AB35" i="2" s="1"/>
  <c r="Z22" i="2"/>
  <c r="AD35" i="2" s="1"/>
  <c r="AA22" i="2"/>
  <c r="AF35" i="2" s="1"/>
  <c r="AB22" i="2"/>
  <c r="AH35" i="2" s="1"/>
  <c r="AC22" i="2"/>
  <c r="X43" i="2" s="1"/>
  <c r="AD22" i="2"/>
  <c r="Z43" i="2" s="1"/>
  <c r="AE22" i="2"/>
  <c r="AB43" i="2" s="1"/>
  <c r="AF22" i="2"/>
  <c r="AD43" i="2" s="1"/>
  <c r="AG22" i="2"/>
  <c r="AF43" i="2" s="1"/>
  <c r="W22" i="2"/>
  <c r="X35" i="2" s="1"/>
  <c r="X36" i="2"/>
  <c r="W19" i="2"/>
  <c r="X8" i="2"/>
  <c r="Y8" i="2"/>
  <c r="Z8" i="2"/>
  <c r="AA8" i="2"/>
  <c r="AB8" i="2"/>
  <c r="AC8" i="2"/>
  <c r="AD8" i="2"/>
  <c r="AE8" i="2"/>
  <c r="AF8" i="2"/>
  <c r="AG8" i="2"/>
  <c r="W8" i="2"/>
  <c r="X14" i="2"/>
  <c r="Y38" i="2" s="1"/>
  <c r="Y14" i="2"/>
  <c r="AA38" i="2" s="1"/>
  <c r="Z14" i="2"/>
  <c r="AC38" i="2" s="1"/>
  <c r="AA14" i="2"/>
  <c r="AE38" i="2" s="1"/>
  <c r="AB14" i="2"/>
  <c r="AG38" i="2" s="1"/>
  <c r="AC14" i="2"/>
  <c r="W46" i="2" s="1"/>
  <c r="AD14" i="2"/>
  <c r="Y46" i="2" s="1"/>
  <c r="AE14" i="2"/>
  <c r="AA46" i="2" s="1"/>
  <c r="AF14" i="2"/>
  <c r="AC46" i="2" s="1"/>
  <c r="AG14" i="2"/>
  <c r="AE46" i="2" s="1"/>
  <c r="W14" i="2"/>
  <c r="W38" i="2" s="1"/>
  <c r="X7" i="2"/>
  <c r="Y35" i="2" s="1"/>
  <c r="Y7" i="2"/>
  <c r="AA35" i="2" s="1"/>
  <c r="Z7" i="2"/>
  <c r="AC35" i="2" s="1"/>
  <c r="AA7" i="2"/>
  <c r="AE35" i="2" s="1"/>
  <c r="AB7" i="2"/>
  <c r="AG35" i="2" s="1"/>
  <c r="AC7" i="2"/>
  <c r="W43" i="2" s="1"/>
  <c r="AD7" i="2"/>
  <c r="Y43" i="2" s="1"/>
  <c r="AE7" i="2"/>
  <c r="AA43" i="2" s="1"/>
  <c r="AF7" i="2"/>
  <c r="AC43" i="2" s="1"/>
  <c r="AG7" i="2"/>
  <c r="AE43" i="2" s="1"/>
  <c r="W7" i="2"/>
  <c r="W35" i="2" s="1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39" i="2" s="1"/>
  <c r="Y13" i="2"/>
  <c r="AA39" i="2" s="1"/>
  <c r="Z13" i="2"/>
  <c r="AA13" i="2"/>
  <c r="AE39" i="2" s="1"/>
  <c r="AB13" i="2"/>
  <c r="AG39" i="2" s="1"/>
  <c r="AC13" i="2"/>
  <c r="AD13" i="2"/>
  <c r="AE13" i="2"/>
  <c r="AA49" i="2" s="1"/>
  <c r="AF13" i="2"/>
  <c r="AG13" i="2"/>
  <c r="AE49" i="2" s="1"/>
  <c r="W13" i="2"/>
  <c r="W39" i="2" s="1"/>
  <c r="W12" i="2"/>
  <c r="W11" i="2"/>
  <c r="X3" i="2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E36" i="2" s="1"/>
  <c r="AB6" i="2"/>
  <c r="AG36" i="2" s="1"/>
  <c r="AC6" i="2"/>
  <c r="AD6" i="2"/>
  <c r="Y44" i="2" s="1"/>
  <c r="AE6" i="2"/>
  <c r="AA44" i="2" s="1"/>
  <c r="AF6" i="2"/>
  <c r="AG6" i="2"/>
  <c r="AE44" i="2" s="1"/>
  <c r="W6" i="2"/>
  <c r="W5" i="2"/>
  <c r="W4" i="2"/>
  <c r="F75" i="2" l="1"/>
  <c r="F73" i="2"/>
  <c r="F72" i="2"/>
  <c r="F71" i="2"/>
  <c r="D75" i="2"/>
  <c r="D73" i="2"/>
  <c r="D72" i="2"/>
  <c r="D71" i="2"/>
  <c r="B75" i="2"/>
  <c r="B73" i="2"/>
  <c r="B72" i="2"/>
  <c r="B71" i="2"/>
  <c r="R42" i="2" l="1"/>
  <c r="R41" i="2"/>
  <c r="R5" i="2"/>
  <c r="R3" i="2"/>
  <c r="R2" i="2"/>
  <c r="V83" i="2" l="1"/>
  <c r="W81" i="2"/>
  <c r="W80" i="2"/>
  <c r="W79" i="2"/>
  <c r="T83" i="2"/>
  <c r="U81" i="2"/>
  <c r="U80" i="2"/>
  <c r="U79" i="2"/>
  <c r="R83" i="2"/>
  <c r="S81" i="2"/>
  <c r="S80" i="2"/>
  <c r="S79" i="2"/>
  <c r="P83" i="2"/>
  <c r="Q81" i="2"/>
  <c r="Q80" i="2"/>
  <c r="Q79" i="2"/>
  <c r="N83" i="2"/>
  <c r="O81" i="2"/>
  <c r="O80" i="2"/>
  <c r="O79" i="2"/>
  <c r="L83" i="2"/>
  <c r="M81" i="2"/>
  <c r="M80" i="2"/>
  <c r="M82" i="2" s="1"/>
  <c r="M79" i="2"/>
  <c r="J83" i="2"/>
  <c r="K81" i="2"/>
  <c r="K80" i="2"/>
  <c r="K79" i="2"/>
  <c r="H83" i="2"/>
  <c r="I81" i="2"/>
  <c r="I80" i="2"/>
  <c r="I79" i="2"/>
  <c r="F83" i="2"/>
  <c r="G81" i="2"/>
  <c r="G80" i="2"/>
  <c r="G79" i="2"/>
  <c r="D83" i="2"/>
  <c r="E81" i="2"/>
  <c r="E80" i="2"/>
  <c r="E79" i="2"/>
  <c r="B83" i="2"/>
  <c r="C81" i="2"/>
  <c r="C80" i="2"/>
  <c r="C79" i="2"/>
  <c r="B79" i="2"/>
  <c r="G71" i="2" l="1"/>
  <c r="F79" i="2" l="1"/>
  <c r="H79" i="2"/>
  <c r="J81" i="2"/>
  <c r="J80" i="2"/>
  <c r="J79" i="2"/>
  <c r="L81" i="2"/>
  <c r="L80" i="2"/>
  <c r="L79" i="2"/>
  <c r="F81" i="2"/>
  <c r="F80" i="2"/>
  <c r="V79" i="2"/>
  <c r="U82" i="2"/>
  <c r="T81" i="2"/>
  <c r="T80" i="2"/>
  <c r="T79" i="2"/>
  <c r="R79" i="2"/>
  <c r="N79" i="2"/>
  <c r="P81" i="2"/>
  <c r="P80" i="2"/>
  <c r="P79" i="2"/>
  <c r="D79" i="2"/>
  <c r="V81" i="2"/>
  <c r="V80" i="2"/>
  <c r="R81" i="2"/>
  <c r="R80" i="2"/>
  <c r="N81" i="2"/>
  <c r="N80" i="2"/>
  <c r="D81" i="2"/>
  <c r="E82" i="2"/>
  <c r="D80" i="2"/>
  <c r="H81" i="2"/>
  <c r="H80" i="2"/>
  <c r="B81" i="2"/>
  <c r="B80" i="2"/>
  <c r="R71" i="2"/>
  <c r="C72" i="2"/>
  <c r="C71" i="2"/>
  <c r="T82" i="2" l="1"/>
  <c r="F82" i="2"/>
  <c r="P82" i="2"/>
  <c r="I82" i="2"/>
  <c r="D82" i="2"/>
  <c r="W82" i="2"/>
  <c r="N82" i="2"/>
  <c r="B82" i="2"/>
  <c r="K82" i="2"/>
  <c r="Q82" i="2"/>
  <c r="C82" i="2"/>
  <c r="G82" i="2"/>
  <c r="O82" i="2"/>
  <c r="R82" i="2"/>
  <c r="H82" i="2"/>
  <c r="S82" i="2"/>
  <c r="V82" i="2"/>
  <c r="L82" i="2"/>
  <c r="J82" i="2"/>
  <c r="B74" i="2"/>
  <c r="V75" i="2"/>
  <c r="W73" i="2"/>
  <c r="W72" i="2"/>
  <c r="W71" i="2"/>
  <c r="T75" i="2"/>
  <c r="U73" i="2"/>
  <c r="U72" i="2"/>
  <c r="U71" i="2"/>
  <c r="R75" i="2"/>
  <c r="S73" i="2"/>
  <c r="S72" i="2"/>
  <c r="S71" i="2"/>
  <c r="P75" i="2"/>
  <c r="Q73" i="2"/>
  <c r="Q72" i="2"/>
  <c r="Q71" i="2"/>
  <c r="N75" i="2"/>
  <c r="O73" i="2"/>
  <c r="O72" i="2"/>
  <c r="O71" i="2"/>
  <c r="L75" i="2"/>
  <c r="M73" i="2"/>
  <c r="M72" i="2"/>
  <c r="M71" i="2"/>
  <c r="J75" i="2"/>
  <c r="K73" i="2"/>
  <c r="K72" i="2"/>
  <c r="K71" i="2"/>
  <c r="H75" i="2"/>
  <c r="I73" i="2"/>
  <c r="I72" i="2"/>
  <c r="I71" i="2"/>
  <c r="G73" i="2"/>
  <c r="G72" i="2"/>
  <c r="E73" i="2"/>
  <c r="E72" i="2"/>
  <c r="E71" i="2"/>
  <c r="C73" i="2"/>
  <c r="S74" i="2" l="1"/>
  <c r="V73" i="2"/>
  <c r="V72" i="2"/>
  <c r="V71" i="2"/>
  <c r="T73" i="2"/>
  <c r="T72" i="2"/>
  <c r="T71" i="2"/>
  <c r="R73" i="2"/>
  <c r="R72" i="2"/>
  <c r="P73" i="2"/>
  <c r="P72" i="2"/>
  <c r="P71" i="2"/>
  <c r="O74" i="2"/>
  <c r="N73" i="2"/>
  <c r="N72" i="2"/>
  <c r="N71" i="2"/>
  <c r="L73" i="2"/>
  <c r="L72" i="2"/>
  <c r="L71" i="2"/>
  <c r="I74" i="2"/>
  <c r="H73" i="2"/>
  <c r="H72" i="2"/>
  <c r="H71" i="2"/>
  <c r="K74" i="2"/>
  <c r="J73" i="2"/>
  <c r="J72" i="2"/>
  <c r="J71" i="2"/>
  <c r="C74" i="2"/>
  <c r="E74" i="2" l="1"/>
  <c r="L74" i="2"/>
  <c r="P74" i="2"/>
  <c r="J74" i="2"/>
  <c r="F74" i="2"/>
  <c r="T74" i="2"/>
  <c r="R74" i="2" l="1"/>
  <c r="D74" i="2"/>
  <c r="V74" i="2"/>
  <c r="N74" i="2"/>
  <c r="H74" i="2"/>
  <c r="G74" i="2"/>
  <c r="U74" i="2"/>
  <c r="W74" i="2"/>
  <c r="Q74" i="2"/>
  <c r="M74" i="2"/>
</calcChain>
</file>

<file path=xl/sharedStrings.xml><?xml version="1.0" encoding="utf-8"?>
<sst xmlns="http://schemas.openxmlformats.org/spreadsheetml/2006/main" count="922" uniqueCount="88">
  <si>
    <t>Mouse</t>
  </si>
  <si>
    <t>Genotype</t>
  </si>
  <si>
    <t>Sex</t>
  </si>
  <si>
    <t>FedWeight</t>
  </si>
  <si>
    <t>FedGlucose</t>
  </si>
  <si>
    <t>FastingGlucose</t>
  </si>
  <si>
    <t>MRI.Fat</t>
  </si>
  <si>
    <t>MRI.Lean</t>
  </si>
  <si>
    <t>GonadalWAT</t>
  </si>
  <si>
    <t>InguinalWAT</t>
  </si>
  <si>
    <t>Quadriceps</t>
  </si>
  <si>
    <t>TricepsSurae</t>
  </si>
  <si>
    <t>Heart</t>
  </si>
  <si>
    <t>Female</t>
  </si>
  <si>
    <t>fl/fl;+/+</t>
  </si>
  <si>
    <t>fl/fl;Tg/+</t>
  </si>
  <si>
    <t>AgeAtSac</t>
  </si>
  <si>
    <t>Male</t>
  </si>
  <si>
    <t>DateOfSac</t>
  </si>
  <si>
    <t>StageEstrousCylce</t>
  </si>
  <si>
    <t>M</t>
  </si>
  <si>
    <t>E</t>
  </si>
  <si>
    <t>E-M</t>
  </si>
  <si>
    <t>NA</t>
  </si>
  <si>
    <t>D</t>
  </si>
  <si>
    <t>FastingWeight</t>
  </si>
  <si>
    <t>Mean</t>
  </si>
  <si>
    <t>SD</t>
  </si>
  <si>
    <t>N</t>
  </si>
  <si>
    <t>SE</t>
  </si>
  <si>
    <t>Fed Fat</t>
  </si>
  <si>
    <t>Fed Lean</t>
  </si>
  <si>
    <t>Fed Glucose</t>
  </si>
  <si>
    <t>Fasted Weight</t>
  </si>
  <si>
    <t>Fed Weight</t>
  </si>
  <si>
    <t>Fasted Glucose</t>
  </si>
  <si>
    <t>pWAT</t>
  </si>
  <si>
    <t>iWAT</t>
  </si>
  <si>
    <t>Quads</t>
  </si>
  <si>
    <t>Triceps Surae</t>
  </si>
  <si>
    <t>Ttest</t>
  </si>
  <si>
    <t>Group</t>
  </si>
  <si>
    <t>+/+;+/+</t>
  </si>
  <si>
    <t>+/+;Tg/+</t>
  </si>
  <si>
    <t>WT</t>
  </si>
  <si>
    <t>Check genotypes</t>
  </si>
  <si>
    <t>P-E</t>
  </si>
  <si>
    <t>Strange cells in estrous cycle analysis</t>
  </si>
  <si>
    <t>Notes</t>
  </si>
  <si>
    <t>Strange, multi-nuclear cells in estrous swab. Strange looking ovary? (not sure if this was the mouse)</t>
  </si>
  <si>
    <t>Strange lumps in skin of scruff. Taken and fixed in formalin</t>
  </si>
  <si>
    <t>Genotypes changed in DB. Actually KO's</t>
  </si>
  <si>
    <t>Slide sent for pathology. Some kind of vaginosis infection</t>
  </si>
  <si>
    <t>Females</t>
  </si>
  <si>
    <t>Males</t>
  </si>
  <si>
    <t>+/+; +/+</t>
  </si>
  <si>
    <t>+/+; Tg/+</t>
  </si>
  <si>
    <t>fl/fl; +/+</t>
  </si>
  <si>
    <t>M-D</t>
  </si>
  <si>
    <t>Strange looking cells in estrous swab</t>
  </si>
  <si>
    <t>fl/fl; Tg/+</t>
  </si>
  <si>
    <t>Milky white estrous swab. Cells appeared normal, just lots of cells.</t>
  </si>
  <si>
    <t>Sac in fed state</t>
  </si>
  <si>
    <t>P</t>
  </si>
  <si>
    <t xml:space="preserve">Sac in fed state. Milky white estrous swap. Looked similar to previous swab that had vaginosis. </t>
  </si>
  <si>
    <t>T-test</t>
  </si>
  <si>
    <t>Fed body weight</t>
  </si>
  <si>
    <t>Fasting body weight</t>
  </si>
  <si>
    <t>Fasting Glucose</t>
  </si>
  <si>
    <t>Fat-free</t>
  </si>
  <si>
    <t>Fat</t>
  </si>
  <si>
    <t>Gonadal WAT</t>
  </si>
  <si>
    <t>Inguinal WAT</t>
  </si>
  <si>
    <t>Tissue location</t>
  </si>
  <si>
    <t>Box 3, Female</t>
  </si>
  <si>
    <t>Box 2, Female</t>
  </si>
  <si>
    <t>Box 3, Male</t>
  </si>
  <si>
    <t>Box 1, Female</t>
  </si>
  <si>
    <t>Box 4, Female</t>
  </si>
  <si>
    <t>Box 1, Male</t>
  </si>
  <si>
    <t>Box 2, Male</t>
  </si>
  <si>
    <t>Box 5, Fed Female</t>
  </si>
  <si>
    <t>No tissues collected</t>
  </si>
  <si>
    <t>Box 6, Female</t>
  </si>
  <si>
    <t>Temperature</t>
  </si>
  <si>
    <t xml:space="preserve">Died randomly of unknown causes </t>
  </si>
  <si>
    <t>mg tissue</t>
  </si>
  <si>
    <t>Liver cuts for TG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</si>
</sst>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#,##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5" borderId="0" xfId="0" applyNumberForma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5" borderId="0" xfId="0" applyFill="1"/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3" fillId="9" borderId="0" xfId="0" applyNumberFormat="1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14" fontId="3" fillId="9" borderId="0" xfId="0" applyNumberFormat="1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9" borderId="0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164" fontId="3" fillId="9" borderId="0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0" fontId="2" fillId="0" borderId="0" xfId="0" applyFont="1"/>
    <xf numFmtId="166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CCFF"/>
      <color rgb="FFFF66CC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('Data as of 2016-05-04'!$B$74:$C$74,'Data as of 2016-05-04'!$J$74:$K$74)</c:f>
                <c:numCache>
                  <c:formatCode>General</c:formatCode>
                  <c:ptCount val="4"/>
                  <c:pt idx="0">
                    <c:v>0.96539803979165573</c:v>
                  </c:pt>
                  <c:pt idx="1">
                    <c:v>0.70367290380940162</c:v>
                  </c:pt>
                  <c:pt idx="2">
                    <c:v>1.0481261741687236</c:v>
                  </c:pt>
                  <c:pt idx="3">
                    <c:v>0.73154326977667761</c:v>
                  </c:pt>
                </c:numCache>
              </c:numRef>
            </c:plus>
            <c:minus>
              <c:numRef>
                <c:f>('Data as of 2016-05-04'!$B$74:$C$74,'Data as of 2016-05-04'!$J$74:$K$74)</c:f>
                <c:numCache>
                  <c:formatCode>General</c:formatCode>
                  <c:ptCount val="4"/>
                  <c:pt idx="0">
                    <c:v>0.96539803979165573</c:v>
                  </c:pt>
                  <c:pt idx="1">
                    <c:v>0.70367290380940162</c:v>
                  </c:pt>
                  <c:pt idx="2">
                    <c:v>1.0481261741687236</c:v>
                  </c:pt>
                  <c:pt idx="3">
                    <c:v>0.73154326977667761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multiLvlStrRef>
              <c:f>('Data as of 2016-05-04'!$B$69:$C$70,'Data as of 2016-05-04'!$J$69:$K$70)</c:f>
              <c:multiLvlStrCache>
                <c:ptCount val="4"/>
                <c:lvl>
                  <c:pt idx="0">
                    <c:v>WT</c:v>
                  </c:pt>
                  <c:pt idx="1">
                    <c:v>fl/fl;Tg/+</c:v>
                  </c:pt>
                  <c:pt idx="2">
                    <c:v>WT</c:v>
                  </c:pt>
                  <c:pt idx="3">
                    <c:v>fl/fl;Tg/+</c:v>
                  </c:pt>
                </c:lvl>
                <c:lvl>
                  <c:pt idx="0">
                    <c:v>Fed Weight</c:v>
                  </c:pt>
                  <c:pt idx="2">
                    <c:v>Fasted Weight</c:v>
                  </c:pt>
                </c:lvl>
              </c:multiLvlStrCache>
            </c:multiLvlStrRef>
          </c:cat>
          <c:val>
            <c:numRef>
              <c:f>('Data as of 2016-05-04'!$B$71:$C$71,'Data as of 2016-05-04'!$J$71:$K$71)</c:f>
              <c:numCache>
                <c:formatCode>General</c:formatCode>
                <c:ptCount val="4"/>
                <c:pt idx="0">
                  <c:v>29.106896551724137</c:v>
                </c:pt>
                <c:pt idx="1">
                  <c:v>22.54</c:v>
                </c:pt>
                <c:pt idx="2">
                  <c:v>27.322727272727274</c:v>
                </c:pt>
                <c:pt idx="3">
                  <c:v>21.16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403645224"/>
        <c:axId val="403645616"/>
      </c:barChart>
      <c:catAx>
        <c:axId val="4036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5616"/>
        <c:crosses val="autoZero"/>
        <c:auto val="1"/>
        <c:lblAlgn val="ctr"/>
        <c:lblOffset val="100"/>
        <c:noMultiLvlLbl val="0"/>
      </c:catAx>
      <c:valAx>
        <c:axId val="403645616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52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2016-05-04'!$V$18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2016-05-04'!$AC$25:$AG$25</c:f>
                <c:numCache>
                  <c:formatCode>General</c:formatCode>
                  <c:ptCount val="5"/>
                  <c:pt idx="0">
                    <c:v>0.22582740090609016</c:v>
                  </c:pt>
                  <c:pt idx="1">
                    <c:v>0.19154806837971508</c:v>
                  </c:pt>
                  <c:pt idx="2">
                    <c:v>1.3876621526870287E-2</c:v>
                  </c:pt>
                  <c:pt idx="3">
                    <c:v>1.367933356076491E-2</c:v>
                  </c:pt>
                  <c:pt idx="4">
                    <c:v>6.9698158751385457E-3</c:v>
                  </c:pt>
                </c:numCache>
              </c:numRef>
            </c:plus>
            <c:minus>
              <c:numRef>
                <c:f>'Data as of 2016-05-04'!$AC$25:$AG$25</c:f>
                <c:numCache>
                  <c:formatCode>General</c:formatCode>
                  <c:ptCount val="5"/>
                  <c:pt idx="0">
                    <c:v>0.22582740090609016</c:v>
                  </c:pt>
                  <c:pt idx="1">
                    <c:v>0.19154806837971508</c:v>
                  </c:pt>
                  <c:pt idx="2">
                    <c:v>1.3876621526870287E-2</c:v>
                  </c:pt>
                  <c:pt idx="3">
                    <c:v>1.367933356076491E-2</c:v>
                  </c:pt>
                  <c:pt idx="4">
                    <c:v>6.9698158751385457E-3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2016-05-04'!$AC$24:$AG$24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2016-05-04'!$AC$18:$AG$18</c:f>
              <c:numCache>
                <c:formatCode>#,##0.00</c:formatCode>
                <c:ptCount val="5"/>
                <c:pt idx="0">
                  <c:v>0.72950000000000004</c:v>
                </c:pt>
                <c:pt idx="1">
                  <c:v>0.52895000000000003</c:v>
                </c:pt>
                <c:pt idx="2">
                  <c:v>0.21667500000000001</c:v>
                </c:pt>
                <c:pt idx="3">
                  <c:v>0.16314999999999999</c:v>
                </c:pt>
                <c:pt idx="4">
                  <c:v>0.12159999999999999</c:v>
                </c:pt>
              </c:numCache>
            </c:numRef>
          </c:val>
        </c:ser>
        <c:ser>
          <c:idx val="1"/>
          <c:order val="1"/>
          <c:tx>
            <c:strRef>
              <c:f>'Data as of 2016-05-04'!$V$19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2016-05-04'!$AC$26:$AG$26</c:f>
                <c:numCache>
                  <c:formatCode>General</c:formatCode>
                  <c:ptCount val="5"/>
                  <c:pt idx="0">
                    <c:v>5.6380948318854346E-2</c:v>
                  </c:pt>
                  <c:pt idx="1">
                    <c:v>7.8244389575227752E-2</c:v>
                  </c:pt>
                  <c:pt idx="2">
                    <c:v>1.1704813824519688E-2</c:v>
                  </c:pt>
                  <c:pt idx="3">
                    <c:v>6.4806892637537666E-3</c:v>
                  </c:pt>
                  <c:pt idx="4">
                    <c:v>9.8584566067243928E-3</c:v>
                  </c:pt>
                </c:numCache>
              </c:numRef>
            </c:plus>
            <c:minus>
              <c:numRef>
                <c:f>'Data as of 2016-05-04'!$AC$26:$AG$26</c:f>
                <c:numCache>
                  <c:formatCode>General</c:formatCode>
                  <c:ptCount val="5"/>
                  <c:pt idx="0">
                    <c:v>5.6380948318854346E-2</c:v>
                  </c:pt>
                  <c:pt idx="1">
                    <c:v>7.8244389575227752E-2</c:v>
                  </c:pt>
                  <c:pt idx="2">
                    <c:v>1.1704813824519688E-2</c:v>
                  </c:pt>
                  <c:pt idx="3">
                    <c:v>6.4806892637537666E-3</c:v>
                  </c:pt>
                  <c:pt idx="4">
                    <c:v>9.8584566067243928E-3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2016-05-04'!$AC$24:$AG$24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2016-05-04'!$AC$19:$AG$19</c:f>
              <c:numCache>
                <c:formatCode>#,##0.00</c:formatCode>
                <c:ptCount val="5"/>
                <c:pt idx="0">
                  <c:v>0.87259999999999993</c:v>
                </c:pt>
                <c:pt idx="1">
                  <c:v>0.54684999999999995</c:v>
                </c:pt>
                <c:pt idx="2">
                  <c:v>0.22819999999999999</c:v>
                </c:pt>
                <c:pt idx="3">
                  <c:v>0.17689999999999997</c:v>
                </c:pt>
                <c:pt idx="4">
                  <c:v>0.15325</c:v>
                </c:pt>
              </c:numCache>
            </c:numRef>
          </c:val>
        </c:ser>
        <c:ser>
          <c:idx val="2"/>
          <c:order val="2"/>
          <c:tx>
            <c:strRef>
              <c:f>'Data as of 2016-05-04'!$V$20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2016-05-04'!$AC$27:$AG$27</c:f>
                <c:numCache>
                  <c:formatCode>General</c:formatCode>
                  <c:ptCount val="5"/>
                  <c:pt idx="0">
                    <c:v>0.14957766728060434</c:v>
                  </c:pt>
                  <c:pt idx="1">
                    <c:v>0.1240596680137367</c:v>
                  </c:pt>
                  <c:pt idx="2">
                    <c:v>1.164921728670461E-2</c:v>
                  </c:pt>
                  <c:pt idx="3">
                    <c:v>9.301531171955325E-3</c:v>
                  </c:pt>
                  <c:pt idx="4">
                    <c:v>8.5416090300029571E-3</c:v>
                  </c:pt>
                </c:numCache>
              </c:numRef>
            </c:plus>
            <c:minus>
              <c:numRef>
                <c:f>'Data as of 2016-05-04'!$AC$27:$AG$27</c:f>
                <c:numCache>
                  <c:formatCode>General</c:formatCode>
                  <c:ptCount val="5"/>
                  <c:pt idx="0">
                    <c:v>0.14957766728060434</c:v>
                  </c:pt>
                  <c:pt idx="1">
                    <c:v>0.1240596680137367</c:v>
                  </c:pt>
                  <c:pt idx="2">
                    <c:v>1.164921728670461E-2</c:v>
                  </c:pt>
                  <c:pt idx="3">
                    <c:v>9.301531171955325E-3</c:v>
                  </c:pt>
                  <c:pt idx="4">
                    <c:v>8.5416090300029571E-3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2016-05-04'!$AC$24:$AG$24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2016-05-04'!$AC$20:$AG$20</c:f>
              <c:numCache>
                <c:formatCode>#,##0.00</c:formatCode>
                <c:ptCount val="5"/>
                <c:pt idx="0">
                  <c:v>0.79123749999999993</c:v>
                </c:pt>
                <c:pt idx="1">
                  <c:v>0.60318749999999999</c:v>
                </c:pt>
                <c:pt idx="2">
                  <c:v>0.2177625</c:v>
                </c:pt>
                <c:pt idx="3">
                  <c:v>0.16517500000000002</c:v>
                </c:pt>
                <c:pt idx="4">
                  <c:v>0.13621250000000001</c:v>
                </c:pt>
              </c:numCache>
            </c:numRef>
          </c:val>
        </c:ser>
        <c:ser>
          <c:idx val="3"/>
          <c:order val="3"/>
          <c:tx>
            <c:strRef>
              <c:f>'Data as of 2016-05-04'!$V$21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2016-05-04'!$AC$29:$AG$29</c:f>
                <c:numCache>
                  <c:formatCode>General</c:formatCode>
                  <c:ptCount val="5"/>
                  <c:pt idx="0">
                    <c:v>8.1087135065496141E-2</c:v>
                  </c:pt>
                  <c:pt idx="1">
                    <c:v>7.0119576620353091E-2</c:v>
                  </c:pt>
                  <c:pt idx="2">
                    <c:v>6.8813378392225755E-3</c:v>
                  </c:pt>
                  <c:pt idx="3">
                    <c:v>5.4161704146735348E-3</c:v>
                  </c:pt>
                  <c:pt idx="4">
                    <c:v>5.7376250593528374E-3</c:v>
                  </c:pt>
                </c:numCache>
              </c:numRef>
            </c:plus>
            <c:minus>
              <c:numRef>
                <c:f>'Data as of 2016-05-04'!$AC$29:$AG$29</c:f>
                <c:numCache>
                  <c:formatCode>General</c:formatCode>
                  <c:ptCount val="5"/>
                  <c:pt idx="0">
                    <c:v>8.1087135065496141E-2</c:v>
                  </c:pt>
                  <c:pt idx="1">
                    <c:v>7.0119576620353091E-2</c:v>
                  </c:pt>
                  <c:pt idx="2">
                    <c:v>6.8813378392225755E-3</c:v>
                  </c:pt>
                  <c:pt idx="3">
                    <c:v>5.4161704146735348E-3</c:v>
                  </c:pt>
                  <c:pt idx="4">
                    <c:v>5.7376250593528374E-3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2016-05-04'!$AC$24:$AG$24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2016-05-04'!$AC$21:$AG$21</c:f>
              <c:numCache>
                <c:formatCode>#,##0.00</c:formatCode>
                <c:ptCount val="5"/>
                <c:pt idx="0">
                  <c:v>0.18272857142857143</c:v>
                </c:pt>
                <c:pt idx="1">
                  <c:v>0.11532857142857145</c:v>
                </c:pt>
                <c:pt idx="2">
                  <c:v>0.19218571428571427</c:v>
                </c:pt>
                <c:pt idx="3">
                  <c:v>0.1575</c:v>
                </c:pt>
                <c:pt idx="4">
                  <c:v>0.13527142857142857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07536"/>
        <c:axId val="405207928"/>
      </c:barChart>
      <c:catAx>
        <c:axId val="4052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7928"/>
        <c:crosses val="autoZero"/>
        <c:auto val="1"/>
        <c:lblAlgn val="ctr"/>
        <c:lblOffset val="100"/>
        <c:noMultiLvlLbl val="0"/>
      </c:catAx>
      <c:valAx>
        <c:axId val="4052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weight, 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2016-05-04'!$V$18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2016-05-04'!$W$25,'Data as of 2016-05-04'!$AA$25:$AB$25)</c:f>
                <c:numCache>
                  <c:formatCode>General</c:formatCode>
                  <c:ptCount val="3"/>
                  <c:pt idx="0">
                    <c:v>4.7071532444426243</c:v>
                  </c:pt>
                  <c:pt idx="1">
                    <c:v>5.2570672670225544</c:v>
                  </c:pt>
                  <c:pt idx="2">
                    <c:v>1.6100381724253441</c:v>
                  </c:pt>
                </c:numCache>
              </c:numRef>
            </c:plus>
            <c:minus>
              <c:numRef>
                <c:f>('Data as of 2016-05-04'!$W$25,'Data as of 2016-05-04'!$AA$25:$AB$25)</c:f>
                <c:numCache>
                  <c:formatCode>General</c:formatCode>
                  <c:ptCount val="3"/>
                  <c:pt idx="0">
                    <c:v>4.7071532444426243</c:v>
                  </c:pt>
                  <c:pt idx="1">
                    <c:v>5.2570672670225544</c:v>
                  </c:pt>
                  <c:pt idx="2">
                    <c:v>1.6100381724253441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2016-05-04'!$W$17,'Data as of 2016-05-04'!$AA$17:$AB$17)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2016-05-04'!$W$18,'Data as of 2016-05-04'!$AA$18:$AB$18)</c:f>
              <c:numCache>
                <c:formatCode>#,##0.00</c:formatCode>
                <c:ptCount val="3"/>
                <c:pt idx="0">
                  <c:v>35.375</c:v>
                </c:pt>
                <c:pt idx="1">
                  <c:v>15.452500000000001</c:v>
                </c:pt>
                <c:pt idx="2">
                  <c:v>24.042499999999997</c:v>
                </c:pt>
              </c:numCache>
            </c:numRef>
          </c:val>
        </c:ser>
        <c:ser>
          <c:idx val="1"/>
          <c:order val="1"/>
          <c:tx>
            <c:strRef>
              <c:f>'Data as of 2016-05-04'!$V$19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2016-05-04'!$W$26,'Data as of 2016-05-04'!$AA$26:$AB$26)</c:f>
                <c:numCache>
                  <c:formatCode>General</c:formatCode>
                  <c:ptCount val="3"/>
                  <c:pt idx="0">
                    <c:v>1.4070457625030461</c:v>
                  </c:pt>
                  <c:pt idx="1">
                    <c:v>1.4831580420770309</c:v>
                  </c:pt>
                  <c:pt idx="2">
                    <c:v>1.2426316161008262</c:v>
                  </c:pt>
                </c:numCache>
              </c:numRef>
            </c:plus>
            <c:minus>
              <c:numRef>
                <c:f>('Data as of 2016-05-04'!$W$26,'Data as of 2016-05-04'!$AA$26:$AB$26)</c:f>
                <c:numCache>
                  <c:formatCode>General</c:formatCode>
                  <c:ptCount val="3"/>
                  <c:pt idx="0">
                    <c:v>1.4070457625030461</c:v>
                  </c:pt>
                  <c:pt idx="1">
                    <c:v>1.4831580420770309</c:v>
                  </c:pt>
                  <c:pt idx="2">
                    <c:v>1.2426316161008262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2016-05-04'!$W$17,'Data as of 2016-05-04'!$AA$17:$AB$17)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2016-05-04'!$W$19,'Data as of 2016-05-04'!$AA$19:$AB$19)</c:f>
              <c:numCache>
                <c:formatCode>#,##0.00</c:formatCode>
                <c:ptCount val="3"/>
                <c:pt idx="0">
                  <c:v>40.566666666666663</c:v>
                </c:pt>
                <c:pt idx="1">
                  <c:v>12.103333333333333</c:v>
                </c:pt>
                <c:pt idx="2">
                  <c:v>27.47</c:v>
                </c:pt>
              </c:numCache>
            </c:numRef>
          </c:val>
        </c:ser>
        <c:ser>
          <c:idx val="2"/>
          <c:order val="2"/>
          <c:tx>
            <c:strRef>
              <c:f>'Data as of 2016-05-04'!$V$20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2016-05-04'!$W$27,'Data as of 2016-05-04'!$AA$27:$AB$27)</c:f>
                <c:numCache>
                  <c:formatCode>General</c:formatCode>
                  <c:ptCount val="3"/>
                  <c:pt idx="0">
                    <c:v>3.0543258257756394</c:v>
                  </c:pt>
                  <c:pt idx="1">
                    <c:v>1.9913504368895001</c:v>
                  </c:pt>
                  <c:pt idx="2">
                    <c:v>1.3602132678108205</c:v>
                  </c:pt>
                </c:numCache>
              </c:numRef>
            </c:plus>
            <c:minus>
              <c:numRef>
                <c:f>('Data as of 2016-05-04'!$W$27,'Data as of 2016-05-04'!$AA$27:$AB$27)</c:f>
                <c:numCache>
                  <c:formatCode>General</c:formatCode>
                  <c:ptCount val="3"/>
                  <c:pt idx="0">
                    <c:v>3.0543258257756394</c:v>
                  </c:pt>
                  <c:pt idx="1">
                    <c:v>1.9913504368895001</c:v>
                  </c:pt>
                  <c:pt idx="2">
                    <c:v>1.3602132678108205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2016-05-04'!$W$17,'Data as of 2016-05-04'!$AA$17:$AB$17)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2016-05-04'!$W$20,'Data as of 2016-05-04'!$AA$20:$AB$20)</c:f>
              <c:numCache>
                <c:formatCode>#,##0.00</c:formatCode>
                <c:ptCount val="3"/>
                <c:pt idx="0">
                  <c:v>38.237499999999997</c:v>
                </c:pt>
                <c:pt idx="1">
                  <c:v>11.661249999999999</c:v>
                </c:pt>
                <c:pt idx="2">
                  <c:v>25.158749999999998</c:v>
                </c:pt>
              </c:numCache>
            </c:numRef>
          </c:val>
        </c:ser>
        <c:ser>
          <c:idx val="3"/>
          <c:order val="3"/>
          <c:tx>
            <c:strRef>
              <c:f>'Data as of 2016-05-04'!$V$21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2016-05-04'!$W$28,'Data as of 2016-05-04'!$AA$28:$AB$28)</c:f>
                <c:numCache>
                  <c:formatCode>General</c:formatCode>
                  <c:ptCount val="3"/>
                  <c:pt idx="0">
                    <c:v>0.80267410216457957</c:v>
                  </c:pt>
                  <c:pt idx="1">
                    <c:v>0.32709710638708317</c:v>
                  </c:pt>
                  <c:pt idx="2">
                    <c:v>0.65502972877437526</c:v>
                  </c:pt>
                </c:numCache>
              </c:numRef>
            </c:plus>
            <c:minus>
              <c:numRef>
                <c:f>('Data as of 2016-05-04'!$W$28,'Data as of 2016-05-04'!$AA$28:$AB$28)</c:f>
                <c:numCache>
                  <c:formatCode>General</c:formatCode>
                  <c:ptCount val="3"/>
                  <c:pt idx="0">
                    <c:v>0.80267410216457957</c:v>
                  </c:pt>
                  <c:pt idx="1">
                    <c:v>0.32709710638708317</c:v>
                  </c:pt>
                  <c:pt idx="2">
                    <c:v>0.65502972877437526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2016-05-04'!$W$17,'Data as of 2016-05-04'!$AA$17:$AB$17)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2016-05-04'!$W$21,'Data as of 2016-05-04'!$AA$21:$AB$21)</c:f>
              <c:numCache>
                <c:formatCode>#,##0.00</c:formatCode>
                <c:ptCount val="3"/>
                <c:pt idx="0">
                  <c:v>27.799999999999994</c:v>
                </c:pt>
                <c:pt idx="1">
                  <c:v>3.2414285714285711</c:v>
                </c:pt>
                <c:pt idx="2">
                  <c:v>23.361428571428569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05968"/>
        <c:axId val="405205184"/>
      </c:barChart>
      <c:catAx>
        <c:axId val="4052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5184"/>
        <c:crosses val="autoZero"/>
        <c:auto val="1"/>
        <c:lblAlgn val="ctr"/>
        <c:lblOffset val="100"/>
        <c:noMultiLvlLbl val="0"/>
      </c:catAx>
      <c:valAx>
        <c:axId val="4052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2016-05-04'!$V$18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2016-05-04'!$Y$25:$Z$25</c:f>
                <c:numCache>
                  <c:formatCode>General</c:formatCode>
                  <c:ptCount val="2"/>
                  <c:pt idx="0">
                    <c:v>30.499999999999996</c:v>
                  </c:pt>
                  <c:pt idx="1">
                    <c:v>17.080080991220935</c:v>
                  </c:pt>
                </c:numCache>
              </c:numRef>
            </c:plus>
            <c:minus>
              <c:numRef>
                <c:f>'Data as of 2016-05-04'!$Y$25:$Z$25</c:f>
                <c:numCache>
                  <c:formatCode>General</c:formatCode>
                  <c:ptCount val="2"/>
                  <c:pt idx="0">
                    <c:v>30.499999999999996</c:v>
                  </c:pt>
                  <c:pt idx="1">
                    <c:v>17.080080991220935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2016-05-04'!$Y$17:$Z$17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2016-05-04'!$Y$18:$Z$18</c:f>
              <c:numCache>
                <c:formatCode>#,##0.00</c:formatCode>
                <c:ptCount val="2"/>
                <c:pt idx="0">
                  <c:v>150.5</c:v>
                </c:pt>
                <c:pt idx="1">
                  <c:v>113.75</c:v>
                </c:pt>
              </c:numCache>
            </c:numRef>
          </c:val>
        </c:ser>
        <c:ser>
          <c:idx val="1"/>
          <c:order val="1"/>
          <c:tx>
            <c:strRef>
              <c:f>'Data as of 2016-05-04'!$V$19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2016-05-04'!$Y$26:$Z$26</c:f>
                <c:numCache>
                  <c:formatCode>General</c:formatCode>
                  <c:ptCount val="2"/>
                  <c:pt idx="0">
                    <c:v>10.038813564250392</c:v>
                  </c:pt>
                  <c:pt idx="1">
                    <c:v>9.9277948765630324</c:v>
                  </c:pt>
                </c:numCache>
              </c:numRef>
            </c:plus>
            <c:minus>
              <c:numRef>
                <c:f>'Data as of 2016-05-04'!$Y$26:$Z$26</c:f>
                <c:numCache>
                  <c:formatCode>General</c:formatCode>
                  <c:ptCount val="2"/>
                  <c:pt idx="0">
                    <c:v>10.038813564250392</c:v>
                  </c:pt>
                  <c:pt idx="1">
                    <c:v>9.9277948765630324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2016-05-04'!$Y$17:$Z$17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2016-05-04'!$Y$19:$Z$19</c:f>
              <c:numCache>
                <c:formatCode>#,##0.00</c:formatCode>
                <c:ptCount val="2"/>
                <c:pt idx="0">
                  <c:v>133.33333333333334</c:v>
                </c:pt>
                <c:pt idx="1">
                  <c:v>87.833333333333329</c:v>
                </c:pt>
              </c:numCache>
            </c:numRef>
          </c:val>
        </c:ser>
        <c:ser>
          <c:idx val="2"/>
          <c:order val="2"/>
          <c:tx>
            <c:strRef>
              <c:f>'Data as of 2016-05-04'!$V$20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2016-05-04'!$Y$27:$Z$27</c:f>
                <c:numCache>
                  <c:formatCode>General</c:formatCode>
                  <c:ptCount val="2"/>
                  <c:pt idx="0">
                    <c:v>14.031790921424994</c:v>
                  </c:pt>
                  <c:pt idx="1">
                    <c:v>9.5915466874296591</c:v>
                  </c:pt>
                </c:numCache>
              </c:numRef>
            </c:plus>
            <c:minus>
              <c:numRef>
                <c:f>'Data as of 2016-05-04'!$Y$27:$Z$27</c:f>
                <c:numCache>
                  <c:formatCode>General</c:formatCode>
                  <c:ptCount val="2"/>
                  <c:pt idx="0">
                    <c:v>14.031790921424994</c:v>
                  </c:pt>
                  <c:pt idx="1">
                    <c:v>9.5915466874296591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2016-05-04'!$Y$17:$Z$17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2016-05-04'!$Y$20:$Z$20</c:f>
              <c:numCache>
                <c:formatCode>#,##0.00</c:formatCode>
                <c:ptCount val="2"/>
                <c:pt idx="0">
                  <c:v>132.28571428571428</c:v>
                </c:pt>
                <c:pt idx="1">
                  <c:v>86.625</c:v>
                </c:pt>
              </c:numCache>
            </c:numRef>
          </c:val>
        </c:ser>
        <c:ser>
          <c:idx val="3"/>
          <c:order val="3"/>
          <c:tx>
            <c:strRef>
              <c:f>'Data as of 2016-05-04'!$V$21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2016-05-04'!$Y$28:$Z$28</c:f>
                <c:numCache>
                  <c:formatCode>General</c:formatCode>
                  <c:ptCount val="2"/>
                  <c:pt idx="0">
                    <c:v>15.802135393458613</c:v>
                  </c:pt>
                  <c:pt idx="1">
                    <c:v>6.2171586134254131</c:v>
                  </c:pt>
                </c:numCache>
              </c:numRef>
            </c:plus>
            <c:minus>
              <c:numRef>
                <c:f>'Data as of 2016-05-04'!$Y$28:$Z$28</c:f>
                <c:numCache>
                  <c:formatCode>General</c:formatCode>
                  <c:ptCount val="2"/>
                  <c:pt idx="0">
                    <c:v>15.802135393458613</c:v>
                  </c:pt>
                  <c:pt idx="1">
                    <c:v>6.2171586134254131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2016-05-04'!$Y$17:$Z$17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2016-05-04'!$Y$21:$Z$21</c:f>
              <c:numCache>
                <c:formatCode>#,##0.00</c:formatCode>
                <c:ptCount val="2"/>
                <c:pt idx="0">
                  <c:v>123.57142857142857</c:v>
                </c:pt>
                <c:pt idx="1">
                  <c:v>56.285714285714285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12240"/>
        <c:axId val="405209104"/>
      </c:barChart>
      <c:catAx>
        <c:axId val="4052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9104"/>
        <c:crosses val="autoZero"/>
        <c:auto val="1"/>
        <c:lblAlgn val="ctr"/>
        <c:lblOffset val="100"/>
        <c:noMultiLvlLbl val="0"/>
      </c:catAx>
      <c:valAx>
        <c:axId val="405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2016-05-04'!$AC$10:$AG$10</c:f>
                <c:numCache>
                  <c:formatCode>General</c:formatCode>
                  <c:ptCount val="5"/>
                  <c:pt idx="0">
                    <c:v>0.12943571543338442</c:v>
                  </c:pt>
                  <c:pt idx="1">
                    <c:v>8.2618968066041132E-2</c:v>
                  </c:pt>
                  <c:pt idx="2">
                    <c:v>3.0713956232273579E-3</c:v>
                  </c:pt>
                  <c:pt idx="3">
                    <c:v>1.896564967958112E-3</c:v>
                  </c:pt>
                  <c:pt idx="4">
                    <c:v>3.5617156233784353E-3</c:v>
                  </c:pt>
                </c:numCache>
              </c:numRef>
            </c:plus>
            <c:minus>
              <c:numRef>
                <c:f>'Data as of 2016-05-04'!$AC$10:$AG$10</c:f>
                <c:numCache>
                  <c:formatCode>General</c:formatCode>
                  <c:ptCount val="5"/>
                  <c:pt idx="0">
                    <c:v>0.12943571543338442</c:v>
                  </c:pt>
                  <c:pt idx="1">
                    <c:v>8.2618968066041132E-2</c:v>
                  </c:pt>
                  <c:pt idx="2">
                    <c:v>3.0713956232273579E-3</c:v>
                  </c:pt>
                  <c:pt idx="3">
                    <c:v>1.896564967958112E-3</c:v>
                  </c:pt>
                  <c:pt idx="4">
                    <c:v>3.5617156233784353E-3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2016-05-04'!$AC$2:$AG$2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2016-05-04'!$AC$3:$AG$3</c:f>
              <c:numCache>
                <c:formatCode>0.00</c:formatCode>
                <c:ptCount val="5"/>
                <c:pt idx="0">
                  <c:v>0.66154545454545455</c:v>
                </c:pt>
                <c:pt idx="1">
                  <c:v>0.41645454545454541</c:v>
                </c:pt>
                <c:pt idx="2">
                  <c:v>0.17547272727272731</c:v>
                </c:pt>
                <c:pt idx="3">
                  <c:v>0.13083636363636364</c:v>
                </c:pt>
                <c:pt idx="4">
                  <c:v>0.1048</c:v>
                </c:pt>
              </c:numCache>
            </c:numRef>
          </c:val>
        </c:ser>
        <c:ser>
          <c:idx val="1"/>
          <c:order val="1"/>
          <c:tx>
            <c:strRef>
              <c:f>'Data as of 2016-05-04'!$V$4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2016-05-04'!$AC$11:$AG$11</c:f>
                <c:numCache>
                  <c:formatCode>General</c:formatCode>
                  <c:ptCount val="5"/>
                  <c:pt idx="0">
                    <c:v>0.14214939437866847</c:v>
                  </c:pt>
                  <c:pt idx="1">
                    <c:v>7.4219442271625233E-2</c:v>
                  </c:pt>
                  <c:pt idx="2">
                    <c:v>5.0643953242218353E-3</c:v>
                  </c:pt>
                  <c:pt idx="3">
                    <c:v>4.0712010239949813E-3</c:v>
                  </c:pt>
                  <c:pt idx="4">
                    <c:v>4.7371451787384276E-3</c:v>
                  </c:pt>
                </c:numCache>
              </c:numRef>
            </c:plus>
            <c:minus>
              <c:numRef>
                <c:f>'Data as of 2016-05-04'!$AC$11:$AG$11</c:f>
                <c:numCache>
                  <c:formatCode>General</c:formatCode>
                  <c:ptCount val="5"/>
                  <c:pt idx="0">
                    <c:v>0.14214939437866847</c:v>
                  </c:pt>
                  <c:pt idx="1">
                    <c:v>7.4219442271625233E-2</c:v>
                  </c:pt>
                  <c:pt idx="2">
                    <c:v>5.0643953242218353E-3</c:v>
                  </c:pt>
                  <c:pt idx="3">
                    <c:v>4.0712010239949813E-3</c:v>
                  </c:pt>
                  <c:pt idx="4">
                    <c:v>4.7371451787384276E-3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2016-05-04'!$AC$2:$AG$2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2016-05-04'!$AC$4:$AG$4</c:f>
              <c:numCache>
                <c:formatCode>0.00</c:formatCode>
                <c:ptCount val="5"/>
                <c:pt idx="0">
                  <c:v>0.57080999999999993</c:v>
                </c:pt>
                <c:pt idx="1">
                  <c:v>0.35615000000000002</c:v>
                </c:pt>
                <c:pt idx="2">
                  <c:v>0.18311000000000002</c:v>
                </c:pt>
                <c:pt idx="3">
                  <c:v>0.13297</c:v>
                </c:pt>
                <c:pt idx="4">
                  <c:v>0.10490999999999999</c:v>
                </c:pt>
              </c:numCache>
            </c:numRef>
          </c:val>
        </c:ser>
        <c:ser>
          <c:idx val="2"/>
          <c:order val="2"/>
          <c:tx>
            <c:strRef>
              <c:f>'Data as of 2016-05-04'!$V$5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2016-05-04'!$AC$12:$AG$12</c:f>
                <c:numCache>
                  <c:formatCode>General</c:formatCode>
                  <c:ptCount val="5"/>
                  <c:pt idx="0">
                    <c:v>0.16272078894919972</c:v>
                  </c:pt>
                  <c:pt idx="1">
                    <c:v>0.11112202390358346</c:v>
                  </c:pt>
                  <c:pt idx="2">
                    <c:v>1.0852912709762026E-2</c:v>
                  </c:pt>
                  <c:pt idx="3">
                    <c:v>3.9731436590833566E-3</c:v>
                  </c:pt>
                  <c:pt idx="4">
                    <c:v>4.5632044465954737E-3</c:v>
                  </c:pt>
                </c:numCache>
              </c:numRef>
            </c:plus>
            <c:minus>
              <c:numRef>
                <c:f>'Data as of 2016-05-04'!$AC$12:$AG$12</c:f>
                <c:numCache>
                  <c:formatCode>General</c:formatCode>
                  <c:ptCount val="5"/>
                  <c:pt idx="0">
                    <c:v>0.16272078894919972</c:v>
                  </c:pt>
                  <c:pt idx="1">
                    <c:v>0.11112202390358346</c:v>
                  </c:pt>
                  <c:pt idx="2">
                    <c:v>1.0852912709762026E-2</c:v>
                  </c:pt>
                  <c:pt idx="3">
                    <c:v>3.9731436590833566E-3</c:v>
                  </c:pt>
                  <c:pt idx="4">
                    <c:v>4.5632044465954737E-3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2016-05-04'!$AC$2:$AG$2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2016-05-04'!$AC$5:$AG$5</c:f>
              <c:numCache>
                <c:formatCode>0.00</c:formatCode>
                <c:ptCount val="5"/>
                <c:pt idx="0">
                  <c:v>0.61068749999999994</c:v>
                </c:pt>
                <c:pt idx="1">
                  <c:v>0.42762499999999998</c:v>
                </c:pt>
                <c:pt idx="2">
                  <c:v>0.15610000000000002</c:v>
                </c:pt>
                <c:pt idx="3">
                  <c:v>0.1378125</c:v>
                </c:pt>
                <c:pt idx="4">
                  <c:v>0.10666249999999999</c:v>
                </c:pt>
              </c:numCache>
            </c:numRef>
          </c:val>
        </c:ser>
        <c:ser>
          <c:idx val="3"/>
          <c:order val="3"/>
          <c:tx>
            <c:strRef>
              <c:f>'Data as of 2016-05-04'!$V$6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2016-05-04'!$AC$13:$AG$13</c:f>
                <c:numCache>
                  <c:formatCode>General</c:formatCode>
                  <c:ptCount val="5"/>
                  <c:pt idx="0">
                    <c:v>9.8764596670849435E-3</c:v>
                  </c:pt>
                  <c:pt idx="1">
                    <c:v>4.870077571821182E-3</c:v>
                  </c:pt>
                  <c:pt idx="2">
                    <c:v>8.4113316424927823E-3</c:v>
                  </c:pt>
                  <c:pt idx="3">
                    <c:v>5.9358056646835779E-3</c:v>
                  </c:pt>
                  <c:pt idx="4">
                    <c:v>4.1488217872333259E-3</c:v>
                  </c:pt>
                </c:numCache>
              </c:numRef>
            </c:plus>
            <c:minus>
              <c:numRef>
                <c:f>'Data as of 2016-05-04'!$AC$13:$AG$13</c:f>
                <c:numCache>
                  <c:formatCode>General</c:formatCode>
                  <c:ptCount val="5"/>
                  <c:pt idx="0">
                    <c:v>9.8764596670849435E-3</c:v>
                  </c:pt>
                  <c:pt idx="1">
                    <c:v>4.870077571821182E-3</c:v>
                  </c:pt>
                  <c:pt idx="2">
                    <c:v>8.4113316424927823E-3</c:v>
                  </c:pt>
                  <c:pt idx="3">
                    <c:v>5.9358056646835779E-3</c:v>
                  </c:pt>
                  <c:pt idx="4">
                    <c:v>4.1488217872333259E-3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2016-05-04'!$AC$2:$AG$2</c:f>
              <c:strCache>
                <c:ptCount val="5"/>
                <c:pt idx="0">
                  <c:v>GonadalWAT</c:v>
                </c:pt>
                <c:pt idx="1">
                  <c:v>InguinalWAT</c:v>
                </c:pt>
                <c:pt idx="2">
                  <c:v>Quadriceps</c:v>
                </c:pt>
                <c:pt idx="3">
                  <c:v>TricepsSurae</c:v>
                </c:pt>
                <c:pt idx="4">
                  <c:v>Heart</c:v>
                </c:pt>
              </c:strCache>
            </c:strRef>
          </c:cat>
          <c:val>
            <c:numRef>
              <c:f>'Data as of 2016-05-04'!$AC$6:$AG$6</c:f>
              <c:numCache>
                <c:formatCode>0.00</c:formatCode>
                <c:ptCount val="5"/>
                <c:pt idx="0">
                  <c:v>0.10643</c:v>
                </c:pt>
                <c:pt idx="1">
                  <c:v>6.5789999999999987E-2</c:v>
                </c:pt>
                <c:pt idx="2">
                  <c:v>0.16014999999999999</c:v>
                </c:pt>
                <c:pt idx="3">
                  <c:v>0.13126999999999997</c:v>
                </c:pt>
                <c:pt idx="4">
                  <c:v>0.11785000000000001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11064"/>
        <c:axId val="405211456"/>
      </c:barChart>
      <c:catAx>
        <c:axId val="4052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11456"/>
        <c:crosses val="autoZero"/>
        <c:auto val="1"/>
        <c:lblAlgn val="ctr"/>
        <c:lblOffset val="100"/>
        <c:noMultiLvlLbl val="0"/>
      </c:catAx>
      <c:valAx>
        <c:axId val="4052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weight, 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1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2016-05-04'!$W$10,'Data as of 2016-05-04'!$AA$10:$AB$10)</c:f>
                <c:numCache>
                  <c:formatCode>General</c:formatCode>
                  <c:ptCount val="3"/>
                  <c:pt idx="0">
                    <c:v>1.5014703537334646</c:v>
                  </c:pt>
                  <c:pt idx="1">
                    <c:v>1.434348183232997</c:v>
                  </c:pt>
                  <c:pt idx="2">
                    <c:v>0.44002498050800976</c:v>
                  </c:pt>
                </c:numCache>
              </c:numRef>
            </c:plus>
            <c:minus>
              <c:numRef>
                <c:f>('Data as of 2016-05-04'!$W$10,'Data as of 2016-05-04'!$AA$10:$AB$10)</c:f>
                <c:numCache>
                  <c:formatCode>General</c:formatCode>
                  <c:ptCount val="3"/>
                  <c:pt idx="0">
                    <c:v>1.5014703537334646</c:v>
                  </c:pt>
                  <c:pt idx="1">
                    <c:v>1.434348183232997</c:v>
                  </c:pt>
                  <c:pt idx="2">
                    <c:v>0.44002498050800976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2016-05-04'!$W$2,'Data as of 2016-05-04'!$AA$2:$AB$2)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2016-05-04'!$W$3,'Data as of 2016-05-04'!$AA$3:$AB$3)</c:f>
              <c:numCache>
                <c:formatCode>0.00</c:formatCode>
                <c:ptCount val="3"/>
                <c:pt idx="0">
                  <c:v>29.136363636363637</c:v>
                </c:pt>
                <c:pt idx="1">
                  <c:v>8.2127272727272729</c:v>
                </c:pt>
                <c:pt idx="2">
                  <c:v>19.217272727272725</c:v>
                </c:pt>
              </c:numCache>
            </c:numRef>
          </c:val>
        </c:ser>
        <c:ser>
          <c:idx val="1"/>
          <c:order val="1"/>
          <c:tx>
            <c:strRef>
              <c:f>'Data as of 2016-05-04'!$V$4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2016-05-04'!$W$11,'Data as of 2016-05-04'!$AA$11:$AB$11)</c:f>
                <c:numCache>
                  <c:formatCode>General</c:formatCode>
                  <c:ptCount val="3"/>
                  <c:pt idx="0">
                    <c:v>1.7903103393297828</c:v>
                  </c:pt>
                  <c:pt idx="1">
                    <c:v>1.2932852654297806</c:v>
                  </c:pt>
                  <c:pt idx="2">
                    <c:v>0.65954395018241363</c:v>
                  </c:pt>
                </c:numCache>
              </c:numRef>
            </c:plus>
            <c:minus>
              <c:numRef>
                <c:f>('Data as of 2016-05-04'!$W$11,'Data as of 2016-05-04'!$AA$11:$AB$11)</c:f>
                <c:numCache>
                  <c:formatCode>General</c:formatCode>
                  <c:ptCount val="3"/>
                  <c:pt idx="0">
                    <c:v>1.7903103393297828</c:v>
                  </c:pt>
                  <c:pt idx="1">
                    <c:v>1.2932852654297806</c:v>
                  </c:pt>
                  <c:pt idx="2">
                    <c:v>0.65954395018241363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2016-05-04'!$W$2,'Data as of 2016-05-04'!$AA$2:$AB$2)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2016-05-04'!$W$4,'Data as of 2016-05-04'!$AA$4:$AB$4)</c:f>
              <c:numCache>
                <c:formatCode>0.00</c:formatCode>
                <c:ptCount val="3"/>
                <c:pt idx="0">
                  <c:v>28.410000000000004</c:v>
                </c:pt>
                <c:pt idx="1">
                  <c:v>7.5529999999999999</c:v>
                </c:pt>
                <c:pt idx="2">
                  <c:v>19.856000000000002</c:v>
                </c:pt>
              </c:numCache>
            </c:numRef>
          </c:val>
        </c:ser>
        <c:ser>
          <c:idx val="2"/>
          <c:order val="2"/>
          <c:tx>
            <c:strRef>
              <c:f>'Data as of 2016-05-04'!$V$5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2016-05-04'!$W$12,'Data as of 2016-05-04'!$AA$12:$AB$12)</c:f>
                <c:numCache>
                  <c:formatCode>General</c:formatCode>
                  <c:ptCount val="3"/>
                  <c:pt idx="0">
                    <c:v>1.9362092474730068</c:v>
                  </c:pt>
                  <c:pt idx="1">
                    <c:v>1.6074724364444233</c:v>
                  </c:pt>
                  <c:pt idx="2">
                    <c:v>0.27156581351751269</c:v>
                  </c:pt>
                </c:numCache>
              </c:numRef>
            </c:plus>
            <c:minus>
              <c:numRef>
                <c:f>('Data as of 2016-05-04'!$W$12,'Data as of 2016-05-04'!$AA$12:$AB$12)</c:f>
                <c:numCache>
                  <c:formatCode>General</c:formatCode>
                  <c:ptCount val="3"/>
                  <c:pt idx="0">
                    <c:v>1.9362092474730068</c:v>
                  </c:pt>
                  <c:pt idx="1">
                    <c:v>1.6074724364444233</c:v>
                  </c:pt>
                  <c:pt idx="2">
                    <c:v>0.27156581351751269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2016-05-04'!$W$2,'Data as of 2016-05-04'!$AA$2:$AB$2)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2016-05-04'!$W$5,'Data as of 2016-05-04'!$AA$5:$AB$5)</c:f>
              <c:numCache>
                <c:formatCode>0.00</c:formatCode>
                <c:ptCount val="3"/>
                <c:pt idx="0">
                  <c:v>29.9375</c:v>
                </c:pt>
                <c:pt idx="1">
                  <c:v>7.9937500000000004</c:v>
                </c:pt>
                <c:pt idx="2">
                  <c:v>19.701249999999998</c:v>
                </c:pt>
              </c:numCache>
            </c:numRef>
          </c:val>
        </c:ser>
        <c:ser>
          <c:idx val="3"/>
          <c:order val="3"/>
          <c:tx>
            <c:strRef>
              <c:f>'Data as of 2016-05-04'!$V$6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as of 2016-05-04'!$W$13,'Data as of 2016-05-04'!$AA$13:$AB$13)</c:f>
                <c:numCache>
                  <c:formatCode>General</c:formatCode>
                  <c:ptCount val="3"/>
                  <c:pt idx="0">
                    <c:v>0.70367290380940162</c:v>
                  </c:pt>
                  <c:pt idx="1">
                    <c:v>0.1331085605394666</c:v>
                  </c:pt>
                  <c:pt idx="2">
                    <c:v>0.64843923728013331</c:v>
                  </c:pt>
                </c:numCache>
              </c:numRef>
            </c:plus>
            <c:minus>
              <c:numRef>
                <c:f>('Data as of 2016-05-04'!$W$13,'Data as of 2016-05-04'!$AA$13:$AB$13)</c:f>
                <c:numCache>
                  <c:formatCode>General</c:formatCode>
                  <c:ptCount val="3"/>
                  <c:pt idx="0">
                    <c:v>0.70367290380940162</c:v>
                  </c:pt>
                  <c:pt idx="1">
                    <c:v>0.1331085605394666</c:v>
                  </c:pt>
                  <c:pt idx="2">
                    <c:v>0.64843923728013331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as of 2016-05-04'!$W$2,'Data as of 2016-05-04'!$AA$2:$AB$2)</c:f>
              <c:strCache>
                <c:ptCount val="3"/>
                <c:pt idx="0">
                  <c:v>FedWeight</c:v>
                </c:pt>
                <c:pt idx="1">
                  <c:v>MRI.Fat</c:v>
                </c:pt>
                <c:pt idx="2">
                  <c:v>MRI.Lean</c:v>
                </c:pt>
              </c:strCache>
            </c:strRef>
          </c:cat>
          <c:val>
            <c:numRef>
              <c:f>('Data as of 2016-05-04'!$W$6,'Data as of 2016-05-04'!$AA$6:$AB$6)</c:f>
              <c:numCache>
                <c:formatCode>0.00</c:formatCode>
                <c:ptCount val="3"/>
                <c:pt idx="0">
                  <c:v>22.54</c:v>
                </c:pt>
                <c:pt idx="1">
                  <c:v>2.3970000000000002</c:v>
                </c:pt>
                <c:pt idx="2">
                  <c:v>19.056999999999999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01776"/>
        <c:axId val="405503736"/>
      </c:barChart>
      <c:catAx>
        <c:axId val="4055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3736"/>
        <c:crosses val="autoZero"/>
        <c:auto val="1"/>
        <c:lblAlgn val="ctr"/>
        <c:lblOffset val="100"/>
        <c:noMultiLvlLbl val="0"/>
      </c:catAx>
      <c:valAx>
        <c:axId val="4055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</c:f>
              <c:strCache>
                <c:ptCount val="1"/>
                <c:pt idx="0">
                  <c:v>fl/fl;+/+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2016-05-04'!$Y$10:$Z$10</c:f>
                <c:numCache>
                  <c:formatCode>General</c:formatCode>
                  <c:ptCount val="2"/>
                  <c:pt idx="0">
                    <c:v>8.8433276793548927</c:v>
                  </c:pt>
                  <c:pt idx="1">
                    <c:v>9.3217953082330087</c:v>
                  </c:pt>
                </c:numCache>
              </c:numRef>
            </c:plus>
            <c:minus>
              <c:numRef>
                <c:f>'Data as of 2016-05-04'!$Y$10:$Z$10</c:f>
                <c:numCache>
                  <c:formatCode>General</c:formatCode>
                  <c:ptCount val="2"/>
                  <c:pt idx="0">
                    <c:v>8.8433276793548927</c:v>
                  </c:pt>
                  <c:pt idx="1">
                    <c:v>9.3217953082330087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2016-05-04'!$Y$2:$Z$2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2016-05-04'!$Y$3:$Z$3</c:f>
              <c:numCache>
                <c:formatCode>0.00</c:formatCode>
                <c:ptCount val="2"/>
                <c:pt idx="0">
                  <c:v>145.4</c:v>
                </c:pt>
                <c:pt idx="1">
                  <c:v>121.36363636363636</c:v>
                </c:pt>
              </c:numCache>
            </c:numRef>
          </c:val>
        </c:ser>
        <c:ser>
          <c:idx val="1"/>
          <c:order val="1"/>
          <c:tx>
            <c:strRef>
              <c:f>'Data as of 2016-05-04'!$V$4</c:f>
              <c:strCache>
                <c:ptCount val="1"/>
                <c:pt idx="0">
                  <c:v>+/+;+/+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2016-05-04'!$Y$11:$Z$11</c:f>
                <c:numCache>
                  <c:formatCode>General</c:formatCode>
                  <c:ptCount val="2"/>
                  <c:pt idx="0">
                    <c:v>6.5289951583515222</c:v>
                  </c:pt>
                  <c:pt idx="1">
                    <c:v>7.8638413005350039</c:v>
                  </c:pt>
                </c:numCache>
              </c:numRef>
            </c:plus>
            <c:minus>
              <c:numRef>
                <c:f>'Data as of 2016-05-04'!$Y$11:$Z$11</c:f>
                <c:numCache>
                  <c:formatCode>General</c:formatCode>
                  <c:ptCount val="2"/>
                  <c:pt idx="0">
                    <c:v>6.5289951583515222</c:v>
                  </c:pt>
                  <c:pt idx="1">
                    <c:v>7.8638413005350039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2016-05-04'!$Y$2:$Z$2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2016-05-04'!$Y$4:$Z$4</c:f>
              <c:numCache>
                <c:formatCode>0.00</c:formatCode>
                <c:ptCount val="2"/>
                <c:pt idx="0">
                  <c:v>109.83333333333333</c:v>
                </c:pt>
                <c:pt idx="1">
                  <c:v>91.2</c:v>
                </c:pt>
              </c:numCache>
            </c:numRef>
          </c:val>
        </c:ser>
        <c:ser>
          <c:idx val="2"/>
          <c:order val="2"/>
          <c:tx>
            <c:strRef>
              <c:f>'Data as of 2016-05-04'!$V$5</c:f>
              <c:strCache>
                <c:ptCount val="1"/>
                <c:pt idx="0">
                  <c:v>+/+;Tg/+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2016-05-04'!$Y$12:$Z$12</c:f>
                <c:numCache>
                  <c:formatCode>General</c:formatCode>
                  <c:ptCount val="2"/>
                  <c:pt idx="0">
                    <c:v>6.7213346357486383</c:v>
                  </c:pt>
                  <c:pt idx="1">
                    <c:v>4.1422798243065548</c:v>
                  </c:pt>
                </c:numCache>
              </c:numRef>
            </c:plus>
            <c:minus>
              <c:numRef>
                <c:f>'Data as of 2016-05-04'!$Y$12:$Z$12</c:f>
                <c:numCache>
                  <c:formatCode>General</c:formatCode>
                  <c:ptCount val="2"/>
                  <c:pt idx="0">
                    <c:v>6.7213346357486383</c:v>
                  </c:pt>
                  <c:pt idx="1">
                    <c:v>4.1422798243065548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2016-05-04'!$Y$2:$Z$2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2016-05-04'!$Y$5:$Z$5</c:f>
              <c:numCache>
                <c:formatCode>0.00</c:formatCode>
                <c:ptCount val="2"/>
                <c:pt idx="0">
                  <c:v>108.375</c:v>
                </c:pt>
                <c:pt idx="1">
                  <c:v>78.875</c:v>
                </c:pt>
              </c:numCache>
            </c:numRef>
          </c:val>
        </c:ser>
        <c:ser>
          <c:idx val="3"/>
          <c:order val="3"/>
          <c:tx>
            <c:strRef>
              <c:f>'Data as of 2016-05-04'!$V$6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2016-05-04'!$Y$13:$Z$13</c:f>
                <c:numCache>
                  <c:formatCode>General</c:formatCode>
                  <c:ptCount val="2"/>
                  <c:pt idx="0">
                    <c:v>10.203539690824076</c:v>
                  </c:pt>
                  <c:pt idx="1">
                    <c:v>5.3640780506377155</c:v>
                  </c:pt>
                </c:numCache>
              </c:numRef>
            </c:plus>
            <c:minus>
              <c:numRef>
                <c:f>'Data as of 2016-05-04'!$Y$13:$Z$13</c:f>
                <c:numCache>
                  <c:formatCode>General</c:formatCode>
                  <c:ptCount val="2"/>
                  <c:pt idx="0">
                    <c:v>10.203539690824076</c:v>
                  </c:pt>
                  <c:pt idx="1">
                    <c:v>5.3640780506377155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as of 2016-05-04'!$Y$2:$Z$2</c:f>
              <c:strCache>
                <c:ptCount val="2"/>
                <c:pt idx="0">
                  <c:v>FedGlucose</c:v>
                </c:pt>
                <c:pt idx="1">
                  <c:v>FastingGlucose</c:v>
                </c:pt>
              </c:strCache>
            </c:strRef>
          </c:cat>
          <c:val>
            <c:numRef>
              <c:f>'Data as of 2016-05-04'!$Y$6:$Z$6</c:f>
              <c:numCache>
                <c:formatCode>0.00</c:formatCode>
                <c:ptCount val="2"/>
                <c:pt idx="0">
                  <c:v>147.30000000000001</c:v>
                </c:pt>
                <c:pt idx="1">
                  <c:v>70.2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04520"/>
        <c:axId val="405504912"/>
      </c:barChart>
      <c:catAx>
        <c:axId val="4055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4912"/>
        <c:crosses val="autoZero"/>
        <c:auto val="1"/>
        <c:lblAlgn val="ctr"/>
        <c:lblOffset val="100"/>
        <c:noMultiLvlLbl val="0"/>
      </c:catAx>
      <c:valAx>
        <c:axId val="4055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WT-Female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6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601531058617672"/>
                  <c:y val="-0.19517898804316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Correlations!$D$2:$D$22</c:f>
              <c:numCache>
                <c:formatCode>General</c:formatCode>
                <c:ptCount val="21"/>
                <c:pt idx="0">
                  <c:v>29.8</c:v>
                </c:pt>
                <c:pt idx="1">
                  <c:v>24.4</c:v>
                </c:pt>
                <c:pt idx="2">
                  <c:v>33.200000000000003</c:v>
                </c:pt>
                <c:pt idx="3">
                  <c:v>22.2</c:v>
                </c:pt>
                <c:pt idx="4">
                  <c:v>25.8</c:v>
                </c:pt>
                <c:pt idx="5">
                  <c:v>36.4</c:v>
                </c:pt>
                <c:pt idx="6">
                  <c:v>25.2</c:v>
                </c:pt>
                <c:pt idx="7">
                  <c:v>24.9</c:v>
                </c:pt>
                <c:pt idx="8">
                  <c:v>31.5</c:v>
                </c:pt>
                <c:pt idx="9">
                  <c:v>30.5</c:v>
                </c:pt>
                <c:pt idx="10">
                  <c:v>30.6</c:v>
                </c:pt>
                <c:pt idx="11">
                  <c:v>26.9</c:v>
                </c:pt>
                <c:pt idx="12">
                  <c:v>23</c:v>
                </c:pt>
                <c:pt idx="13">
                  <c:v>20.9</c:v>
                </c:pt>
                <c:pt idx="14">
                  <c:v>23</c:v>
                </c:pt>
                <c:pt idx="15">
                  <c:v>31</c:v>
                </c:pt>
                <c:pt idx="16">
                  <c:v>27</c:v>
                </c:pt>
                <c:pt idx="17">
                  <c:v>30.6</c:v>
                </c:pt>
                <c:pt idx="18">
                  <c:v>40.6</c:v>
                </c:pt>
                <c:pt idx="19">
                  <c:v>30.5</c:v>
                </c:pt>
                <c:pt idx="20">
                  <c:v>30.7</c:v>
                </c:pt>
              </c:numCache>
            </c:numRef>
          </c:xVal>
          <c:yVal>
            <c:numRef>
              <c:f>Correlations!$G$2:$G$22</c:f>
              <c:numCache>
                <c:formatCode>General</c:formatCode>
                <c:ptCount val="21"/>
                <c:pt idx="0">
                  <c:v>154</c:v>
                </c:pt>
                <c:pt idx="1">
                  <c:v>117</c:v>
                </c:pt>
                <c:pt idx="2">
                  <c:v>108</c:v>
                </c:pt>
                <c:pt idx="3">
                  <c:v>80</c:v>
                </c:pt>
                <c:pt idx="4">
                  <c:v>106</c:v>
                </c:pt>
                <c:pt idx="5">
                  <c:v>90</c:v>
                </c:pt>
                <c:pt idx="6">
                  <c:v>181</c:v>
                </c:pt>
                <c:pt idx="7">
                  <c:v>114</c:v>
                </c:pt>
                <c:pt idx="8">
                  <c:v>140</c:v>
                </c:pt>
                <c:pt idx="9">
                  <c:v>149</c:v>
                </c:pt>
                <c:pt idx="10">
                  <c:v>104</c:v>
                </c:pt>
                <c:pt idx="11">
                  <c:v>71</c:v>
                </c:pt>
                <c:pt idx="12">
                  <c:v>93</c:v>
                </c:pt>
                <c:pt idx="13">
                  <c:v>64</c:v>
                </c:pt>
                <c:pt idx="14">
                  <c:v>72</c:v>
                </c:pt>
                <c:pt idx="15">
                  <c:v>131</c:v>
                </c:pt>
                <c:pt idx="16">
                  <c:v>94</c:v>
                </c:pt>
                <c:pt idx="17">
                  <c:v>133</c:v>
                </c:pt>
                <c:pt idx="18">
                  <c:v>72</c:v>
                </c:pt>
                <c:pt idx="19">
                  <c:v>78</c:v>
                </c:pt>
                <c:pt idx="20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v>KO 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C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76181102362205E-2"/>
                  <c:y val="0.14503098571011958"/>
                </c:manualLayout>
              </c:layout>
              <c:numFmt formatCode="General" sourceLinked="0"/>
              <c:spPr>
                <a:solidFill>
                  <a:srgbClr val="FFCC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Correlations!$D$23:$D$31</c:f>
              <c:numCache>
                <c:formatCode>General</c:formatCode>
                <c:ptCount val="9"/>
                <c:pt idx="0">
                  <c:v>25.7</c:v>
                </c:pt>
                <c:pt idx="1">
                  <c:v>23.6</c:v>
                </c:pt>
                <c:pt idx="2">
                  <c:v>23.8</c:v>
                </c:pt>
                <c:pt idx="3">
                  <c:v>24.2</c:v>
                </c:pt>
                <c:pt idx="4">
                  <c:v>23.1</c:v>
                </c:pt>
                <c:pt idx="5">
                  <c:v>21.3</c:v>
                </c:pt>
                <c:pt idx="6">
                  <c:v>18.2</c:v>
                </c:pt>
                <c:pt idx="7">
                  <c:v>20.100000000000001</c:v>
                </c:pt>
                <c:pt idx="8">
                  <c:v>21.6</c:v>
                </c:pt>
              </c:numCache>
            </c:numRef>
          </c:xVal>
          <c:yVal>
            <c:numRef>
              <c:f>Correlations!$G$23:$G$31</c:f>
              <c:numCache>
                <c:formatCode>General</c:formatCode>
                <c:ptCount val="9"/>
                <c:pt idx="0">
                  <c:v>77</c:v>
                </c:pt>
                <c:pt idx="1">
                  <c:v>47</c:v>
                </c:pt>
                <c:pt idx="2">
                  <c:v>98</c:v>
                </c:pt>
                <c:pt idx="3">
                  <c:v>52</c:v>
                </c:pt>
                <c:pt idx="4">
                  <c:v>89</c:v>
                </c:pt>
                <c:pt idx="5">
                  <c:v>69</c:v>
                </c:pt>
                <c:pt idx="6">
                  <c:v>80</c:v>
                </c:pt>
                <c:pt idx="7">
                  <c:v>70</c:v>
                </c:pt>
                <c:pt idx="8">
                  <c:v>49</c:v>
                </c:pt>
              </c:numCache>
            </c:numRef>
          </c:yVal>
          <c:smooth val="0"/>
        </c:ser>
        <c:ser>
          <c:idx val="2"/>
          <c:order val="2"/>
          <c:tx>
            <c:v>WT-Male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057239720034995"/>
                  <c:y val="5.6639326334208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Correlations!$D$32:$D$38</c:f>
              <c:numCache>
                <c:formatCode>General</c:formatCode>
                <c:ptCount val="7"/>
                <c:pt idx="0">
                  <c:v>48.4</c:v>
                </c:pt>
                <c:pt idx="1">
                  <c:v>26.7</c:v>
                </c:pt>
                <c:pt idx="2">
                  <c:v>35.6</c:v>
                </c:pt>
                <c:pt idx="3">
                  <c:v>37.9</c:v>
                </c:pt>
                <c:pt idx="4">
                  <c:v>46.5</c:v>
                </c:pt>
                <c:pt idx="5">
                  <c:v>42.1</c:v>
                </c:pt>
                <c:pt idx="6">
                  <c:v>25.9</c:v>
                </c:pt>
              </c:numCache>
            </c:numRef>
          </c:xVal>
          <c:yVal>
            <c:numRef>
              <c:f>Correlations!$G$32:$G$38</c:f>
              <c:numCache>
                <c:formatCode>General</c:formatCode>
                <c:ptCount val="7"/>
                <c:pt idx="0">
                  <c:v>130</c:v>
                </c:pt>
                <c:pt idx="1">
                  <c:v>104</c:v>
                </c:pt>
                <c:pt idx="2">
                  <c:v>150</c:v>
                </c:pt>
                <c:pt idx="3">
                  <c:v>85</c:v>
                </c:pt>
                <c:pt idx="4">
                  <c:v>71</c:v>
                </c:pt>
                <c:pt idx="5">
                  <c:v>80</c:v>
                </c:pt>
                <c:pt idx="6">
                  <c:v>135</c:v>
                </c:pt>
              </c:numCache>
            </c:numRef>
          </c:yVal>
          <c:smooth val="0"/>
        </c:ser>
        <c:ser>
          <c:idx val="3"/>
          <c:order val="3"/>
          <c:tx>
            <c:v>KO-Male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Correlations!$D$39</c:f>
              <c:numCache>
                <c:formatCode>General</c:formatCode>
                <c:ptCount val="1"/>
                <c:pt idx="0">
                  <c:v>29.4</c:v>
                </c:pt>
              </c:numCache>
            </c:numRef>
          </c:xVal>
          <c:yVal>
            <c:numRef>
              <c:f>Correlations!$G$39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05696"/>
        <c:axId val="299465784"/>
      </c:scatterChart>
      <c:valAx>
        <c:axId val="4055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 body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5784"/>
        <c:crosses val="autoZero"/>
        <c:crossBetween val="midCat"/>
      </c:valAx>
      <c:valAx>
        <c:axId val="29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O/N</a:t>
                </a:r>
                <a:r>
                  <a:rPr lang="en-US" baseline="0"/>
                  <a:t> Fasting blood glucose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0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6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601531058617672"/>
                  <c:y val="-0.19517898804316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Correlations!$E$2:$E$22</c:f>
              <c:numCache>
                <c:formatCode>General</c:formatCode>
                <c:ptCount val="21"/>
                <c:pt idx="0">
                  <c:v>28.5</c:v>
                </c:pt>
                <c:pt idx="1">
                  <c:v>22.9</c:v>
                </c:pt>
                <c:pt idx="2">
                  <c:v>31</c:v>
                </c:pt>
                <c:pt idx="3">
                  <c:v>20.6</c:v>
                </c:pt>
                <c:pt idx="4">
                  <c:v>24</c:v>
                </c:pt>
                <c:pt idx="5">
                  <c:v>34.9</c:v>
                </c:pt>
                <c:pt idx="6">
                  <c:v>23.5</c:v>
                </c:pt>
                <c:pt idx="7">
                  <c:v>23.3</c:v>
                </c:pt>
                <c:pt idx="8">
                  <c:v>30.1</c:v>
                </c:pt>
                <c:pt idx="9">
                  <c:v>29</c:v>
                </c:pt>
                <c:pt idx="10">
                  <c:v>29.2</c:v>
                </c:pt>
                <c:pt idx="11">
                  <c:v>25.5</c:v>
                </c:pt>
                <c:pt idx="12">
                  <c:v>21.6</c:v>
                </c:pt>
                <c:pt idx="13">
                  <c:v>19.899999999999999</c:v>
                </c:pt>
                <c:pt idx="14">
                  <c:v>22.3</c:v>
                </c:pt>
                <c:pt idx="15">
                  <c:v>29.1</c:v>
                </c:pt>
                <c:pt idx="16">
                  <c:v>25.5</c:v>
                </c:pt>
                <c:pt idx="17">
                  <c:v>28.7</c:v>
                </c:pt>
                <c:pt idx="18">
                  <c:v>39.1</c:v>
                </c:pt>
                <c:pt idx="19">
                  <c:v>28.8</c:v>
                </c:pt>
                <c:pt idx="20">
                  <c:v>29.7</c:v>
                </c:pt>
              </c:numCache>
            </c:numRef>
          </c:xVal>
          <c:yVal>
            <c:numRef>
              <c:f>Correlations!$G$2:$G$22</c:f>
              <c:numCache>
                <c:formatCode>General</c:formatCode>
                <c:ptCount val="21"/>
                <c:pt idx="0">
                  <c:v>154</c:v>
                </c:pt>
                <c:pt idx="1">
                  <c:v>117</c:v>
                </c:pt>
                <c:pt idx="2">
                  <c:v>108</c:v>
                </c:pt>
                <c:pt idx="3">
                  <c:v>80</c:v>
                </c:pt>
                <c:pt idx="4">
                  <c:v>106</c:v>
                </c:pt>
                <c:pt idx="5">
                  <c:v>90</c:v>
                </c:pt>
                <c:pt idx="6">
                  <c:v>181</c:v>
                </c:pt>
                <c:pt idx="7">
                  <c:v>114</c:v>
                </c:pt>
                <c:pt idx="8">
                  <c:v>140</c:v>
                </c:pt>
                <c:pt idx="9">
                  <c:v>149</c:v>
                </c:pt>
                <c:pt idx="10">
                  <c:v>104</c:v>
                </c:pt>
                <c:pt idx="11">
                  <c:v>71</c:v>
                </c:pt>
                <c:pt idx="12">
                  <c:v>93</c:v>
                </c:pt>
                <c:pt idx="13">
                  <c:v>64</c:v>
                </c:pt>
                <c:pt idx="14">
                  <c:v>72</c:v>
                </c:pt>
                <c:pt idx="15">
                  <c:v>131</c:v>
                </c:pt>
                <c:pt idx="16">
                  <c:v>94</c:v>
                </c:pt>
                <c:pt idx="17">
                  <c:v>133</c:v>
                </c:pt>
                <c:pt idx="18">
                  <c:v>72</c:v>
                </c:pt>
                <c:pt idx="19">
                  <c:v>78</c:v>
                </c:pt>
                <c:pt idx="20">
                  <c:v>81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C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76181102362205E-2"/>
                  <c:y val="0.14503098571011958"/>
                </c:manualLayout>
              </c:layout>
              <c:numFmt formatCode="General" sourceLinked="0"/>
              <c:spPr>
                <a:solidFill>
                  <a:srgbClr val="FFCC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Correlations!$E$23:$E$31</c:f>
              <c:numCache>
                <c:formatCode>General</c:formatCode>
                <c:ptCount val="9"/>
                <c:pt idx="0">
                  <c:v>24.2</c:v>
                </c:pt>
                <c:pt idx="1">
                  <c:v>22.8</c:v>
                </c:pt>
                <c:pt idx="2">
                  <c:v>22.5</c:v>
                </c:pt>
                <c:pt idx="3">
                  <c:v>22.7</c:v>
                </c:pt>
                <c:pt idx="4">
                  <c:v>21.7</c:v>
                </c:pt>
                <c:pt idx="5">
                  <c:v>20</c:v>
                </c:pt>
                <c:pt idx="6">
                  <c:v>16.7</c:v>
                </c:pt>
                <c:pt idx="7">
                  <c:v>18.399999999999999</c:v>
                </c:pt>
                <c:pt idx="8">
                  <c:v>20.100000000000001</c:v>
                </c:pt>
              </c:numCache>
            </c:numRef>
          </c:xVal>
          <c:yVal>
            <c:numRef>
              <c:f>Correlations!$G$23:$G$31</c:f>
              <c:numCache>
                <c:formatCode>General</c:formatCode>
                <c:ptCount val="9"/>
                <c:pt idx="0">
                  <c:v>77</c:v>
                </c:pt>
                <c:pt idx="1">
                  <c:v>47</c:v>
                </c:pt>
                <c:pt idx="2">
                  <c:v>98</c:v>
                </c:pt>
                <c:pt idx="3">
                  <c:v>52</c:v>
                </c:pt>
                <c:pt idx="4">
                  <c:v>89</c:v>
                </c:pt>
                <c:pt idx="5">
                  <c:v>69</c:v>
                </c:pt>
                <c:pt idx="6">
                  <c:v>80</c:v>
                </c:pt>
                <c:pt idx="7">
                  <c:v>70</c:v>
                </c:pt>
                <c:pt idx="8">
                  <c:v>49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289151356080592E-2"/>
                  <c:y val="-6.3338436862058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Correlations!$E$32:$E$38</c:f>
              <c:numCache>
                <c:formatCode>General</c:formatCode>
                <c:ptCount val="7"/>
                <c:pt idx="0">
                  <c:v>45.6</c:v>
                </c:pt>
                <c:pt idx="1">
                  <c:v>24.4</c:v>
                </c:pt>
                <c:pt idx="2">
                  <c:v>33.700000000000003</c:v>
                </c:pt>
                <c:pt idx="3">
                  <c:v>37.1</c:v>
                </c:pt>
                <c:pt idx="4">
                  <c:v>44.9</c:v>
                </c:pt>
                <c:pt idx="5">
                  <c:v>40.9</c:v>
                </c:pt>
                <c:pt idx="6">
                  <c:v>24.6</c:v>
                </c:pt>
              </c:numCache>
            </c:numRef>
          </c:xVal>
          <c:yVal>
            <c:numRef>
              <c:f>Correlations!$G$32:$G$38</c:f>
              <c:numCache>
                <c:formatCode>General</c:formatCode>
                <c:ptCount val="7"/>
                <c:pt idx="0">
                  <c:v>130</c:v>
                </c:pt>
                <c:pt idx="1">
                  <c:v>104</c:v>
                </c:pt>
                <c:pt idx="2">
                  <c:v>150</c:v>
                </c:pt>
                <c:pt idx="3">
                  <c:v>85</c:v>
                </c:pt>
                <c:pt idx="4">
                  <c:v>71</c:v>
                </c:pt>
                <c:pt idx="5">
                  <c:v>80</c:v>
                </c:pt>
                <c:pt idx="6">
                  <c:v>135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Correlations!$E$39</c:f>
              <c:numCache>
                <c:formatCode>General</c:formatCode>
                <c:ptCount val="1"/>
                <c:pt idx="0">
                  <c:v>26.7</c:v>
                </c:pt>
              </c:numCache>
            </c:numRef>
          </c:xVal>
          <c:yVal>
            <c:numRef>
              <c:f>Correlations!$G$39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71272"/>
        <c:axId val="299471664"/>
      </c:scatterChart>
      <c:valAx>
        <c:axId val="2994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body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1664"/>
        <c:crosses val="autoZero"/>
        <c:crossBetween val="midCat"/>
      </c:valAx>
      <c:valAx>
        <c:axId val="299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O/N</a:t>
                </a:r>
                <a:r>
                  <a:rPr lang="en-US" baseline="0"/>
                  <a:t> Fasting blood glucose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6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780074365704287"/>
                  <c:y val="-0.16710812190142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Correlations!$H$2:$H$22</c:f>
              <c:numCache>
                <c:formatCode>General</c:formatCode>
                <c:ptCount val="21"/>
                <c:pt idx="0">
                  <c:v>11.04</c:v>
                </c:pt>
                <c:pt idx="1">
                  <c:v>5.15</c:v>
                </c:pt>
                <c:pt idx="2">
                  <c:v>11.52</c:v>
                </c:pt>
                <c:pt idx="3">
                  <c:v>3.6</c:v>
                </c:pt>
                <c:pt idx="4">
                  <c:v>5.72</c:v>
                </c:pt>
                <c:pt idx="5">
                  <c:v>15.78</c:v>
                </c:pt>
                <c:pt idx="6">
                  <c:v>3.42</c:v>
                </c:pt>
                <c:pt idx="7">
                  <c:v>4.71</c:v>
                </c:pt>
                <c:pt idx="8">
                  <c:v>13.05</c:v>
                </c:pt>
                <c:pt idx="9">
                  <c:v>2.95</c:v>
                </c:pt>
                <c:pt idx="10">
                  <c:v>9.27</c:v>
                </c:pt>
                <c:pt idx="11">
                  <c:v>5.41</c:v>
                </c:pt>
                <c:pt idx="12">
                  <c:v>4.3499999999999996</c:v>
                </c:pt>
                <c:pt idx="13">
                  <c:v>3.93</c:v>
                </c:pt>
                <c:pt idx="14">
                  <c:v>5.58</c:v>
                </c:pt>
                <c:pt idx="15">
                  <c:v>8.4600000000000009</c:v>
                </c:pt>
                <c:pt idx="16">
                  <c:v>4.53</c:v>
                </c:pt>
                <c:pt idx="17">
                  <c:v>8.94</c:v>
                </c:pt>
                <c:pt idx="18">
                  <c:v>17.739999999999998</c:v>
                </c:pt>
                <c:pt idx="19">
                  <c:v>7.32</c:v>
                </c:pt>
                <c:pt idx="20">
                  <c:v>10.73</c:v>
                </c:pt>
              </c:numCache>
            </c:numRef>
          </c:xVal>
          <c:yVal>
            <c:numRef>
              <c:f>Correlations!$G$2:$G$22</c:f>
              <c:numCache>
                <c:formatCode>General</c:formatCode>
                <c:ptCount val="21"/>
                <c:pt idx="0">
                  <c:v>154</c:v>
                </c:pt>
                <c:pt idx="1">
                  <c:v>117</c:v>
                </c:pt>
                <c:pt idx="2">
                  <c:v>108</c:v>
                </c:pt>
                <c:pt idx="3">
                  <c:v>80</c:v>
                </c:pt>
                <c:pt idx="4">
                  <c:v>106</c:v>
                </c:pt>
                <c:pt idx="5">
                  <c:v>90</c:v>
                </c:pt>
                <c:pt idx="6">
                  <c:v>181</c:v>
                </c:pt>
                <c:pt idx="7">
                  <c:v>114</c:v>
                </c:pt>
                <c:pt idx="8">
                  <c:v>140</c:v>
                </c:pt>
                <c:pt idx="9">
                  <c:v>149</c:v>
                </c:pt>
                <c:pt idx="10">
                  <c:v>104</c:v>
                </c:pt>
                <c:pt idx="11">
                  <c:v>71</c:v>
                </c:pt>
                <c:pt idx="12">
                  <c:v>93</c:v>
                </c:pt>
                <c:pt idx="13">
                  <c:v>64</c:v>
                </c:pt>
                <c:pt idx="14">
                  <c:v>72</c:v>
                </c:pt>
                <c:pt idx="15">
                  <c:v>131</c:v>
                </c:pt>
                <c:pt idx="16">
                  <c:v>94</c:v>
                </c:pt>
                <c:pt idx="17">
                  <c:v>133</c:v>
                </c:pt>
                <c:pt idx="18">
                  <c:v>72</c:v>
                </c:pt>
                <c:pt idx="19">
                  <c:v>78</c:v>
                </c:pt>
                <c:pt idx="20">
                  <c:v>81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C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856080489938761E-2"/>
                  <c:y val="0.12998323126275882"/>
                </c:manualLayout>
              </c:layout>
              <c:numFmt formatCode="General" sourceLinked="0"/>
              <c:spPr>
                <a:solidFill>
                  <a:srgbClr val="FFCC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Correlations!$H$23:$H$31</c:f>
              <c:numCache>
                <c:formatCode>General</c:formatCode>
                <c:ptCount val="9"/>
                <c:pt idx="0">
                  <c:v>2.23</c:v>
                </c:pt>
                <c:pt idx="1">
                  <c:v>2.1</c:v>
                </c:pt>
                <c:pt idx="2">
                  <c:v>2.1800000000000002</c:v>
                </c:pt>
                <c:pt idx="3">
                  <c:v>3.22</c:v>
                </c:pt>
                <c:pt idx="4">
                  <c:v>2.76</c:v>
                </c:pt>
                <c:pt idx="5">
                  <c:v>2.64</c:v>
                </c:pt>
                <c:pt idx="6">
                  <c:v>1.78</c:v>
                </c:pt>
                <c:pt idx="7">
                  <c:v>2.5299999999999998</c:v>
                </c:pt>
                <c:pt idx="8">
                  <c:v>2.52</c:v>
                </c:pt>
              </c:numCache>
            </c:numRef>
          </c:xVal>
          <c:yVal>
            <c:numRef>
              <c:f>Correlations!$G$23:$G$31</c:f>
              <c:numCache>
                <c:formatCode>General</c:formatCode>
                <c:ptCount val="9"/>
                <c:pt idx="0">
                  <c:v>77</c:v>
                </c:pt>
                <c:pt idx="1">
                  <c:v>47</c:v>
                </c:pt>
                <c:pt idx="2">
                  <c:v>98</c:v>
                </c:pt>
                <c:pt idx="3">
                  <c:v>52</c:v>
                </c:pt>
                <c:pt idx="4">
                  <c:v>89</c:v>
                </c:pt>
                <c:pt idx="5">
                  <c:v>69</c:v>
                </c:pt>
                <c:pt idx="6">
                  <c:v>80</c:v>
                </c:pt>
                <c:pt idx="7">
                  <c:v>70</c:v>
                </c:pt>
                <c:pt idx="8">
                  <c:v>49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306430446194225E-2"/>
                  <c:y val="-0.11552128900554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Correlations!$H$32:$H$38</c:f>
              <c:numCache>
                <c:formatCode>General</c:formatCode>
                <c:ptCount val="7"/>
                <c:pt idx="0">
                  <c:v>18.45</c:v>
                </c:pt>
                <c:pt idx="1">
                  <c:v>4.26</c:v>
                </c:pt>
                <c:pt idx="2">
                  <c:v>10.5</c:v>
                </c:pt>
                <c:pt idx="3">
                  <c:v>14.03</c:v>
                </c:pt>
                <c:pt idx="4">
                  <c:v>17.34</c:v>
                </c:pt>
                <c:pt idx="5">
                  <c:v>16.07</c:v>
                </c:pt>
                <c:pt idx="6">
                  <c:v>3.41</c:v>
                </c:pt>
              </c:numCache>
            </c:numRef>
          </c:xVal>
          <c:yVal>
            <c:numRef>
              <c:f>Correlations!$G$32:$G$38</c:f>
              <c:numCache>
                <c:formatCode>General</c:formatCode>
                <c:ptCount val="7"/>
                <c:pt idx="0">
                  <c:v>130</c:v>
                </c:pt>
                <c:pt idx="1">
                  <c:v>104</c:v>
                </c:pt>
                <c:pt idx="2">
                  <c:v>150</c:v>
                </c:pt>
                <c:pt idx="3">
                  <c:v>85</c:v>
                </c:pt>
                <c:pt idx="4">
                  <c:v>71</c:v>
                </c:pt>
                <c:pt idx="5">
                  <c:v>80</c:v>
                </c:pt>
                <c:pt idx="6">
                  <c:v>135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Correlations!$H$39</c:f>
              <c:numCache>
                <c:formatCode>General</c:formatCode>
                <c:ptCount val="1"/>
                <c:pt idx="0">
                  <c:v>3.65</c:v>
                </c:pt>
              </c:numCache>
            </c:numRef>
          </c:xVal>
          <c:yVal>
            <c:numRef>
              <c:f>Correlations!$G$39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72448"/>
        <c:axId val="299465392"/>
      </c:scatterChart>
      <c:valAx>
        <c:axId val="2994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fat mass </a:t>
                </a:r>
                <a:r>
                  <a:rPr lang="en-US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65392"/>
        <c:crosses val="autoZero"/>
        <c:crossBetween val="midCat"/>
      </c:valAx>
      <c:valAx>
        <c:axId val="299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O/N</a:t>
                </a:r>
                <a:r>
                  <a:rPr lang="en-US" baseline="0"/>
                  <a:t> Fasting blood glucose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6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4568678915135609E-2"/>
                  <c:y val="-4.6463619130941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Correlations!$I$2:$I$22</c:f>
              <c:numCache>
                <c:formatCode>General</c:formatCode>
                <c:ptCount val="21"/>
                <c:pt idx="0">
                  <c:v>17.78</c:v>
                </c:pt>
                <c:pt idx="1">
                  <c:v>18.190000000000001</c:v>
                </c:pt>
                <c:pt idx="2">
                  <c:v>20.48</c:v>
                </c:pt>
                <c:pt idx="3">
                  <c:v>17.2</c:v>
                </c:pt>
                <c:pt idx="4">
                  <c:v>18.8</c:v>
                </c:pt>
                <c:pt idx="5">
                  <c:v>19.52</c:v>
                </c:pt>
                <c:pt idx="6">
                  <c:v>20.76</c:v>
                </c:pt>
                <c:pt idx="7">
                  <c:v>19.07</c:v>
                </c:pt>
                <c:pt idx="8">
                  <c:v>17.73</c:v>
                </c:pt>
                <c:pt idx="9">
                  <c:v>19.989999999999998</c:v>
                </c:pt>
                <c:pt idx="10">
                  <c:v>20.239999999999998</c:v>
                </c:pt>
                <c:pt idx="11">
                  <c:v>20.36</c:v>
                </c:pt>
                <c:pt idx="12">
                  <c:v>18.07</c:v>
                </c:pt>
                <c:pt idx="13">
                  <c:v>16.25</c:v>
                </c:pt>
                <c:pt idx="14">
                  <c:v>16.73</c:v>
                </c:pt>
                <c:pt idx="15">
                  <c:v>21.36</c:v>
                </c:pt>
                <c:pt idx="16">
                  <c:v>21.38</c:v>
                </c:pt>
                <c:pt idx="17">
                  <c:v>20.52</c:v>
                </c:pt>
                <c:pt idx="18">
                  <c:v>21.78</c:v>
                </c:pt>
                <c:pt idx="19">
                  <c:v>21.87</c:v>
                </c:pt>
                <c:pt idx="20">
                  <c:v>19.22</c:v>
                </c:pt>
              </c:numCache>
            </c:numRef>
          </c:xVal>
          <c:yVal>
            <c:numRef>
              <c:f>Correlations!$G$2:$G$22</c:f>
              <c:numCache>
                <c:formatCode>General</c:formatCode>
                <c:ptCount val="21"/>
                <c:pt idx="0">
                  <c:v>154</c:v>
                </c:pt>
                <c:pt idx="1">
                  <c:v>117</c:v>
                </c:pt>
                <c:pt idx="2">
                  <c:v>108</c:v>
                </c:pt>
                <c:pt idx="3">
                  <c:v>80</c:v>
                </c:pt>
                <c:pt idx="4">
                  <c:v>106</c:v>
                </c:pt>
                <c:pt idx="5">
                  <c:v>90</c:v>
                </c:pt>
                <c:pt idx="6">
                  <c:v>181</c:v>
                </c:pt>
                <c:pt idx="7">
                  <c:v>114</c:v>
                </c:pt>
                <c:pt idx="8">
                  <c:v>140</c:v>
                </c:pt>
                <c:pt idx="9">
                  <c:v>149</c:v>
                </c:pt>
                <c:pt idx="10">
                  <c:v>104</c:v>
                </c:pt>
                <c:pt idx="11">
                  <c:v>71</c:v>
                </c:pt>
                <c:pt idx="12">
                  <c:v>93</c:v>
                </c:pt>
                <c:pt idx="13">
                  <c:v>64</c:v>
                </c:pt>
                <c:pt idx="14">
                  <c:v>72</c:v>
                </c:pt>
                <c:pt idx="15">
                  <c:v>131</c:v>
                </c:pt>
                <c:pt idx="16">
                  <c:v>94</c:v>
                </c:pt>
                <c:pt idx="17">
                  <c:v>133</c:v>
                </c:pt>
                <c:pt idx="18">
                  <c:v>72</c:v>
                </c:pt>
                <c:pt idx="19">
                  <c:v>78</c:v>
                </c:pt>
                <c:pt idx="20">
                  <c:v>81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C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856080489938761E-2"/>
                  <c:y val="0.12998323126275882"/>
                </c:manualLayout>
              </c:layout>
              <c:numFmt formatCode="General" sourceLinked="0"/>
              <c:spPr>
                <a:solidFill>
                  <a:srgbClr val="FFCC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Correlations!$I$23:$I$31</c:f>
              <c:numCache>
                <c:formatCode>General</c:formatCode>
                <c:ptCount val="9"/>
                <c:pt idx="0">
                  <c:v>22.4</c:v>
                </c:pt>
                <c:pt idx="1">
                  <c:v>20.239999999999998</c:v>
                </c:pt>
                <c:pt idx="2">
                  <c:v>20.28</c:v>
                </c:pt>
                <c:pt idx="3">
                  <c:v>20.010000000000002</c:v>
                </c:pt>
                <c:pt idx="4">
                  <c:v>19.420000000000002</c:v>
                </c:pt>
                <c:pt idx="5">
                  <c:v>17.82</c:v>
                </c:pt>
                <c:pt idx="6">
                  <c:v>15.54</c:v>
                </c:pt>
                <c:pt idx="7">
                  <c:v>16.600000000000001</c:v>
                </c:pt>
                <c:pt idx="8">
                  <c:v>17.95</c:v>
                </c:pt>
              </c:numCache>
            </c:numRef>
          </c:xVal>
          <c:yVal>
            <c:numRef>
              <c:f>Correlations!$G$23:$G$31</c:f>
              <c:numCache>
                <c:formatCode>General</c:formatCode>
                <c:ptCount val="9"/>
                <c:pt idx="0">
                  <c:v>77</c:v>
                </c:pt>
                <c:pt idx="1">
                  <c:v>47</c:v>
                </c:pt>
                <c:pt idx="2">
                  <c:v>98</c:v>
                </c:pt>
                <c:pt idx="3">
                  <c:v>52</c:v>
                </c:pt>
                <c:pt idx="4">
                  <c:v>89</c:v>
                </c:pt>
                <c:pt idx="5">
                  <c:v>69</c:v>
                </c:pt>
                <c:pt idx="6">
                  <c:v>80</c:v>
                </c:pt>
                <c:pt idx="7">
                  <c:v>70</c:v>
                </c:pt>
                <c:pt idx="8">
                  <c:v>49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306430446194225E-2"/>
                  <c:y val="-0.11552128900554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Correlations!$I$32:$I$38</c:f>
              <c:numCache>
                <c:formatCode>General</c:formatCode>
                <c:ptCount val="7"/>
                <c:pt idx="0">
                  <c:v>28.51</c:v>
                </c:pt>
                <c:pt idx="1">
                  <c:v>21.29</c:v>
                </c:pt>
                <c:pt idx="2">
                  <c:v>24.21</c:v>
                </c:pt>
                <c:pt idx="3">
                  <c:v>23.15</c:v>
                </c:pt>
                <c:pt idx="4">
                  <c:v>28.42</c:v>
                </c:pt>
                <c:pt idx="5">
                  <c:v>25.37</c:v>
                </c:pt>
                <c:pt idx="6">
                  <c:v>21.55</c:v>
                </c:pt>
              </c:numCache>
            </c:numRef>
          </c:xVal>
          <c:yVal>
            <c:numRef>
              <c:f>Correlations!$G$32:$G$38</c:f>
              <c:numCache>
                <c:formatCode>General</c:formatCode>
                <c:ptCount val="7"/>
                <c:pt idx="0">
                  <c:v>130</c:v>
                </c:pt>
                <c:pt idx="1">
                  <c:v>104</c:v>
                </c:pt>
                <c:pt idx="2">
                  <c:v>150</c:v>
                </c:pt>
                <c:pt idx="3">
                  <c:v>85</c:v>
                </c:pt>
                <c:pt idx="4">
                  <c:v>71</c:v>
                </c:pt>
                <c:pt idx="5">
                  <c:v>80</c:v>
                </c:pt>
                <c:pt idx="6">
                  <c:v>135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Correlations!$I$39</c:f>
              <c:numCache>
                <c:formatCode>General</c:formatCode>
                <c:ptCount val="1"/>
                <c:pt idx="0">
                  <c:v>23.83</c:v>
                </c:pt>
              </c:numCache>
            </c:numRef>
          </c:xVal>
          <c:yVal>
            <c:numRef>
              <c:f>Correlations!$G$39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80104"/>
        <c:axId val="404077360"/>
      </c:scatterChart>
      <c:valAx>
        <c:axId val="40408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lean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7360"/>
        <c:crosses val="autoZero"/>
        <c:crossBetween val="midCat"/>
      </c:valAx>
      <c:valAx>
        <c:axId val="4040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O/N</a:t>
                </a:r>
                <a:r>
                  <a:rPr lang="en-US" baseline="0"/>
                  <a:t> Fasting blood glucose (mg/dL)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('Data as of 2016-05-04'!$H$74:$I$74,'Data as of 2016-05-04'!$L$74:$M$74)</c:f>
                <c:numCache>
                  <c:formatCode>General</c:formatCode>
                  <c:ptCount val="4"/>
                  <c:pt idx="0">
                    <c:v>7.0093856998508324</c:v>
                  </c:pt>
                  <c:pt idx="1">
                    <c:v>10.203539690824076</c:v>
                  </c:pt>
                  <c:pt idx="2">
                    <c:v>6.6669814959113314</c:v>
                  </c:pt>
                  <c:pt idx="3">
                    <c:v>5.3640780506377155</c:v>
                  </c:pt>
                </c:numCache>
              </c:numRef>
            </c:plus>
            <c:minus>
              <c:numRef>
                <c:f>('Data as of 2016-05-04'!$H$74:$I$74,'Data as of 2016-05-04'!$L$74:$M$74)</c:f>
                <c:numCache>
                  <c:formatCode>General</c:formatCode>
                  <c:ptCount val="4"/>
                  <c:pt idx="0">
                    <c:v>7.0093856998508324</c:v>
                  </c:pt>
                  <c:pt idx="1">
                    <c:v>10.203539690824076</c:v>
                  </c:pt>
                  <c:pt idx="2">
                    <c:v>6.6669814959113314</c:v>
                  </c:pt>
                  <c:pt idx="3">
                    <c:v>5.3640780506377155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multiLvlStrRef>
              <c:f>('Data as of 2016-05-04'!$H$69:$I$70,'Data as of 2016-05-04'!$L$69:$M$70)</c:f>
              <c:multiLvlStrCache>
                <c:ptCount val="4"/>
                <c:lvl>
                  <c:pt idx="0">
                    <c:v>WT</c:v>
                  </c:pt>
                  <c:pt idx="1">
                    <c:v>fl/fl;Tg/+</c:v>
                  </c:pt>
                  <c:pt idx="2">
                    <c:v>WT</c:v>
                  </c:pt>
                  <c:pt idx="3">
                    <c:v>fl/fl;Tg/+</c:v>
                  </c:pt>
                </c:lvl>
                <c:lvl>
                  <c:pt idx="0">
                    <c:v>Fed Glucose</c:v>
                  </c:pt>
                  <c:pt idx="2">
                    <c:v>Fasted Glucose</c:v>
                  </c:pt>
                </c:lvl>
              </c:multiLvlStrCache>
            </c:multiLvlStrRef>
          </c:cat>
          <c:val>
            <c:numRef>
              <c:f>('Data as of 2016-05-04'!$H$71:$I$71,'Data as of 2016-05-04'!$L$71:$M$71)</c:f>
              <c:numCache>
                <c:formatCode>General</c:formatCode>
                <c:ptCount val="4"/>
                <c:pt idx="0">
                  <c:v>133.11764705882354</c:v>
                </c:pt>
                <c:pt idx="1">
                  <c:v>147.30000000000001</c:v>
                </c:pt>
                <c:pt idx="2">
                  <c:v>105.81818181818181</c:v>
                </c:pt>
                <c:pt idx="3">
                  <c:v>70.2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403646008"/>
        <c:axId val="403639736"/>
      </c:barChart>
      <c:catAx>
        <c:axId val="40364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9736"/>
        <c:crosses val="autoZero"/>
        <c:auto val="1"/>
        <c:lblAlgn val="ctr"/>
        <c:lblOffset val="100"/>
        <c:noMultiLvlLbl val="0"/>
      </c:catAx>
      <c:valAx>
        <c:axId val="403639736"/>
        <c:scaling>
          <c:orientation val="minMax"/>
          <c:max val="1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glucose, mg/dL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600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66"/>
            </a:solidFill>
            <a:ln>
              <a:solidFill>
                <a:srgbClr val="FF006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60033"/>
              </a:solidFill>
              <a:ln>
                <a:solidFill>
                  <a:srgbClr val="660033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'Data as of 2016-05-04'!$D$74:$G$74</c:f>
                <c:numCache>
                  <c:formatCode>General</c:formatCode>
                  <c:ptCount val="4"/>
                  <c:pt idx="0">
                    <c:v>0.80322343520926531</c:v>
                  </c:pt>
                  <c:pt idx="1">
                    <c:v>0.1331085605394666</c:v>
                  </c:pt>
                  <c:pt idx="2">
                    <c:v>0.28704042077641961</c:v>
                  </c:pt>
                  <c:pt idx="3">
                    <c:v>0.64843923728013331</c:v>
                  </c:pt>
                </c:numCache>
              </c:numRef>
            </c:plus>
            <c:minus>
              <c:numRef>
                <c:f>'Data as of 2016-05-04'!$D$74:$G$74</c:f>
                <c:numCache>
                  <c:formatCode>General</c:formatCode>
                  <c:ptCount val="4"/>
                  <c:pt idx="0">
                    <c:v>0.80322343520926531</c:v>
                  </c:pt>
                  <c:pt idx="1">
                    <c:v>0.1331085605394666</c:v>
                  </c:pt>
                  <c:pt idx="2">
                    <c:v>0.28704042077641961</c:v>
                  </c:pt>
                  <c:pt idx="3">
                    <c:v>0.64843923728013331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multiLvlStrRef>
              <c:f>'Data as of 2016-05-04'!$D$69:$G$70</c:f>
              <c:multiLvlStrCache>
                <c:ptCount val="4"/>
                <c:lvl>
                  <c:pt idx="0">
                    <c:v>WT</c:v>
                  </c:pt>
                  <c:pt idx="1">
                    <c:v>fl/fl;Tg/+</c:v>
                  </c:pt>
                  <c:pt idx="2">
                    <c:v>WT</c:v>
                  </c:pt>
                  <c:pt idx="3">
                    <c:v>fl/fl;Tg/+</c:v>
                  </c:pt>
                </c:lvl>
                <c:lvl>
                  <c:pt idx="0">
                    <c:v>Fed Fat</c:v>
                  </c:pt>
                  <c:pt idx="2">
                    <c:v>Fed Lean</c:v>
                  </c:pt>
                </c:lvl>
              </c:multiLvlStrCache>
            </c:multiLvlStrRef>
          </c:cat>
          <c:val>
            <c:numRef>
              <c:f>'Data as of 2016-05-04'!$D$71:$G$71</c:f>
              <c:numCache>
                <c:formatCode>General</c:formatCode>
                <c:ptCount val="4"/>
                <c:pt idx="0">
                  <c:v>7.9248275862068969</c:v>
                </c:pt>
                <c:pt idx="1">
                  <c:v>2.3970000000000002</c:v>
                </c:pt>
                <c:pt idx="2">
                  <c:v>19.57103448275862</c:v>
                </c:pt>
                <c:pt idx="3">
                  <c:v>19.056999999999999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403642480"/>
        <c:axId val="403643264"/>
      </c:barChart>
      <c:catAx>
        <c:axId val="4036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3264"/>
        <c:crosses val="autoZero"/>
        <c:auto val="1"/>
        <c:lblAlgn val="ctr"/>
        <c:lblOffset val="100"/>
        <c:noMultiLvlLbl val="0"/>
      </c:catAx>
      <c:valAx>
        <c:axId val="403643264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composition, 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24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0033"/>
            </a:solidFill>
            <a:ln>
              <a:solidFill>
                <a:srgbClr val="660033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66"/>
              </a:solidFill>
              <a:ln>
                <a:solidFill>
                  <a:srgbClr val="FF0066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'Data as of 2016-05-04'!$N$74:$W$74</c:f>
                <c:numCache>
                  <c:formatCode>General</c:formatCode>
                  <c:ptCount val="10"/>
                  <c:pt idx="0">
                    <c:v>9.0481298899883128E-2</c:v>
                  </c:pt>
                  <c:pt idx="1">
                    <c:v>9.8764596670849435E-3</c:v>
                  </c:pt>
                  <c:pt idx="2">
                    <c:v>5.4161376050164946E-2</c:v>
                  </c:pt>
                  <c:pt idx="3">
                    <c:v>4.870077571821182E-3</c:v>
                  </c:pt>
                  <c:pt idx="4">
                    <c:v>3.0373124019949086E-3</c:v>
                  </c:pt>
                  <c:pt idx="5">
                    <c:v>8.4113316424927823E-3</c:v>
                  </c:pt>
                  <c:pt idx="6">
                    <c:v>2.1318031825499893E-3</c:v>
                  </c:pt>
                  <c:pt idx="7">
                    <c:v>5.9358056646835779E-3</c:v>
                  </c:pt>
                  <c:pt idx="8">
                    <c:v>2.9056757551145702E-3</c:v>
                  </c:pt>
                  <c:pt idx="9">
                    <c:v>4.1488217872333259E-3</c:v>
                  </c:pt>
                </c:numCache>
              </c:numRef>
            </c:plus>
            <c:minus>
              <c:numRef>
                <c:f>'Data as of 2016-05-04'!$N$74:$W$74</c:f>
                <c:numCache>
                  <c:formatCode>General</c:formatCode>
                  <c:ptCount val="10"/>
                  <c:pt idx="0">
                    <c:v>9.0481298899883128E-2</c:v>
                  </c:pt>
                  <c:pt idx="1">
                    <c:v>9.8764596670849435E-3</c:v>
                  </c:pt>
                  <c:pt idx="2">
                    <c:v>5.4161376050164946E-2</c:v>
                  </c:pt>
                  <c:pt idx="3">
                    <c:v>4.870077571821182E-3</c:v>
                  </c:pt>
                  <c:pt idx="4">
                    <c:v>3.0373124019949086E-3</c:v>
                  </c:pt>
                  <c:pt idx="5">
                    <c:v>8.4113316424927823E-3</c:v>
                  </c:pt>
                  <c:pt idx="6">
                    <c:v>2.1318031825499893E-3</c:v>
                  </c:pt>
                  <c:pt idx="7">
                    <c:v>5.9358056646835779E-3</c:v>
                  </c:pt>
                  <c:pt idx="8">
                    <c:v>2.9056757551145702E-3</c:v>
                  </c:pt>
                  <c:pt idx="9">
                    <c:v>4.1488217872333259E-3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multiLvlStrRef>
              <c:f>'Data as of 2016-05-04'!$N$69:$W$70</c:f>
              <c:multiLvlStrCache>
                <c:ptCount val="10"/>
                <c:lvl>
                  <c:pt idx="0">
                    <c:v>WT</c:v>
                  </c:pt>
                  <c:pt idx="1">
                    <c:v>fl/fl;Tg/+</c:v>
                  </c:pt>
                  <c:pt idx="2">
                    <c:v>WT</c:v>
                  </c:pt>
                  <c:pt idx="3">
                    <c:v>fl/fl;Tg/+</c:v>
                  </c:pt>
                  <c:pt idx="4">
                    <c:v>WT</c:v>
                  </c:pt>
                  <c:pt idx="5">
                    <c:v>fl/fl;Tg/+</c:v>
                  </c:pt>
                  <c:pt idx="6">
                    <c:v>WT</c:v>
                  </c:pt>
                  <c:pt idx="7">
                    <c:v>fl/fl;Tg/+</c:v>
                  </c:pt>
                  <c:pt idx="8">
                    <c:v>WT</c:v>
                  </c:pt>
                  <c:pt idx="9">
                    <c:v>fl/fl;Tg/+</c:v>
                  </c:pt>
                </c:lvl>
                <c:lvl>
                  <c:pt idx="0">
                    <c:v>pWAT</c:v>
                  </c:pt>
                  <c:pt idx="2">
                    <c:v>iWAT</c:v>
                  </c:pt>
                  <c:pt idx="4">
                    <c:v>Quads</c:v>
                  </c:pt>
                  <c:pt idx="6">
                    <c:v>Triceps Surae</c:v>
                  </c:pt>
                  <c:pt idx="8">
                    <c:v>Heart</c:v>
                  </c:pt>
                </c:lvl>
              </c:multiLvlStrCache>
            </c:multiLvlStrRef>
          </c:cat>
          <c:val>
            <c:numRef>
              <c:f>'Data as of 2016-05-04'!$N$71:$W$71</c:f>
              <c:numCache>
                <c:formatCode>General</c:formatCode>
                <c:ptCount val="10"/>
                <c:pt idx="0">
                  <c:v>0.63130909090909093</c:v>
                </c:pt>
                <c:pt idx="1">
                  <c:v>0.10643</c:v>
                </c:pt>
                <c:pt idx="2">
                  <c:v>0.40166363636363639</c:v>
                </c:pt>
                <c:pt idx="3">
                  <c:v>6.5789999999999987E-2</c:v>
                </c:pt>
                <c:pt idx="4">
                  <c:v>0.18025909090909092</c:v>
                </c:pt>
                <c:pt idx="5">
                  <c:v>0.16014999999999999</c:v>
                </c:pt>
                <c:pt idx="6">
                  <c:v>0.1324909090909091</c:v>
                </c:pt>
                <c:pt idx="7">
                  <c:v>0.13126999999999997</c:v>
                </c:pt>
                <c:pt idx="8">
                  <c:v>0.10382727272727274</c:v>
                </c:pt>
                <c:pt idx="9">
                  <c:v>0.11785000000000001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404082848"/>
        <c:axId val="404080496"/>
      </c:barChart>
      <c:catAx>
        <c:axId val="4040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0496"/>
        <c:crosses val="autoZero"/>
        <c:auto val="1"/>
        <c:lblAlgn val="ctr"/>
        <c:lblOffset val="100"/>
        <c:noMultiLvlLbl val="0"/>
      </c:catAx>
      <c:valAx>
        <c:axId val="404080496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28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2016-05-04'!$V$35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2016-05-04'!$W$38:$Z$38</c:f>
                <c:numCache>
                  <c:formatCode>General</c:formatCode>
                  <c:ptCount val="4"/>
                  <c:pt idx="0">
                    <c:v>0.96539803979165573</c:v>
                  </c:pt>
                  <c:pt idx="1">
                    <c:v>1.727016308674713</c:v>
                  </c:pt>
                  <c:pt idx="2">
                    <c:v>0.9082852878310641</c:v>
                  </c:pt>
                  <c:pt idx="3">
                    <c:v>1.6738277529080547</c:v>
                  </c:pt>
                </c:numCache>
              </c:numRef>
            </c:plus>
            <c:minus>
              <c:numRef>
                <c:f>'Data as of 2016-05-04'!$W$38:$Z$38</c:f>
                <c:numCache>
                  <c:formatCode>General</c:formatCode>
                  <c:ptCount val="4"/>
                  <c:pt idx="0">
                    <c:v>0.96539803979165573</c:v>
                  </c:pt>
                  <c:pt idx="1">
                    <c:v>1.727016308674713</c:v>
                  </c:pt>
                  <c:pt idx="2">
                    <c:v>0.9082852878310641</c:v>
                  </c:pt>
                  <c:pt idx="3">
                    <c:v>1.6738277529080547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2016-05-04'!$W$33:$Z$34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Fed body weight</c:v>
                  </c:pt>
                  <c:pt idx="2">
                    <c:v>Fasting body weight</c:v>
                  </c:pt>
                </c:lvl>
              </c:multiLvlStrCache>
            </c:multiLvlStrRef>
          </c:cat>
          <c:val>
            <c:numRef>
              <c:f>'Data as of 2016-05-04'!$W$35:$Z$35</c:f>
              <c:numCache>
                <c:formatCode>#,##0.00</c:formatCode>
                <c:ptCount val="4"/>
                <c:pt idx="0" formatCode="0.00">
                  <c:v>29.106896551724137</c:v>
                </c:pt>
                <c:pt idx="1">
                  <c:v>38.377777777777787</c:v>
                </c:pt>
                <c:pt idx="2" formatCode="0.00">
                  <c:v>27.234482758620693</c:v>
                </c:pt>
                <c:pt idx="3">
                  <c:v>36.433333333333337</c:v>
                </c:pt>
              </c:numCache>
            </c:numRef>
          </c:val>
        </c:ser>
        <c:ser>
          <c:idx val="1"/>
          <c:order val="1"/>
          <c:tx>
            <c:strRef>
              <c:f>'Data as of 2016-05-04'!$V$36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2016-05-04'!$W$39:$Z$39</c:f>
                <c:numCache>
                  <c:formatCode>General</c:formatCode>
                  <c:ptCount val="4"/>
                  <c:pt idx="0">
                    <c:v>0.70367290380940162</c:v>
                  </c:pt>
                  <c:pt idx="1">
                    <c:v>0.80267410216457957</c:v>
                  </c:pt>
                  <c:pt idx="2">
                    <c:v>0.73154326977667761</c:v>
                  </c:pt>
                  <c:pt idx="3">
                    <c:v>0.74143637026818621</c:v>
                  </c:pt>
                </c:numCache>
              </c:numRef>
            </c:plus>
            <c:minus>
              <c:numRef>
                <c:f>'Data as of 2016-05-04'!$W$39:$Z$39</c:f>
                <c:numCache>
                  <c:formatCode>General</c:formatCode>
                  <c:ptCount val="4"/>
                  <c:pt idx="0">
                    <c:v>0.70367290380940162</c:v>
                  </c:pt>
                  <c:pt idx="1">
                    <c:v>0.80267410216457957</c:v>
                  </c:pt>
                  <c:pt idx="2">
                    <c:v>0.73154326977667761</c:v>
                  </c:pt>
                  <c:pt idx="3">
                    <c:v>0.74143637026818621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2016-05-04'!$W$33:$Z$34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Fed body weight</c:v>
                  </c:pt>
                  <c:pt idx="2">
                    <c:v>Fasting body weight</c:v>
                  </c:pt>
                </c:lvl>
              </c:multiLvlStrCache>
            </c:multiLvlStrRef>
          </c:cat>
          <c:val>
            <c:numRef>
              <c:f>'Data as of 2016-05-04'!$W$36:$Z$36</c:f>
              <c:numCache>
                <c:formatCode>#,##0.00</c:formatCode>
                <c:ptCount val="4"/>
                <c:pt idx="0" formatCode="0.00">
                  <c:v>22.54</c:v>
                </c:pt>
                <c:pt idx="1">
                  <c:v>27.799999999999994</c:v>
                </c:pt>
                <c:pt idx="2" formatCode="0.00">
                  <c:v>21.16</c:v>
                </c:pt>
                <c:pt idx="3">
                  <c:v>25.985714285714284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80888"/>
        <c:axId val="404076184"/>
      </c:barChart>
      <c:catAx>
        <c:axId val="4040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6184"/>
        <c:crosses val="autoZero"/>
        <c:auto val="1"/>
        <c:lblAlgn val="ctr"/>
        <c:lblOffset val="100"/>
        <c:noMultiLvlLbl val="0"/>
      </c:catAx>
      <c:valAx>
        <c:axId val="404076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2016-05-04'!$V$35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2016-05-04'!$AA$38:$AD$38</c:f>
                <c:numCache>
                  <c:formatCode>General</c:formatCode>
                  <c:ptCount val="4"/>
                  <c:pt idx="0">
                    <c:v>5.8021943208753397</c:v>
                  </c:pt>
                  <c:pt idx="1">
                    <c:v>8.0775212290868801</c:v>
                  </c:pt>
                  <c:pt idx="2">
                    <c:v>5.5965892085708875</c:v>
                  </c:pt>
                  <c:pt idx="3">
                    <c:v>6.7196289493645924</c:v>
                  </c:pt>
                </c:numCache>
              </c:numRef>
            </c:plus>
            <c:minus>
              <c:numRef>
                <c:f>'Data as of 2016-05-04'!$AA$38:$AD$38</c:f>
                <c:numCache>
                  <c:formatCode>General</c:formatCode>
                  <c:ptCount val="4"/>
                  <c:pt idx="0">
                    <c:v>5.8021943208753397</c:v>
                  </c:pt>
                  <c:pt idx="1">
                    <c:v>8.0775212290868801</c:v>
                  </c:pt>
                  <c:pt idx="2">
                    <c:v>5.5965892085708875</c:v>
                  </c:pt>
                  <c:pt idx="3">
                    <c:v>6.7196289493645924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2016-05-04'!$AA$33:$AD$34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Fed Glucose</c:v>
                  </c:pt>
                  <c:pt idx="2">
                    <c:v>Fasting Glucose</c:v>
                  </c:pt>
                </c:lvl>
              </c:multiLvlStrCache>
            </c:multiLvlStrRef>
          </c:cat>
          <c:val>
            <c:numRef>
              <c:f>'Data as of 2016-05-04'!$AA$35:$AD$35</c:f>
              <c:numCache>
                <c:formatCode>#,##0.00</c:formatCode>
                <c:ptCount val="4"/>
                <c:pt idx="0" formatCode="0.00">
                  <c:v>124.16666666666667</c:v>
                </c:pt>
                <c:pt idx="1">
                  <c:v>135.13333333333333</c:v>
                </c:pt>
                <c:pt idx="2" formatCode="0.00">
                  <c:v>99.241379310344826</c:v>
                </c:pt>
                <c:pt idx="3">
                  <c:v>93.055555555555557</c:v>
                </c:pt>
              </c:numCache>
            </c:numRef>
          </c:val>
        </c:ser>
        <c:ser>
          <c:idx val="1"/>
          <c:order val="1"/>
          <c:tx>
            <c:strRef>
              <c:f>'Data as of 2016-05-04'!$V$36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2016-05-04'!$AA$39:$AD$39</c:f>
                <c:numCache>
                  <c:formatCode>General</c:formatCode>
                  <c:ptCount val="4"/>
                  <c:pt idx="0">
                    <c:v>10.203539690824076</c:v>
                  </c:pt>
                  <c:pt idx="1">
                    <c:v>15.802135393458613</c:v>
                  </c:pt>
                  <c:pt idx="2">
                    <c:v>5.3640780506377155</c:v>
                  </c:pt>
                  <c:pt idx="3">
                    <c:v>6.2171586134254131</c:v>
                  </c:pt>
                </c:numCache>
              </c:numRef>
            </c:plus>
            <c:minus>
              <c:numRef>
                <c:f>'Data as of 2016-05-04'!$AA$39:$AD$39</c:f>
                <c:numCache>
                  <c:formatCode>General</c:formatCode>
                  <c:ptCount val="4"/>
                  <c:pt idx="0">
                    <c:v>10.203539690824076</c:v>
                  </c:pt>
                  <c:pt idx="1">
                    <c:v>15.802135393458613</c:v>
                  </c:pt>
                  <c:pt idx="2">
                    <c:v>5.3640780506377155</c:v>
                  </c:pt>
                  <c:pt idx="3">
                    <c:v>6.2171586134254131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2016-05-04'!$AA$33:$AD$34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Fed Glucose</c:v>
                  </c:pt>
                  <c:pt idx="2">
                    <c:v>Fasting Glucose</c:v>
                  </c:pt>
                </c:lvl>
              </c:multiLvlStrCache>
            </c:multiLvlStrRef>
          </c:cat>
          <c:val>
            <c:numRef>
              <c:f>'Data as of 2016-05-04'!$AA$36:$AD$36</c:f>
              <c:numCache>
                <c:formatCode>#,##0.00</c:formatCode>
                <c:ptCount val="4"/>
                <c:pt idx="0" formatCode="0.00">
                  <c:v>147.30000000000001</c:v>
                </c:pt>
                <c:pt idx="1">
                  <c:v>123.57142857142857</c:v>
                </c:pt>
                <c:pt idx="2" formatCode="0.00">
                  <c:v>70.2</c:v>
                </c:pt>
                <c:pt idx="3">
                  <c:v>56.285714285714285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77752"/>
        <c:axId val="300717792"/>
      </c:barChart>
      <c:catAx>
        <c:axId val="40407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17792"/>
        <c:crosses val="autoZero"/>
        <c:auto val="1"/>
        <c:lblAlgn val="ctr"/>
        <c:lblOffset val="100"/>
        <c:noMultiLvlLbl val="0"/>
      </c:catAx>
      <c:valAx>
        <c:axId val="30071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mg/dL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2016-05-04'!$V$35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2016-05-04'!$AE$38:$AH$38</c:f>
                <c:numCache>
                  <c:formatCode>General</c:formatCode>
                  <c:ptCount val="4"/>
                  <c:pt idx="0">
                    <c:v>0.80322343520926531</c:v>
                  </c:pt>
                  <c:pt idx="1">
                    <c:v>1.4694387548229926</c:v>
                  </c:pt>
                  <c:pt idx="2">
                    <c:v>0.28704042077641961</c:v>
                  </c:pt>
                  <c:pt idx="3">
                    <c:v>0.83463540977341677</c:v>
                  </c:pt>
                </c:numCache>
              </c:numRef>
            </c:plus>
            <c:minus>
              <c:numRef>
                <c:f>'Data as of 2016-05-04'!$AE$38:$AH$38</c:f>
                <c:numCache>
                  <c:formatCode>General</c:formatCode>
                  <c:ptCount val="4"/>
                  <c:pt idx="0">
                    <c:v>0.80322343520926531</c:v>
                  </c:pt>
                  <c:pt idx="1">
                    <c:v>1.4694387548229926</c:v>
                  </c:pt>
                  <c:pt idx="2">
                    <c:v>0.28704042077641961</c:v>
                  </c:pt>
                  <c:pt idx="3">
                    <c:v>0.83463540977341677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2016-05-04'!$AE$33:$AH$34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Fat</c:v>
                  </c:pt>
                  <c:pt idx="2">
                    <c:v>Fat-free</c:v>
                  </c:pt>
                </c:lvl>
              </c:multiLvlStrCache>
            </c:multiLvlStrRef>
          </c:cat>
          <c:val>
            <c:numRef>
              <c:f>'Data as of 2016-05-04'!$AE$35:$AH$35</c:f>
              <c:numCache>
                <c:formatCode>#,##0.00</c:formatCode>
                <c:ptCount val="4"/>
                <c:pt idx="0" formatCode="0.00">
                  <c:v>7.9248275862068969</c:v>
                </c:pt>
                <c:pt idx="1">
                  <c:v>12.651111111111112</c:v>
                </c:pt>
                <c:pt idx="2" formatCode="0.00">
                  <c:v>19.57103448275862</c:v>
                </c:pt>
                <c:pt idx="3">
                  <c:v>25.681111111111111</c:v>
                </c:pt>
              </c:numCache>
            </c:numRef>
          </c:val>
        </c:ser>
        <c:ser>
          <c:idx val="1"/>
          <c:order val="1"/>
          <c:tx>
            <c:strRef>
              <c:f>'Data as of 2016-05-04'!$V$36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2016-05-04'!$AE$39:$AH$39</c:f>
                <c:numCache>
                  <c:formatCode>General</c:formatCode>
                  <c:ptCount val="4"/>
                  <c:pt idx="0">
                    <c:v>0.1331085605394666</c:v>
                  </c:pt>
                  <c:pt idx="1">
                    <c:v>0.32709710638708317</c:v>
                  </c:pt>
                  <c:pt idx="2">
                    <c:v>0.64843923728013331</c:v>
                  </c:pt>
                  <c:pt idx="3">
                    <c:v>0.65502972877437526</c:v>
                  </c:pt>
                </c:numCache>
              </c:numRef>
            </c:plus>
            <c:minus>
              <c:numRef>
                <c:f>'Data as of 2016-05-04'!$AE$39:$AH$39</c:f>
                <c:numCache>
                  <c:formatCode>General</c:formatCode>
                  <c:ptCount val="4"/>
                  <c:pt idx="0">
                    <c:v>0.1331085605394666</c:v>
                  </c:pt>
                  <c:pt idx="1">
                    <c:v>0.32709710638708317</c:v>
                  </c:pt>
                  <c:pt idx="2">
                    <c:v>0.64843923728013331</c:v>
                  </c:pt>
                  <c:pt idx="3">
                    <c:v>0.65502972877437526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2016-05-04'!$AE$33:$AH$34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Fat</c:v>
                  </c:pt>
                  <c:pt idx="2">
                    <c:v>Fat-free</c:v>
                  </c:pt>
                </c:lvl>
              </c:multiLvlStrCache>
            </c:multiLvlStrRef>
          </c:cat>
          <c:val>
            <c:numRef>
              <c:f>'Data as of 2016-05-04'!$AE$36:$AH$36</c:f>
              <c:numCache>
                <c:formatCode>#,##0.00</c:formatCode>
                <c:ptCount val="4"/>
                <c:pt idx="0" formatCode="0.00">
                  <c:v>2.3970000000000002</c:v>
                </c:pt>
                <c:pt idx="1">
                  <c:v>3.2414285714285711</c:v>
                </c:pt>
                <c:pt idx="2" formatCode="0.00">
                  <c:v>19.056999999999999</c:v>
                </c:pt>
                <c:pt idx="3">
                  <c:v>23.361428571428569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21712"/>
        <c:axId val="300719752"/>
      </c:barChart>
      <c:catAx>
        <c:axId val="3007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19752"/>
        <c:crosses val="autoZero"/>
        <c:auto val="1"/>
        <c:lblAlgn val="ctr"/>
        <c:lblOffset val="100"/>
        <c:noMultiLvlLbl val="0"/>
      </c:catAx>
      <c:valAx>
        <c:axId val="300719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2016-05-04'!$V$43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2016-05-04'!$W$46:$Z$46</c:f>
                <c:numCache>
                  <c:formatCode>General</c:formatCode>
                  <c:ptCount val="4"/>
                  <c:pt idx="0">
                    <c:v>7.9930018790539209E-2</c:v>
                  </c:pt>
                  <c:pt idx="1">
                    <c:v>8.1087135065496141E-2</c:v>
                  </c:pt>
                  <c:pt idx="2">
                    <c:v>4.9210204976444447E-2</c:v>
                  </c:pt>
                  <c:pt idx="3">
                    <c:v>7.0119576620353091E-2</c:v>
                  </c:pt>
                </c:numCache>
              </c:numRef>
            </c:plus>
            <c:minus>
              <c:numRef>
                <c:f>'Data as of 2016-05-04'!$W$46:$Z$46</c:f>
                <c:numCache>
                  <c:formatCode>General</c:formatCode>
                  <c:ptCount val="4"/>
                  <c:pt idx="0">
                    <c:v>7.9930018790539209E-2</c:v>
                  </c:pt>
                  <c:pt idx="1">
                    <c:v>8.1087135065496141E-2</c:v>
                  </c:pt>
                  <c:pt idx="2">
                    <c:v>4.9210204976444447E-2</c:v>
                  </c:pt>
                  <c:pt idx="3">
                    <c:v>7.0119576620353091E-2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2016-05-04'!$W$41:$Z$42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Gonadal WAT</c:v>
                  </c:pt>
                  <c:pt idx="2">
                    <c:v>Inguinal WAT</c:v>
                  </c:pt>
                </c:lvl>
              </c:multiLvlStrCache>
            </c:multiLvlStrRef>
          </c:cat>
          <c:val>
            <c:numRef>
              <c:f>'Data as of 2016-05-04'!$W$43:$Z$43</c:f>
              <c:numCache>
                <c:formatCode>#,##0.00</c:formatCode>
                <c:ptCount val="4"/>
                <c:pt idx="0" formatCode="0.00">
                  <c:v>0.61622758620689666</c:v>
                </c:pt>
                <c:pt idx="1">
                  <c:v>0.80463888888888868</c:v>
                </c:pt>
                <c:pt idx="2" formatCode="0.00">
                  <c:v>0.39874137931034487</c:v>
                </c:pt>
                <c:pt idx="3">
                  <c:v>0.56791111111111114</c:v>
                </c:pt>
              </c:numCache>
            </c:numRef>
          </c:val>
        </c:ser>
        <c:ser>
          <c:idx val="1"/>
          <c:order val="1"/>
          <c:tx>
            <c:strRef>
              <c:f>'Data as of 2016-05-04'!$V$44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2016-05-04'!$W$49:$Z$49</c:f>
                <c:numCache>
                  <c:formatCode>General</c:formatCode>
                  <c:ptCount val="4"/>
                  <c:pt idx="0">
                    <c:v>9.8764596670849435E-3</c:v>
                  </c:pt>
                  <c:pt idx="1">
                    <c:v>2.4925944738132446E-2</c:v>
                  </c:pt>
                  <c:pt idx="2">
                    <c:v>4.870077571821182E-3</c:v>
                  </c:pt>
                  <c:pt idx="3">
                    <c:v>1.4898493280893056E-2</c:v>
                  </c:pt>
                </c:numCache>
              </c:numRef>
            </c:plus>
            <c:minus>
              <c:numRef>
                <c:f>'Data as of 2016-05-04'!$W$49:$Z$49</c:f>
                <c:numCache>
                  <c:formatCode>General</c:formatCode>
                  <c:ptCount val="4"/>
                  <c:pt idx="0">
                    <c:v>9.8764596670849435E-3</c:v>
                  </c:pt>
                  <c:pt idx="1">
                    <c:v>2.4925944738132446E-2</c:v>
                  </c:pt>
                  <c:pt idx="2">
                    <c:v>4.870077571821182E-3</c:v>
                  </c:pt>
                  <c:pt idx="3">
                    <c:v>1.4898493280893056E-2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2016-05-04'!$W$41:$Z$42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Gonadal WAT</c:v>
                  </c:pt>
                  <c:pt idx="2">
                    <c:v>Inguinal WAT</c:v>
                  </c:pt>
                </c:lvl>
              </c:multiLvlStrCache>
            </c:multiLvlStrRef>
          </c:cat>
          <c:val>
            <c:numRef>
              <c:f>'Data as of 2016-05-04'!$W$44:$Z$44</c:f>
              <c:numCache>
                <c:formatCode>#,##0.00</c:formatCode>
                <c:ptCount val="4"/>
                <c:pt idx="0" formatCode="0.00">
                  <c:v>0.10643</c:v>
                </c:pt>
                <c:pt idx="1">
                  <c:v>0.18272857142857143</c:v>
                </c:pt>
                <c:pt idx="2" formatCode="0.00">
                  <c:v>6.5789999999999987E-2</c:v>
                </c:pt>
                <c:pt idx="3">
                  <c:v>0.11532857142857145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22104"/>
        <c:axId val="300720144"/>
      </c:barChart>
      <c:catAx>
        <c:axId val="3007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0144"/>
        <c:crosses val="autoZero"/>
        <c:auto val="1"/>
        <c:lblAlgn val="ctr"/>
        <c:lblOffset val="100"/>
        <c:noMultiLvlLbl val="0"/>
      </c:catAx>
      <c:valAx>
        <c:axId val="30072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as of 2016-05-04'!$V$43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2016-05-04'!$AA$46:$AF$46</c:f>
                <c:numCache>
                  <c:formatCode>General</c:formatCode>
                  <c:ptCount val="6"/>
                  <c:pt idx="0">
                    <c:v>4.0493611178658989E-3</c:v>
                  </c:pt>
                  <c:pt idx="1">
                    <c:v>6.8813378392225755E-3</c:v>
                  </c:pt>
                  <c:pt idx="2">
                    <c:v>1.9224591878711148E-3</c:v>
                  </c:pt>
                  <c:pt idx="3">
                    <c:v>5.4161704146735348E-3</c:v>
                  </c:pt>
                  <c:pt idx="4">
                    <c:v>2.3801861742063367E-3</c:v>
                  </c:pt>
                  <c:pt idx="5">
                    <c:v>5.7376250593528374E-3</c:v>
                  </c:pt>
                </c:numCache>
              </c:numRef>
            </c:plus>
            <c:minus>
              <c:numRef>
                <c:f>'Data as of 2016-05-04'!$AA$46:$AF$46</c:f>
                <c:numCache>
                  <c:formatCode>General</c:formatCode>
                  <c:ptCount val="6"/>
                  <c:pt idx="0">
                    <c:v>4.0493611178658989E-3</c:v>
                  </c:pt>
                  <c:pt idx="1">
                    <c:v>6.8813378392225755E-3</c:v>
                  </c:pt>
                  <c:pt idx="2">
                    <c:v>1.9224591878711148E-3</c:v>
                  </c:pt>
                  <c:pt idx="3">
                    <c:v>5.4161704146735348E-3</c:v>
                  </c:pt>
                  <c:pt idx="4">
                    <c:v>2.3801861742063367E-3</c:v>
                  </c:pt>
                  <c:pt idx="5">
                    <c:v>5.7376250593528374E-3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2016-05-04'!$AA$41:$AF$42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Quadriceps</c:v>
                  </c:pt>
                  <c:pt idx="2">
                    <c:v>Triceps Surae</c:v>
                  </c:pt>
                  <c:pt idx="4">
                    <c:v>Heart</c:v>
                  </c:pt>
                </c:lvl>
              </c:multiLvlStrCache>
            </c:multiLvlStrRef>
          </c:cat>
          <c:val>
            <c:numRef>
              <c:f>'Data as of 2016-05-04'!$AA$43:$AF$43</c:f>
              <c:numCache>
                <c:formatCode>#,##0.00</c:formatCode>
                <c:ptCount val="6"/>
                <c:pt idx="0" formatCode="0.00">
                  <c:v>0.17276206896551727</c:v>
                </c:pt>
                <c:pt idx="1">
                  <c:v>0.221</c:v>
                </c:pt>
                <c:pt idx="2" formatCode="0.00">
                  <c:v>0.13349655172413796</c:v>
                </c:pt>
                <c:pt idx="3">
                  <c:v>0.1686333333333333</c:v>
                </c:pt>
                <c:pt idx="4" formatCode="0.00">
                  <c:v>0.10535172413793105</c:v>
                </c:pt>
                <c:pt idx="5">
                  <c:v>0.13864444444444446</c:v>
                </c:pt>
              </c:numCache>
            </c:numRef>
          </c:val>
        </c:ser>
        <c:ser>
          <c:idx val="1"/>
          <c:order val="1"/>
          <c:tx>
            <c:strRef>
              <c:f>'Data as of 2016-05-04'!$V$44</c:f>
              <c:strCache>
                <c:ptCount val="1"/>
                <c:pt idx="0">
                  <c:v>fl/fl;Tg/+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as of 2016-05-04'!$AA$49:$AF$49</c:f>
                <c:numCache>
                  <c:formatCode>General</c:formatCode>
                  <c:ptCount val="6"/>
                  <c:pt idx="0">
                    <c:v>8.4113316424927823E-3</c:v>
                  </c:pt>
                  <c:pt idx="1">
                    <c:v>1.0017138375029625E-2</c:v>
                  </c:pt>
                  <c:pt idx="2">
                    <c:v>5.9358056646835779E-3</c:v>
                  </c:pt>
                  <c:pt idx="3">
                    <c:v>3.6898832088886092E-3</c:v>
                  </c:pt>
                  <c:pt idx="4">
                    <c:v>4.1488217872333259E-3</c:v>
                  </c:pt>
                  <c:pt idx="5">
                    <c:v>6.0376877585204625E-3</c:v>
                  </c:pt>
                </c:numCache>
              </c:numRef>
            </c:plus>
            <c:minus>
              <c:numRef>
                <c:f>'Data as of 2016-05-04'!$AA$49:$AF$49</c:f>
                <c:numCache>
                  <c:formatCode>General</c:formatCode>
                  <c:ptCount val="6"/>
                  <c:pt idx="0">
                    <c:v>8.4113316424927823E-3</c:v>
                  </c:pt>
                  <c:pt idx="1">
                    <c:v>1.0017138375029625E-2</c:v>
                  </c:pt>
                  <c:pt idx="2">
                    <c:v>5.9358056646835779E-3</c:v>
                  </c:pt>
                  <c:pt idx="3">
                    <c:v>3.6898832088886092E-3</c:v>
                  </c:pt>
                  <c:pt idx="4">
                    <c:v>4.1488217872333259E-3</c:v>
                  </c:pt>
                  <c:pt idx="5">
                    <c:v>6.0376877585204625E-3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'Data as of 2016-05-04'!$AA$41:$AF$42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Quadriceps</c:v>
                  </c:pt>
                  <c:pt idx="2">
                    <c:v>Triceps Surae</c:v>
                  </c:pt>
                  <c:pt idx="4">
                    <c:v>Heart</c:v>
                  </c:pt>
                </c:lvl>
              </c:multiLvlStrCache>
            </c:multiLvlStrRef>
          </c:cat>
          <c:val>
            <c:numRef>
              <c:f>'Data as of 2016-05-04'!$AA$44:$AF$44</c:f>
              <c:numCache>
                <c:formatCode>#,##0.00</c:formatCode>
                <c:ptCount val="6"/>
                <c:pt idx="0" formatCode="0.00">
                  <c:v>0.16014999999999999</c:v>
                </c:pt>
                <c:pt idx="1">
                  <c:v>0.19218571428571427</c:v>
                </c:pt>
                <c:pt idx="2" formatCode="0.00">
                  <c:v>0.13126999999999997</c:v>
                </c:pt>
                <c:pt idx="3">
                  <c:v>0.1575</c:v>
                </c:pt>
                <c:pt idx="4" formatCode="0.00">
                  <c:v>0.11785000000000001</c:v>
                </c:pt>
                <c:pt idx="5">
                  <c:v>0.13527142857142857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722888"/>
        <c:axId val="300723672"/>
      </c:barChart>
      <c:catAx>
        <c:axId val="30072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3672"/>
        <c:crosses val="autoZero"/>
        <c:auto val="1"/>
        <c:lblAlgn val="ctr"/>
        <c:lblOffset val="100"/>
        <c:noMultiLvlLbl val="0"/>
      </c:catAx>
      <c:valAx>
        <c:axId val="300723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83</xdr:row>
      <xdr:rowOff>128587</xdr:rowOff>
    </xdr:from>
    <xdr:to>
      <xdr:col>7</xdr:col>
      <xdr:colOff>523875</xdr:colOff>
      <xdr:row>100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83</xdr:row>
      <xdr:rowOff>123825</xdr:rowOff>
    </xdr:from>
    <xdr:to>
      <xdr:col>23</xdr:col>
      <xdr:colOff>57150</xdr:colOff>
      <xdr:row>100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83</xdr:row>
      <xdr:rowOff>133350</xdr:rowOff>
    </xdr:from>
    <xdr:to>
      <xdr:col>15</xdr:col>
      <xdr:colOff>228600</xdr:colOff>
      <xdr:row>100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99</xdr:row>
      <xdr:rowOff>133350</xdr:rowOff>
    </xdr:from>
    <xdr:to>
      <xdr:col>16</xdr:col>
      <xdr:colOff>495300</xdr:colOff>
      <xdr:row>114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166687</xdr:colOff>
      <xdr:row>35</xdr:row>
      <xdr:rowOff>33337</xdr:rowOff>
    </xdr:from>
    <xdr:to>
      <xdr:col>25</xdr:col>
      <xdr:colOff>80962</xdr:colOff>
      <xdr:row>49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295275</xdr:colOff>
      <xdr:row>44</xdr:row>
      <xdr:rowOff>19050</xdr:rowOff>
    </xdr:from>
    <xdr:to>
      <xdr:col>19</xdr:col>
      <xdr:colOff>600075</xdr:colOff>
      <xdr:row>60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552450</xdr:colOff>
      <xdr:row>34</xdr:row>
      <xdr:rowOff>161925</xdr:rowOff>
    </xdr:from>
    <xdr:to>
      <xdr:col>35</xdr:col>
      <xdr:colOff>476250</xdr:colOff>
      <xdr:row>51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100012</xdr:colOff>
      <xdr:row>50</xdr:row>
      <xdr:rowOff>61912</xdr:rowOff>
    </xdr:from>
    <xdr:to>
      <xdr:col>39</xdr:col>
      <xdr:colOff>404812</xdr:colOff>
      <xdr:row>65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342900</xdr:colOff>
      <xdr:row>70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</xdr:colOff>
      <xdr:row>0</xdr:row>
      <xdr:rowOff>23812</xdr:rowOff>
    </xdr:from>
    <xdr:to>
      <xdr:col>17</xdr:col>
      <xdr:colOff>333375</xdr:colOff>
      <xdr:row>14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33337</xdr:colOff>
      <xdr:row>14</xdr:row>
      <xdr:rowOff>109537</xdr:rowOff>
    </xdr:from>
    <xdr:to>
      <xdr:col>17</xdr:col>
      <xdr:colOff>338137</xdr:colOff>
      <xdr:row>28</xdr:row>
      <xdr:rowOff>185737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33337</xdr:colOff>
      <xdr:row>29</xdr:row>
      <xdr:rowOff>23812</xdr:rowOff>
    </xdr:from>
    <xdr:to>
      <xdr:col>17</xdr:col>
      <xdr:colOff>338137</xdr:colOff>
      <xdr:row>43</xdr:row>
      <xdr:rowOff>100012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423862</xdr:colOff>
      <xdr:row>0</xdr:row>
      <xdr:rowOff>0</xdr:rowOff>
    </xdr:from>
    <xdr:to>
      <xdr:col>18</xdr:col>
      <xdr:colOff>119062</xdr:colOff>
      <xdr:row>14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252412</xdr:colOff>
      <xdr:row>15</xdr:row>
      <xdr:rowOff>166687</xdr:rowOff>
    </xdr:from>
    <xdr:to>
      <xdr:col>17</xdr:col>
      <xdr:colOff>557212</xdr:colOff>
      <xdr:row>30</xdr:row>
      <xdr:rowOff>52387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338137</xdr:colOff>
      <xdr:row>13</xdr:row>
      <xdr:rowOff>100012</xdr:rowOff>
    </xdr:from>
    <xdr:to>
      <xdr:col>21</xdr:col>
      <xdr:colOff>33337</xdr:colOff>
      <xdr:row>27</xdr:row>
      <xdr:rowOff>176212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61912</xdr:rowOff>
    </xdr:from>
    <xdr:to>
      <xdr:col>17</xdr:col>
      <xdr:colOff>171450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15</xdr:row>
      <xdr:rowOff>28575</xdr:rowOff>
    </xdr:from>
    <xdr:to>
      <xdr:col>17</xdr:col>
      <xdr:colOff>152400</xdr:colOff>
      <xdr:row>29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200025</xdr:colOff>
      <xdr:row>0</xdr:row>
      <xdr:rowOff>47625</xdr:rowOff>
    </xdr:from>
    <xdr:to>
      <xdr:col>24</xdr:col>
      <xdr:colOff>504825</xdr:colOff>
      <xdr:row>14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topLeftCell="A67" workbookViewId="0">
      <selection activeCell="A80" activeCellId="2" sqref="A96:XFD96 A94:XFD94 A80:XFD80"/>
    </sheetView>
  </sheetViews>
  <sheetFormatPr defaultRowHeight="15" x14ac:dyDescent="0.25"/>
  <cols>
    <col min="1" max="1" width="9.140625" style="1" customWidth="1"/>
    <col min="2" max="2" width="11.140625" style="1" customWidth="1"/>
    <col min="3" max="3" width="11.28515625" style="1" customWidth="1"/>
    <col min="4" max="4" width="11.28515625" style="5" customWidth="1"/>
    <col min="5" max="5" width="16.5703125" style="1" customWidth="1"/>
    <col min="6" max="6" width="11.140625" style="1" customWidth="1"/>
    <col min="7" max="8" width="12.7109375" style="1" customWidth="1"/>
    <col min="9" max="9" width="14.140625" style="1" customWidth="1"/>
    <col min="10" max="10" width="13" style="1" customWidth="1"/>
    <col min="11" max="11" width="13.7109375" style="1" customWidth="1"/>
    <col min="12" max="12" width="11.140625" style="1" customWidth="1"/>
    <col min="13" max="13" width="11" style="1" customWidth="1"/>
    <col min="14" max="14" width="13.28515625" style="1" customWidth="1"/>
    <col min="15" max="15" width="13" style="1" customWidth="1"/>
    <col min="16" max="16" width="11.5703125" style="1" customWidth="1"/>
    <col min="17" max="17" width="13.28515625" style="1" customWidth="1"/>
    <col min="18" max="18" width="9.42578125" style="1" customWidth="1"/>
    <col min="19" max="19" width="12.85546875" style="90" customWidth="1"/>
    <col min="20" max="20" width="17" style="76" customWidth="1"/>
  </cols>
  <sheetData>
    <row r="1" spans="1:21" s="12" customFormat="1" x14ac:dyDescent="0.25">
      <c r="A1" s="79" t="s">
        <v>0</v>
      </c>
      <c r="B1" s="79" t="s">
        <v>1</v>
      </c>
      <c r="C1" s="79" t="s">
        <v>2</v>
      </c>
      <c r="D1" s="79" t="s">
        <v>41</v>
      </c>
      <c r="E1" s="79" t="s">
        <v>19</v>
      </c>
      <c r="F1" s="79" t="s">
        <v>16</v>
      </c>
      <c r="G1" s="79" t="s">
        <v>18</v>
      </c>
      <c r="H1" s="79" t="s">
        <v>3</v>
      </c>
      <c r="I1" s="79" t="s">
        <v>25</v>
      </c>
      <c r="J1" s="79" t="s">
        <v>4</v>
      </c>
      <c r="K1" s="79" t="s">
        <v>5</v>
      </c>
      <c r="L1" s="79" t="s">
        <v>6</v>
      </c>
      <c r="M1" s="79" t="s">
        <v>7</v>
      </c>
      <c r="N1" s="79" t="s">
        <v>8</v>
      </c>
      <c r="O1" s="79" t="s">
        <v>9</v>
      </c>
      <c r="P1" s="79" t="s">
        <v>10</v>
      </c>
      <c r="Q1" s="79" t="s">
        <v>11</v>
      </c>
      <c r="R1" s="79" t="s">
        <v>12</v>
      </c>
      <c r="S1" s="79" t="s">
        <v>84</v>
      </c>
      <c r="T1" s="79" t="s">
        <v>73</v>
      </c>
      <c r="U1" s="79" t="s">
        <v>48</v>
      </c>
    </row>
    <row r="2" spans="1:21" x14ac:dyDescent="0.25">
      <c r="A2" s="76">
        <v>4092</v>
      </c>
      <c r="B2" s="76" t="s">
        <v>14</v>
      </c>
      <c r="C2" s="76" t="s">
        <v>13</v>
      </c>
      <c r="D2" s="76">
        <v>1</v>
      </c>
      <c r="E2" s="76" t="s">
        <v>20</v>
      </c>
      <c r="F2" s="76">
        <v>188</v>
      </c>
      <c r="G2" s="82">
        <v>42354</v>
      </c>
      <c r="H2" s="76">
        <v>22.2</v>
      </c>
      <c r="I2" s="76">
        <v>20.6</v>
      </c>
      <c r="J2" s="76">
        <v>131</v>
      </c>
      <c r="K2" s="76">
        <v>80</v>
      </c>
      <c r="L2" s="76">
        <v>3.6</v>
      </c>
      <c r="M2" s="76">
        <v>17.2</v>
      </c>
      <c r="N2" s="76">
        <v>0.18640000000000001</v>
      </c>
      <c r="O2" s="76">
        <v>0.1303</v>
      </c>
      <c r="P2" s="76">
        <v>0.1792</v>
      </c>
      <c r="Q2" s="76">
        <v>0.1178</v>
      </c>
      <c r="R2" s="76">
        <v>8.9899999999999994E-2</v>
      </c>
      <c r="S2" s="76"/>
      <c r="T2" s="76" t="s">
        <v>74</v>
      </c>
      <c r="U2" s="75"/>
    </row>
    <row r="3" spans="1:21" x14ac:dyDescent="0.25">
      <c r="A3" s="1">
        <v>4102</v>
      </c>
      <c r="B3" s="1" t="s">
        <v>15</v>
      </c>
      <c r="C3" s="1" t="s">
        <v>13</v>
      </c>
      <c r="D3" s="5">
        <v>1</v>
      </c>
      <c r="E3" s="1" t="s">
        <v>21</v>
      </c>
      <c r="F3" s="1">
        <v>184</v>
      </c>
      <c r="G3" s="2">
        <v>42354</v>
      </c>
      <c r="H3" s="1">
        <v>23.8</v>
      </c>
      <c r="I3" s="1">
        <v>22.5</v>
      </c>
      <c r="J3" s="1">
        <v>141</v>
      </c>
      <c r="K3" s="1">
        <v>98</v>
      </c>
      <c r="L3" s="1">
        <v>2.1800000000000002</v>
      </c>
      <c r="M3" s="1">
        <v>20.28</v>
      </c>
      <c r="N3" s="1">
        <v>7.8100000000000003E-2</v>
      </c>
      <c r="O3" s="1">
        <v>5.4699999999999999E-2</v>
      </c>
      <c r="P3" s="1">
        <v>0.18729999999999999</v>
      </c>
      <c r="Q3" s="1">
        <v>0.14799999999999999</v>
      </c>
      <c r="R3" s="1">
        <v>0.1163</v>
      </c>
      <c r="T3" s="76" t="s">
        <v>74</v>
      </c>
    </row>
    <row r="4" spans="1:21" s="12" customFormat="1" x14ac:dyDescent="0.25">
      <c r="A4" s="10">
        <v>4104</v>
      </c>
      <c r="B4" s="10" t="s">
        <v>14</v>
      </c>
      <c r="C4" s="10" t="s">
        <v>13</v>
      </c>
      <c r="D4" s="10">
        <v>1</v>
      </c>
      <c r="E4" s="10" t="s">
        <v>22</v>
      </c>
      <c r="F4" s="10">
        <v>184</v>
      </c>
      <c r="G4" s="11">
        <v>42354</v>
      </c>
      <c r="H4" s="10">
        <v>33.200000000000003</v>
      </c>
      <c r="I4" s="10">
        <v>31</v>
      </c>
      <c r="J4" s="10">
        <v>183</v>
      </c>
      <c r="K4" s="10">
        <v>108</v>
      </c>
      <c r="L4" s="10">
        <v>11.52</v>
      </c>
      <c r="M4" s="10">
        <v>20.48</v>
      </c>
      <c r="N4" s="10">
        <v>0.97470000000000001</v>
      </c>
      <c r="O4" s="10">
        <v>0.42859999999999998</v>
      </c>
      <c r="P4" s="10">
        <v>0.18990000000000001</v>
      </c>
      <c r="Q4" s="10">
        <v>0.13550000000000001</v>
      </c>
      <c r="R4" s="10">
        <v>0.1129</v>
      </c>
      <c r="S4" s="10"/>
      <c r="T4" s="10" t="s">
        <v>74</v>
      </c>
    </row>
    <row r="5" spans="1:21" x14ac:dyDescent="0.25">
      <c r="A5" s="1">
        <v>4192</v>
      </c>
      <c r="B5" s="1" t="s">
        <v>14</v>
      </c>
      <c r="C5" s="1" t="s">
        <v>13</v>
      </c>
      <c r="D5" s="5">
        <v>2</v>
      </c>
      <c r="E5" s="1" t="s">
        <v>20</v>
      </c>
      <c r="F5" s="1">
        <v>183</v>
      </c>
      <c r="G5" s="2">
        <v>42368</v>
      </c>
      <c r="H5" s="1">
        <v>25.8</v>
      </c>
      <c r="I5" s="1">
        <v>24</v>
      </c>
      <c r="J5" s="1">
        <v>151</v>
      </c>
      <c r="K5" s="1">
        <v>106</v>
      </c>
      <c r="L5" s="1">
        <v>5.72</v>
      </c>
      <c r="M5" s="1">
        <v>18.8</v>
      </c>
      <c r="N5" s="1">
        <v>0.35869999999999996</v>
      </c>
      <c r="O5" s="1">
        <v>0.20039999999999999</v>
      </c>
      <c r="P5" s="1">
        <v>0.1794</v>
      </c>
      <c r="Q5" s="1">
        <v>0.1313</v>
      </c>
      <c r="R5" s="1">
        <v>9.8900000000000002E-2</v>
      </c>
      <c r="T5" s="76" t="s">
        <v>74</v>
      </c>
    </row>
    <row r="6" spans="1:21" x14ac:dyDescent="0.25">
      <c r="A6" s="76">
        <v>4209</v>
      </c>
      <c r="B6" s="76" t="s">
        <v>14</v>
      </c>
      <c r="C6" s="76" t="s">
        <v>13</v>
      </c>
      <c r="D6" s="76">
        <v>2</v>
      </c>
      <c r="E6" s="76" t="s">
        <v>24</v>
      </c>
      <c r="F6" s="76">
        <v>183</v>
      </c>
      <c r="G6" s="82">
        <v>42368</v>
      </c>
      <c r="H6" s="76">
        <v>29.8</v>
      </c>
      <c r="I6" s="76">
        <v>28.5</v>
      </c>
      <c r="J6" s="76">
        <v>143</v>
      </c>
      <c r="K6" s="76">
        <v>154</v>
      </c>
      <c r="L6" s="76">
        <v>11.04</v>
      </c>
      <c r="M6" s="76">
        <v>17.78</v>
      </c>
      <c r="N6" s="76">
        <v>0.85450000000000004</v>
      </c>
      <c r="O6" s="76">
        <v>0.59740000000000004</v>
      </c>
      <c r="P6" s="76">
        <v>0.16800000000000001</v>
      </c>
      <c r="Q6" s="76">
        <v>0.12809999999999999</v>
      </c>
      <c r="R6" s="76">
        <v>9.2799999999999994E-2</v>
      </c>
      <c r="S6" s="76"/>
      <c r="T6" s="76" t="s">
        <v>78</v>
      </c>
      <c r="U6" s="75"/>
    </row>
    <row r="7" spans="1:21" x14ac:dyDescent="0.25">
      <c r="A7" s="73">
        <v>4212</v>
      </c>
      <c r="B7" s="73" t="s">
        <v>14</v>
      </c>
      <c r="C7" s="73" t="s">
        <v>13</v>
      </c>
      <c r="D7" s="73">
        <v>2</v>
      </c>
      <c r="E7" s="73" t="s">
        <v>21</v>
      </c>
      <c r="F7" s="73">
        <v>183</v>
      </c>
      <c r="G7" s="2">
        <v>42368</v>
      </c>
      <c r="H7" s="73">
        <v>24.4</v>
      </c>
      <c r="I7" s="73">
        <v>22.9</v>
      </c>
      <c r="J7" s="73">
        <v>169</v>
      </c>
      <c r="K7" s="73">
        <v>117</v>
      </c>
      <c r="L7" s="1">
        <v>5.15</v>
      </c>
      <c r="M7" s="73">
        <v>18.190000000000001</v>
      </c>
      <c r="N7" s="73">
        <v>0.34539999999999998</v>
      </c>
      <c r="O7" s="73">
        <v>0.1855</v>
      </c>
      <c r="P7" s="73">
        <v>0.17219999999999999</v>
      </c>
      <c r="Q7" s="73">
        <v>0.12509999999999999</v>
      </c>
      <c r="R7" s="73">
        <v>0.10539999999999999</v>
      </c>
      <c r="T7" s="76" t="s">
        <v>78</v>
      </c>
    </row>
    <row r="8" spans="1:21" x14ac:dyDescent="0.25">
      <c r="A8" s="73">
        <v>4215</v>
      </c>
      <c r="B8" s="73" t="s">
        <v>15</v>
      </c>
      <c r="C8" s="73" t="s">
        <v>17</v>
      </c>
      <c r="D8" s="73">
        <v>2</v>
      </c>
      <c r="E8" s="73" t="s">
        <v>23</v>
      </c>
      <c r="F8" s="73">
        <v>183</v>
      </c>
      <c r="G8" s="2">
        <v>42368</v>
      </c>
      <c r="H8" s="73">
        <v>29.4</v>
      </c>
      <c r="I8" s="73">
        <v>26.7</v>
      </c>
      <c r="J8" s="73">
        <v>203</v>
      </c>
      <c r="K8" s="73">
        <v>79</v>
      </c>
      <c r="L8" s="73">
        <v>3.65</v>
      </c>
      <c r="M8" s="73">
        <v>23.83</v>
      </c>
      <c r="N8" s="73">
        <v>0.191</v>
      </c>
      <c r="O8" s="73">
        <v>0.113</v>
      </c>
      <c r="P8" s="73">
        <v>0.1918</v>
      </c>
      <c r="Q8" s="73">
        <v>0.1678</v>
      </c>
      <c r="R8" s="73">
        <v>0.15429999999999999</v>
      </c>
      <c r="T8" s="76" t="s">
        <v>79</v>
      </c>
    </row>
    <row r="9" spans="1:21" x14ac:dyDescent="0.25">
      <c r="A9" s="73">
        <v>4217</v>
      </c>
      <c r="B9" s="73" t="s">
        <v>15</v>
      </c>
      <c r="C9" s="73" t="s">
        <v>13</v>
      </c>
      <c r="D9" s="73">
        <v>2</v>
      </c>
      <c r="E9" s="73" t="s">
        <v>21</v>
      </c>
      <c r="F9" s="73">
        <v>183</v>
      </c>
      <c r="G9" s="2">
        <v>42368</v>
      </c>
      <c r="H9" s="73">
        <v>24.2</v>
      </c>
      <c r="I9" s="73">
        <v>22.7</v>
      </c>
      <c r="J9" s="73">
        <v>117</v>
      </c>
      <c r="K9" s="73">
        <v>52</v>
      </c>
      <c r="L9" s="73">
        <v>3.22</v>
      </c>
      <c r="M9" s="73">
        <v>20.010000000000002</v>
      </c>
      <c r="N9" s="73">
        <v>0.13319999999999999</v>
      </c>
      <c r="O9" s="73">
        <v>8.9200000000000002E-2</v>
      </c>
      <c r="P9" s="73">
        <v>0.15409999999999999</v>
      </c>
      <c r="Q9" s="73">
        <v>0.13350000000000001</v>
      </c>
      <c r="R9" s="73">
        <v>0.12720000000000001</v>
      </c>
      <c r="T9" s="76" t="s">
        <v>78</v>
      </c>
    </row>
    <row r="10" spans="1:21" x14ac:dyDescent="0.25">
      <c r="A10" s="73">
        <v>4202</v>
      </c>
      <c r="B10" s="73" t="s">
        <v>15</v>
      </c>
      <c r="C10" s="73" t="s">
        <v>13</v>
      </c>
      <c r="D10" s="73">
        <v>2</v>
      </c>
      <c r="E10" s="73" t="s">
        <v>21</v>
      </c>
      <c r="F10" s="73">
        <v>182</v>
      </c>
      <c r="G10" s="2">
        <v>42368</v>
      </c>
      <c r="H10" s="73">
        <v>23.1</v>
      </c>
      <c r="I10" s="73">
        <v>21.7</v>
      </c>
      <c r="J10" s="73">
        <v>136</v>
      </c>
      <c r="K10" s="73">
        <v>89</v>
      </c>
      <c r="L10" s="73">
        <v>2.76</v>
      </c>
      <c r="M10" s="73">
        <v>19.420000000000002</v>
      </c>
      <c r="N10" s="73">
        <v>0.13519999999999999</v>
      </c>
      <c r="O10" s="73">
        <v>7.6200000000000004E-2</v>
      </c>
      <c r="P10" s="73">
        <v>0.17199999999999999</v>
      </c>
      <c r="Q10" s="73">
        <v>0.14749999999999999</v>
      </c>
      <c r="R10" s="73">
        <v>0.1114</v>
      </c>
      <c r="T10" s="76" t="s">
        <v>78</v>
      </c>
    </row>
    <row r="11" spans="1:21" x14ac:dyDescent="0.25">
      <c r="A11" s="1">
        <v>4203</v>
      </c>
      <c r="B11" s="1" t="s">
        <v>15</v>
      </c>
      <c r="C11" s="1" t="s">
        <v>13</v>
      </c>
      <c r="D11" s="5">
        <v>2</v>
      </c>
      <c r="E11" s="1" t="s">
        <v>20</v>
      </c>
      <c r="F11" s="1">
        <v>182</v>
      </c>
      <c r="G11" s="2">
        <v>42368</v>
      </c>
      <c r="H11" s="1">
        <v>21.3</v>
      </c>
      <c r="I11" s="1">
        <v>20</v>
      </c>
      <c r="J11" s="1">
        <v>120</v>
      </c>
      <c r="K11" s="1">
        <v>69</v>
      </c>
      <c r="L11" s="1">
        <v>2.64</v>
      </c>
      <c r="M11" s="1">
        <v>17.82</v>
      </c>
      <c r="N11" s="1">
        <v>0.11040000000000001</v>
      </c>
      <c r="O11" s="1">
        <v>7.9799999999999996E-2</v>
      </c>
      <c r="P11" s="1">
        <v>0.15210000000000001</v>
      </c>
      <c r="Q11" s="1">
        <v>0.12620000000000001</v>
      </c>
      <c r="R11" s="1">
        <v>0.10150000000000001</v>
      </c>
      <c r="T11" s="76" t="s">
        <v>78</v>
      </c>
    </row>
    <row r="12" spans="1:21" s="12" customFormat="1" x14ac:dyDescent="0.25">
      <c r="A12" s="10">
        <v>4200</v>
      </c>
      <c r="B12" s="10" t="s">
        <v>14</v>
      </c>
      <c r="C12" s="10" t="s">
        <v>17</v>
      </c>
      <c r="D12" s="10">
        <v>2</v>
      </c>
      <c r="E12" s="10" t="s">
        <v>23</v>
      </c>
      <c r="F12" s="10">
        <v>182</v>
      </c>
      <c r="G12" s="11">
        <v>42368</v>
      </c>
      <c r="H12" s="10">
        <v>48.4</v>
      </c>
      <c r="I12" s="10">
        <v>45.6</v>
      </c>
      <c r="J12" s="10">
        <v>181</v>
      </c>
      <c r="K12" s="10">
        <v>130</v>
      </c>
      <c r="L12" s="10">
        <v>18.45</v>
      </c>
      <c r="M12" s="10">
        <v>28.51</v>
      </c>
      <c r="N12" s="10">
        <v>1.242</v>
      </c>
      <c r="O12" s="10">
        <v>1.0295000000000001</v>
      </c>
      <c r="P12" s="10">
        <v>0.25609999999999999</v>
      </c>
      <c r="Q12" s="10">
        <v>0.20080000000000001</v>
      </c>
      <c r="R12" s="10">
        <v>0.14249999999999999</v>
      </c>
      <c r="S12" s="10"/>
      <c r="T12" s="10" t="s">
        <v>79</v>
      </c>
    </row>
    <row r="13" spans="1:21" x14ac:dyDescent="0.25">
      <c r="A13" s="1">
        <v>4150</v>
      </c>
      <c r="B13" s="73" t="s">
        <v>15</v>
      </c>
      <c r="C13" s="1" t="s">
        <v>13</v>
      </c>
      <c r="D13" s="5">
        <v>3</v>
      </c>
      <c r="E13" s="1" t="s">
        <v>20</v>
      </c>
      <c r="F13" s="1">
        <v>184</v>
      </c>
      <c r="G13" s="2">
        <v>42382</v>
      </c>
      <c r="H13" s="1">
        <v>18.2</v>
      </c>
      <c r="I13" s="1">
        <v>16.7</v>
      </c>
      <c r="J13" s="1">
        <v>160</v>
      </c>
      <c r="K13" s="1">
        <v>80</v>
      </c>
      <c r="L13" s="1">
        <v>1.78</v>
      </c>
      <c r="M13" s="1">
        <v>15.54</v>
      </c>
      <c r="N13" s="1">
        <v>8.1299999999999997E-2</v>
      </c>
      <c r="O13" s="1">
        <v>4.0500000000000001E-2</v>
      </c>
      <c r="P13" s="1">
        <v>0.113</v>
      </c>
      <c r="Q13" s="1">
        <v>9.06E-2</v>
      </c>
      <c r="R13" s="1">
        <v>0.12570000000000001</v>
      </c>
      <c r="T13" s="76" t="s">
        <v>74</v>
      </c>
    </row>
    <row r="14" spans="1:21" s="12" customFormat="1" x14ac:dyDescent="0.25">
      <c r="A14" s="10">
        <v>4317</v>
      </c>
      <c r="B14" s="10" t="s">
        <v>15</v>
      </c>
      <c r="C14" s="10" t="s">
        <v>13</v>
      </c>
      <c r="D14" s="10">
        <v>3</v>
      </c>
      <c r="E14" s="10" t="s">
        <v>21</v>
      </c>
      <c r="F14" s="10">
        <v>182</v>
      </c>
      <c r="G14" s="11">
        <v>42382</v>
      </c>
      <c r="H14" s="10">
        <v>20.100000000000001</v>
      </c>
      <c r="I14" s="10">
        <v>18.399999999999999</v>
      </c>
      <c r="J14" s="10">
        <v>152</v>
      </c>
      <c r="K14" s="10">
        <v>70</v>
      </c>
      <c r="L14" s="10">
        <v>2.5299999999999998</v>
      </c>
      <c r="M14" s="10">
        <v>16.600000000000001</v>
      </c>
      <c r="N14" s="10">
        <v>0.12330000000000001</v>
      </c>
      <c r="O14" s="10">
        <v>7.7499999999999999E-2</v>
      </c>
      <c r="P14" s="10">
        <v>0.1341</v>
      </c>
      <c r="Q14" s="10">
        <v>0.11890000000000001</v>
      </c>
      <c r="R14" s="10">
        <v>0.1079</v>
      </c>
      <c r="S14" s="10"/>
      <c r="T14" s="10" t="s">
        <v>74</v>
      </c>
    </row>
    <row r="15" spans="1:21" x14ac:dyDescent="0.25">
      <c r="A15" s="73">
        <v>4370</v>
      </c>
      <c r="B15" s="6" t="s">
        <v>42</v>
      </c>
      <c r="C15" s="73" t="s">
        <v>13</v>
      </c>
      <c r="D15" s="73">
        <v>4</v>
      </c>
      <c r="E15" s="73" t="s">
        <v>21</v>
      </c>
      <c r="F15" s="73">
        <v>186</v>
      </c>
      <c r="G15" s="2">
        <v>42396</v>
      </c>
      <c r="H15" s="73">
        <v>20.9</v>
      </c>
      <c r="I15" s="73">
        <v>19.899999999999999</v>
      </c>
      <c r="J15" s="73">
        <v>105</v>
      </c>
      <c r="K15" s="73">
        <v>64</v>
      </c>
      <c r="L15" s="73">
        <v>3.93</v>
      </c>
      <c r="M15" s="73">
        <v>16.25</v>
      </c>
      <c r="N15" s="73">
        <v>0.27029999999999998</v>
      </c>
      <c r="O15" s="73">
        <v>0.1691</v>
      </c>
      <c r="P15" s="73">
        <v>0.15890000000000001</v>
      </c>
      <c r="Q15" s="73">
        <v>0.11310000000000001</v>
      </c>
      <c r="R15" s="73">
        <v>7.9399999999999998E-2</v>
      </c>
      <c r="T15" s="76" t="s">
        <v>75</v>
      </c>
    </row>
    <row r="16" spans="1:21" x14ac:dyDescent="0.25">
      <c r="A16" s="1">
        <v>4371</v>
      </c>
      <c r="B16" s="6" t="s">
        <v>42</v>
      </c>
      <c r="C16" s="5" t="s">
        <v>13</v>
      </c>
      <c r="D16" s="5">
        <v>4</v>
      </c>
      <c r="E16" s="1" t="s">
        <v>21</v>
      </c>
      <c r="F16" s="1">
        <v>186</v>
      </c>
      <c r="G16" s="2">
        <v>42396</v>
      </c>
      <c r="H16" s="1">
        <v>23</v>
      </c>
      <c r="I16" s="1">
        <v>22.3</v>
      </c>
      <c r="J16" s="1">
        <v>117</v>
      </c>
      <c r="K16" s="1">
        <v>72</v>
      </c>
      <c r="L16" s="1">
        <v>5.58</v>
      </c>
      <c r="M16" s="1">
        <v>16.73</v>
      </c>
      <c r="N16" s="1">
        <v>0.34100000000000003</v>
      </c>
      <c r="O16" s="1">
        <v>0.28910000000000002</v>
      </c>
      <c r="P16" s="1">
        <v>0.1583</v>
      </c>
      <c r="Q16" s="1">
        <v>0.124</v>
      </c>
      <c r="R16" s="1">
        <v>8.2000000000000003E-2</v>
      </c>
      <c r="T16" s="76" t="s">
        <v>75</v>
      </c>
      <c r="U16" t="s">
        <v>49</v>
      </c>
    </row>
    <row r="17" spans="1:20" x14ac:dyDescent="0.25">
      <c r="A17" s="73">
        <v>4390</v>
      </c>
      <c r="B17" s="6" t="s">
        <v>42</v>
      </c>
      <c r="C17" s="73" t="s">
        <v>13</v>
      </c>
      <c r="D17" s="73">
        <v>4</v>
      </c>
      <c r="E17" s="73" t="s">
        <v>20</v>
      </c>
      <c r="F17" s="73">
        <v>186</v>
      </c>
      <c r="G17" s="2">
        <v>42396</v>
      </c>
      <c r="H17" s="73">
        <v>40.6</v>
      </c>
      <c r="I17" s="73">
        <v>39.1</v>
      </c>
      <c r="J17" s="73">
        <v>132</v>
      </c>
      <c r="K17" s="73">
        <v>72</v>
      </c>
      <c r="L17" s="73">
        <v>17.739999999999998</v>
      </c>
      <c r="M17" s="73">
        <v>21.78</v>
      </c>
      <c r="N17" s="73">
        <v>1.7000999999999999</v>
      </c>
      <c r="O17" s="73">
        <v>0.96830000000000005</v>
      </c>
      <c r="P17" s="73">
        <v>0.19270000000000001</v>
      </c>
      <c r="Q17" s="73">
        <v>0.1444</v>
      </c>
      <c r="R17" s="73">
        <v>0.1181</v>
      </c>
      <c r="T17" s="76" t="s">
        <v>75</v>
      </c>
    </row>
    <row r="18" spans="1:20" x14ac:dyDescent="0.25">
      <c r="A18" s="73">
        <v>4397</v>
      </c>
      <c r="B18" s="6" t="s">
        <v>43</v>
      </c>
      <c r="C18" s="73" t="s">
        <v>13</v>
      </c>
      <c r="D18" s="73">
        <v>4</v>
      </c>
      <c r="E18" s="73" t="s">
        <v>24</v>
      </c>
      <c r="F18" s="73">
        <v>186</v>
      </c>
      <c r="G18" s="2">
        <v>42396</v>
      </c>
      <c r="H18" s="73">
        <v>30.7</v>
      </c>
      <c r="I18" s="73">
        <v>29.7</v>
      </c>
      <c r="J18" s="73">
        <v>150</v>
      </c>
      <c r="K18" s="73">
        <v>81</v>
      </c>
      <c r="L18" s="73">
        <v>10.73</v>
      </c>
      <c r="M18" s="73">
        <v>19.22</v>
      </c>
      <c r="N18" s="73">
        <v>0.90369999999999995</v>
      </c>
      <c r="O18" s="73">
        <v>0.69410000000000005</v>
      </c>
      <c r="P18" s="73">
        <v>0.2044</v>
      </c>
      <c r="Q18" s="73">
        <v>0.1459</v>
      </c>
      <c r="R18" s="73">
        <v>8.2299999999999998E-2</v>
      </c>
      <c r="T18" s="76" t="s">
        <v>75</v>
      </c>
    </row>
    <row r="19" spans="1:20" x14ac:dyDescent="0.25">
      <c r="A19" s="73">
        <v>4368</v>
      </c>
      <c r="B19" s="6" t="s">
        <v>14</v>
      </c>
      <c r="C19" s="73" t="s">
        <v>13</v>
      </c>
      <c r="D19" s="73">
        <v>4</v>
      </c>
      <c r="E19" s="73" t="s">
        <v>21</v>
      </c>
      <c r="F19" s="73">
        <v>186</v>
      </c>
      <c r="G19" s="2">
        <v>42396</v>
      </c>
      <c r="H19" s="73">
        <v>36.4</v>
      </c>
      <c r="I19" s="73">
        <v>34.9</v>
      </c>
      <c r="J19" s="73">
        <v>123</v>
      </c>
      <c r="K19" s="73">
        <v>90</v>
      </c>
      <c r="L19" s="73">
        <v>15.78</v>
      </c>
      <c r="M19" s="73">
        <v>19.52</v>
      </c>
      <c r="N19" s="73">
        <v>1.2632000000000001</v>
      </c>
      <c r="O19" s="73">
        <v>0.90710000000000002</v>
      </c>
      <c r="P19" s="73">
        <v>0.15429999999999999</v>
      </c>
      <c r="Q19" s="73">
        <v>0.14080000000000001</v>
      </c>
      <c r="R19" s="73">
        <v>0.1021</v>
      </c>
      <c r="T19" s="76" t="s">
        <v>75</v>
      </c>
    </row>
    <row r="20" spans="1:20" x14ac:dyDescent="0.25">
      <c r="A20" s="76">
        <v>4392</v>
      </c>
      <c r="B20" s="80" t="s">
        <v>15</v>
      </c>
      <c r="C20" s="76" t="s">
        <v>13</v>
      </c>
      <c r="D20" s="76">
        <v>4</v>
      </c>
      <c r="E20" s="76" t="s">
        <v>24</v>
      </c>
      <c r="F20" s="76">
        <v>186</v>
      </c>
      <c r="G20" s="82">
        <v>42396</v>
      </c>
      <c r="H20" s="76">
        <v>25.7</v>
      </c>
      <c r="I20" s="76">
        <v>24.2</v>
      </c>
      <c r="J20" s="76">
        <v>193</v>
      </c>
      <c r="K20" s="76">
        <v>77</v>
      </c>
      <c r="L20" s="76">
        <v>2.23</v>
      </c>
      <c r="M20" s="76">
        <v>22.4</v>
      </c>
      <c r="N20" s="76">
        <v>0.1094</v>
      </c>
      <c r="O20" s="76">
        <v>5.0099999999999999E-2</v>
      </c>
      <c r="P20" s="76">
        <v>0.2046</v>
      </c>
      <c r="Q20" s="76">
        <v>0.1573</v>
      </c>
      <c r="R20" s="76">
        <v>0.12920000000000001</v>
      </c>
      <c r="S20" s="76"/>
      <c r="T20" s="76" t="s">
        <v>75</v>
      </c>
    </row>
    <row r="21" spans="1:20" x14ac:dyDescent="0.25">
      <c r="A21" s="1">
        <v>4394</v>
      </c>
      <c r="B21" s="6" t="s">
        <v>15</v>
      </c>
      <c r="C21" s="5" t="s">
        <v>13</v>
      </c>
      <c r="D21" s="5">
        <v>4</v>
      </c>
      <c r="E21" s="1" t="s">
        <v>21</v>
      </c>
      <c r="F21" s="1">
        <v>186</v>
      </c>
      <c r="G21" s="2">
        <v>42396</v>
      </c>
      <c r="H21" s="1">
        <v>23.6</v>
      </c>
      <c r="I21" s="1">
        <v>22.8</v>
      </c>
      <c r="J21" s="1">
        <v>148</v>
      </c>
      <c r="K21" s="1">
        <v>47</v>
      </c>
      <c r="L21" s="1">
        <v>2.1</v>
      </c>
      <c r="M21" s="1">
        <v>20.239999999999998</v>
      </c>
      <c r="N21" s="1">
        <v>7.5499999999999998E-2</v>
      </c>
      <c r="O21" s="1">
        <v>5.45E-2</v>
      </c>
      <c r="P21" s="1">
        <v>0.14480000000000001</v>
      </c>
      <c r="Q21" s="1">
        <v>0.1246</v>
      </c>
      <c r="R21" s="1">
        <v>0.1328</v>
      </c>
      <c r="T21" s="76" t="s">
        <v>75</v>
      </c>
    </row>
    <row r="22" spans="1:20" x14ac:dyDescent="0.25">
      <c r="A22" s="1">
        <v>4373</v>
      </c>
      <c r="B22" s="6" t="s">
        <v>15</v>
      </c>
      <c r="C22" s="5" t="s">
        <v>13</v>
      </c>
      <c r="D22" s="5">
        <v>4</v>
      </c>
      <c r="E22" s="1" t="s">
        <v>46</v>
      </c>
      <c r="F22" s="1">
        <v>186</v>
      </c>
      <c r="G22" s="2">
        <v>42396</v>
      </c>
      <c r="H22" s="1">
        <v>21.6</v>
      </c>
      <c r="I22" s="1">
        <v>20.100000000000001</v>
      </c>
      <c r="J22" s="1">
        <v>204</v>
      </c>
      <c r="K22" s="1">
        <v>49</v>
      </c>
      <c r="L22" s="1">
        <v>2.52</v>
      </c>
      <c r="M22" s="1">
        <v>17.95</v>
      </c>
      <c r="N22" s="1">
        <v>0.1565</v>
      </c>
      <c r="O22" s="1">
        <v>6.6900000000000001E-2</v>
      </c>
      <c r="P22" s="1">
        <v>0.16300000000000001</v>
      </c>
      <c r="Q22" s="1">
        <v>0.1275</v>
      </c>
      <c r="R22" s="1">
        <v>9.6000000000000002E-2</v>
      </c>
      <c r="T22" s="76" t="s">
        <v>75</v>
      </c>
    </row>
    <row r="23" spans="1:20" x14ac:dyDescent="0.25">
      <c r="A23" s="1">
        <v>4362</v>
      </c>
      <c r="B23" s="6" t="s">
        <v>42</v>
      </c>
      <c r="C23" s="1" t="s">
        <v>17</v>
      </c>
      <c r="D23" s="5">
        <v>4</v>
      </c>
      <c r="E23" s="1" t="s">
        <v>23</v>
      </c>
      <c r="F23" s="1">
        <v>186</v>
      </c>
      <c r="G23" s="2">
        <v>42396</v>
      </c>
      <c r="H23" s="1">
        <v>42.1</v>
      </c>
      <c r="I23" s="1">
        <v>40.9</v>
      </c>
      <c r="J23" s="1">
        <v>121</v>
      </c>
      <c r="K23" s="1">
        <v>80</v>
      </c>
      <c r="L23" s="1">
        <v>16.07</v>
      </c>
      <c r="M23" s="1">
        <v>25.37</v>
      </c>
      <c r="N23" s="1">
        <v>1.0634999999999999</v>
      </c>
      <c r="O23" s="1">
        <v>0.56359999999999999</v>
      </c>
      <c r="P23" s="1">
        <v>0.20100000000000001</v>
      </c>
      <c r="Q23" s="1">
        <v>0.1386</v>
      </c>
      <c r="R23" s="1">
        <v>0.12529999999999999</v>
      </c>
      <c r="T23" s="76" t="s">
        <v>79</v>
      </c>
    </row>
    <row r="24" spans="1:20" x14ac:dyDescent="0.25">
      <c r="A24" s="76">
        <v>4361</v>
      </c>
      <c r="B24" s="80" t="s">
        <v>43</v>
      </c>
      <c r="C24" s="76" t="s">
        <v>17</v>
      </c>
      <c r="D24" s="76">
        <v>4</v>
      </c>
      <c r="E24" s="76" t="s">
        <v>23</v>
      </c>
      <c r="F24" s="76">
        <v>186</v>
      </c>
      <c r="G24" s="82">
        <v>42396</v>
      </c>
      <c r="H24" s="76">
        <v>37.9</v>
      </c>
      <c r="I24" s="76">
        <v>37.1</v>
      </c>
      <c r="J24" s="76">
        <v>121</v>
      </c>
      <c r="K24" s="76">
        <v>85</v>
      </c>
      <c r="L24" s="76">
        <v>14.03</v>
      </c>
      <c r="M24" s="76">
        <v>23.15</v>
      </c>
      <c r="N24" s="76">
        <v>1.0835999999999999</v>
      </c>
      <c r="O24" s="76">
        <v>0.53610000000000002</v>
      </c>
      <c r="P24" s="76">
        <v>0.18129999999999999</v>
      </c>
      <c r="Q24" s="76">
        <v>0.15959999999999999</v>
      </c>
      <c r="R24" s="76">
        <v>0.12609999999999999</v>
      </c>
      <c r="S24" s="76"/>
      <c r="T24" s="76" t="s">
        <v>79</v>
      </c>
    </row>
    <row r="25" spans="1:20" s="12" customFormat="1" x14ac:dyDescent="0.25">
      <c r="A25" s="10">
        <v>4365</v>
      </c>
      <c r="B25" s="14" t="s">
        <v>43</v>
      </c>
      <c r="C25" s="10" t="s">
        <v>17</v>
      </c>
      <c r="D25" s="10">
        <v>4</v>
      </c>
      <c r="E25" s="10" t="s">
        <v>23</v>
      </c>
      <c r="F25" s="10">
        <v>186</v>
      </c>
      <c r="G25" s="11">
        <v>42396</v>
      </c>
      <c r="H25" s="10">
        <v>46.5</v>
      </c>
      <c r="I25" s="10">
        <v>44.9</v>
      </c>
      <c r="J25" s="10">
        <v>174</v>
      </c>
      <c r="K25" s="10">
        <v>71</v>
      </c>
      <c r="L25" s="10">
        <v>17.34</v>
      </c>
      <c r="M25" s="10">
        <v>28.42</v>
      </c>
      <c r="N25" s="10">
        <v>0.82650000000000001</v>
      </c>
      <c r="O25" s="10">
        <v>0.82740000000000002</v>
      </c>
      <c r="P25" s="10">
        <v>0.23960000000000001</v>
      </c>
      <c r="Q25" s="10">
        <v>0.188</v>
      </c>
      <c r="R25" s="10">
        <v>0.14030000000000001</v>
      </c>
      <c r="S25" s="10"/>
      <c r="T25" s="10" t="s">
        <v>76</v>
      </c>
    </row>
    <row r="26" spans="1:20" x14ac:dyDescent="0.25">
      <c r="A26" s="1">
        <v>4458</v>
      </c>
      <c r="B26" s="6" t="s">
        <v>42</v>
      </c>
      <c r="C26" s="1" t="s">
        <v>17</v>
      </c>
      <c r="D26" s="5">
        <v>5</v>
      </c>
      <c r="E26" s="1" t="s">
        <v>23</v>
      </c>
      <c r="F26" s="1">
        <v>184</v>
      </c>
      <c r="G26" s="2">
        <v>42410</v>
      </c>
      <c r="H26" s="1">
        <v>25.9</v>
      </c>
      <c r="I26" s="1">
        <v>24.6</v>
      </c>
      <c r="J26" s="1">
        <v>199</v>
      </c>
      <c r="K26" s="1">
        <v>135</v>
      </c>
      <c r="L26" s="1">
        <v>3.41</v>
      </c>
      <c r="M26" s="1">
        <v>21.55</v>
      </c>
      <c r="N26" s="1">
        <v>0.22120000000000001</v>
      </c>
      <c r="O26" s="1">
        <v>0.14319999999999999</v>
      </c>
      <c r="P26" s="1">
        <v>0.20630000000000001</v>
      </c>
      <c r="Q26" s="1">
        <v>0.1424</v>
      </c>
      <c r="R26" s="1">
        <v>0.11219999999999999</v>
      </c>
      <c r="T26" s="88" t="s">
        <v>76</v>
      </c>
    </row>
    <row r="27" spans="1:20" x14ac:dyDescent="0.25">
      <c r="A27" s="76">
        <v>5560</v>
      </c>
      <c r="B27" s="76" t="s">
        <v>14</v>
      </c>
      <c r="C27" s="76" t="s">
        <v>13</v>
      </c>
      <c r="D27" s="76">
        <v>5</v>
      </c>
      <c r="E27" s="76" t="s">
        <v>21</v>
      </c>
      <c r="F27" s="76">
        <v>184</v>
      </c>
      <c r="G27" s="82">
        <v>42410</v>
      </c>
      <c r="H27" s="76">
        <v>25.2</v>
      </c>
      <c r="I27" s="76">
        <v>23.5</v>
      </c>
      <c r="J27" s="76">
        <v>156</v>
      </c>
      <c r="K27" s="76">
        <v>181</v>
      </c>
      <c r="L27" s="76">
        <v>3.42</v>
      </c>
      <c r="M27" s="76">
        <v>20.76</v>
      </c>
      <c r="N27" s="76">
        <v>0.12809999999999999</v>
      </c>
      <c r="O27" s="76">
        <v>0.1273</v>
      </c>
      <c r="P27" s="76">
        <v>0.1769</v>
      </c>
      <c r="Q27" s="76">
        <v>0.1333</v>
      </c>
      <c r="R27" s="76">
        <v>0.11360000000000001</v>
      </c>
      <c r="S27" s="76"/>
      <c r="T27" s="88" t="s">
        <v>75</v>
      </c>
    </row>
    <row r="28" spans="1:20" s="12" customFormat="1" x14ac:dyDescent="0.25">
      <c r="A28" s="10">
        <v>4461</v>
      </c>
      <c r="B28" s="10" t="s">
        <v>14</v>
      </c>
      <c r="C28" s="10" t="s">
        <v>13</v>
      </c>
      <c r="D28" s="10">
        <v>5</v>
      </c>
      <c r="E28" s="10" t="s">
        <v>22</v>
      </c>
      <c r="F28" s="10">
        <v>184</v>
      </c>
      <c r="G28" s="11">
        <v>42410</v>
      </c>
      <c r="H28" s="10">
        <v>24.9</v>
      </c>
      <c r="I28" s="10">
        <v>23.3</v>
      </c>
      <c r="J28" s="10">
        <v>182</v>
      </c>
      <c r="K28" s="10">
        <v>114</v>
      </c>
      <c r="L28" s="10">
        <v>4.71</v>
      </c>
      <c r="M28" s="10">
        <v>19.07</v>
      </c>
      <c r="N28" s="10">
        <v>0.23849999999999999</v>
      </c>
      <c r="O28" s="10">
        <v>0.1772</v>
      </c>
      <c r="P28" s="10">
        <v>0.17649999999999999</v>
      </c>
      <c r="Q28" s="10">
        <v>0.1323</v>
      </c>
      <c r="R28" s="10">
        <v>0.1118</v>
      </c>
      <c r="S28" s="10"/>
      <c r="T28" s="89" t="s">
        <v>75</v>
      </c>
    </row>
    <row r="29" spans="1:20" x14ac:dyDescent="0.25">
      <c r="A29" s="73">
        <v>4471</v>
      </c>
      <c r="B29" s="73" t="s">
        <v>42</v>
      </c>
      <c r="C29" s="73" t="s">
        <v>13</v>
      </c>
      <c r="D29" s="73">
        <v>6</v>
      </c>
      <c r="E29" s="73" t="s">
        <v>24</v>
      </c>
      <c r="F29" s="73">
        <v>184</v>
      </c>
      <c r="G29" s="2">
        <v>42417</v>
      </c>
      <c r="H29" s="73">
        <v>30.6</v>
      </c>
      <c r="I29" s="73">
        <v>29.2</v>
      </c>
      <c r="J29" s="73">
        <v>86</v>
      </c>
      <c r="K29" s="73">
        <v>104</v>
      </c>
      <c r="L29" s="73">
        <v>9.27</v>
      </c>
      <c r="M29" s="73">
        <v>20.239999999999998</v>
      </c>
      <c r="N29" s="73">
        <v>0.95499999999999996</v>
      </c>
      <c r="O29" s="73">
        <v>0.41420000000000001</v>
      </c>
      <c r="P29" s="73">
        <v>0.1883</v>
      </c>
      <c r="Q29" s="73">
        <v>0.13089999999999999</v>
      </c>
      <c r="R29" s="73">
        <v>0.10440000000000001</v>
      </c>
      <c r="T29" s="88" t="s">
        <v>74</v>
      </c>
    </row>
    <row r="30" spans="1:20" x14ac:dyDescent="0.25">
      <c r="A30" s="1">
        <v>4472</v>
      </c>
      <c r="B30" s="1" t="s">
        <v>14</v>
      </c>
      <c r="C30" s="1" t="s">
        <v>13</v>
      </c>
      <c r="D30" s="5">
        <v>6</v>
      </c>
      <c r="E30" s="1" t="s">
        <v>46</v>
      </c>
      <c r="F30" s="73">
        <v>184</v>
      </c>
      <c r="G30" s="2">
        <v>42417</v>
      </c>
      <c r="H30" s="1">
        <v>30.5</v>
      </c>
      <c r="I30" s="1">
        <v>29</v>
      </c>
      <c r="J30" s="1">
        <v>114</v>
      </c>
      <c r="K30" s="1">
        <v>149</v>
      </c>
      <c r="L30" s="1">
        <v>2.95</v>
      </c>
      <c r="M30" s="1">
        <v>19.989999999999998</v>
      </c>
      <c r="N30" s="1">
        <v>0.9103</v>
      </c>
      <c r="O30" s="1">
        <v>0.45179999999999998</v>
      </c>
      <c r="P30" s="1">
        <v>0.1837</v>
      </c>
      <c r="Q30" s="1">
        <v>0.1351</v>
      </c>
      <c r="R30" s="1">
        <v>9.2799999999999994E-2</v>
      </c>
      <c r="T30" s="88" t="s">
        <v>74</v>
      </c>
    </row>
    <row r="31" spans="1:20" x14ac:dyDescent="0.25">
      <c r="A31" s="1">
        <v>4512</v>
      </c>
      <c r="B31" s="1" t="s">
        <v>42</v>
      </c>
      <c r="C31" s="1" t="s">
        <v>13</v>
      </c>
      <c r="D31" s="5">
        <v>6</v>
      </c>
      <c r="E31" s="1" t="s">
        <v>21</v>
      </c>
      <c r="F31" s="73">
        <v>180</v>
      </c>
      <c r="G31" s="2">
        <v>42417</v>
      </c>
      <c r="H31" s="1">
        <v>26.9</v>
      </c>
      <c r="I31" s="1">
        <v>25.5</v>
      </c>
      <c r="J31" s="1">
        <v>101</v>
      </c>
      <c r="K31" s="1">
        <v>71</v>
      </c>
      <c r="L31" s="1">
        <v>5.41</v>
      </c>
      <c r="M31" s="1">
        <v>20.36</v>
      </c>
      <c r="N31" s="1">
        <v>0.40339999999999998</v>
      </c>
      <c r="O31" s="1">
        <v>0.26129999999999998</v>
      </c>
      <c r="P31" s="1">
        <v>0.18770000000000001</v>
      </c>
      <c r="Q31" s="1">
        <v>0.13070000000000001</v>
      </c>
      <c r="R31" s="1">
        <v>0.10349999999999999</v>
      </c>
      <c r="T31" s="88" t="s">
        <v>74</v>
      </c>
    </row>
    <row r="32" spans="1:20" x14ac:dyDescent="0.25">
      <c r="A32" s="1">
        <v>4518</v>
      </c>
      <c r="B32" s="1" t="s">
        <v>42</v>
      </c>
      <c r="C32" s="1" t="s">
        <v>13</v>
      </c>
      <c r="D32" s="5">
        <v>6</v>
      </c>
      <c r="E32" s="1" t="s">
        <v>20</v>
      </c>
      <c r="F32" s="73">
        <v>180</v>
      </c>
      <c r="G32" s="2">
        <v>42417</v>
      </c>
      <c r="H32" s="1">
        <v>23</v>
      </c>
      <c r="I32" s="1">
        <v>21.6</v>
      </c>
      <c r="J32" s="1">
        <v>118</v>
      </c>
      <c r="K32" s="1">
        <v>93</v>
      </c>
      <c r="L32" s="1">
        <v>4.3499999999999996</v>
      </c>
      <c r="M32" s="1">
        <v>18.07</v>
      </c>
      <c r="N32" s="1">
        <v>0.28870000000000001</v>
      </c>
      <c r="O32" s="1">
        <v>0.1988</v>
      </c>
      <c r="P32" s="1">
        <v>0.1799</v>
      </c>
      <c r="Q32" s="1">
        <v>0.1162</v>
      </c>
      <c r="R32" s="1">
        <v>0.1011</v>
      </c>
      <c r="T32" s="88" t="s">
        <v>74</v>
      </c>
    </row>
    <row r="33" spans="1:21" s="12" customFormat="1" x14ac:dyDescent="0.25">
      <c r="A33" s="10">
        <v>4510</v>
      </c>
      <c r="B33" s="10" t="s">
        <v>14</v>
      </c>
      <c r="C33" s="10" t="s">
        <v>17</v>
      </c>
      <c r="D33" s="10">
        <v>6</v>
      </c>
      <c r="E33" s="10" t="s">
        <v>23</v>
      </c>
      <c r="F33" s="10">
        <v>180</v>
      </c>
      <c r="G33" s="11">
        <v>42417</v>
      </c>
      <c r="H33" s="10">
        <v>35.6</v>
      </c>
      <c r="I33" s="10">
        <v>33.700000000000003</v>
      </c>
      <c r="J33" s="10">
        <v>120</v>
      </c>
      <c r="K33" s="10">
        <v>150</v>
      </c>
      <c r="L33" s="10">
        <v>10.5</v>
      </c>
      <c r="M33" s="10">
        <v>24.21</v>
      </c>
      <c r="N33" s="10">
        <v>0.95420000000000005</v>
      </c>
      <c r="O33" s="10">
        <v>0.61109999999999998</v>
      </c>
      <c r="P33" s="10">
        <v>0.2157</v>
      </c>
      <c r="Q33" s="10">
        <v>0.16550000000000001</v>
      </c>
      <c r="R33" s="10">
        <v>0.1142</v>
      </c>
      <c r="S33" s="10"/>
      <c r="T33" s="10" t="s">
        <v>76</v>
      </c>
    </row>
    <row r="34" spans="1:21" x14ac:dyDescent="0.25">
      <c r="A34" s="1">
        <v>4537</v>
      </c>
      <c r="B34" s="1" t="s">
        <v>55</v>
      </c>
      <c r="C34" s="1" t="s">
        <v>13</v>
      </c>
      <c r="D34" s="5">
        <v>7</v>
      </c>
      <c r="E34" s="1" t="s">
        <v>58</v>
      </c>
      <c r="F34" s="73">
        <v>184</v>
      </c>
      <c r="G34" s="2">
        <v>42431</v>
      </c>
      <c r="H34" s="1">
        <v>31</v>
      </c>
      <c r="I34" s="1">
        <v>29.1</v>
      </c>
      <c r="J34" s="1" t="s">
        <v>23</v>
      </c>
      <c r="K34" s="1">
        <v>131</v>
      </c>
      <c r="L34" s="1">
        <v>8.4600000000000009</v>
      </c>
      <c r="M34" s="1">
        <v>21.36</v>
      </c>
      <c r="N34" s="1">
        <v>0.43269999999999997</v>
      </c>
      <c r="O34" s="1">
        <v>0.39879999999999999</v>
      </c>
      <c r="P34" s="1">
        <v>0.19040000000000001</v>
      </c>
      <c r="Q34" s="1">
        <v>0.1353</v>
      </c>
      <c r="R34" s="1">
        <v>0.11459999999999999</v>
      </c>
      <c r="T34" s="88" t="s">
        <v>77</v>
      </c>
      <c r="U34" t="s">
        <v>59</v>
      </c>
    </row>
    <row r="35" spans="1:21" x14ac:dyDescent="0.25">
      <c r="A35" s="1">
        <v>4544</v>
      </c>
      <c r="B35" s="1" t="s">
        <v>55</v>
      </c>
      <c r="C35" s="1" t="s">
        <v>13</v>
      </c>
      <c r="D35" s="5">
        <v>7</v>
      </c>
      <c r="E35" s="1" t="s">
        <v>20</v>
      </c>
      <c r="F35" s="73">
        <v>184</v>
      </c>
      <c r="G35" s="2">
        <v>42431</v>
      </c>
      <c r="H35" s="1">
        <v>27</v>
      </c>
      <c r="I35" s="1">
        <v>25.5</v>
      </c>
      <c r="J35" s="1" t="s">
        <v>23</v>
      </c>
      <c r="K35" s="1">
        <v>94</v>
      </c>
      <c r="L35" s="1">
        <v>4.53</v>
      </c>
      <c r="M35" s="1">
        <v>21.38</v>
      </c>
      <c r="N35" s="1">
        <v>0.27460000000000001</v>
      </c>
      <c r="O35" s="1">
        <v>0.15</v>
      </c>
      <c r="P35" s="1">
        <v>0.20649999999999999</v>
      </c>
      <c r="Q35" s="1">
        <v>0.15160000000000001</v>
      </c>
      <c r="R35" s="1">
        <v>0.1095</v>
      </c>
      <c r="T35" s="88" t="s">
        <v>77</v>
      </c>
    </row>
    <row r="36" spans="1:21" x14ac:dyDescent="0.25">
      <c r="A36" s="76">
        <v>4545</v>
      </c>
      <c r="B36" s="76" t="s">
        <v>55</v>
      </c>
      <c r="C36" s="76" t="s">
        <v>13</v>
      </c>
      <c r="D36" s="76">
        <v>7</v>
      </c>
      <c r="E36" s="76" t="s">
        <v>24</v>
      </c>
      <c r="F36" s="76">
        <v>184</v>
      </c>
      <c r="G36" s="82">
        <v>42431</v>
      </c>
      <c r="H36" s="76">
        <v>30.6</v>
      </c>
      <c r="I36" s="76">
        <v>28.7</v>
      </c>
      <c r="J36" s="76" t="s">
        <v>23</v>
      </c>
      <c r="K36" s="76">
        <v>133</v>
      </c>
      <c r="L36" s="76">
        <v>8.94</v>
      </c>
      <c r="M36" s="76">
        <v>20.52</v>
      </c>
      <c r="N36" s="76">
        <v>0.65</v>
      </c>
      <c r="O36" s="76">
        <v>0.34839999999999999</v>
      </c>
      <c r="P36" s="76">
        <v>0.1709</v>
      </c>
      <c r="Q36" s="76">
        <v>0.1351</v>
      </c>
      <c r="R36" s="76">
        <v>0.1087</v>
      </c>
      <c r="S36" s="76"/>
      <c r="T36" s="88" t="s">
        <v>77</v>
      </c>
      <c r="U36" s="75"/>
    </row>
    <row r="37" spans="1:21" x14ac:dyDescent="0.25">
      <c r="A37" s="1">
        <v>4540</v>
      </c>
      <c r="B37" s="1" t="s">
        <v>56</v>
      </c>
      <c r="C37" s="1" t="s">
        <v>13</v>
      </c>
      <c r="D37" s="5">
        <v>7</v>
      </c>
      <c r="E37" s="1" t="s">
        <v>22</v>
      </c>
      <c r="F37" s="73">
        <v>184</v>
      </c>
      <c r="G37" s="2">
        <v>42431</v>
      </c>
      <c r="H37" s="1">
        <v>30.5</v>
      </c>
      <c r="I37" s="1">
        <v>28.8</v>
      </c>
      <c r="J37" s="1" t="s">
        <v>23</v>
      </c>
      <c r="K37" s="1">
        <v>78</v>
      </c>
      <c r="L37" s="1">
        <v>7.32</v>
      </c>
      <c r="M37" s="1">
        <v>21.87</v>
      </c>
      <c r="N37" s="1">
        <v>0.39229999999999998</v>
      </c>
      <c r="O37" s="1">
        <v>0.36349999999999999</v>
      </c>
      <c r="P37" s="1">
        <v>0.19750000000000001</v>
      </c>
      <c r="Q37" s="1">
        <v>0.1484</v>
      </c>
      <c r="R37" s="1">
        <v>0.1278</v>
      </c>
      <c r="T37" s="88" t="s">
        <v>77</v>
      </c>
    </row>
    <row r="38" spans="1:21" x14ac:dyDescent="0.25">
      <c r="A38" s="1">
        <v>4538</v>
      </c>
      <c r="B38" s="1" t="s">
        <v>57</v>
      </c>
      <c r="C38" s="1" t="s">
        <v>13</v>
      </c>
      <c r="D38" s="5">
        <v>7</v>
      </c>
      <c r="E38" s="1" t="s">
        <v>21</v>
      </c>
      <c r="F38" s="73">
        <v>184</v>
      </c>
      <c r="G38" s="2">
        <v>42431</v>
      </c>
      <c r="H38" s="1">
        <v>31.5</v>
      </c>
      <c r="I38" s="1">
        <v>30.1</v>
      </c>
      <c r="J38" s="1" t="s">
        <v>23</v>
      </c>
      <c r="K38" s="1">
        <v>140</v>
      </c>
      <c r="L38" s="1">
        <v>13.05</v>
      </c>
      <c r="M38" s="1">
        <v>17.73</v>
      </c>
      <c r="N38" s="1">
        <v>0.72409999999999997</v>
      </c>
      <c r="O38" s="1">
        <v>0.63260000000000005</v>
      </c>
      <c r="P38" s="1">
        <v>0.16470000000000001</v>
      </c>
      <c r="Q38" s="1">
        <v>0.12570000000000001</v>
      </c>
      <c r="R38" s="1">
        <v>0.1024</v>
      </c>
      <c r="T38" s="88" t="s">
        <v>77</v>
      </c>
    </row>
    <row r="39" spans="1:21" s="12" customFormat="1" x14ac:dyDescent="0.25">
      <c r="A39" s="10">
        <v>4542</v>
      </c>
      <c r="B39" s="10" t="s">
        <v>57</v>
      </c>
      <c r="C39" s="10" t="s">
        <v>17</v>
      </c>
      <c r="D39" s="10">
        <v>7</v>
      </c>
      <c r="E39" s="10" t="s">
        <v>23</v>
      </c>
      <c r="F39" s="10">
        <v>184</v>
      </c>
      <c r="G39" s="11">
        <v>42431</v>
      </c>
      <c r="H39" s="10">
        <v>26.7</v>
      </c>
      <c r="I39" s="10">
        <v>24.4</v>
      </c>
      <c r="J39" s="10" t="s">
        <v>23</v>
      </c>
      <c r="K39" s="10">
        <v>104</v>
      </c>
      <c r="L39" s="10">
        <v>4.26</v>
      </c>
      <c r="M39" s="10">
        <v>21.29</v>
      </c>
      <c r="N39" s="10">
        <v>0.2445</v>
      </c>
      <c r="O39" s="10">
        <v>0.15629999999999999</v>
      </c>
      <c r="P39" s="10">
        <v>0.20030000000000001</v>
      </c>
      <c r="Q39" s="10">
        <v>0.14649999999999999</v>
      </c>
      <c r="R39" s="10">
        <v>0.1145</v>
      </c>
      <c r="S39" s="10"/>
      <c r="T39" s="10" t="s">
        <v>79</v>
      </c>
    </row>
    <row r="40" spans="1:21" x14ac:dyDescent="0.25">
      <c r="A40" s="1">
        <v>4582</v>
      </c>
      <c r="B40" s="1" t="s">
        <v>55</v>
      </c>
      <c r="C40" s="1" t="s">
        <v>17</v>
      </c>
      <c r="D40" s="5">
        <v>8</v>
      </c>
      <c r="E40" s="1" t="s">
        <v>23</v>
      </c>
      <c r="F40" s="1">
        <v>188</v>
      </c>
      <c r="G40" s="2">
        <v>42445</v>
      </c>
      <c r="H40" s="1">
        <v>29.2</v>
      </c>
      <c r="I40" s="1">
        <v>27.7</v>
      </c>
      <c r="J40" s="1" t="s">
        <v>23</v>
      </c>
      <c r="K40" s="1">
        <v>56</v>
      </c>
      <c r="L40" s="1">
        <v>5.75</v>
      </c>
      <c r="M40" s="1">
        <v>22.34</v>
      </c>
      <c r="N40" s="1">
        <v>0.39850000000000002</v>
      </c>
      <c r="O40" s="1">
        <v>0.29609999999999997</v>
      </c>
      <c r="P40" s="1">
        <v>0.20219999999999999</v>
      </c>
      <c r="Q40" s="1">
        <v>0.13600000000000001</v>
      </c>
      <c r="R40" s="1">
        <v>0.1235</v>
      </c>
      <c r="T40" s="76" t="s">
        <v>79</v>
      </c>
    </row>
    <row r="41" spans="1:21" s="12" customFormat="1" x14ac:dyDescent="0.25">
      <c r="A41" s="10">
        <v>4583</v>
      </c>
      <c r="B41" s="10" t="s">
        <v>57</v>
      </c>
      <c r="C41" s="10" t="s">
        <v>17</v>
      </c>
      <c r="D41" s="10">
        <v>8</v>
      </c>
      <c r="E41" s="10" t="s">
        <v>23</v>
      </c>
      <c r="F41" s="10">
        <v>188</v>
      </c>
      <c r="G41" s="11">
        <v>42445</v>
      </c>
      <c r="H41" s="10">
        <v>30.8</v>
      </c>
      <c r="I41" s="10">
        <v>28.6</v>
      </c>
      <c r="J41" s="10" t="s">
        <v>23</v>
      </c>
      <c r="K41" s="10">
        <v>71</v>
      </c>
      <c r="L41" s="10">
        <v>28.6</v>
      </c>
      <c r="M41" s="10">
        <v>22.16</v>
      </c>
      <c r="N41" s="10">
        <v>0.4773</v>
      </c>
      <c r="O41" s="10">
        <v>0.31890000000000002</v>
      </c>
      <c r="P41" s="10">
        <v>0.1946</v>
      </c>
      <c r="Q41" s="10">
        <v>0.13980000000000001</v>
      </c>
      <c r="R41" s="10">
        <v>0.1152</v>
      </c>
      <c r="S41" s="10"/>
      <c r="T41" s="10" t="s">
        <v>79</v>
      </c>
    </row>
    <row r="42" spans="1:21" x14ac:dyDescent="0.25">
      <c r="A42" s="1">
        <v>4620</v>
      </c>
      <c r="B42" s="1" t="s">
        <v>55</v>
      </c>
      <c r="C42" s="1" t="s">
        <v>17</v>
      </c>
      <c r="D42" s="5">
        <v>9</v>
      </c>
      <c r="E42" s="1" t="s">
        <v>23</v>
      </c>
      <c r="F42" s="57">
        <v>193</v>
      </c>
      <c r="G42" s="2">
        <v>42461</v>
      </c>
      <c r="H42" s="1">
        <v>46.6</v>
      </c>
      <c r="I42" s="1">
        <v>44.2</v>
      </c>
      <c r="J42" s="1">
        <v>157</v>
      </c>
      <c r="K42" s="1">
        <v>101</v>
      </c>
      <c r="L42" s="1">
        <v>17.11</v>
      </c>
      <c r="M42" s="1">
        <v>28.45</v>
      </c>
      <c r="N42" s="1">
        <v>0.78239999999999998</v>
      </c>
      <c r="O42" s="1">
        <v>1.1034999999999999</v>
      </c>
      <c r="P42" s="1">
        <v>0.26069999999999999</v>
      </c>
      <c r="Q42" s="1">
        <v>0.18029999999999999</v>
      </c>
      <c r="R42" s="1">
        <v>0.1399</v>
      </c>
      <c r="T42" s="88" t="s">
        <v>80</v>
      </c>
    </row>
    <row r="43" spans="1:21" x14ac:dyDescent="0.25">
      <c r="A43" s="1">
        <v>4625</v>
      </c>
      <c r="B43" s="1" t="s">
        <v>55</v>
      </c>
      <c r="C43" s="1" t="s">
        <v>17</v>
      </c>
      <c r="D43" s="5">
        <v>9</v>
      </c>
      <c r="E43" s="1" t="s">
        <v>23</v>
      </c>
      <c r="F43" s="57">
        <v>193</v>
      </c>
      <c r="G43" s="2">
        <v>42461</v>
      </c>
      <c r="H43" s="1">
        <v>40.200000000000003</v>
      </c>
      <c r="I43" s="1">
        <v>38.299999999999997</v>
      </c>
      <c r="J43" s="1">
        <v>105</v>
      </c>
      <c r="K43" s="1">
        <v>108</v>
      </c>
      <c r="L43" s="1">
        <v>14.47</v>
      </c>
      <c r="M43" s="1">
        <v>24.76</v>
      </c>
      <c r="N43" s="1">
        <v>1.0632999999999999</v>
      </c>
      <c r="O43" s="1">
        <v>0.76370000000000005</v>
      </c>
      <c r="P43" s="1">
        <v>0.21829999999999999</v>
      </c>
      <c r="Q43" s="1">
        <v>0.15989999999999999</v>
      </c>
      <c r="R43" s="1">
        <v>0.1308</v>
      </c>
      <c r="T43" s="88" t="s">
        <v>80</v>
      </c>
    </row>
    <row r="44" spans="1:21" x14ac:dyDescent="0.25">
      <c r="A44" s="73">
        <v>4621</v>
      </c>
      <c r="B44" s="73" t="s">
        <v>60</v>
      </c>
      <c r="C44" s="73" t="s">
        <v>17</v>
      </c>
      <c r="D44" s="73">
        <v>9</v>
      </c>
      <c r="E44" s="73" t="s">
        <v>23</v>
      </c>
      <c r="F44" s="57">
        <v>193</v>
      </c>
      <c r="G44" s="2">
        <v>42461</v>
      </c>
      <c r="H44" s="73">
        <v>27</v>
      </c>
      <c r="I44" s="73">
        <v>25.4</v>
      </c>
      <c r="J44" s="73">
        <v>114</v>
      </c>
      <c r="K44" s="73">
        <v>43</v>
      </c>
      <c r="L44" s="73">
        <v>3.5</v>
      </c>
      <c r="M44" s="73">
        <v>22.49</v>
      </c>
      <c r="N44" s="73">
        <v>0.21</v>
      </c>
      <c r="O44" s="73">
        <v>0.14360000000000001</v>
      </c>
      <c r="P44" s="73">
        <v>0.1832</v>
      </c>
      <c r="Q44" s="73">
        <v>0.14910000000000001</v>
      </c>
      <c r="R44" s="73">
        <v>0.13289999999999999</v>
      </c>
      <c r="T44" s="88" t="s">
        <v>80</v>
      </c>
    </row>
    <row r="45" spans="1:21" x14ac:dyDescent="0.25">
      <c r="A45" s="76">
        <v>4626</v>
      </c>
      <c r="B45" s="76" t="s">
        <v>60</v>
      </c>
      <c r="C45" s="76" t="s">
        <v>17</v>
      </c>
      <c r="D45" s="76">
        <v>9</v>
      </c>
      <c r="E45" s="76" t="s">
        <v>23</v>
      </c>
      <c r="F45" s="81">
        <v>193</v>
      </c>
      <c r="G45" s="82">
        <v>42461</v>
      </c>
      <c r="H45" s="76">
        <v>27.6</v>
      </c>
      <c r="I45" s="76">
        <v>26.1</v>
      </c>
      <c r="J45" s="76">
        <v>123</v>
      </c>
      <c r="K45" s="76">
        <v>45</v>
      </c>
      <c r="L45" s="76">
        <v>3.08</v>
      </c>
      <c r="M45" s="76">
        <v>23.54</v>
      </c>
      <c r="N45" s="76">
        <v>0.1762</v>
      </c>
      <c r="O45" s="76">
        <v>9.98E-2</v>
      </c>
      <c r="P45" s="76">
        <v>0.1976</v>
      </c>
      <c r="Q45" s="76">
        <v>0.15429999999999999</v>
      </c>
      <c r="R45" s="76">
        <v>0.1328</v>
      </c>
      <c r="S45" s="76"/>
      <c r="T45" s="88" t="s">
        <v>80</v>
      </c>
      <c r="U45" s="75"/>
    </row>
    <row r="46" spans="1:21" x14ac:dyDescent="0.25">
      <c r="A46" s="1">
        <v>4650</v>
      </c>
      <c r="B46" s="1" t="s">
        <v>55</v>
      </c>
      <c r="C46" s="1" t="s">
        <v>17</v>
      </c>
      <c r="D46" s="5">
        <v>9</v>
      </c>
      <c r="E46" s="32" t="s">
        <v>23</v>
      </c>
      <c r="F46" s="57">
        <v>191</v>
      </c>
      <c r="G46" s="2">
        <v>42461</v>
      </c>
      <c r="H46" s="1">
        <v>46.1</v>
      </c>
      <c r="I46" s="1">
        <v>43.2</v>
      </c>
      <c r="J46" s="1">
        <v>96</v>
      </c>
      <c r="K46" s="1">
        <v>62</v>
      </c>
      <c r="L46" s="1">
        <v>15.23</v>
      </c>
      <c r="M46" s="1">
        <v>29.47</v>
      </c>
      <c r="N46" s="1">
        <v>1.3609</v>
      </c>
      <c r="O46" s="1">
        <v>0.74199999999999999</v>
      </c>
      <c r="P46" s="1">
        <v>0.21840000000000001</v>
      </c>
      <c r="Q46" s="1">
        <v>0.1867</v>
      </c>
      <c r="R46" s="1">
        <v>0.17780000000000001</v>
      </c>
      <c r="T46" s="88" t="s">
        <v>80</v>
      </c>
    </row>
    <row r="47" spans="1:21" x14ac:dyDescent="0.25">
      <c r="A47" s="1">
        <v>4652</v>
      </c>
      <c r="B47" s="1" t="s">
        <v>56</v>
      </c>
      <c r="C47" s="1" t="s">
        <v>17</v>
      </c>
      <c r="D47" s="5">
        <v>9</v>
      </c>
      <c r="E47" s="32" t="s">
        <v>23</v>
      </c>
      <c r="F47" s="57">
        <v>191</v>
      </c>
      <c r="G47" s="2">
        <v>42461</v>
      </c>
      <c r="H47" s="1">
        <v>37.9</v>
      </c>
      <c r="I47" s="1">
        <v>35.6</v>
      </c>
      <c r="J47" s="1">
        <v>107</v>
      </c>
      <c r="K47" s="1">
        <v>60</v>
      </c>
      <c r="L47" s="1">
        <v>7.12</v>
      </c>
      <c r="M47" s="1">
        <v>29.94</v>
      </c>
      <c r="N47" s="1">
        <v>0.70299999999999996</v>
      </c>
      <c r="O47" s="1">
        <v>0.31669999999999998</v>
      </c>
      <c r="P47" s="1">
        <v>0.26779999999999998</v>
      </c>
      <c r="Q47" s="1">
        <v>0.1943</v>
      </c>
      <c r="R47" s="1">
        <v>0.1618</v>
      </c>
      <c r="T47" s="88" t="s">
        <v>76</v>
      </c>
    </row>
    <row r="48" spans="1:21" x14ac:dyDescent="0.25">
      <c r="A48" s="1">
        <v>4655</v>
      </c>
      <c r="B48" s="1" t="s">
        <v>56</v>
      </c>
      <c r="C48" s="1" t="s">
        <v>17</v>
      </c>
      <c r="D48" s="5">
        <v>9</v>
      </c>
      <c r="E48" s="32" t="s">
        <v>23</v>
      </c>
      <c r="F48" s="57">
        <v>191</v>
      </c>
      <c r="G48" s="2">
        <v>42461</v>
      </c>
      <c r="H48" s="1">
        <v>40.700000000000003</v>
      </c>
      <c r="I48" s="1">
        <v>38.6</v>
      </c>
      <c r="J48" s="1">
        <v>150</v>
      </c>
      <c r="K48" s="1">
        <v>93</v>
      </c>
      <c r="L48" s="1">
        <v>9.0299999999999994</v>
      </c>
      <c r="M48" s="1">
        <v>30.72</v>
      </c>
      <c r="N48" s="1">
        <v>0.97670000000000001</v>
      </c>
      <c r="O48" s="1">
        <v>0.34920000000000001</v>
      </c>
      <c r="P48" s="1">
        <v>0.23449999999999999</v>
      </c>
      <c r="Q48" s="1">
        <v>0.18609999999999999</v>
      </c>
      <c r="R48" s="1">
        <v>0.19289999999999999</v>
      </c>
      <c r="T48" s="88" t="s">
        <v>80</v>
      </c>
    </row>
    <row r="49" spans="1:22" x14ac:dyDescent="0.25">
      <c r="A49" s="73">
        <v>4641</v>
      </c>
      <c r="B49" s="73" t="s">
        <v>55</v>
      </c>
      <c r="C49" s="73" t="s">
        <v>17</v>
      </c>
      <c r="D49" s="73">
        <v>9</v>
      </c>
      <c r="E49" s="73" t="s">
        <v>23</v>
      </c>
      <c r="F49" s="57">
        <v>194</v>
      </c>
      <c r="G49" s="2">
        <v>42461</v>
      </c>
      <c r="H49" s="73">
        <v>46.2</v>
      </c>
      <c r="I49" s="73">
        <v>43.8</v>
      </c>
      <c r="J49" s="73">
        <v>145</v>
      </c>
      <c r="K49" s="73">
        <v>88</v>
      </c>
      <c r="L49" s="73">
        <v>15.48</v>
      </c>
      <c r="M49" s="73">
        <v>29.79</v>
      </c>
      <c r="N49" s="73">
        <v>1.1013999999999999</v>
      </c>
      <c r="O49" s="73">
        <v>0.96660000000000001</v>
      </c>
      <c r="P49" s="73">
        <v>0.2681</v>
      </c>
      <c r="Q49" s="73">
        <v>0.2104</v>
      </c>
      <c r="R49" s="73">
        <v>0.1668</v>
      </c>
      <c r="T49" s="88" t="s">
        <v>80</v>
      </c>
    </row>
    <row r="50" spans="1:22" x14ac:dyDescent="0.25">
      <c r="A50" s="1">
        <v>4628</v>
      </c>
      <c r="B50" s="73" t="s">
        <v>60</v>
      </c>
      <c r="C50" s="1" t="s">
        <v>17</v>
      </c>
      <c r="D50" s="5">
        <v>9</v>
      </c>
      <c r="E50" s="32" t="s">
        <v>23</v>
      </c>
      <c r="F50" s="57">
        <v>193</v>
      </c>
      <c r="G50" s="2">
        <v>42461</v>
      </c>
      <c r="H50" s="1">
        <v>30.7</v>
      </c>
      <c r="I50" s="1">
        <v>28.6</v>
      </c>
      <c r="J50" s="1">
        <v>120</v>
      </c>
      <c r="K50" s="1">
        <v>52</v>
      </c>
      <c r="L50" s="1">
        <v>4.79</v>
      </c>
      <c r="M50" s="1">
        <v>24.44</v>
      </c>
      <c r="N50" s="1">
        <v>0.30930000000000002</v>
      </c>
      <c r="O50" s="1">
        <v>0.18140000000000001</v>
      </c>
      <c r="P50" s="1">
        <v>0.2054</v>
      </c>
      <c r="Q50" s="1">
        <v>0.15540000000000001</v>
      </c>
      <c r="R50" s="1">
        <v>0.1235</v>
      </c>
      <c r="T50" s="88" t="s">
        <v>80</v>
      </c>
    </row>
    <row r="51" spans="1:22" x14ac:dyDescent="0.25">
      <c r="A51" s="73">
        <v>4629</v>
      </c>
      <c r="B51" s="73" t="s">
        <v>60</v>
      </c>
      <c r="C51" s="73" t="s">
        <v>17</v>
      </c>
      <c r="D51" s="73">
        <v>9</v>
      </c>
      <c r="E51" s="73" t="s">
        <v>23</v>
      </c>
      <c r="F51" s="57">
        <v>193</v>
      </c>
      <c r="G51" s="2">
        <v>42461</v>
      </c>
      <c r="H51" s="73">
        <v>29.2</v>
      </c>
      <c r="I51" s="73">
        <v>27.7</v>
      </c>
      <c r="J51" s="73">
        <v>143</v>
      </c>
      <c r="K51" s="73">
        <v>66</v>
      </c>
      <c r="L51" s="73">
        <v>2.17</v>
      </c>
      <c r="M51" s="73">
        <v>26.28</v>
      </c>
      <c r="N51" s="73">
        <v>0.1145</v>
      </c>
      <c r="O51" s="73">
        <v>6.6000000000000003E-2</v>
      </c>
      <c r="P51" s="73">
        <v>0.23960000000000001</v>
      </c>
      <c r="Q51" s="73">
        <v>0.17280000000000001</v>
      </c>
      <c r="R51" s="73">
        <v>0.1605</v>
      </c>
      <c r="T51" s="88" t="s">
        <v>80</v>
      </c>
    </row>
    <row r="52" spans="1:22" x14ac:dyDescent="0.25">
      <c r="A52" s="1">
        <v>4662</v>
      </c>
      <c r="B52" s="1" t="s">
        <v>60</v>
      </c>
      <c r="C52" s="1" t="s">
        <v>13</v>
      </c>
      <c r="D52" s="5">
        <v>9</v>
      </c>
      <c r="E52" s="1" t="s">
        <v>21</v>
      </c>
      <c r="F52" s="57">
        <v>191</v>
      </c>
      <c r="G52" s="2">
        <v>42461</v>
      </c>
      <c r="H52" s="1">
        <v>23.8</v>
      </c>
      <c r="I52" s="1">
        <v>22.5</v>
      </c>
      <c r="J52" s="1">
        <v>102</v>
      </c>
      <c r="K52" s="1">
        <v>71</v>
      </c>
      <c r="L52" s="1">
        <v>2.0099999999999998</v>
      </c>
      <c r="M52" s="1">
        <v>20.309999999999999</v>
      </c>
      <c r="N52" s="1">
        <v>6.1400000000000003E-2</v>
      </c>
      <c r="O52" s="1">
        <v>6.8500000000000005E-2</v>
      </c>
      <c r="P52" s="1">
        <v>0.17649999999999999</v>
      </c>
      <c r="Q52" s="1">
        <v>0.1386</v>
      </c>
      <c r="R52" s="1">
        <v>0.1305</v>
      </c>
      <c r="T52" s="88" t="s">
        <v>78</v>
      </c>
      <c r="U52" t="s">
        <v>61</v>
      </c>
    </row>
    <row r="53" spans="1:22" s="12" customFormat="1" x14ac:dyDescent="0.25">
      <c r="A53" s="10">
        <v>4664</v>
      </c>
      <c r="B53" s="10" t="s">
        <v>57</v>
      </c>
      <c r="C53" s="10" t="s">
        <v>13</v>
      </c>
      <c r="D53" s="10">
        <v>9</v>
      </c>
      <c r="E53" s="10" t="s">
        <v>21</v>
      </c>
      <c r="F53" s="58">
        <v>191</v>
      </c>
      <c r="G53" s="11">
        <v>42461</v>
      </c>
      <c r="H53" s="10">
        <v>36.6</v>
      </c>
      <c r="I53" s="10">
        <v>33.9</v>
      </c>
      <c r="J53" s="10">
        <v>102</v>
      </c>
      <c r="K53" s="10">
        <v>96</v>
      </c>
      <c r="L53" s="10">
        <v>13.4</v>
      </c>
      <c r="M53" s="10">
        <v>21.87</v>
      </c>
      <c r="N53" s="10">
        <v>1.2930999999999999</v>
      </c>
      <c r="O53" s="10">
        <v>0.74280000000000002</v>
      </c>
      <c r="P53" s="10">
        <v>0.18540000000000001</v>
      </c>
      <c r="Q53" s="10">
        <v>0.13420000000000001</v>
      </c>
      <c r="R53" s="10">
        <v>0.13020000000000001</v>
      </c>
      <c r="S53" s="10"/>
      <c r="T53" s="89" t="s">
        <v>78</v>
      </c>
    </row>
    <row r="54" spans="1:22" s="34" customFormat="1" x14ac:dyDescent="0.25">
      <c r="A54" s="37">
        <v>4624</v>
      </c>
      <c r="B54" s="37" t="s">
        <v>55</v>
      </c>
      <c r="C54" s="37" t="s">
        <v>13</v>
      </c>
      <c r="D54" s="36">
        <v>9</v>
      </c>
      <c r="E54" s="37" t="s">
        <v>21</v>
      </c>
      <c r="F54" s="36">
        <v>197</v>
      </c>
      <c r="G54" s="38">
        <v>42465</v>
      </c>
      <c r="H54" s="45">
        <v>28.7</v>
      </c>
      <c r="I54" s="45"/>
      <c r="J54" s="55">
        <v>130</v>
      </c>
      <c r="K54" s="36"/>
      <c r="L54" s="34">
        <v>8.15</v>
      </c>
      <c r="M54" s="47">
        <v>19.350000000000001</v>
      </c>
      <c r="N54" s="51">
        <v>0.64539999999999997</v>
      </c>
      <c r="O54" s="51">
        <v>0.37569999999999998</v>
      </c>
      <c r="P54" s="51">
        <v>0.13830000000000001</v>
      </c>
      <c r="Q54" s="51">
        <v>0.13830000000000001</v>
      </c>
      <c r="R54" s="51">
        <v>0.10680000000000001</v>
      </c>
      <c r="S54" s="51"/>
      <c r="T54" s="76" t="s">
        <v>81</v>
      </c>
      <c r="U54" s="43" t="s">
        <v>62</v>
      </c>
      <c r="V54" s="33"/>
    </row>
    <row r="55" spans="1:22" s="34" customFormat="1" x14ac:dyDescent="0.25">
      <c r="A55" s="37">
        <v>4622</v>
      </c>
      <c r="B55" s="37" t="s">
        <v>56</v>
      </c>
      <c r="C55" s="37" t="s">
        <v>13</v>
      </c>
      <c r="D55" s="36">
        <v>9</v>
      </c>
      <c r="E55" s="37" t="s">
        <v>58</v>
      </c>
      <c r="F55" s="36">
        <v>197</v>
      </c>
      <c r="G55" s="38">
        <v>42465</v>
      </c>
      <c r="H55" s="45">
        <v>31.6</v>
      </c>
      <c r="I55" s="45">
        <v>29.4</v>
      </c>
      <c r="J55" s="55">
        <v>94</v>
      </c>
      <c r="K55" s="36">
        <v>73</v>
      </c>
      <c r="L55" s="34">
        <v>10.47</v>
      </c>
      <c r="M55" s="47">
        <v>19.399999999999999</v>
      </c>
      <c r="N55" s="51">
        <v>0.68559999999999999</v>
      </c>
      <c r="O55" s="51">
        <v>0.70399999999999996</v>
      </c>
      <c r="P55" s="51">
        <v>0.14119999999999999</v>
      </c>
      <c r="Q55" s="51">
        <v>0.14119999999999999</v>
      </c>
      <c r="R55" s="51">
        <v>0.10299999999999999</v>
      </c>
      <c r="S55" s="51"/>
      <c r="T55" s="76" t="s">
        <v>78</v>
      </c>
      <c r="U55" s="43"/>
      <c r="V55" s="33"/>
    </row>
    <row r="56" spans="1:22" s="34" customFormat="1" x14ac:dyDescent="0.25">
      <c r="A56" s="37">
        <v>4638</v>
      </c>
      <c r="B56" s="37" t="s">
        <v>56</v>
      </c>
      <c r="C56" s="37" t="s">
        <v>13</v>
      </c>
      <c r="D56" s="36">
        <v>9</v>
      </c>
      <c r="E56" s="37" t="s">
        <v>21</v>
      </c>
      <c r="F56" s="36">
        <v>197</v>
      </c>
      <c r="G56" s="38">
        <v>42465</v>
      </c>
      <c r="H56" s="45">
        <v>24.1</v>
      </c>
      <c r="I56" s="45">
        <v>22.7</v>
      </c>
      <c r="J56" s="55">
        <v>116</v>
      </c>
      <c r="K56" s="36">
        <v>67</v>
      </c>
      <c r="L56" s="34">
        <v>3.36</v>
      </c>
      <c r="M56" s="47">
        <v>19.39</v>
      </c>
      <c r="N56" s="51">
        <v>0.14990000000000001</v>
      </c>
      <c r="O56" s="51">
        <v>0.14949999999999999</v>
      </c>
      <c r="P56" s="51">
        <v>0.1234</v>
      </c>
      <c r="Q56" s="51">
        <v>0.1234</v>
      </c>
      <c r="R56" s="51">
        <v>0.105</v>
      </c>
      <c r="S56" s="51"/>
      <c r="T56" s="76" t="s">
        <v>77</v>
      </c>
      <c r="U56" s="43"/>
      <c r="V56" s="33"/>
    </row>
    <row r="57" spans="1:22" s="33" customFormat="1" x14ac:dyDescent="0.25">
      <c r="A57" s="37">
        <v>4639</v>
      </c>
      <c r="B57" s="37" t="s">
        <v>56</v>
      </c>
      <c r="C57" s="37" t="s">
        <v>13</v>
      </c>
      <c r="D57" s="36">
        <v>9</v>
      </c>
      <c r="E57" s="37" t="s">
        <v>21</v>
      </c>
      <c r="F57" s="36">
        <v>197</v>
      </c>
      <c r="G57" s="38">
        <v>42465</v>
      </c>
      <c r="H57" s="45">
        <v>35.799999999999997</v>
      </c>
      <c r="I57" s="45">
        <v>26.1</v>
      </c>
      <c r="J57" s="55">
        <v>111</v>
      </c>
      <c r="K57" s="36">
        <v>79</v>
      </c>
      <c r="L57" s="74">
        <v>5.8</v>
      </c>
      <c r="M57" s="47">
        <v>20.74</v>
      </c>
      <c r="N57" s="51">
        <v>0.42499999999999999</v>
      </c>
      <c r="O57" s="51">
        <v>0.2024</v>
      </c>
      <c r="P57" s="51">
        <v>0.13919999999999999</v>
      </c>
      <c r="Q57" s="51">
        <v>0.13919999999999999</v>
      </c>
      <c r="R57" s="51">
        <v>0.1111</v>
      </c>
      <c r="S57" s="51"/>
      <c r="T57" s="76" t="s">
        <v>77</v>
      </c>
      <c r="U57" s="43"/>
    </row>
    <row r="58" spans="1:22" s="33" customFormat="1" x14ac:dyDescent="0.25">
      <c r="A58" s="37">
        <v>4630</v>
      </c>
      <c r="B58" s="37" t="s">
        <v>57</v>
      </c>
      <c r="C58" s="37" t="s">
        <v>13</v>
      </c>
      <c r="D58" s="36">
        <v>9</v>
      </c>
      <c r="E58" s="37" t="s">
        <v>21</v>
      </c>
      <c r="F58" s="36">
        <v>197</v>
      </c>
      <c r="G58" s="38">
        <v>42465</v>
      </c>
      <c r="H58" s="45">
        <v>20.100000000000001</v>
      </c>
      <c r="I58" s="45"/>
      <c r="J58" s="55">
        <v>105</v>
      </c>
      <c r="K58" s="36"/>
      <c r="L58" s="47">
        <v>3.7</v>
      </c>
      <c r="M58" s="47">
        <v>15.28</v>
      </c>
      <c r="N58" s="51">
        <v>0.21629999999999999</v>
      </c>
      <c r="O58" s="51">
        <v>0.17580000000000001</v>
      </c>
      <c r="P58" s="51">
        <v>9.9699999999999997E-2</v>
      </c>
      <c r="Q58" s="51">
        <v>9.9699999999999997E-2</v>
      </c>
      <c r="R58" s="51">
        <v>9.7699999999999995E-2</v>
      </c>
      <c r="S58" s="51"/>
      <c r="T58" s="77" t="s">
        <v>81</v>
      </c>
      <c r="U58" s="43" t="s">
        <v>62</v>
      </c>
    </row>
    <row r="59" spans="1:22" s="33" customFormat="1" x14ac:dyDescent="0.25">
      <c r="A59" s="37">
        <v>4635</v>
      </c>
      <c r="B59" s="37" t="s">
        <v>57</v>
      </c>
      <c r="C59" s="37" t="s">
        <v>13</v>
      </c>
      <c r="D59" s="36">
        <v>9</v>
      </c>
      <c r="E59" s="37" t="s">
        <v>46</v>
      </c>
      <c r="F59" s="36">
        <v>197</v>
      </c>
      <c r="G59" s="38">
        <v>42465</v>
      </c>
      <c r="H59" s="45">
        <v>22.9</v>
      </c>
      <c r="I59" s="45"/>
      <c r="J59" s="55">
        <v>115</v>
      </c>
      <c r="K59" s="36"/>
      <c r="L59" s="47">
        <v>3.61</v>
      </c>
      <c r="M59" s="47">
        <v>18.36</v>
      </c>
      <c r="N59" s="51">
        <v>0.19739999999999999</v>
      </c>
      <c r="O59" s="51">
        <v>0.14369999999999999</v>
      </c>
      <c r="P59" s="51">
        <v>0.1295</v>
      </c>
      <c r="Q59" s="51">
        <v>0.1295</v>
      </c>
      <c r="R59" s="51">
        <v>9.8900000000000002E-2</v>
      </c>
      <c r="S59" s="51"/>
      <c r="T59" s="77" t="s">
        <v>81</v>
      </c>
      <c r="U59" s="43" t="s">
        <v>62</v>
      </c>
    </row>
    <row r="60" spans="1:22" s="33" customFormat="1" x14ac:dyDescent="0.25">
      <c r="A60" s="37">
        <v>4631</v>
      </c>
      <c r="B60" s="37" t="s">
        <v>60</v>
      </c>
      <c r="C60" s="37" t="s">
        <v>13</v>
      </c>
      <c r="D60" s="36">
        <v>9</v>
      </c>
      <c r="E60" s="37" t="s">
        <v>46</v>
      </c>
      <c r="F60" s="36">
        <v>197</v>
      </c>
      <c r="G60" s="38">
        <v>42465</v>
      </c>
      <c r="H60" s="45">
        <v>19.100000000000001</v>
      </c>
      <c r="I60" s="45"/>
      <c r="J60" s="55">
        <v>110</v>
      </c>
      <c r="K60" s="36"/>
      <c r="L60" s="47">
        <v>2.17</v>
      </c>
      <c r="M60" s="47">
        <v>15.75</v>
      </c>
      <c r="N60" s="51">
        <v>0.12529999999999999</v>
      </c>
      <c r="O60" s="51">
        <v>8.6199999999999999E-2</v>
      </c>
      <c r="P60" s="51">
        <v>0.10059999999999999</v>
      </c>
      <c r="Q60" s="51">
        <v>0.10059999999999999</v>
      </c>
      <c r="R60" s="51">
        <v>0.10199999999999999</v>
      </c>
      <c r="S60" s="51"/>
      <c r="T60" s="77" t="s">
        <v>81</v>
      </c>
      <c r="U60" s="43" t="s">
        <v>62</v>
      </c>
    </row>
    <row r="61" spans="1:22" s="33" customFormat="1" x14ac:dyDescent="0.25">
      <c r="A61" s="37">
        <v>4637</v>
      </c>
      <c r="B61" s="37" t="s">
        <v>60</v>
      </c>
      <c r="C61" s="37" t="s">
        <v>13</v>
      </c>
      <c r="D61" s="36">
        <v>9</v>
      </c>
      <c r="E61" s="37" t="s">
        <v>21</v>
      </c>
      <c r="F61" s="36">
        <v>197</v>
      </c>
      <c r="G61" s="38">
        <v>42465</v>
      </c>
      <c r="H61" s="45">
        <v>21.4</v>
      </c>
      <c r="I61" s="45"/>
      <c r="J61" s="83">
        <v>89</v>
      </c>
      <c r="K61" s="36"/>
      <c r="L61" s="85">
        <v>2.1800000000000002</v>
      </c>
      <c r="M61" s="85">
        <v>17.760000000000002</v>
      </c>
      <c r="N61" s="87">
        <v>9.9299999999999999E-2</v>
      </c>
      <c r="O61" s="87">
        <v>8.72E-2</v>
      </c>
      <c r="P61" s="87">
        <v>0.1206</v>
      </c>
      <c r="Q61" s="87">
        <v>0.1206</v>
      </c>
      <c r="R61" s="87">
        <v>0.1216</v>
      </c>
      <c r="S61" s="87"/>
      <c r="T61" s="77" t="s">
        <v>81</v>
      </c>
      <c r="U61" s="43" t="s">
        <v>62</v>
      </c>
    </row>
    <row r="62" spans="1:22" s="33" customFormat="1" x14ac:dyDescent="0.25">
      <c r="A62" s="37">
        <v>4658</v>
      </c>
      <c r="B62" s="37" t="s">
        <v>55</v>
      </c>
      <c r="C62" s="37" t="s">
        <v>13</v>
      </c>
      <c r="D62" s="36">
        <v>9</v>
      </c>
      <c r="E62" s="37" t="s">
        <v>46</v>
      </c>
      <c r="F62" s="36">
        <v>195</v>
      </c>
      <c r="G62" s="38">
        <v>42465</v>
      </c>
      <c r="H62" s="45">
        <v>27.9</v>
      </c>
      <c r="I62" s="45"/>
      <c r="J62" s="55">
        <v>94</v>
      </c>
      <c r="K62" s="36"/>
      <c r="L62" s="47">
        <v>6.19</v>
      </c>
      <c r="M62" s="47">
        <v>20.54</v>
      </c>
      <c r="N62" s="51">
        <v>0.46510000000000001</v>
      </c>
      <c r="O62" s="51">
        <v>0.34489999999999998</v>
      </c>
      <c r="P62" s="51">
        <v>0.14480000000000001</v>
      </c>
      <c r="Q62" s="51">
        <v>0.14480000000000001</v>
      </c>
      <c r="R62" s="51">
        <v>0.1143</v>
      </c>
      <c r="S62" s="51"/>
      <c r="T62" s="77" t="s">
        <v>81</v>
      </c>
      <c r="U62" s="43" t="s">
        <v>62</v>
      </c>
    </row>
    <row r="63" spans="1:22" s="33" customFormat="1" x14ac:dyDescent="0.25">
      <c r="A63" s="37">
        <v>4659</v>
      </c>
      <c r="B63" s="37" t="s">
        <v>55</v>
      </c>
      <c r="C63" s="37" t="s">
        <v>13</v>
      </c>
      <c r="D63" s="36">
        <v>9</v>
      </c>
      <c r="E63" s="37" t="s">
        <v>20</v>
      </c>
      <c r="F63" s="36">
        <v>195</v>
      </c>
      <c r="G63" s="38">
        <v>42465</v>
      </c>
      <c r="H63" s="45">
        <v>28.5</v>
      </c>
      <c r="I63" s="45"/>
      <c r="J63" s="55">
        <v>121</v>
      </c>
      <c r="K63" s="36"/>
      <c r="L63" s="47">
        <v>5.96</v>
      </c>
      <c r="M63" s="47">
        <v>21.58</v>
      </c>
      <c r="N63" s="51">
        <v>0.39979999999999999</v>
      </c>
      <c r="O63" s="51">
        <v>0.30919999999999997</v>
      </c>
      <c r="P63" s="51">
        <v>0.1492</v>
      </c>
      <c r="Q63" s="51">
        <v>0.1492</v>
      </c>
      <c r="R63" s="51">
        <v>0.1239</v>
      </c>
      <c r="S63" s="51"/>
      <c r="T63" s="77" t="s">
        <v>81</v>
      </c>
      <c r="U63" s="43" t="s">
        <v>62</v>
      </c>
    </row>
    <row r="64" spans="1:22" s="33" customFormat="1" x14ac:dyDescent="0.25">
      <c r="A64" s="37">
        <v>4661</v>
      </c>
      <c r="B64" s="37" t="s">
        <v>56</v>
      </c>
      <c r="C64" s="37" t="s">
        <v>13</v>
      </c>
      <c r="D64" s="36">
        <v>9</v>
      </c>
      <c r="E64" s="37" t="s">
        <v>20</v>
      </c>
      <c r="F64" s="36">
        <v>195</v>
      </c>
      <c r="G64" s="38">
        <v>42465</v>
      </c>
      <c r="H64" s="45">
        <v>37.9</v>
      </c>
      <c r="I64" s="45">
        <v>36.1</v>
      </c>
      <c r="J64" s="55">
        <v>92</v>
      </c>
      <c r="K64" s="36">
        <v>69</v>
      </c>
      <c r="L64" s="47">
        <v>16.07</v>
      </c>
      <c r="M64" s="47">
        <v>20.29</v>
      </c>
      <c r="N64" s="51">
        <v>1.4565999999999999</v>
      </c>
      <c r="O64" s="51">
        <v>0.92979999999999996</v>
      </c>
      <c r="P64" s="51">
        <v>0.15140000000000001</v>
      </c>
      <c r="Q64" s="74">
        <v>0.15140000000000001</v>
      </c>
      <c r="R64" s="51">
        <v>0.1152</v>
      </c>
      <c r="S64" s="51"/>
      <c r="T64" s="77" t="s">
        <v>77</v>
      </c>
      <c r="U64" s="43"/>
    </row>
    <row r="65" spans="1:22" s="42" customFormat="1" x14ac:dyDescent="0.25">
      <c r="A65" s="41">
        <v>4657</v>
      </c>
      <c r="B65" s="41" t="s">
        <v>60</v>
      </c>
      <c r="C65" s="41" t="s">
        <v>13</v>
      </c>
      <c r="D65" s="40">
        <v>9</v>
      </c>
      <c r="E65" s="41" t="s">
        <v>21</v>
      </c>
      <c r="F65" s="40">
        <v>195</v>
      </c>
      <c r="G65" s="39">
        <v>42461</v>
      </c>
      <c r="H65" s="46">
        <v>26.6</v>
      </c>
      <c r="I65" s="46"/>
      <c r="J65" s="56">
        <v>118</v>
      </c>
      <c r="K65" s="40"/>
      <c r="L65" s="48">
        <v>2.85</v>
      </c>
      <c r="M65" s="48">
        <v>22.42</v>
      </c>
      <c r="N65" s="52">
        <v>0.18590000000000001</v>
      </c>
      <c r="O65" s="52">
        <v>9.1399999999999995E-2</v>
      </c>
      <c r="P65" s="52">
        <v>0.15790000000000001</v>
      </c>
      <c r="Q65" s="52">
        <v>0.15790000000000001</v>
      </c>
      <c r="R65" s="52">
        <v>0.13150000000000001</v>
      </c>
      <c r="S65" s="52"/>
      <c r="T65" s="42" t="s">
        <v>81</v>
      </c>
      <c r="U65" s="44" t="s">
        <v>64</v>
      </c>
    </row>
    <row r="66" spans="1:22" s="33" customFormat="1" x14ac:dyDescent="0.25">
      <c r="A66" s="37">
        <v>4649</v>
      </c>
      <c r="B66" s="37" t="s">
        <v>56</v>
      </c>
      <c r="C66" s="37" t="s">
        <v>13</v>
      </c>
      <c r="D66" s="36">
        <v>10</v>
      </c>
      <c r="E66" s="37" t="s">
        <v>63</v>
      </c>
      <c r="F66" s="36">
        <v>191</v>
      </c>
      <c r="G66" s="38">
        <v>42466</v>
      </c>
      <c r="H66" s="45">
        <v>23.4</v>
      </c>
      <c r="I66" s="45">
        <v>21.9</v>
      </c>
      <c r="J66" s="57">
        <v>93</v>
      </c>
      <c r="K66" s="36">
        <v>105</v>
      </c>
      <c r="L66" s="49">
        <v>3.02</v>
      </c>
      <c r="M66" s="49">
        <v>19.309999999999999</v>
      </c>
      <c r="N66" s="53">
        <v>0.1</v>
      </c>
      <c r="O66" s="53">
        <v>0.1085</v>
      </c>
      <c r="P66" s="53">
        <v>0.1232</v>
      </c>
      <c r="Q66" s="53">
        <v>0.1232</v>
      </c>
      <c r="R66" s="53">
        <v>0.10979999999999999</v>
      </c>
      <c r="S66" s="53"/>
      <c r="T66" s="77" t="s">
        <v>77</v>
      </c>
      <c r="U66" s="43"/>
      <c r="V66" s="34"/>
    </row>
    <row r="67" spans="1:22" s="33" customFormat="1" x14ac:dyDescent="0.25">
      <c r="A67" s="37">
        <v>4670</v>
      </c>
      <c r="B67" s="37" t="s">
        <v>56</v>
      </c>
      <c r="C67" s="37" t="s">
        <v>13</v>
      </c>
      <c r="D67" s="36">
        <v>10</v>
      </c>
      <c r="E67" s="37" t="s">
        <v>20</v>
      </c>
      <c r="F67" s="36">
        <v>191</v>
      </c>
      <c r="G67" s="38">
        <v>42466</v>
      </c>
      <c r="H67" s="45">
        <v>21.2</v>
      </c>
      <c r="I67" s="45"/>
      <c r="J67" s="57">
        <v>98</v>
      </c>
      <c r="K67" s="36"/>
      <c r="L67" s="49">
        <v>3.6</v>
      </c>
      <c r="M67" s="49">
        <v>16.84</v>
      </c>
      <c r="N67" s="53">
        <v>0.2056</v>
      </c>
      <c r="O67" s="53">
        <v>0.1767</v>
      </c>
      <c r="P67" s="53">
        <v>0.12429999999999999</v>
      </c>
      <c r="Q67" s="53">
        <v>0.12429999999999999</v>
      </c>
      <c r="R67" s="53">
        <v>9.8199999999999996E-2</v>
      </c>
      <c r="S67" s="53"/>
      <c r="T67" s="77" t="s">
        <v>81</v>
      </c>
      <c r="U67" s="43" t="s">
        <v>62</v>
      </c>
      <c r="V67" s="34"/>
    </row>
    <row r="68" spans="1:22" s="33" customFormat="1" x14ac:dyDescent="0.25">
      <c r="A68" s="37">
        <v>4671</v>
      </c>
      <c r="B68" s="37" t="s">
        <v>57</v>
      </c>
      <c r="C68" s="37" t="s">
        <v>13</v>
      </c>
      <c r="D68" s="36">
        <v>10</v>
      </c>
      <c r="E68" s="37" t="s">
        <v>58</v>
      </c>
      <c r="F68" s="36">
        <v>191</v>
      </c>
      <c r="G68" s="38">
        <v>42466</v>
      </c>
      <c r="H68" s="45">
        <v>24.2</v>
      </c>
      <c r="I68" s="45"/>
      <c r="J68" s="57">
        <v>117</v>
      </c>
      <c r="K68" s="36"/>
      <c r="L68" s="49">
        <v>3.71</v>
      </c>
      <c r="M68" s="49">
        <v>19.07</v>
      </c>
      <c r="N68" s="53">
        <v>0.21529999999999999</v>
      </c>
      <c r="O68" s="53">
        <v>0.16900000000000001</v>
      </c>
      <c r="P68" s="53">
        <v>0.12609999999999999</v>
      </c>
      <c r="Q68" s="53">
        <v>0.12609999999999999</v>
      </c>
      <c r="R68" s="53">
        <v>0.1116</v>
      </c>
      <c r="S68" s="53"/>
      <c r="T68" s="77" t="s">
        <v>81</v>
      </c>
      <c r="U68" s="43" t="s">
        <v>62</v>
      </c>
      <c r="V68" s="34"/>
    </row>
    <row r="69" spans="1:22" s="34" customFormat="1" x14ac:dyDescent="0.25">
      <c r="A69" s="37">
        <v>4673</v>
      </c>
      <c r="B69" s="37" t="s">
        <v>60</v>
      </c>
      <c r="C69" s="37" t="s">
        <v>13</v>
      </c>
      <c r="D69" s="36">
        <v>10</v>
      </c>
      <c r="E69" s="37" t="s">
        <v>24</v>
      </c>
      <c r="F69" s="36">
        <v>191</v>
      </c>
      <c r="G69" s="38">
        <v>42466</v>
      </c>
      <c r="H69" s="45">
        <v>22.3</v>
      </c>
      <c r="I69" s="45"/>
      <c r="J69" s="81">
        <v>87</v>
      </c>
      <c r="K69" s="36"/>
      <c r="L69" s="84">
        <v>2.63</v>
      </c>
      <c r="M69" s="84">
        <v>18.82</v>
      </c>
      <c r="N69" s="86">
        <v>0.1452</v>
      </c>
      <c r="O69" s="86">
        <v>0.1071</v>
      </c>
      <c r="P69" s="86">
        <v>0.12180000000000001</v>
      </c>
      <c r="Q69" s="86">
        <v>0.12180000000000001</v>
      </c>
      <c r="R69" s="86">
        <v>0.11260000000000001</v>
      </c>
      <c r="S69" s="86"/>
      <c r="T69" s="77" t="s">
        <v>81</v>
      </c>
      <c r="U69" s="43" t="s">
        <v>62</v>
      </c>
    </row>
    <row r="70" spans="1:22" s="34" customFormat="1" x14ac:dyDescent="0.25">
      <c r="A70" s="37">
        <v>4667</v>
      </c>
      <c r="B70" s="37" t="s">
        <v>55</v>
      </c>
      <c r="C70" s="37" t="s">
        <v>17</v>
      </c>
      <c r="D70" s="36">
        <v>10</v>
      </c>
      <c r="E70" s="37" t="s">
        <v>23</v>
      </c>
      <c r="F70" s="36">
        <v>191</v>
      </c>
      <c r="G70" s="38">
        <v>42466</v>
      </c>
      <c r="H70" s="45">
        <v>29.6</v>
      </c>
      <c r="I70" s="45">
        <v>28.2</v>
      </c>
      <c r="J70" s="57">
        <v>103</v>
      </c>
      <c r="K70" s="36">
        <v>63</v>
      </c>
      <c r="L70" s="49">
        <v>5.77</v>
      </c>
      <c r="M70" s="49">
        <v>19.54</v>
      </c>
      <c r="N70" s="53">
        <v>0.3387</v>
      </c>
      <c r="O70" s="53">
        <v>0.24679999999999999</v>
      </c>
      <c r="P70" s="53">
        <v>0.1671</v>
      </c>
      <c r="Q70" s="53">
        <v>0.1671</v>
      </c>
      <c r="R70" s="53">
        <v>0.1134</v>
      </c>
      <c r="S70" s="53"/>
      <c r="T70" s="76" t="s">
        <v>79</v>
      </c>
      <c r="U70" s="43"/>
    </row>
    <row r="71" spans="1:22" s="10" customFormat="1" x14ac:dyDescent="0.25">
      <c r="A71" s="41">
        <v>4668</v>
      </c>
      <c r="B71" s="41" t="s">
        <v>60</v>
      </c>
      <c r="C71" s="41" t="s">
        <v>17</v>
      </c>
      <c r="D71" s="40">
        <v>10</v>
      </c>
      <c r="E71" s="41" t="s">
        <v>23</v>
      </c>
      <c r="F71" s="40">
        <v>191</v>
      </c>
      <c r="G71" s="39">
        <v>42466</v>
      </c>
      <c r="H71" s="46">
        <v>26.2</v>
      </c>
      <c r="I71" s="46">
        <v>24.7</v>
      </c>
      <c r="J71" s="58">
        <v>75</v>
      </c>
      <c r="K71" s="40">
        <v>73</v>
      </c>
      <c r="L71" s="50">
        <v>3.07</v>
      </c>
      <c r="M71" s="50">
        <v>21.8</v>
      </c>
      <c r="N71" s="54">
        <v>0.15840000000000001</v>
      </c>
      <c r="O71" s="54">
        <v>0.12529999999999999</v>
      </c>
      <c r="P71" s="54">
        <v>0.15770000000000001</v>
      </c>
      <c r="Q71" s="54">
        <v>0.15770000000000001</v>
      </c>
      <c r="R71" s="54">
        <v>0.1212</v>
      </c>
      <c r="S71" s="54"/>
      <c r="T71" s="10" t="s">
        <v>79</v>
      </c>
      <c r="U71" s="44"/>
    </row>
    <row r="72" spans="1:22" x14ac:dyDescent="0.25">
      <c r="A72" s="61">
        <v>4735</v>
      </c>
      <c r="B72" s="61" t="s">
        <v>57</v>
      </c>
      <c r="C72" s="61" t="s">
        <v>13</v>
      </c>
      <c r="D72" s="60">
        <v>11</v>
      </c>
      <c r="E72" s="61" t="s">
        <v>22</v>
      </c>
      <c r="F72" s="60">
        <v>191</v>
      </c>
      <c r="G72" s="62">
        <v>42480</v>
      </c>
      <c r="H72" s="92">
        <v>24.9</v>
      </c>
      <c r="I72" s="92"/>
      <c r="J72" s="57">
        <v>105</v>
      </c>
      <c r="K72" s="60"/>
      <c r="L72" s="35">
        <v>4.37</v>
      </c>
      <c r="M72" s="35">
        <v>19.46</v>
      </c>
      <c r="N72" s="35">
        <v>0.30880000000000002</v>
      </c>
      <c r="O72" s="35">
        <v>0.1963</v>
      </c>
      <c r="P72" s="35">
        <v>0.16159999999999999</v>
      </c>
      <c r="Q72" s="35">
        <v>0.1116</v>
      </c>
      <c r="R72" s="35">
        <v>0.1111</v>
      </c>
      <c r="T72" s="76" t="s">
        <v>81</v>
      </c>
      <c r="U72" s="59" t="s">
        <v>62</v>
      </c>
    </row>
    <row r="73" spans="1:22" x14ac:dyDescent="0.25">
      <c r="A73" s="61">
        <v>4733</v>
      </c>
      <c r="B73" s="61" t="s">
        <v>55</v>
      </c>
      <c r="C73" s="61" t="s">
        <v>17</v>
      </c>
      <c r="D73" s="60">
        <v>11</v>
      </c>
      <c r="E73" s="61" t="s">
        <v>23</v>
      </c>
      <c r="F73" s="60">
        <v>191</v>
      </c>
      <c r="G73" s="62">
        <v>42480</v>
      </c>
      <c r="H73" s="92">
        <v>45.8</v>
      </c>
      <c r="I73" s="92">
        <v>43</v>
      </c>
      <c r="J73" s="57"/>
      <c r="K73" s="60"/>
      <c r="L73" s="35">
        <v>16.04</v>
      </c>
      <c r="M73" s="61">
        <v>28.73</v>
      </c>
      <c r="N73" s="35"/>
      <c r="O73" s="35"/>
      <c r="P73" s="35"/>
      <c r="Q73" s="35"/>
      <c r="T73" s="43" t="s">
        <v>82</v>
      </c>
    </row>
    <row r="74" spans="1:22" x14ac:dyDescent="0.25">
      <c r="A74" s="61">
        <v>4734</v>
      </c>
      <c r="B74" s="61" t="s">
        <v>55</v>
      </c>
      <c r="C74" s="61" t="s">
        <v>17</v>
      </c>
      <c r="D74" s="60">
        <v>11</v>
      </c>
      <c r="E74" s="61" t="s">
        <v>23</v>
      </c>
      <c r="F74" s="60">
        <v>191</v>
      </c>
      <c r="G74" s="62">
        <v>42480</v>
      </c>
      <c r="H74" s="92">
        <v>44.9</v>
      </c>
      <c r="I74" s="92">
        <v>43.9</v>
      </c>
      <c r="J74" s="57"/>
      <c r="K74" s="60"/>
      <c r="L74" s="35">
        <v>14.28</v>
      </c>
      <c r="M74" s="61">
        <v>29.19</v>
      </c>
      <c r="N74" s="35"/>
      <c r="O74" s="35"/>
      <c r="P74" s="35"/>
      <c r="Q74" s="35"/>
      <c r="T74" s="43" t="s">
        <v>82</v>
      </c>
    </row>
    <row r="75" spans="1:22" x14ac:dyDescent="0.25">
      <c r="A75" s="61">
        <v>4736</v>
      </c>
      <c r="B75" s="61" t="s">
        <v>56</v>
      </c>
      <c r="C75" s="61" t="s">
        <v>17</v>
      </c>
      <c r="D75" s="60">
        <v>11</v>
      </c>
      <c r="E75" s="61" t="s">
        <v>23</v>
      </c>
      <c r="F75" s="60">
        <v>191</v>
      </c>
      <c r="G75" s="62">
        <v>42480</v>
      </c>
      <c r="H75" s="92">
        <v>49.8</v>
      </c>
      <c r="I75" s="92">
        <v>47.5</v>
      </c>
      <c r="J75" s="57">
        <v>143</v>
      </c>
      <c r="K75" s="60">
        <v>73</v>
      </c>
      <c r="L75" s="35">
        <v>18.5</v>
      </c>
      <c r="M75" s="61">
        <v>29.83</v>
      </c>
      <c r="N75" s="35">
        <v>1.1262000000000001</v>
      </c>
      <c r="O75" s="35">
        <v>1.1941999999999999</v>
      </c>
      <c r="P75" s="35">
        <v>0.25790000000000002</v>
      </c>
      <c r="Q75" s="35">
        <v>0.2079</v>
      </c>
      <c r="R75" s="76">
        <v>0.1759</v>
      </c>
      <c r="S75" s="76"/>
      <c r="T75" s="76" t="s">
        <v>76</v>
      </c>
    </row>
    <row r="76" spans="1:22" x14ac:dyDescent="0.25">
      <c r="A76" s="61">
        <v>4761</v>
      </c>
      <c r="B76" s="61" t="s">
        <v>56</v>
      </c>
      <c r="C76" s="61" t="s">
        <v>13</v>
      </c>
      <c r="D76" s="60">
        <v>11</v>
      </c>
      <c r="E76" s="61" t="s">
        <v>21</v>
      </c>
      <c r="F76" s="60">
        <v>189</v>
      </c>
      <c r="G76" s="62">
        <v>42480</v>
      </c>
      <c r="H76" s="92">
        <v>26.8</v>
      </c>
      <c r="I76" s="92">
        <v>25.1</v>
      </c>
      <c r="J76" s="57">
        <v>127</v>
      </c>
      <c r="K76" s="60">
        <v>68</v>
      </c>
      <c r="L76" s="35">
        <v>4.96</v>
      </c>
      <c r="M76" s="61">
        <v>20.71</v>
      </c>
      <c r="N76" s="35">
        <v>0.32450000000000001</v>
      </c>
      <c r="O76" s="35">
        <v>0.216</v>
      </c>
      <c r="P76" s="35">
        <v>0.17730000000000001</v>
      </c>
      <c r="Q76" s="35">
        <v>0.1333</v>
      </c>
      <c r="R76" s="76">
        <v>0.1178</v>
      </c>
      <c r="S76" s="76"/>
      <c r="T76" s="76" t="s">
        <v>78</v>
      </c>
    </row>
    <row r="77" spans="1:22" x14ac:dyDescent="0.25">
      <c r="A77" s="61">
        <v>4762</v>
      </c>
      <c r="B77" s="61" t="s">
        <v>60</v>
      </c>
      <c r="C77" s="61" t="s">
        <v>13</v>
      </c>
      <c r="D77" s="60">
        <v>11</v>
      </c>
      <c r="E77" s="61" t="s">
        <v>21</v>
      </c>
      <c r="F77" s="60">
        <v>189</v>
      </c>
      <c r="G77" s="62">
        <v>42480</v>
      </c>
      <c r="H77" s="92">
        <v>22.7</v>
      </c>
      <c r="I77" s="92">
        <v>20.399999999999999</v>
      </c>
      <c r="J77" s="57">
        <v>145</v>
      </c>
      <c r="K77" s="60">
        <v>50</v>
      </c>
      <c r="L77" s="35">
        <v>1.74</v>
      </c>
      <c r="M77" s="61">
        <v>19.7</v>
      </c>
      <c r="N77" s="35">
        <v>3.1199999999999999E-2</v>
      </c>
      <c r="O77" s="35">
        <v>3.2000000000000001E-2</v>
      </c>
      <c r="P77" s="35">
        <v>0.16969999999999999</v>
      </c>
      <c r="Q77" s="35">
        <v>0.1226</v>
      </c>
      <c r="R77" s="76">
        <v>0.1198</v>
      </c>
      <c r="S77" s="76"/>
      <c r="T77" s="76" t="s">
        <v>83</v>
      </c>
    </row>
    <row r="78" spans="1:22" x14ac:dyDescent="0.25">
      <c r="A78" s="61">
        <v>4759</v>
      </c>
      <c r="B78" s="61" t="s">
        <v>56</v>
      </c>
      <c r="C78" s="61" t="s">
        <v>17</v>
      </c>
      <c r="D78" s="60">
        <v>11</v>
      </c>
      <c r="E78" s="61" t="s">
        <v>23</v>
      </c>
      <c r="F78" s="60">
        <v>189</v>
      </c>
      <c r="G78" s="62">
        <v>42480</v>
      </c>
      <c r="H78" s="92">
        <v>39.799999999999997</v>
      </c>
      <c r="I78" s="92">
        <v>37.1</v>
      </c>
      <c r="J78" s="57">
        <v>135</v>
      </c>
      <c r="K78" s="60">
        <v>54</v>
      </c>
      <c r="L78" s="35">
        <v>13</v>
      </c>
      <c r="M78" s="61">
        <v>29.33</v>
      </c>
      <c r="N78" s="1">
        <v>0.62090000000000001</v>
      </c>
      <c r="O78" s="35">
        <v>0.48299999999999998</v>
      </c>
      <c r="P78" s="35">
        <v>0.24260000000000001</v>
      </c>
      <c r="Q78" s="35">
        <v>0.17269999999999999</v>
      </c>
      <c r="R78" s="76">
        <v>0.16589999999999999</v>
      </c>
      <c r="S78" s="76"/>
      <c r="T78" s="76" t="s">
        <v>76</v>
      </c>
    </row>
    <row r="79" spans="1:22" s="12" customFormat="1" x14ac:dyDescent="0.25">
      <c r="A79" s="63">
        <v>4757</v>
      </c>
      <c r="B79" s="63" t="s">
        <v>57</v>
      </c>
      <c r="C79" s="63" t="s">
        <v>17</v>
      </c>
      <c r="D79" s="64">
        <v>11</v>
      </c>
      <c r="E79" s="63" t="s">
        <v>23</v>
      </c>
      <c r="F79" s="64">
        <v>189</v>
      </c>
      <c r="G79" s="65">
        <v>42480</v>
      </c>
      <c r="H79" s="93">
        <v>42.6</v>
      </c>
      <c r="I79" s="93">
        <v>40.4</v>
      </c>
      <c r="J79" s="58">
        <v>182</v>
      </c>
      <c r="K79" s="64">
        <v>76</v>
      </c>
      <c r="L79" s="10">
        <v>9.41</v>
      </c>
      <c r="M79" s="63">
        <v>28.29</v>
      </c>
      <c r="N79" s="10">
        <v>1.0105</v>
      </c>
      <c r="O79" s="10">
        <v>0.61099999999999999</v>
      </c>
      <c r="P79" s="10">
        <v>0.25740000000000002</v>
      </c>
      <c r="Q79" s="10">
        <v>0.19520000000000001</v>
      </c>
      <c r="R79" s="10">
        <v>0.16839999999999999</v>
      </c>
      <c r="S79" s="10"/>
      <c r="T79" s="10" t="s">
        <v>76</v>
      </c>
    </row>
    <row r="80" spans="1:22" x14ac:dyDescent="0.25">
      <c r="A80" s="61">
        <v>4754</v>
      </c>
      <c r="B80" s="61" t="s">
        <v>56</v>
      </c>
      <c r="C80" s="61" t="s">
        <v>17</v>
      </c>
      <c r="D80" s="35">
        <v>12</v>
      </c>
      <c r="E80" s="62" t="s">
        <v>23</v>
      </c>
      <c r="F80" s="61">
        <v>201</v>
      </c>
      <c r="G80" s="62">
        <v>42494</v>
      </c>
      <c r="H80" s="92">
        <v>38</v>
      </c>
      <c r="I80" s="92">
        <v>36.200000000000003</v>
      </c>
      <c r="J80" s="60">
        <v>118</v>
      </c>
      <c r="K80" s="60">
        <v>87</v>
      </c>
      <c r="L80" s="61">
        <v>12.85</v>
      </c>
      <c r="M80" s="35">
        <v>24.38</v>
      </c>
      <c r="N80" s="61">
        <v>0.86860000000000004</v>
      </c>
      <c r="O80" s="35">
        <v>0.61309999999999998</v>
      </c>
      <c r="P80" s="35">
        <v>0.21529999999999999</v>
      </c>
      <c r="Q80" s="35">
        <v>0.15570000000000001</v>
      </c>
      <c r="R80" s="35">
        <v>0.1363</v>
      </c>
      <c r="S80" s="90">
        <v>95.8</v>
      </c>
    </row>
    <row r="81" spans="1:21" x14ac:dyDescent="0.25">
      <c r="A81" s="61">
        <v>4766</v>
      </c>
      <c r="B81" s="61" t="s">
        <v>60</v>
      </c>
      <c r="C81" s="61" t="s">
        <v>13</v>
      </c>
      <c r="D81" s="35">
        <v>12</v>
      </c>
      <c r="E81" s="62" t="s">
        <v>21</v>
      </c>
      <c r="F81" s="61">
        <v>199</v>
      </c>
      <c r="G81" s="62">
        <v>42494</v>
      </c>
      <c r="H81" s="92">
        <v>23.3</v>
      </c>
      <c r="I81" s="92"/>
      <c r="J81" s="60">
        <v>111</v>
      </c>
      <c r="K81" s="60"/>
      <c r="L81" s="61">
        <v>1.91</v>
      </c>
      <c r="M81" s="35">
        <v>19.95</v>
      </c>
      <c r="N81" s="35">
        <v>8.6800000000000002E-2</v>
      </c>
      <c r="O81" s="35">
        <v>6.0900000000000003E-2</v>
      </c>
      <c r="P81" s="35">
        <v>0.15659999999999999</v>
      </c>
      <c r="Q81" s="35">
        <v>0.10349999999999999</v>
      </c>
      <c r="R81" s="35">
        <v>0.13370000000000001</v>
      </c>
      <c r="S81" s="90">
        <v>99.1</v>
      </c>
      <c r="U81" s="59" t="s">
        <v>62</v>
      </c>
    </row>
    <row r="82" spans="1:21" x14ac:dyDescent="0.25">
      <c r="A82" s="61">
        <v>4830</v>
      </c>
      <c r="B82" s="61"/>
      <c r="C82" s="61" t="s">
        <v>13</v>
      </c>
      <c r="D82" s="35">
        <v>12</v>
      </c>
      <c r="E82" s="62" t="s">
        <v>23</v>
      </c>
      <c r="F82" s="61">
        <v>190</v>
      </c>
      <c r="G82" s="62">
        <v>42494</v>
      </c>
      <c r="H82" s="92">
        <v>35.799999999999997</v>
      </c>
      <c r="I82" s="92"/>
      <c r="J82" s="60"/>
      <c r="K82" s="60"/>
      <c r="L82" s="61">
        <v>15.58</v>
      </c>
      <c r="M82" s="35">
        <v>19.25</v>
      </c>
      <c r="N82" s="35"/>
      <c r="P82" s="35"/>
      <c r="S82" s="90">
        <v>99</v>
      </c>
      <c r="U82" s="59" t="s">
        <v>82</v>
      </c>
    </row>
    <row r="83" spans="1:21" x14ac:dyDescent="0.25">
      <c r="A83" s="61">
        <v>4829</v>
      </c>
      <c r="B83" s="61"/>
      <c r="C83" s="61" t="s">
        <v>17</v>
      </c>
      <c r="D83" s="35">
        <v>12</v>
      </c>
      <c r="E83" s="62" t="s">
        <v>23</v>
      </c>
      <c r="F83" s="61">
        <v>190</v>
      </c>
      <c r="G83" s="62">
        <v>42494</v>
      </c>
      <c r="H83" s="92">
        <v>53.2</v>
      </c>
      <c r="I83" s="92"/>
      <c r="J83" s="60">
        <v>134</v>
      </c>
      <c r="K83" s="60"/>
      <c r="L83" s="61">
        <v>21.47</v>
      </c>
      <c r="M83" s="35">
        <v>30.43</v>
      </c>
      <c r="N83" s="35"/>
      <c r="P83" s="35"/>
      <c r="S83" s="90">
        <v>97.9</v>
      </c>
      <c r="U83" s="59" t="s">
        <v>82</v>
      </c>
    </row>
    <row r="84" spans="1:21" x14ac:dyDescent="0.25">
      <c r="A84" s="61">
        <v>4785</v>
      </c>
      <c r="B84" s="61" t="s">
        <v>55</v>
      </c>
      <c r="C84" s="61" t="s">
        <v>13</v>
      </c>
      <c r="D84" s="35">
        <v>12</v>
      </c>
      <c r="E84" s="62" t="s">
        <v>20</v>
      </c>
      <c r="F84" s="61">
        <v>196</v>
      </c>
      <c r="G84" s="62">
        <v>42494</v>
      </c>
      <c r="H84" s="92">
        <v>33.1</v>
      </c>
      <c r="I84" s="92"/>
      <c r="J84" s="60">
        <v>85</v>
      </c>
      <c r="K84" s="60"/>
      <c r="L84" s="61">
        <v>11.62</v>
      </c>
      <c r="M84" s="35">
        <v>20.51</v>
      </c>
      <c r="N84" s="35">
        <v>0.80379999999999996</v>
      </c>
      <c r="O84" s="35">
        <v>0.55520000000000003</v>
      </c>
      <c r="P84" s="35">
        <v>0.1893</v>
      </c>
      <c r="Q84" s="35">
        <v>0.14349999999999999</v>
      </c>
      <c r="R84" s="35">
        <v>0.1123</v>
      </c>
      <c r="S84" s="90">
        <v>98.8</v>
      </c>
      <c r="U84" s="59" t="s">
        <v>62</v>
      </c>
    </row>
    <row r="85" spans="1:21" x14ac:dyDescent="0.25">
      <c r="A85" s="61">
        <v>4786</v>
      </c>
      <c r="B85" s="61" t="s">
        <v>55</v>
      </c>
      <c r="C85" s="61" t="s">
        <v>13</v>
      </c>
      <c r="D85" s="35">
        <v>12</v>
      </c>
      <c r="E85" s="62" t="s">
        <v>58</v>
      </c>
      <c r="F85" s="61">
        <v>196</v>
      </c>
      <c r="G85" s="62">
        <v>42494</v>
      </c>
      <c r="H85" s="92">
        <v>29.3</v>
      </c>
      <c r="I85" s="92"/>
      <c r="J85" s="60">
        <v>79</v>
      </c>
      <c r="K85" s="60"/>
      <c r="L85" s="61">
        <v>9.8800000000000008</v>
      </c>
      <c r="M85" s="35">
        <v>17.95</v>
      </c>
      <c r="N85" s="35">
        <v>0.752</v>
      </c>
      <c r="O85" s="35">
        <v>0.5504</v>
      </c>
      <c r="P85" s="35">
        <v>0.17130000000000001</v>
      </c>
      <c r="Q85" s="35">
        <v>0.13719999999999999</v>
      </c>
      <c r="R85" s="35">
        <v>9.8900000000000002E-2</v>
      </c>
      <c r="S85" s="90">
        <v>99</v>
      </c>
      <c r="U85" s="59" t="s">
        <v>62</v>
      </c>
    </row>
    <row r="86" spans="1:21" x14ac:dyDescent="0.25">
      <c r="A86" s="61">
        <v>4793</v>
      </c>
      <c r="B86" s="61" t="s">
        <v>55</v>
      </c>
      <c r="C86" s="61" t="s">
        <v>13</v>
      </c>
      <c r="D86" s="35">
        <v>12</v>
      </c>
      <c r="E86" s="62" t="s">
        <v>22</v>
      </c>
      <c r="F86" s="61">
        <v>196</v>
      </c>
      <c r="G86" s="62">
        <v>42494</v>
      </c>
      <c r="H86" s="92">
        <v>22.2</v>
      </c>
      <c r="I86" s="92"/>
      <c r="J86" s="60">
        <v>108</v>
      </c>
      <c r="K86" s="60"/>
      <c r="L86" s="61">
        <v>3.96</v>
      </c>
      <c r="M86" s="35">
        <v>17.55</v>
      </c>
      <c r="N86" s="35">
        <v>0.26079999999999998</v>
      </c>
      <c r="O86" s="35">
        <v>0.1789</v>
      </c>
      <c r="P86" s="35">
        <v>0.17180000000000001</v>
      </c>
      <c r="Q86" s="35">
        <v>0.1205</v>
      </c>
      <c r="R86" s="35">
        <v>8.9300000000000004E-2</v>
      </c>
      <c r="S86" s="90">
        <v>99</v>
      </c>
      <c r="U86" s="59" t="s">
        <v>62</v>
      </c>
    </row>
    <row r="87" spans="1:21" x14ac:dyDescent="0.25">
      <c r="A87" s="61">
        <v>4795</v>
      </c>
      <c r="B87" s="61" t="s">
        <v>55</v>
      </c>
      <c r="C87" s="61" t="s">
        <v>13</v>
      </c>
      <c r="D87" s="35">
        <v>12</v>
      </c>
      <c r="E87" s="62" t="s">
        <v>58</v>
      </c>
      <c r="F87" s="61">
        <v>196</v>
      </c>
      <c r="G87" s="62">
        <v>42494</v>
      </c>
      <c r="H87" s="92">
        <v>27.4</v>
      </c>
      <c r="I87" s="92"/>
      <c r="J87" s="60">
        <v>114</v>
      </c>
      <c r="K87" s="60"/>
      <c r="L87" s="61">
        <v>6.63</v>
      </c>
      <c r="M87" s="35">
        <v>19.66</v>
      </c>
      <c r="N87" s="35">
        <v>0.71830000000000005</v>
      </c>
      <c r="O87" s="35">
        <v>0.30470000000000003</v>
      </c>
      <c r="P87" s="35">
        <v>0.1857</v>
      </c>
      <c r="Q87" s="1">
        <v>0.12970000000000001</v>
      </c>
      <c r="R87" s="35">
        <v>0.10920000000000001</v>
      </c>
      <c r="S87" s="90">
        <v>99</v>
      </c>
      <c r="U87" s="59" t="s">
        <v>62</v>
      </c>
    </row>
    <row r="88" spans="1:21" x14ac:dyDescent="0.25">
      <c r="A88" s="61">
        <v>4787</v>
      </c>
      <c r="B88" s="61" t="s">
        <v>56</v>
      </c>
      <c r="C88" s="61" t="s">
        <v>13</v>
      </c>
      <c r="D88" s="35">
        <v>12</v>
      </c>
      <c r="E88" s="62" t="s">
        <v>63</v>
      </c>
      <c r="F88" s="61">
        <v>196</v>
      </c>
      <c r="G88" s="62">
        <v>42494</v>
      </c>
      <c r="H88" s="1">
        <v>24.5</v>
      </c>
      <c r="I88" s="92">
        <v>22.6</v>
      </c>
      <c r="J88" s="1">
        <v>104</v>
      </c>
      <c r="K88" s="60">
        <v>79</v>
      </c>
      <c r="L88" s="61">
        <v>4.63</v>
      </c>
      <c r="M88" s="35">
        <v>18.600000000000001</v>
      </c>
      <c r="N88" s="35">
        <v>0.29380000000000001</v>
      </c>
      <c r="O88" s="35">
        <v>0.1799</v>
      </c>
      <c r="P88" s="35">
        <v>0.17480000000000001</v>
      </c>
      <c r="Q88" s="35">
        <v>0.12920000000000001</v>
      </c>
      <c r="R88" s="35">
        <v>0.1</v>
      </c>
      <c r="S88" s="90">
        <v>99.6</v>
      </c>
      <c r="U88" s="59"/>
    </row>
    <row r="89" spans="1:21" x14ac:dyDescent="0.25">
      <c r="A89" s="61">
        <v>4801</v>
      </c>
      <c r="B89" s="61" t="s">
        <v>56</v>
      </c>
      <c r="C89" s="61" t="s">
        <v>13</v>
      </c>
      <c r="D89" s="35">
        <v>12</v>
      </c>
      <c r="E89" s="62" t="s">
        <v>20</v>
      </c>
      <c r="F89" s="61">
        <v>196</v>
      </c>
      <c r="G89" s="62">
        <v>42494</v>
      </c>
      <c r="H89" s="92">
        <v>31.5</v>
      </c>
      <c r="I89" s="92">
        <v>29.9</v>
      </c>
      <c r="J89" s="1">
        <v>107</v>
      </c>
      <c r="K89" s="60">
        <v>78</v>
      </c>
      <c r="L89" s="61">
        <v>9.8699999999999992</v>
      </c>
      <c r="M89" s="35">
        <v>20.66</v>
      </c>
      <c r="N89" s="35">
        <v>0.87090000000000001</v>
      </c>
      <c r="O89" s="35">
        <v>0.45279999999999998</v>
      </c>
      <c r="P89" s="35">
        <v>0.19120000000000001</v>
      </c>
      <c r="Q89" s="35">
        <v>0.14899999999999999</v>
      </c>
      <c r="R89" s="35">
        <v>0.12690000000000001</v>
      </c>
      <c r="S89" s="90">
        <v>96.8</v>
      </c>
      <c r="U89" s="59"/>
    </row>
    <row r="90" spans="1:21" x14ac:dyDescent="0.25">
      <c r="A90" s="61">
        <v>4794</v>
      </c>
      <c r="B90" s="61" t="s">
        <v>57</v>
      </c>
      <c r="C90" s="61" t="s">
        <v>13</v>
      </c>
      <c r="D90" s="35">
        <v>12</v>
      </c>
      <c r="E90" s="62" t="s">
        <v>58</v>
      </c>
      <c r="F90" s="61">
        <v>196</v>
      </c>
      <c r="G90" s="62">
        <v>42494</v>
      </c>
      <c r="H90" s="92">
        <v>32.6</v>
      </c>
      <c r="I90" s="92"/>
      <c r="J90" s="60">
        <v>112</v>
      </c>
      <c r="K90" s="60"/>
      <c r="L90" s="61">
        <v>12.8</v>
      </c>
      <c r="M90" s="35">
        <v>18.34</v>
      </c>
      <c r="N90" s="35">
        <v>1.0786</v>
      </c>
      <c r="O90" s="35">
        <v>0.57509999999999994</v>
      </c>
      <c r="P90" s="35">
        <v>0.17249999999999999</v>
      </c>
      <c r="Q90" s="35">
        <v>0.1195</v>
      </c>
      <c r="R90" s="35">
        <v>8.9099999999999999E-2</v>
      </c>
      <c r="S90" s="90">
        <v>98.3</v>
      </c>
      <c r="U90" s="59" t="s">
        <v>62</v>
      </c>
    </row>
    <row r="91" spans="1:21" x14ac:dyDescent="0.25">
      <c r="A91" s="61">
        <v>4796</v>
      </c>
      <c r="B91" s="61" t="s">
        <v>57</v>
      </c>
      <c r="C91" s="61" t="s">
        <v>13</v>
      </c>
      <c r="D91" s="35">
        <v>12</v>
      </c>
      <c r="E91" s="62" t="s">
        <v>58</v>
      </c>
      <c r="F91" s="61">
        <v>196</v>
      </c>
      <c r="G91" s="62">
        <v>42494</v>
      </c>
      <c r="H91" s="92">
        <v>27.9</v>
      </c>
      <c r="I91" s="92"/>
      <c r="J91" s="60">
        <v>105</v>
      </c>
      <c r="K91" s="60"/>
      <c r="L91" s="61">
        <v>7.24</v>
      </c>
      <c r="M91" s="35">
        <v>20.14</v>
      </c>
      <c r="N91" s="35">
        <v>0.60370000000000001</v>
      </c>
      <c r="O91" s="35">
        <v>0.33360000000000001</v>
      </c>
      <c r="P91" s="35">
        <v>0.19719999999999999</v>
      </c>
      <c r="Q91" s="35">
        <v>0.13200000000000001</v>
      </c>
      <c r="R91" s="35">
        <v>9.8000000000000004E-2</v>
      </c>
      <c r="S91" s="90">
        <v>99.4</v>
      </c>
      <c r="U91" s="59" t="s">
        <v>62</v>
      </c>
    </row>
    <row r="92" spans="1:21" x14ac:dyDescent="0.25">
      <c r="A92" s="61">
        <v>4782</v>
      </c>
      <c r="B92" s="61" t="s">
        <v>60</v>
      </c>
      <c r="C92" s="61" t="s">
        <v>13</v>
      </c>
      <c r="D92" s="35">
        <v>12</v>
      </c>
      <c r="E92" s="62" t="s">
        <v>63</v>
      </c>
      <c r="F92" s="61">
        <v>196</v>
      </c>
      <c r="G92" s="62">
        <v>42494</v>
      </c>
      <c r="H92" s="92">
        <v>19.399999999999999</v>
      </c>
      <c r="I92" s="92"/>
      <c r="J92" s="60">
        <v>89</v>
      </c>
      <c r="K92" s="60"/>
      <c r="L92" s="61">
        <v>1.26</v>
      </c>
      <c r="M92" s="35">
        <v>17.2</v>
      </c>
      <c r="N92" s="35">
        <v>7.2099999999999997E-2</v>
      </c>
      <c r="O92" s="35">
        <v>7.6799999999999993E-2</v>
      </c>
      <c r="P92" s="35">
        <v>0.13039999999999999</v>
      </c>
      <c r="Q92" s="35">
        <v>0.10539999999999999</v>
      </c>
      <c r="R92" s="35">
        <v>0.12479999999999999</v>
      </c>
      <c r="S92" s="90">
        <v>100.3</v>
      </c>
      <c r="U92" s="59" t="s">
        <v>62</v>
      </c>
    </row>
    <row r="93" spans="1:21" x14ac:dyDescent="0.25">
      <c r="A93" s="61">
        <v>4791</v>
      </c>
      <c r="B93" s="61" t="s">
        <v>55</v>
      </c>
      <c r="C93" s="61" t="s">
        <v>17</v>
      </c>
      <c r="D93" s="35">
        <v>12</v>
      </c>
      <c r="E93" s="62" t="s">
        <v>23</v>
      </c>
      <c r="F93" s="61">
        <v>196</v>
      </c>
      <c r="G93" s="62">
        <v>42494</v>
      </c>
      <c r="H93" s="92">
        <v>33.1</v>
      </c>
      <c r="I93" s="92"/>
      <c r="J93" s="60">
        <v>121</v>
      </c>
      <c r="K93" s="60"/>
      <c r="L93" s="61">
        <v>8.2200000000000006</v>
      </c>
      <c r="M93" s="35">
        <v>24.49</v>
      </c>
      <c r="O93" s="35"/>
      <c r="S93" s="90">
        <v>98.7</v>
      </c>
      <c r="U93" s="59" t="s">
        <v>82</v>
      </c>
    </row>
    <row r="94" spans="1:21" x14ac:dyDescent="0.25">
      <c r="A94" s="61">
        <v>4781</v>
      </c>
      <c r="B94" s="61" t="s">
        <v>56</v>
      </c>
      <c r="C94" s="61" t="s">
        <v>17</v>
      </c>
      <c r="D94" s="35">
        <v>12</v>
      </c>
      <c r="E94" s="62" t="s">
        <v>23</v>
      </c>
      <c r="F94" s="61">
        <v>196</v>
      </c>
      <c r="G94" s="62">
        <v>42494</v>
      </c>
      <c r="H94" s="92">
        <v>42.4</v>
      </c>
      <c r="I94" s="92">
        <v>40.200000000000003</v>
      </c>
      <c r="J94" s="60">
        <v>130</v>
      </c>
      <c r="K94" s="60">
        <v>131</v>
      </c>
      <c r="L94" s="61">
        <v>12.25</v>
      </c>
      <c r="M94" s="35">
        <v>28.21</v>
      </c>
      <c r="N94" s="35">
        <v>0.7772</v>
      </c>
      <c r="O94" s="35">
        <v>0.63859999999999995</v>
      </c>
      <c r="P94" s="35">
        <v>0.23069999999999999</v>
      </c>
      <c r="Q94" s="35">
        <v>0.1777</v>
      </c>
      <c r="R94" s="35">
        <v>0.16209999999999999</v>
      </c>
      <c r="S94" s="90">
        <v>98.4</v>
      </c>
      <c r="U94" s="59"/>
    </row>
    <row r="95" spans="1:21" s="71" customFormat="1" x14ac:dyDescent="0.25">
      <c r="A95" s="94">
        <v>4780</v>
      </c>
      <c r="B95" s="94" t="s">
        <v>60</v>
      </c>
      <c r="C95" s="94" t="s">
        <v>17</v>
      </c>
      <c r="D95" s="78">
        <v>12</v>
      </c>
      <c r="E95" s="95" t="s">
        <v>23</v>
      </c>
      <c r="F95" s="94"/>
      <c r="G95" s="95">
        <v>42494</v>
      </c>
      <c r="H95" s="99"/>
      <c r="I95" s="99"/>
      <c r="J95" s="96"/>
      <c r="K95" s="96"/>
      <c r="L95" s="94"/>
      <c r="M95" s="78"/>
      <c r="O95" s="78"/>
      <c r="P95" s="78"/>
      <c r="Q95" s="78"/>
      <c r="S95" s="91"/>
      <c r="T95" s="97"/>
      <c r="U95" s="98" t="s">
        <v>85</v>
      </c>
    </row>
    <row r="96" spans="1:21" s="12" customFormat="1" x14ac:dyDescent="0.25">
      <c r="A96" s="63">
        <v>4797</v>
      </c>
      <c r="B96" s="63" t="s">
        <v>60</v>
      </c>
      <c r="C96" s="63" t="s">
        <v>17</v>
      </c>
      <c r="D96" s="10">
        <v>12</v>
      </c>
      <c r="E96" s="65" t="s">
        <v>23</v>
      </c>
      <c r="F96" s="63">
        <v>196</v>
      </c>
      <c r="G96" s="65">
        <v>42494</v>
      </c>
      <c r="H96" s="93">
        <v>24.5</v>
      </c>
      <c r="I96" s="93">
        <v>22.7</v>
      </c>
      <c r="J96" s="64">
        <v>87</v>
      </c>
      <c r="K96" s="64">
        <v>36</v>
      </c>
      <c r="L96" s="63">
        <v>2.4300000000000002</v>
      </c>
      <c r="M96" s="10">
        <v>21.15</v>
      </c>
      <c r="N96" s="42">
        <v>0.1197</v>
      </c>
      <c r="O96" s="10">
        <v>7.8200000000000006E-2</v>
      </c>
      <c r="P96" s="10">
        <v>0.17</v>
      </c>
      <c r="Q96" s="10">
        <v>0.1454</v>
      </c>
      <c r="R96" s="10">
        <v>0.1217</v>
      </c>
      <c r="S96" s="10">
        <v>97.1</v>
      </c>
      <c r="T96" s="10"/>
      <c r="U96" s="66"/>
    </row>
    <row r="100" spans="1:18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</sheetData>
  <pageMargins left="0.7" right="0.7" top="0.75" bottom="0.75" header="0.3" footer="0.3"/>
  <pageSetup scale="2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4"/>
  <sheetViews>
    <sheetView tabSelected="1" topLeftCell="A43" workbookViewId="0">
      <selection activeCell="A41" sqref="A41:C65"/>
    </sheetView>
  </sheetViews>
  <sheetFormatPr defaultRowHeight="15" x14ac:dyDescent="0.25"/>
  <cols>
    <col min="6" max="6" width="10.85546875" customWidth="1"/>
    <col min="23" max="23" width="12.140625" bestFit="1" customWidth="1"/>
    <col min="24" max="24" width="12" bestFit="1" customWidth="1"/>
    <col min="27" max="27" width="12" bestFit="1" customWidth="1"/>
    <col min="29" max="30" width="12" bestFit="1" customWidth="1"/>
  </cols>
  <sheetData>
    <row r="1" spans="1:33" x14ac:dyDescent="0.25">
      <c r="A1" s="15" t="s">
        <v>0</v>
      </c>
      <c r="B1" s="15" t="s">
        <v>1</v>
      </c>
      <c r="C1" s="15" t="s">
        <v>2</v>
      </c>
      <c r="D1" s="15" t="s">
        <v>19</v>
      </c>
      <c r="E1" s="15" t="s">
        <v>16</v>
      </c>
      <c r="F1" s="15" t="s">
        <v>18</v>
      </c>
      <c r="G1" s="15" t="s">
        <v>3</v>
      </c>
      <c r="H1" s="15" t="s">
        <v>25</v>
      </c>
      <c r="I1" s="15" t="s">
        <v>4</v>
      </c>
      <c r="J1" s="15" t="s">
        <v>5</v>
      </c>
      <c r="K1" s="15" t="s">
        <v>6</v>
      </c>
      <c r="L1" s="15" t="s">
        <v>7</v>
      </c>
      <c r="M1" s="15" t="s">
        <v>8</v>
      </c>
      <c r="N1" s="15" t="s">
        <v>9</v>
      </c>
      <c r="O1" s="15" t="s">
        <v>10</v>
      </c>
      <c r="P1" s="15" t="s">
        <v>11</v>
      </c>
      <c r="Q1" s="15" t="s">
        <v>12</v>
      </c>
      <c r="R1" s="102" t="s">
        <v>48</v>
      </c>
      <c r="S1" s="102"/>
      <c r="V1" t="s">
        <v>53</v>
      </c>
    </row>
    <row r="2" spans="1:33" x14ac:dyDescent="0.25">
      <c r="A2" s="19">
        <v>4209</v>
      </c>
      <c r="B2" s="19" t="s">
        <v>14</v>
      </c>
      <c r="C2" s="19" t="s">
        <v>13</v>
      </c>
      <c r="D2" s="19" t="s">
        <v>24</v>
      </c>
      <c r="E2" s="19">
        <v>183</v>
      </c>
      <c r="F2" s="9">
        <v>42368</v>
      </c>
      <c r="G2" s="19">
        <v>29.8</v>
      </c>
      <c r="H2" s="19">
        <v>28.5</v>
      </c>
      <c r="I2" s="19">
        <v>143</v>
      </c>
      <c r="J2" s="19">
        <v>154</v>
      </c>
      <c r="K2" s="19">
        <v>11.04</v>
      </c>
      <c r="L2" s="19">
        <v>17.78</v>
      </c>
      <c r="M2" s="19">
        <v>0.85450000000000004</v>
      </c>
      <c r="N2" s="19">
        <v>0.59740000000000004</v>
      </c>
      <c r="O2" s="19">
        <v>0.16800000000000001</v>
      </c>
      <c r="P2" s="19">
        <v>0.12809999999999999</v>
      </c>
      <c r="Q2" s="19">
        <v>9.2799999999999994E-2</v>
      </c>
      <c r="R2">
        <f>COUNT(Q2:Q12)</f>
        <v>11</v>
      </c>
      <c r="V2" t="s">
        <v>26</v>
      </c>
      <c r="W2" t="s">
        <v>3</v>
      </c>
      <c r="X2" t="s">
        <v>25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12</v>
      </c>
    </row>
    <row r="3" spans="1:33" x14ac:dyDescent="0.25">
      <c r="A3" s="19">
        <v>4212</v>
      </c>
      <c r="B3" s="19" t="s">
        <v>14</v>
      </c>
      <c r="C3" s="19" t="s">
        <v>13</v>
      </c>
      <c r="D3" s="19" t="s">
        <v>21</v>
      </c>
      <c r="E3" s="19">
        <v>183</v>
      </c>
      <c r="F3" s="9">
        <v>42368</v>
      </c>
      <c r="G3" s="19">
        <v>24.4</v>
      </c>
      <c r="H3" s="19">
        <v>22.9</v>
      </c>
      <c r="I3" s="19">
        <v>169</v>
      </c>
      <c r="J3" s="19">
        <v>117</v>
      </c>
      <c r="K3" s="19">
        <v>5.15</v>
      </c>
      <c r="L3" s="19">
        <v>18.190000000000001</v>
      </c>
      <c r="M3" s="19">
        <v>0.34539999999999998</v>
      </c>
      <c r="N3" s="19">
        <v>0.1855</v>
      </c>
      <c r="O3" s="19">
        <v>0.17219999999999999</v>
      </c>
      <c r="P3" s="19">
        <v>0.12509999999999999</v>
      </c>
      <c r="Q3" s="19">
        <v>0.10539999999999999</v>
      </c>
      <c r="R3">
        <f>COUNT(Q13:Q22)</f>
        <v>10</v>
      </c>
      <c r="V3" t="s">
        <v>14</v>
      </c>
      <c r="W3" s="67">
        <f>AVERAGE(G2:G12)</f>
        <v>29.136363636363637</v>
      </c>
      <c r="X3" s="67">
        <f t="shared" ref="X3:AG3" si="0">AVERAGE(H2:H12)</f>
        <v>27.427272727272733</v>
      </c>
      <c r="Y3" s="67">
        <f t="shared" si="0"/>
        <v>145.4</v>
      </c>
      <c r="Z3" s="67">
        <f t="shared" si="0"/>
        <v>121.36363636363636</v>
      </c>
      <c r="AA3" s="67">
        <f t="shared" si="0"/>
        <v>8.2127272727272729</v>
      </c>
      <c r="AB3" s="67">
        <f t="shared" si="0"/>
        <v>19.217272727272725</v>
      </c>
      <c r="AC3" s="67">
        <f t="shared" si="0"/>
        <v>0.66154545454545455</v>
      </c>
      <c r="AD3" s="67">
        <f t="shared" si="0"/>
        <v>0.41645454545454541</v>
      </c>
      <c r="AE3" s="67">
        <f t="shared" si="0"/>
        <v>0.17547272727272731</v>
      </c>
      <c r="AF3" s="67">
        <f t="shared" si="0"/>
        <v>0.13083636363636364</v>
      </c>
      <c r="AG3" s="67">
        <f t="shared" si="0"/>
        <v>0.1048</v>
      </c>
    </row>
    <row r="4" spans="1:33" x14ac:dyDescent="0.25">
      <c r="A4" s="19">
        <v>4104</v>
      </c>
      <c r="B4" s="19" t="s">
        <v>14</v>
      </c>
      <c r="C4" s="19" t="s">
        <v>13</v>
      </c>
      <c r="D4" s="19" t="s">
        <v>22</v>
      </c>
      <c r="E4" s="19">
        <v>184</v>
      </c>
      <c r="F4" s="9">
        <v>42354</v>
      </c>
      <c r="G4" s="19">
        <v>33.200000000000003</v>
      </c>
      <c r="H4" s="19">
        <v>31</v>
      </c>
      <c r="I4" s="19">
        <v>183</v>
      </c>
      <c r="J4" s="19">
        <v>108</v>
      </c>
      <c r="K4" s="19">
        <v>11.52</v>
      </c>
      <c r="L4" s="19">
        <v>20.48</v>
      </c>
      <c r="M4" s="19">
        <v>0.97470000000000001</v>
      </c>
      <c r="N4" s="19">
        <v>0.42859999999999998</v>
      </c>
      <c r="O4" s="19">
        <v>0.18990000000000001</v>
      </c>
      <c r="P4" s="19">
        <v>0.13550000000000001</v>
      </c>
      <c r="Q4" s="19">
        <v>0.1129</v>
      </c>
      <c r="R4">
        <f>COUNT(Q23:Q30)</f>
        <v>8</v>
      </c>
      <c r="V4" t="s">
        <v>42</v>
      </c>
      <c r="W4" s="67">
        <f>AVERAGE(G13:G22)</f>
        <v>28.410000000000004</v>
      </c>
      <c r="X4" s="67">
        <f t="shared" ref="X4:AG4" si="1">AVERAGE(H13:H22)</f>
        <v>26.97</v>
      </c>
      <c r="Y4" s="67">
        <f t="shared" si="1"/>
        <v>109.83333333333333</v>
      </c>
      <c r="Z4" s="67">
        <f t="shared" si="1"/>
        <v>91.2</v>
      </c>
      <c r="AA4" s="67">
        <f t="shared" si="1"/>
        <v>7.5529999999999999</v>
      </c>
      <c r="AB4" s="67">
        <f t="shared" si="1"/>
        <v>19.856000000000002</v>
      </c>
      <c r="AC4" s="67">
        <f t="shared" si="1"/>
        <v>0.57080999999999993</v>
      </c>
      <c r="AD4" s="67">
        <f t="shared" si="1"/>
        <v>0.35615000000000002</v>
      </c>
      <c r="AE4" s="67">
        <f t="shared" si="1"/>
        <v>0.18311000000000002</v>
      </c>
      <c r="AF4" s="67">
        <f t="shared" si="1"/>
        <v>0.13297</v>
      </c>
      <c r="AG4" s="67">
        <f t="shared" si="1"/>
        <v>0.10490999999999999</v>
      </c>
    </row>
    <row r="5" spans="1:33" x14ac:dyDescent="0.25">
      <c r="A5" s="19">
        <v>4092</v>
      </c>
      <c r="B5" s="19" t="s">
        <v>14</v>
      </c>
      <c r="C5" s="19" t="s">
        <v>13</v>
      </c>
      <c r="D5" s="19" t="s">
        <v>20</v>
      </c>
      <c r="E5" s="19">
        <v>188</v>
      </c>
      <c r="F5" s="9">
        <v>42354</v>
      </c>
      <c r="G5" s="19">
        <v>22.2</v>
      </c>
      <c r="H5" s="19">
        <v>20.6</v>
      </c>
      <c r="I5" s="19">
        <v>131</v>
      </c>
      <c r="J5" s="19">
        <v>80</v>
      </c>
      <c r="K5" s="19">
        <v>3.6</v>
      </c>
      <c r="L5" s="19">
        <v>17.2</v>
      </c>
      <c r="M5" s="19">
        <v>0.18640000000000001</v>
      </c>
      <c r="N5" s="19">
        <v>0.1303</v>
      </c>
      <c r="O5" s="19">
        <v>0.1792</v>
      </c>
      <c r="P5" s="19">
        <v>0.1178</v>
      </c>
      <c r="Q5" s="19">
        <v>8.9899999999999994E-2</v>
      </c>
      <c r="R5">
        <f>COUNT(Q31:Q40)</f>
        <v>10</v>
      </c>
      <c r="V5" t="s">
        <v>43</v>
      </c>
      <c r="W5" s="67">
        <f>AVERAGE(G23:G30)</f>
        <v>29.9375</v>
      </c>
      <c r="X5" s="67">
        <f t="shared" ref="X5:AG5" si="2">AVERAGE(H23:H30)</f>
        <v>27.3</v>
      </c>
      <c r="Y5" s="67">
        <f t="shared" si="2"/>
        <v>108.375</v>
      </c>
      <c r="Z5" s="67">
        <f t="shared" si="2"/>
        <v>78.875</v>
      </c>
      <c r="AA5" s="67">
        <f t="shared" si="2"/>
        <v>7.9937500000000004</v>
      </c>
      <c r="AB5" s="67">
        <f t="shared" si="2"/>
        <v>19.701249999999998</v>
      </c>
      <c r="AC5" s="67">
        <f t="shared" si="2"/>
        <v>0.61068749999999994</v>
      </c>
      <c r="AD5" s="67">
        <f t="shared" si="2"/>
        <v>0.42762499999999998</v>
      </c>
      <c r="AE5" s="67">
        <f t="shared" si="2"/>
        <v>0.15610000000000002</v>
      </c>
      <c r="AF5" s="67">
        <f t="shared" si="2"/>
        <v>0.1378125</v>
      </c>
      <c r="AG5" s="67">
        <f t="shared" si="2"/>
        <v>0.10666249999999999</v>
      </c>
    </row>
    <row r="6" spans="1:33" x14ac:dyDescent="0.25">
      <c r="A6" s="19">
        <v>4192</v>
      </c>
      <c r="B6" s="19" t="s">
        <v>14</v>
      </c>
      <c r="C6" s="19" t="s">
        <v>13</v>
      </c>
      <c r="D6" s="19" t="s">
        <v>20</v>
      </c>
      <c r="E6" s="19">
        <v>183</v>
      </c>
      <c r="F6" s="9">
        <v>42368</v>
      </c>
      <c r="G6" s="19">
        <v>25.8</v>
      </c>
      <c r="H6" s="19">
        <v>24</v>
      </c>
      <c r="I6" s="19">
        <v>151</v>
      </c>
      <c r="J6" s="19">
        <v>106</v>
      </c>
      <c r="K6" s="19">
        <v>5.72</v>
      </c>
      <c r="L6" s="19">
        <v>18.8</v>
      </c>
      <c r="M6" s="19">
        <v>0.35869999999999996</v>
      </c>
      <c r="N6" s="19">
        <v>0.20039999999999999</v>
      </c>
      <c r="O6" s="19">
        <v>0.1794</v>
      </c>
      <c r="P6" s="19">
        <v>0.1313</v>
      </c>
      <c r="Q6" s="19">
        <v>9.8900000000000002E-2</v>
      </c>
      <c r="V6" t="s">
        <v>15</v>
      </c>
      <c r="W6" s="67">
        <f>AVERAGE(G31:G40)</f>
        <v>22.54</v>
      </c>
      <c r="X6" s="67">
        <f t="shared" ref="X6:AG6" si="3">AVERAGE(H31:H40)</f>
        <v>21.16</v>
      </c>
      <c r="Y6" s="67">
        <f t="shared" si="3"/>
        <v>147.30000000000001</v>
      </c>
      <c r="Z6" s="67">
        <f t="shared" si="3"/>
        <v>70.2</v>
      </c>
      <c r="AA6" s="67">
        <f t="shared" si="3"/>
        <v>2.3970000000000002</v>
      </c>
      <c r="AB6" s="67">
        <f t="shared" si="3"/>
        <v>19.056999999999999</v>
      </c>
      <c r="AC6" s="67">
        <f t="shared" si="3"/>
        <v>0.10643</v>
      </c>
      <c r="AD6" s="67">
        <f t="shared" si="3"/>
        <v>6.5789999999999987E-2</v>
      </c>
      <c r="AE6" s="67">
        <f t="shared" si="3"/>
        <v>0.16014999999999999</v>
      </c>
      <c r="AF6" s="67">
        <f t="shared" si="3"/>
        <v>0.13126999999999997</v>
      </c>
      <c r="AG6" s="67">
        <f t="shared" si="3"/>
        <v>0.11785000000000001</v>
      </c>
    </row>
    <row r="7" spans="1:33" x14ac:dyDescent="0.25">
      <c r="A7" s="19">
        <v>4368</v>
      </c>
      <c r="B7" s="19" t="s">
        <v>14</v>
      </c>
      <c r="C7" s="19" t="s">
        <v>13</v>
      </c>
      <c r="D7" s="19" t="s">
        <v>21</v>
      </c>
      <c r="E7" s="19">
        <v>186</v>
      </c>
      <c r="F7" s="9">
        <v>42396</v>
      </c>
      <c r="G7" s="19">
        <v>36.4</v>
      </c>
      <c r="H7" s="19">
        <v>34.9</v>
      </c>
      <c r="I7" s="19">
        <v>123</v>
      </c>
      <c r="J7" s="19">
        <v>90</v>
      </c>
      <c r="K7" s="19">
        <v>15.78</v>
      </c>
      <c r="L7" s="19">
        <v>19.52</v>
      </c>
      <c r="M7" s="19">
        <v>1.2632000000000001</v>
      </c>
      <c r="N7" s="19">
        <v>0.90710000000000002</v>
      </c>
      <c r="O7" s="19">
        <v>0.15429999999999999</v>
      </c>
      <c r="P7" s="19">
        <v>0.14080000000000001</v>
      </c>
      <c r="Q7" s="19">
        <v>0.1021</v>
      </c>
      <c r="V7" t="s">
        <v>44</v>
      </c>
      <c r="W7" s="67">
        <f>AVERAGE(G2:G30)</f>
        <v>29.106896551724137</v>
      </c>
      <c r="X7" s="67">
        <f t="shared" ref="X7:AG7" si="4">AVERAGE(H2:H30)</f>
        <v>27.234482758620693</v>
      </c>
      <c r="Y7" s="67">
        <f t="shared" si="4"/>
        <v>124.16666666666667</v>
      </c>
      <c r="Z7" s="67">
        <f t="shared" si="4"/>
        <v>99.241379310344826</v>
      </c>
      <c r="AA7" s="67">
        <f t="shared" si="4"/>
        <v>7.9248275862068969</v>
      </c>
      <c r="AB7" s="67">
        <f t="shared" si="4"/>
        <v>19.57103448275862</v>
      </c>
      <c r="AC7" s="67">
        <f t="shared" si="4"/>
        <v>0.61622758620689666</v>
      </c>
      <c r="AD7" s="67">
        <f t="shared" si="4"/>
        <v>0.39874137931034487</v>
      </c>
      <c r="AE7" s="67">
        <f t="shared" si="4"/>
        <v>0.17276206896551727</v>
      </c>
      <c r="AF7" s="67">
        <f t="shared" si="4"/>
        <v>0.13349655172413796</v>
      </c>
      <c r="AG7" s="67">
        <f t="shared" si="4"/>
        <v>0.10535172413793105</v>
      </c>
    </row>
    <row r="8" spans="1:33" x14ac:dyDescent="0.25">
      <c r="A8" s="19">
        <v>4460</v>
      </c>
      <c r="B8" s="19" t="s">
        <v>14</v>
      </c>
      <c r="C8" s="19" t="s">
        <v>13</v>
      </c>
      <c r="D8" s="19" t="s">
        <v>21</v>
      </c>
      <c r="E8" s="19">
        <v>184</v>
      </c>
      <c r="F8" s="22">
        <v>42410</v>
      </c>
      <c r="G8" s="19">
        <v>25.2</v>
      </c>
      <c r="H8" s="19">
        <v>23.5</v>
      </c>
      <c r="I8" s="19">
        <v>156</v>
      </c>
      <c r="J8" s="19">
        <v>181</v>
      </c>
      <c r="K8" s="19">
        <v>3.42</v>
      </c>
      <c r="L8" s="19">
        <v>20.76</v>
      </c>
      <c r="M8" s="19">
        <v>0.12809999999999999</v>
      </c>
      <c r="N8" s="19">
        <v>0.1273</v>
      </c>
      <c r="O8" s="19">
        <v>0.1769</v>
      </c>
      <c r="P8" s="19">
        <v>0.1333</v>
      </c>
      <c r="Q8" s="19">
        <v>0.11360000000000001</v>
      </c>
      <c r="V8" t="s">
        <v>65</v>
      </c>
      <c r="W8" s="71">
        <f>TTEST(G2:G30,G31:G40,2,3)</f>
        <v>3.5695888839010856E-6</v>
      </c>
      <c r="X8" s="71">
        <f t="shared" ref="X8:AG8" si="5">TTEST(H2:H30,H31:H40,2,3)</f>
        <v>1.0004441622134982E-5</v>
      </c>
      <c r="Y8">
        <f t="shared" si="5"/>
        <v>6.730706702611125E-2</v>
      </c>
      <c r="Z8" s="71">
        <f t="shared" si="5"/>
        <v>8.115437807835748E-4</v>
      </c>
      <c r="AA8" s="71">
        <f t="shared" si="5"/>
        <v>1.7181328443601228E-7</v>
      </c>
      <c r="AB8">
        <f t="shared" si="5"/>
        <v>0.48165229123581776</v>
      </c>
      <c r="AC8" s="71">
        <f t="shared" si="5"/>
        <v>6.630442197653823E-7</v>
      </c>
      <c r="AD8" s="71">
        <f t="shared" si="5"/>
        <v>2.3641866204266466E-7</v>
      </c>
      <c r="AE8">
        <f t="shared" si="5"/>
        <v>0.19902622017834379</v>
      </c>
      <c r="AF8">
        <f t="shared" si="5"/>
        <v>0.72798255873414086</v>
      </c>
      <c r="AG8" s="71">
        <f t="shared" si="5"/>
        <v>1.9299625457930999E-2</v>
      </c>
    </row>
    <row r="9" spans="1:33" x14ac:dyDescent="0.25">
      <c r="A9" s="19">
        <v>4461</v>
      </c>
      <c r="B9" s="19" t="s">
        <v>14</v>
      </c>
      <c r="C9" s="19" t="s">
        <v>13</v>
      </c>
      <c r="D9" s="19" t="s">
        <v>22</v>
      </c>
      <c r="E9" s="19">
        <v>184</v>
      </c>
      <c r="F9" s="22">
        <v>42410</v>
      </c>
      <c r="G9" s="19">
        <v>24.9</v>
      </c>
      <c r="H9" s="19">
        <v>23.3</v>
      </c>
      <c r="I9" s="19">
        <v>182</v>
      </c>
      <c r="J9" s="19">
        <v>114</v>
      </c>
      <c r="K9" s="19">
        <v>4.71</v>
      </c>
      <c r="L9" s="19">
        <v>19.07</v>
      </c>
      <c r="M9" s="19">
        <v>0.23849999999999999</v>
      </c>
      <c r="N9" s="19">
        <v>0.1772</v>
      </c>
      <c r="O9" s="19">
        <v>0.17649999999999999</v>
      </c>
      <c r="P9" s="19">
        <v>0.1323</v>
      </c>
      <c r="Q9" s="19">
        <v>0.1118</v>
      </c>
      <c r="V9" t="s">
        <v>29</v>
      </c>
      <c r="W9" t="s">
        <v>3</v>
      </c>
      <c r="X9" t="s">
        <v>25</v>
      </c>
      <c r="Y9" t="s">
        <v>4</v>
      </c>
      <c r="Z9" t="s">
        <v>5</v>
      </c>
      <c r="AA9" t="s">
        <v>6</v>
      </c>
      <c r="AB9" t="s">
        <v>7</v>
      </c>
      <c r="AC9" t="s">
        <v>8</v>
      </c>
      <c r="AD9" t="s">
        <v>9</v>
      </c>
      <c r="AE9" t="s">
        <v>10</v>
      </c>
      <c r="AF9" t="s">
        <v>11</v>
      </c>
      <c r="AG9" t="s">
        <v>12</v>
      </c>
    </row>
    <row r="10" spans="1:33" x14ac:dyDescent="0.25">
      <c r="A10" s="19">
        <v>4664</v>
      </c>
      <c r="B10" s="19" t="s">
        <v>57</v>
      </c>
      <c r="C10" s="19" t="s">
        <v>13</v>
      </c>
      <c r="D10" s="19" t="s">
        <v>21</v>
      </c>
      <c r="E10" s="19"/>
      <c r="F10" s="22">
        <v>42461</v>
      </c>
      <c r="G10" s="19">
        <v>36.6</v>
      </c>
      <c r="H10" s="19">
        <v>33.9</v>
      </c>
      <c r="I10" s="19">
        <v>102</v>
      </c>
      <c r="J10" s="19">
        <v>96</v>
      </c>
      <c r="K10" s="19">
        <v>13.4</v>
      </c>
      <c r="L10" s="19">
        <v>21.87</v>
      </c>
      <c r="M10" s="19">
        <v>1.2930999999999999</v>
      </c>
      <c r="N10" s="19">
        <v>0.74280000000000002</v>
      </c>
      <c r="O10" s="19">
        <v>0.18540000000000001</v>
      </c>
      <c r="P10" s="19">
        <v>0.13420000000000001</v>
      </c>
      <c r="Q10" s="19">
        <v>0.13020000000000001</v>
      </c>
      <c r="V10" t="s">
        <v>14</v>
      </c>
      <c r="W10" s="68">
        <f>STDEV(G2:G12)/SQRT(COUNT(G2:G12))</f>
        <v>1.5014703537334646</v>
      </c>
      <c r="X10" s="68">
        <f t="shared" ref="X10:AG10" si="6">STDEV(H2:H12)/SQRT(COUNT(H2:H12))</f>
        <v>1.4540908380459712</v>
      </c>
      <c r="Y10" s="68">
        <f t="shared" si="6"/>
        <v>8.8433276793548927</v>
      </c>
      <c r="Z10" s="68">
        <f t="shared" si="6"/>
        <v>9.3217953082330087</v>
      </c>
      <c r="AA10" s="68">
        <f t="shared" si="6"/>
        <v>1.434348183232997</v>
      </c>
      <c r="AB10" s="68">
        <f t="shared" si="6"/>
        <v>0.44002498050800976</v>
      </c>
      <c r="AC10" s="68">
        <f t="shared" si="6"/>
        <v>0.12943571543338442</v>
      </c>
      <c r="AD10" s="68">
        <f t="shared" si="6"/>
        <v>8.2618968066041132E-2</v>
      </c>
      <c r="AE10" s="68">
        <f t="shared" si="6"/>
        <v>3.0713956232273579E-3</v>
      </c>
      <c r="AF10" s="68">
        <f t="shared" si="6"/>
        <v>1.896564967958112E-3</v>
      </c>
      <c r="AG10" s="68">
        <f t="shared" si="6"/>
        <v>3.5617156233784353E-3</v>
      </c>
    </row>
    <row r="11" spans="1:33" x14ac:dyDescent="0.25">
      <c r="A11" s="19">
        <v>4538</v>
      </c>
      <c r="B11" s="19" t="s">
        <v>57</v>
      </c>
      <c r="C11" s="19" t="s">
        <v>13</v>
      </c>
      <c r="D11" s="19" t="s">
        <v>21</v>
      </c>
      <c r="E11" s="19">
        <v>184</v>
      </c>
      <c r="F11" s="22">
        <v>42431</v>
      </c>
      <c r="G11" s="19">
        <v>31.5</v>
      </c>
      <c r="H11" s="19">
        <v>30.1</v>
      </c>
      <c r="I11" s="19" t="s">
        <v>23</v>
      </c>
      <c r="J11" s="19">
        <v>140</v>
      </c>
      <c r="K11" s="19">
        <v>13.05</v>
      </c>
      <c r="L11" s="19">
        <v>17.73</v>
      </c>
      <c r="M11" s="19">
        <v>0.72409999999999997</v>
      </c>
      <c r="N11" s="19">
        <v>0.63260000000000005</v>
      </c>
      <c r="O11" s="19">
        <v>0.16470000000000001</v>
      </c>
      <c r="P11" s="19">
        <v>0.12570000000000001</v>
      </c>
      <c r="Q11" s="19">
        <v>0.1024</v>
      </c>
      <c r="V11" t="s">
        <v>42</v>
      </c>
      <c r="W11" s="68">
        <f t="shared" ref="W11:AG11" si="7">STDEV(G13:G22)/SQRT(COUNT(G13:G22))</f>
        <v>1.7903103393297828</v>
      </c>
      <c r="X11" s="68">
        <f t="shared" si="7"/>
        <v>1.7254339228791782</v>
      </c>
      <c r="Y11" s="68">
        <f t="shared" si="7"/>
        <v>6.5289951583515222</v>
      </c>
      <c r="Z11" s="68">
        <f t="shared" si="7"/>
        <v>7.8638413005350039</v>
      </c>
      <c r="AA11" s="68">
        <f t="shared" si="7"/>
        <v>1.2932852654297806</v>
      </c>
      <c r="AB11" s="68">
        <f t="shared" si="7"/>
        <v>0.65954395018241363</v>
      </c>
      <c r="AC11" s="68">
        <f t="shared" si="7"/>
        <v>0.14214939437866847</v>
      </c>
      <c r="AD11" s="68">
        <f t="shared" si="7"/>
        <v>7.4219442271625233E-2</v>
      </c>
      <c r="AE11" s="68">
        <f t="shared" si="7"/>
        <v>5.0643953242218353E-3</v>
      </c>
      <c r="AF11" s="68">
        <f t="shared" si="7"/>
        <v>4.0712010239949813E-3</v>
      </c>
      <c r="AG11" s="68">
        <f t="shared" si="7"/>
        <v>4.7371451787384276E-3</v>
      </c>
    </row>
    <row r="12" spans="1:33" x14ac:dyDescent="0.25">
      <c r="A12" s="19">
        <v>4472</v>
      </c>
      <c r="B12" s="19" t="s">
        <v>14</v>
      </c>
      <c r="C12" s="19" t="s">
        <v>13</v>
      </c>
      <c r="D12" s="19" t="s">
        <v>46</v>
      </c>
      <c r="E12" s="19">
        <v>184</v>
      </c>
      <c r="F12" s="9">
        <v>42417</v>
      </c>
      <c r="G12" s="19">
        <v>30.5</v>
      </c>
      <c r="H12" s="19">
        <v>29</v>
      </c>
      <c r="I12" s="19">
        <v>114</v>
      </c>
      <c r="J12" s="19">
        <v>149</v>
      </c>
      <c r="K12" s="19">
        <v>2.95</v>
      </c>
      <c r="L12" s="19">
        <v>19.989999999999998</v>
      </c>
      <c r="M12" s="19">
        <v>0.9103</v>
      </c>
      <c r="N12" s="19">
        <v>0.45179999999999998</v>
      </c>
      <c r="O12" s="19">
        <v>0.1837</v>
      </c>
      <c r="P12" s="19">
        <v>0.1351</v>
      </c>
      <c r="Q12" s="26">
        <v>9.2799999999999994E-2</v>
      </c>
      <c r="V12" t="s">
        <v>43</v>
      </c>
      <c r="W12" s="68">
        <f t="shared" ref="W12:AG12" si="8">STDEV(G23:G30)/SQRT(COUNT(G23:G30))</f>
        <v>1.9362092474730068</v>
      </c>
      <c r="X12" s="68">
        <f t="shared" si="8"/>
        <v>1.7331845174212006</v>
      </c>
      <c r="Y12" s="68">
        <f t="shared" si="8"/>
        <v>6.7213346357486383</v>
      </c>
      <c r="Z12" s="68">
        <f t="shared" si="8"/>
        <v>4.1422798243065548</v>
      </c>
      <c r="AA12" s="68">
        <f t="shared" si="8"/>
        <v>1.6074724364444233</v>
      </c>
      <c r="AB12" s="68">
        <f t="shared" si="8"/>
        <v>0.27156581351751269</v>
      </c>
      <c r="AC12" s="68">
        <f t="shared" si="8"/>
        <v>0.16272078894919972</v>
      </c>
      <c r="AD12" s="68">
        <f t="shared" si="8"/>
        <v>0.11112202390358346</v>
      </c>
      <c r="AE12" s="68">
        <f t="shared" si="8"/>
        <v>1.0852912709762026E-2</v>
      </c>
      <c r="AF12" s="68">
        <f t="shared" si="8"/>
        <v>3.9731436590833566E-3</v>
      </c>
      <c r="AG12" s="68">
        <f t="shared" si="8"/>
        <v>4.5632044465954737E-3</v>
      </c>
    </row>
    <row r="13" spans="1:33" x14ac:dyDescent="0.25">
      <c r="A13" s="20">
        <v>4471</v>
      </c>
      <c r="B13" s="20" t="s">
        <v>42</v>
      </c>
      <c r="C13" s="20" t="s">
        <v>13</v>
      </c>
      <c r="D13" s="20" t="s">
        <v>24</v>
      </c>
      <c r="E13" s="20">
        <v>184</v>
      </c>
      <c r="F13" s="13">
        <v>42417</v>
      </c>
      <c r="G13" s="20">
        <v>30.6</v>
      </c>
      <c r="H13" s="20">
        <v>29.2</v>
      </c>
      <c r="I13" s="20">
        <v>86</v>
      </c>
      <c r="J13" s="20">
        <v>104</v>
      </c>
      <c r="K13" s="20">
        <v>9.27</v>
      </c>
      <c r="L13" s="20">
        <v>20.239999999999998</v>
      </c>
      <c r="M13" s="20">
        <v>0.95499999999999996</v>
      </c>
      <c r="N13" s="20">
        <v>0.41420000000000001</v>
      </c>
      <c r="O13" s="20">
        <v>0.1883</v>
      </c>
      <c r="P13" s="20">
        <v>0.13089999999999999</v>
      </c>
      <c r="Q13" s="23">
        <v>0.10440000000000001</v>
      </c>
      <c r="V13" t="s">
        <v>15</v>
      </c>
      <c r="W13" s="68">
        <f t="shared" ref="W13:AG13" si="9">STDEV(G31:G40)/SQRT(COUNT(G31:G40))</f>
        <v>0.70367290380940162</v>
      </c>
      <c r="X13" s="68">
        <f t="shared" si="9"/>
        <v>0.73154326977667761</v>
      </c>
      <c r="Y13" s="68">
        <f t="shared" si="9"/>
        <v>10.203539690824076</v>
      </c>
      <c r="Z13" s="68">
        <f t="shared" si="9"/>
        <v>5.3640780506377155</v>
      </c>
      <c r="AA13" s="68">
        <f t="shared" si="9"/>
        <v>0.1331085605394666</v>
      </c>
      <c r="AB13" s="68">
        <f t="shared" si="9"/>
        <v>0.64843923728013331</v>
      </c>
      <c r="AC13" s="68">
        <f t="shared" si="9"/>
        <v>9.8764596670849435E-3</v>
      </c>
      <c r="AD13" s="68">
        <f t="shared" si="9"/>
        <v>4.870077571821182E-3</v>
      </c>
      <c r="AE13" s="68">
        <f t="shared" si="9"/>
        <v>8.4113316424927823E-3</v>
      </c>
      <c r="AF13" s="68">
        <f t="shared" si="9"/>
        <v>5.9358056646835779E-3</v>
      </c>
      <c r="AG13" s="68">
        <f t="shared" si="9"/>
        <v>4.1488217872333259E-3</v>
      </c>
    </row>
    <row r="14" spans="1:33" x14ac:dyDescent="0.25">
      <c r="A14" s="20">
        <v>4512</v>
      </c>
      <c r="B14" s="20" t="s">
        <v>42</v>
      </c>
      <c r="C14" s="20" t="s">
        <v>13</v>
      </c>
      <c r="D14" s="20" t="s">
        <v>21</v>
      </c>
      <c r="E14" s="20">
        <v>180</v>
      </c>
      <c r="F14" s="13">
        <v>42417</v>
      </c>
      <c r="G14" s="20">
        <v>26.9</v>
      </c>
      <c r="H14" s="20">
        <v>25.5</v>
      </c>
      <c r="I14" s="20">
        <v>101</v>
      </c>
      <c r="J14" s="20">
        <v>71</v>
      </c>
      <c r="K14" s="20">
        <v>5.41</v>
      </c>
      <c r="L14" s="20">
        <v>20.36</v>
      </c>
      <c r="M14" s="20">
        <v>0.40339999999999998</v>
      </c>
      <c r="N14" s="20">
        <v>0.26129999999999998</v>
      </c>
      <c r="O14" s="20">
        <v>0.18770000000000001</v>
      </c>
      <c r="P14" s="20">
        <v>0.13070000000000001</v>
      </c>
      <c r="Q14" s="23">
        <v>0.10349999999999999</v>
      </c>
      <c r="V14" t="s">
        <v>44</v>
      </c>
      <c r="W14" s="68">
        <f t="shared" ref="W14:AG14" si="10">STDEV(G2:G30)/SQRT(COUNT(G2:G30))</f>
        <v>0.96539803979165573</v>
      </c>
      <c r="X14" s="68">
        <f t="shared" si="10"/>
        <v>0.9082852878310641</v>
      </c>
      <c r="Y14" s="68">
        <f t="shared" si="10"/>
        <v>5.8021943208753397</v>
      </c>
      <c r="Z14" s="68">
        <f t="shared" si="10"/>
        <v>5.5965892085708875</v>
      </c>
      <c r="AA14" s="68">
        <f t="shared" si="10"/>
        <v>0.80322343520926531</v>
      </c>
      <c r="AB14" s="68">
        <f t="shared" si="10"/>
        <v>0.28704042077641961</v>
      </c>
      <c r="AC14" s="68">
        <f t="shared" si="10"/>
        <v>7.9930018790539209E-2</v>
      </c>
      <c r="AD14" s="68">
        <f t="shared" si="10"/>
        <v>4.9210204976444447E-2</v>
      </c>
      <c r="AE14" s="68">
        <f t="shared" si="10"/>
        <v>4.0493611178658989E-3</v>
      </c>
      <c r="AF14" s="68">
        <f t="shared" si="10"/>
        <v>1.9224591878711148E-3</v>
      </c>
      <c r="AG14" s="68">
        <f t="shared" si="10"/>
        <v>2.3801861742063367E-3</v>
      </c>
    </row>
    <row r="15" spans="1:33" x14ac:dyDescent="0.25">
      <c r="A15" s="20">
        <v>4518</v>
      </c>
      <c r="B15" s="20" t="s">
        <v>42</v>
      </c>
      <c r="C15" s="20" t="s">
        <v>13</v>
      </c>
      <c r="D15" s="20" t="s">
        <v>20</v>
      </c>
      <c r="E15" s="20">
        <v>180</v>
      </c>
      <c r="F15" s="13">
        <v>42417</v>
      </c>
      <c r="G15" s="20">
        <v>23</v>
      </c>
      <c r="H15" s="20">
        <v>21.6</v>
      </c>
      <c r="I15" s="20">
        <v>118</v>
      </c>
      <c r="J15" s="20">
        <v>93</v>
      </c>
      <c r="K15" s="20">
        <v>4.3499999999999996</v>
      </c>
      <c r="L15" s="20">
        <v>18.07</v>
      </c>
      <c r="M15" s="20">
        <v>0.28870000000000001</v>
      </c>
      <c r="N15" s="20">
        <v>0.1988</v>
      </c>
      <c r="O15" s="20">
        <v>0.1799</v>
      </c>
      <c r="P15" s="20">
        <v>0.1162</v>
      </c>
      <c r="Q15" s="23">
        <v>0.1011</v>
      </c>
    </row>
    <row r="16" spans="1:33" x14ac:dyDescent="0.25">
      <c r="A16" s="20">
        <v>4370</v>
      </c>
      <c r="B16" s="20" t="s">
        <v>42</v>
      </c>
      <c r="C16" s="20" t="s">
        <v>13</v>
      </c>
      <c r="D16" s="20" t="s">
        <v>21</v>
      </c>
      <c r="E16" s="20">
        <v>186</v>
      </c>
      <c r="F16" s="13">
        <v>42396</v>
      </c>
      <c r="G16" s="20">
        <v>20.9</v>
      </c>
      <c r="H16" s="20">
        <v>19.899999999999999</v>
      </c>
      <c r="I16" s="20">
        <v>105</v>
      </c>
      <c r="J16" s="20">
        <v>64</v>
      </c>
      <c r="K16" s="20">
        <v>3.93</v>
      </c>
      <c r="L16" s="20">
        <v>16.25</v>
      </c>
      <c r="M16" s="20">
        <v>0.27029999999999998</v>
      </c>
      <c r="N16" s="20">
        <v>0.1691</v>
      </c>
      <c r="O16" s="20">
        <v>0.15890000000000001</v>
      </c>
      <c r="P16" s="20">
        <v>0.11310000000000001</v>
      </c>
      <c r="Q16" s="20">
        <v>7.9399999999999998E-2</v>
      </c>
      <c r="R16" t="s">
        <v>47</v>
      </c>
      <c r="T16" t="s">
        <v>52</v>
      </c>
      <c r="V16" t="s">
        <v>54</v>
      </c>
      <c r="X16" s="31"/>
    </row>
    <row r="17" spans="1:33" x14ac:dyDescent="0.25">
      <c r="A17" s="20">
        <v>4371</v>
      </c>
      <c r="B17" s="20" t="s">
        <v>42</v>
      </c>
      <c r="C17" s="20" t="s">
        <v>13</v>
      </c>
      <c r="D17" s="20" t="s">
        <v>20</v>
      </c>
      <c r="E17" s="20">
        <v>186</v>
      </c>
      <c r="F17" s="13">
        <v>42396</v>
      </c>
      <c r="G17" s="20">
        <v>23</v>
      </c>
      <c r="H17" s="20">
        <v>22.3</v>
      </c>
      <c r="I17" s="20">
        <v>117</v>
      </c>
      <c r="J17" s="20">
        <v>72</v>
      </c>
      <c r="K17" s="20">
        <v>5.58</v>
      </c>
      <c r="L17" s="20">
        <v>16.73</v>
      </c>
      <c r="M17" s="20">
        <v>0.34100000000000003</v>
      </c>
      <c r="N17" s="20">
        <v>0.28910000000000002</v>
      </c>
      <c r="O17" s="20">
        <v>0.1583</v>
      </c>
      <c r="P17" s="20">
        <v>0.124</v>
      </c>
      <c r="Q17" s="20">
        <v>8.2000000000000003E-2</v>
      </c>
      <c r="V17" t="s">
        <v>26</v>
      </c>
      <c r="W17" t="s">
        <v>3</v>
      </c>
      <c r="X17" s="31" t="s">
        <v>25</v>
      </c>
      <c r="Y17" t="s">
        <v>4</v>
      </c>
      <c r="Z17" t="s">
        <v>5</v>
      </c>
      <c r="AA17" t="s">
        <v>6</v>
      </c>
      <c r="AB17" t="s">
        <v>7</v>
      </c>
      <c r="AC17" t="s">
        <v>8</v>
      </c>
      <c r="AD17" t="s">
        <v>9</v>
      </c>
      <c r="AE17" t="s">
        <v>10</v>
      </c>
      <c r="AF17" t="s">
        <v>11</v>
      </c>
      <c r="AG17" t="s">
        <v>12</v>
      </c>
    </row>
    <row r="18" spans="1:33" x14ac:dyDescent="0.25">
      <c r="A18" s="20">
        <v>4537</v>
      </c>
      <c r="B18" s="20" t="s">
        <v>55</v>
      </c>
      <c r="C18" s="20" t="s">
        <v>13</v>
      </c>
      <c r="D18" s="20" t="s">
        <v>58</v>
      </c>
      <c r="E18" s="20">
        <v>184</v>
      </c>
      <c r="F18" s="13">
        <v>42431</v>
      </c>
      <c r="G18" s="20">
        <v>31</v>
      </c>
      <c r="H18" s="20">
        <v>29.1</v>
      </c>
      <c r="I18" s="20" t="s">
        <v>23</v>
      </c>
      <c r="J18" s="20">
        <v>131</v>
      </c>
      <c r="K18" s="20">
        <v>8.4600000000000009</v>
      </c>
      <c r="L18" s="20">
        <v>21.36</v>
      </c>
      <c r="M18" s="20">
        <v>0.43269999999999997</v>
      </c>
      <c r="N18" s="20">
        <v>0.39879999999999999</v>
      </c>
      <c r="O18" s="20">
        <v>0.19040000000000001</v>
      </c>
      <c r="P18" s="20">
        <v>0.1353</v>
      </c>
      <c r="Q18" s="20">
        <v>0.11459999999999999</v>
      </c>
      <c r="V18" t="s">
        <v>14</v>
      </c>
      <c r="W18" s="69">
        <f>AVERAGE(G41:G44)</f>
        <v>35.375</v>
      </c>
      <c r="X18" s="69">
        <f t="shared" ref="X18:AG18" si="11">AVERAGE(H41:H44)</f>
        <v>33.075000000000003</v>
      </c>
      <c r="Y18" s="69">
        <f t="shared" si="11"/>
        <v>150.5</v>
      </c>
      <c r="Z18" s="69">
        <f t="shared" si="11"/>
        <v>113.75</v>
      </c>
      <c r="AA18" s="69">
        <f t="shared" si="11"/>
        <v>15.452500000000001</v>
      </c>
      <c r="AB18" s="69">
        <f t="shared" si="11"/>
        <v>24.042499999999997</v>
      </c>
      <c r="AC18" s="69">
        <f t="shared" si="11"/>
        <v>0.72950000000000004</v>
      </c>
      <c r="AD18" s="69">
        <f t="shared" si="11"/>
        <v>0.52895000000000003</v>
      </c>
      <c r="AE18" s="69">
        <f t="shared" si="11"/>
        <v>0.21667500000000001</v>
      </c>
      <c r="AF18" s="69">
        <f t="shared" si="11"/>
        <v>0.16314999999999999</v>
      </c>
      <c r="AG18" s="69">
        <f t="shared" si="11"/>
        <v>0.12159999999999999</v>
      </c>
    </row>
    <row r="19" spans="1:33" x14ac:dyDescent="0.25">
      <c r="A19" s="20">
        <v>4544</v>
      </c>
      <c r="B19" s="20" t="s">
        <v>55</v>
      </c>
      <c r="C19" s="20" t="s">
        <v>13</v>
      </c>
      <c r="D19" s="20" t="s">
        <v>20</v>
      </c>
      <c r="E19" s="20">
        <v>184</v>
      </c>
      <c r="F19" s="13">
        <v>42431</v>
      </c>
      <c r="G19" s="20">
        <v>27</v>
      </c>
      <c r="H19" s="20">
        <v>25.5</v>
      </c>
      <c r="I19" s="20" t="s">
        <v>23</v>
      </c>
      <c r="J19" s="20">
        <v>94</v>
      </c>
      <c r="K19" s="20">
        <v>4.53</v>
      </c>
      <c r="L19" s="20">
        <v>21.38</v>
      </c>
      <c r="M19" s="20">
        <v>0.27460000000000001</v>
      </c>
      <c r="N19" s="20">
        <v>0.15</v>
      </c>
      <c r="O19" s="20">
        <v>0.20649999999999999</v>
      </c>
      <c r="P19" s="20">
        <v>0.15160000000000001</v>
      </c>
      <c r="Q19" s="20">
        <v>0.1095</v>
      </c>
      <c r="V19" t="s">
        <v>42</v>
      </c>
      <c r="W19" s="69">
        <f t="shared" ref="W19:AG19" si="12">AVERAGE(G45:G50)</f>
        <v>40.566666666666663</v>
      </c>
      <c r="X19" s="69">
        <f t="shared" si="12"/>
        <v>38.766666666666673</v>
      </c>
      <c r="Y19" s="69">
        <f t="shared" si="12"/>
        <v>133.33333333333334</v>
      </c>
      <c r="Z19" s="69">
        <f t="shared" si="12"/>
        <v>87.833333333333329</v>
      </c>
      <c r="AA19" s="69">
        <f t="shared" si="12"/>
        <v>12.103333333333333</v>
      </c>
      <c r="AB19" s="69">
        <f t="shared" si="12"/>
        <v>27.47</v>
      </c>
      <c r="AC19" s="69">
        <f t="shared" si="12"/>
        <v>0.87259999999999993</v>
      </c>
      <c r="AD19" s="69">
        <f t="shared" si="12"/>
        <v>0.54684999999999995</v>
      </c>
      <c r="AE19" s="69">
        <f t="shared" si="12"/>
        <v>0.22819999999999999</v>
      </c>
      <c r="AF19" s="69">
        <f t="shared" si="12"/>
        <v>0.17689999999999997</v>
      </c>
      <c r="AG19" s="69">
        <f t="shared" si="12"/>
        <v>0.15325</v>
      </c>
    </row>
    <row r="20" spans="1:33" x14ac:dyDescent="0.25">
      <c r="A20" s="20">
        <v>4545</v>
      </c>
      <c r="B20" s="20" t="s">
        <v>55</v>
      </c>
      <c r="C20" s="20" t="s">
        <v>13</v>
      </c>
      <c r="D20" s="20" t="s">
        <v>24</v>
      </c>
      <c r="E20" s="20">
        <v>184</v>
      </c>
      <c r="F20" s="13">
        <v>42431</v>
      </c>
      <c r="G20" s="20">
        <v>30.6</v>
      </c>
      <c r="H20" s="20">
        <v>28.7</v>
      </c>
      <c r="I20" s="20" t="s">
        <v>23</v>
      </c>
      <c r="J20" s="20">
        <v>133</v>
      </c>
      <c r="K20" s="20">
        <v>8.94</v>
      </c>
      <c r="L20" s="20">
        <v>20.52</v>
      </c>
      <c r="M20" s="20">
        <v>0.65</v>
      </c>
      <c r="N20" s="20">
        <v>0.34839999999999999</v>
      </c>
      <c r="O20" s="20">
        <v>0.1709</v>
      </c>
      <c r="P20" s="20">
        <v>0.1351</v>
      </c>
      <c r="Q20" s="20">
        <v>0.1087</v>
      </c>
      <c r="V20" t="s">
        <v>43</v>
      </c>
      <c r="W20" s="69">
        <f>AVERAGE(G51:G58)</f>
        <v>38.237499999999997</v>
      </c>
      <c r="X20" s="69">
        <f t="shared" ref="X20:AG20" si="13">AVERAGE(H51:H58)</f>
        <v>36.362499999999997</v>
      </c>
      <c r="Y20" s="69">
        <f t="shared" si="13"/>
        <v>132.28571428571428</v>
      </c>
      <c r="Z20" s="69">
        <f t="shared" si="13"/>
        <v>86.625</v>
      </c>
      <c r="AA20" s="69">
        <f t="shared" si="13"/>
        <v>11.661249999999999</v>
      </c>
      <c r="AB20" s="69">
        <f t="shared" si="13"/>
        <v>25.158749999999998</v>
      </c>
      <c r="AC20" s="69">
        <f t="shared" si="13"/>
        <v>0.79123749999999993</v>
      </c>
      <c r="AD20" s="69">
        <f t="shared" si="13"/>
        <v>0.60318749999999999</v>
      </c>
      <c r="AE20" s="69">
        <f t="shared" si="13"/>
        <v>0.2177625</v>
      </c>
      <c r="AF20" s="69">
        <f t="shared" si="13"/>
        <v>0.16517500000000002</v>
      </c>
      <c r="AG20" s="69">
        <f t="shared" si="13"/>
        <v>0.13621250000000001</v>
      </c>
    </row>
    <row r="21" spans="1:33" x14ac:dyDescent="0.25">
      <c r="A21" s="20">
        <v>4390</v>
      </c>
      <c r="B21" s="20" t="s">
        <v>42</v>
      </c>
      <c r="C21" s="20" t="s">
        <v>13</v>
      </c>
      <c r="D21" s="20" t="s">
        <v>20</v>
      </c>
      <c r="E21" s="20">
        <v>186</v>
      </c>
      <c r="F21" s="13">
        <v>42396</v>
      </c>
      <c r="G21" s="20">
        <v>40.6</v>
      </c>
      <c r="H21" s="20">
        <v>39.1</v>
      </c>
      <c r="I21" s="20">
        <v>132</v>
      </c>
      <c r="J21" s="20">
        <v>72</v>
      </c>
      <c r="K21" s="20">
        <v>17.739999999999998</v>
      </c>
      <c r="L21" s="20">
        <v>21.78</v>
      </c>
      <c r="M21" s="20">
        <v>1.7000999999999999</v>
      </c>
      <c r="N21" s="20">
        <v>0.96830000000000005</v>
      </c>
      <c r="O21" s="20">
        <v>0.19270000000000001</v>
      </c>
      <c r="P21" s="20">
        <v>0.1444</v>
      </c>
      <c r="Q21" s="20">
        <v>0.1181</v>
      </c>
      <c r="V21" t="s">
        <v>15</v>
      </c>
      <c r="W21" s="69">
        <f>AVERAGE(G59:G65)</f>
        <v>27.799999999999994</v>
      </c>
      <c r="X21" s="69">
        <f t="shared" ref="X21:AG21" si="14">AVERAGE(H59:H65)</f>
        <v>25.985714285714284</v>
      </c>
      <c r="Y21" s="69">
        <f t="shared" si="14"/>
        <v>123.57142857142857</v>
      </c>
      <c r="Z21" s="69">
        <f t="shared" si="14"/>
        <v>56.285714285714285</v>
      </c>
      <c r="AA21" s="69">
        <f t="shared" si="14"/>
        <v>3.2414285714285711</v>
      </c>
      <c r="AB21" s="69">
        <f t="shared" si="14"/>
        <v>23.361428571428569</v>
      </c>
      <c r="AC21" s="69">
        <f t="shared" si="14"/>
        <v>0.18272857142857143</v>
      </c>
      <c r="AD21" s="69">
        <f t="shared" si="14"/>
        <v>0.11532857142857145</v>
      </c>
      <c r="AE21" s="69">
        <f t="shared" si="14"/>
        <v>0.19218571428571427</v>
      </c>
      <c r="AF21" s="69">
        <f t="shared" si="14"/>
        <v>0.1575</v>
      </c>
      <c r="AG21" s="69">
        <f t="shared" si="14"/>
        <v>0.13527142857142857</v>
      </c>
    </row>
    <row r="22" spans="1:33" x14ac:dyDescent="0.25">
      <c r="A22" s="20">
        <v>4540</v>
      </c>
      <c r="B22" s="20" t="s">
        <v>56</v>
      </c>
      <c r="C22" s="20" t="s">
        <v>13</v>
      </c>
      <c r="D22" s="20" t="s">
        <v>22</v>
      </c>
      <c r="E22" s="20">
        <v>184</v>
      </c>
      <c r="F22" s="13">
        <v>42431</v>
      </c>
      <c r="G22" s="20">
        <v>30.5</v>
      </c>
      <c r="H22" s="20">
        <v>28.8</v>
      </c>
      <c r="I22" s="20" t="s">
        <v>23</v>
      </c>
      <c r="J22" s="20">
        <v>78</v>
      </c>
      <c r="K22" s="20">
        <v>7.32</v>
      </c>
      <c r="L22" s="20">
        <v>21.87</v>
      </c>
      <c r="M22" s="20">
        <v>0.39229999999999998</v>
      </c>
      <c r="N22" s="20">
        <v>0.36349999999999999</v>
      </c>
      <c r="O22" s="20">
        <v>0.19750000000000001</v>
      </c>
      <c r="P22" s="20">
        <v>0.1484</v>
      </c>
      <c r="Q22" s="20">
        <v>0.1278</v>
      </c>
      <c r="V22" t="s">
        <v>44</v>
      </c>
      <c r="W22" s="69">
        <f t="shared" ref="W22:AG22" si="15">AVERAGE(G41:G58)</f>
        <v>38.377777777777787</v>
      </c>
      <c r="X22" s="69">
        <f t="shared" si="15"/>
        <v>36.433333333333337</v>
      </c>
      <c r="Y22" s="69">
        <f t="shared" si="15"/>
        <v>135.13333333333333</v>
      </c>
      <c r="Z22" s="69">
        <f t="shared" si="15"/>
        <v>93.055555555555557</v>
      </c>
      <c r="AA22" s="69">
        <f t="shared" si="15"/>
        <v>12.651111111111112</v>
      </c>
      <c r="AB22" s="69">
        <f t="shared" si="15"/>
        <v>25.681111111111111</v>
      </c>
      <c r="AC22" s="69">
        <f t="shared" si="15"/>
        <v>0.80463888888888868</v>
      </c>
      <c r="AD22" s="69">
        <f t="shared" si="15"/>
        <v>0.56791111111111114</v>
      </c>
      <c r="AE22" s="69">
        <f t="shared" si="15"/>
        <v>0.221</v>
      </c>
      <c r="AF22" s="69">
        <f t="shared" si="15"/>
        <v>0.1686333333333333</v>
      </c>
      <c r="AG22" s="69">
        <f t="shared" si="15"/>
        <v>0.13864444444444446</v>
      </c>
    </row>
    <row r="23" spans="1:33" x14ac:dyDescent="0.25">
      <c r="A23" s="24">
        <v>4397</v>
      </c>
      <c r="B23" s="24" t="s">
        <v>43</v>
      </c>
      <c r="C23" s="24" t="s">
        <v>13</v>
      </c>
      <c r="D23" s="24" t="s">
        <v>24</v>
      </c>
      <c r="E23" s="24">
        <v>186</v>
      </c>
      <c r="F23" s="25">
        <v>42396</v>
      </c>
      <c r="G23" s="24">
        <v>30.7</v>
      </c>
      <c r="H23" s="24">
        <v>29.7</v>
      </c>
      <c r="I23" s="24">
        <v>150</v>
      </c>
      <c r="J23" s="24">
        <v>81</v>
      </c>
      <c r="K23" s="24">
        <v>10.73</v>
      </c>
      <c r="L23" s="24">
        <v>19.22</v>
      </c>
      <c r="M23" s="24">
        <v>0.90369999999999995</v>
      </c>
      <c r="N23" s="24">
        <v>0.69410000000000005</v>
      </c>
      <c r="O23" s="24">
        <v>0.2044</v>
      </c>
      <c r="P23" s="24">
        <v>0.1459</v>
      </c>
      <c r="Q23" s="24">
        <v>8.2299999999999998E-2</v>
      </c>
      <c r="V23" t="s">
        <v>65</v>
      </c>
      <c r="W23" s="72">
        <f t="shared" ref="W23:AG23" si="16">TTEST(G41:G58,G59:G65,2,3)</f>
        <v>1.3483120436223826E-5</v>
      </c>
      <c r="X23" s="72">
        <f t="shared" si="16"/>
        <v>9.8060466749809026E-6</v>
      </c>
      <c r="Y23" s="70">
        <f t="shared" si="16"/>
        <v>0.53054366197881697</v>
      </c>
      <c r="Z23" s="72">
        <f t="shared" si="16"/>
        <v>7.3534048544307692E-4</v>
      </c>
      <c r="AA23" s="72">
        <f t="shared" si="16"/>
        <v>5.8382804385974031E-6</v>
      </c>
      <c r="AB23" s="72">
        <f t="shared" si="16"/>
        <v>4.0034236011514505E-2</v>
      </c>
      <c r="AC23" s="72">
        <f t="shared" si="16"/>
        <v>4.5598850551762546E-7</v>
      </c>
      <c r="AD23" s="72">
        <f t="shared" si="16"/>
        <v>5.3050661663604885E-6</v>
      </c>
      <c r="AE23" s="72">
        <f t="shared" si="16"/>
        <v>3.5257563219385855E-2</v>
      </c>
      <c r="AF23" s="70">
        <f t="shared" si="16"/>
        <v>0.10306484901143322</v>
      </c>
      <c r="AG23" s="70">
        <f t="shared" si="16"/>
        <v>0.69058942422466107</v>
      </c>
    </row>
    <row r="24" spans="1:33" x14ac:dyDescent="0.25">
      <c r="A24" s="24">
        <v>4622</v>
      </c>
      <c r="B24" s="24" t="s">
        <v>56</v>
      </c>
      <c r="C24" s="24" t="s">
        <v>13</v>
      </c>
      <c r="D24" s="24" t="s">
        <v>58</v>
      </c>
      <c r="E24" s="24">
        <v>197</v>
      </c>
      <c r="F24" s="25">
        <v>42465</v>
      </c>
      <c r="G24" s="24">
        <v>31.6</v>
      </c>
      <c r="H24" s="24">
        <v>29.4</v>
      </c>
      <c r="I24" s="24">
        <v>94</v>
      </c>
      <c r="J24" s="24">
        <v>73</v>
      </c>
      <c r="K24" s="24">
        <v>10.47</v>
      </c>
      <c r="L24" s="24">
        <v>19.399999999999999</v>
      </c>
      <c r="M24" s="24">
        <v>0.68559999999999999</v>
      </c>
      <c r="N24" s="24">
        <v>0.70399999999999996</v>
      </c>
      <c r="O24" s="24">
        <v>0.14119999999999999</v>
      </c>
      <c r="P24" s="24">
        <v>0.14119999999999999</v>
      </c>
      <c r="Q24" s="24">
        <v>0.10299999999999999</v>
      </c>
      <c r="V24" t="s">
        <v>29</v>
      </c>
      <c r="W24" t="s">
        <v>3</v>
      </c>
      <c r="X24" t="s">
        <v>25</v>
      </c>
      <c r="Y24" t="s">
        <v>4</v>
      </c>
      <c r="Z24" t="s">
        <v>5</v>
      </c>
      <c r="AA24" t="s">
        <v>6</v>
      </c>
      <c r="AB24" t="s">
        <v>7</v>
      </c>
      <c r="AC24" t="s">
        <v>8</v>
      </c>
      <c r="AD24" t="s">
        <v>9</v>
      </c>
      <c r="AE24" t="s">
        <v>10</v>
      </c>
      <c r="AF24" t="s">
        <v>11</v>
      </c>
      <c r="AG24" t="s">
        <v>12</v>
      </c>
    </row>
    <row r="25" spans="1:33" x14ac:dyDescent="0.25">
      <c r="A25" s="24">
        <v>4638</v>
      </c>
      <c r="B25" s="24" t="s">
        <v>56</v>
      </c>
      <c r="C25" s="24" t="s">
        <v>13</v>
      </c>
      <c r="D25" s="24" t="s">
        <v>21</v>
      </c>
      <c r="E25" s="24">
        <v>197</v>
      </c>
      <c r="F25" s="25">
        <v>42465</v>
      </c>
      <c r="G25" s="24">
        <v>24.1</v>
      </c>
      <c r="H25" s="24">
        <v>22.7</v>
      </c>
      <c r="I25" s="24">
        <v>116</v>
      </c>
      <c r="J25" s="24">
        <v>67</v>
      </c>
      <c r="K25" s="24">
        <v>3.36</v>
      </c>
      <c r="L25" s="24">
        <v>19.39</v>
      </c>
      <c r="M25" s="24">
        <v>0.14990000000000001</v>
      </c>
      <c r="N25" s="24">
        <v>0.14949999999999999</v>
      </c>
      <c r="O25" s="24">
        <v>0.1234</v>
      </c>
      <c r="P25" s="24">
        <v>0.1234</v>
      </c>
      <c r="Q25" s="24">
        <v>0.105</v>
      </c>
      <c r="V25" t="s">
        <v>14</v>
      </c>
      <c r="W25" s="68">
        <f t="shared" ref="W25:AG25" si="17">STDEV(G41:G44)/SQRT(COUNT(G41:G44))</f>
        <v>4.7071532444426243</v>
      </c>
      <c r="X25" s="68">
        <f t="shared" si="17"/>
        <v>4.5875510896337683</v>
      </c>
      <c r="Y25" s="68">
        <f t="shared" si="17"/>
        <v>30.499999999999996</v>
      </c>
      <c r="Z25" s="68">
        <f t="shared" si="17"/>
        <v>17.080080991220935</v>
      </c>
      <c r="AA25" s="68">
        <f t="shared" si="17"/>
        <v>5.2570672670225544</v>
      </c>
      <c r="AB25" s="68">
        <f t="shared" si="17"/>
        <v>1.6100381724253441</v>
      </c>
      <c r="AC25" s="68">
        <f t="shared" si="17"/>
        <v>0.22582740090609016</v>
      </c>
      <c r="AD25" s="68">
        <f t="shared" si="17"/>
        <v>0.19154806837971508</v>
      </c>
      <c r="AE25" s="68">
        <f t="shared" si="17"/>
        <v>1.3876621526870287E-2</v>
      </c>
      <c r="AF25" s="68">
        <f t="shared" si="17"/>
        <v>1.367933356076491E-2</v>
      </c>
      <c r="AG25" s="68">
        <f t="shared" si="17"/>
        <v>6.9698158751385457E-3</v>
      </c>
    </row>
    <row r="26" spans="1:33" x14ac:dyDescent="0.25">
      <c r="A26" s="24">
        <v>4639</v>
      </c>
      <c r="B26" s="24" t="s">
        <v>56</v>
      </c>
      <c r="C26" s="24" t="s">
        <v>13</v>
      </c>
      <c r="D26" s="24" t="s">
        <v>21</v>
      </c>
      <c r="E26" s="24">
        <v>197</v>
      </c>
      <c r="F26" s="25">
        <v>42465</v>
      </c>
      <c r="G26" s="24">
        <v>35.799999999999997</v>
      </c>
      <c r="H26" s="24">
        <v>26.1</v>
      </c>
      <c r="I26" s="24">
        <v>111</v>
      </c>
      <c r="J26" s="24">
        <v>79</v>
      </c>
      <c r="K26" s="24">
        <v>5.8</v>
      </c>
      <c r="L26" s="24">
        <v>20.74</v>
      </c>
      <c r="M26" s="24">
        <v>0.42499999999999999</v>
      </c>
      <c r="N26" s="24">
        <v>0.2024</v>
      </c>
      <c r="O26" s="24">
        <v>0.13919999999999999</v>
      </c>
      <c r="P26" s="24">
        <v>0.13919999999999999</v>
      </c>
      <c r="Q26" s="24">
        <v>0.1111</v>
      </c>
      <c r="V26" t="s">
        <v>42</v>
      </c>
      <c r="W26" s="68">
        <f t="shared" ref="W26:AG26" si="18">STDEV(G45:G50)/SQRT(COUNT(G45:G50))</f>
        <v>1.4070457625030461</v>
      </c>
      <c r="X26" s="68">
        <f t="shared" si="18"/>
        <v>1.4034877191403481</v>
      </c>
      <c r="Y26" s="68">
        <f t="shared" si="18"/>
        <v>10.038813564250392</v>
      </c>
      <c r="Z26" s="68">
        <f t="shared" si="18"/>
        <v>9.9277948765630324</v>
      </c>
      <c r="AA26" s="68">
        <f t="shared" si="18"/>
        <v>1.4831580420770309</v>
      </c>
      <c r="AB26" s="68">
        <f t="shared" si="18"/>
        <v>1.2426316161008262</v>
      </c>
      <c r="AC26" s="68">
        <f t="shared" si="18"/>
        <v>5.6380948318854346E-2</v>
      </c>
      <c r="AD26" s="68">
        <f t="shared" si="18"/>
        <v>7.8244389575227752E-2</v>
      </c>
      <c r="AE26" s="68">
        <f t="shared" si="18"/>
        <v>1.1704813824519688E-2</v>
      </c>
      <c r="AF26" s="68">
        <f t="shared" si="18"/>
        <v>6.4806892637537666E-3</v>
      </c>
      <c r="AG26" s="68">
        <f t="shared" si="18"/>
        <v>9.8584566067243928E-3</v>
      </c>
    </row>
    <row r="27" spans="1:33" x14ac:dyDescent="0.25">
      <c r="A27" s="24">
        <v>4787</v>
      </c>
      <c r="B27" s="24" t="s">
        <v>56</v>
      </c>
      <c r="C27" s="24" t="s">
        <v>13</v>
      </c>
      <c r="D27" s="24" t="s">
        <v>63</v>
      </c>
      <c r="E27" s="24">
        <v>196</v>
      </c>
      <c r="F27" s="25">
        <v>42494</v>
      </c>
      <c r="G27" s="24">
        <v>24.5</v>
      </c>
      <c r="H27" s="24">
        <v>22.6</v>
      </c>
      <c r="I27" s="24">
        <v>104</v>
      </c>
      <c r="J27" s="24">
        <v>79</v>
      </c>
      <c r="K27" s="24">
        <v>4.63</v>
      </c>
      <c r="L27" s="24">
        <v>18.600000000000001</v>
      </c>
      <c r="M27" s="24">
        <v>0.29380000000000001</v>
      </c>
      <c r="N27" s="24">
        <v>0.1799</v>
      </c>
      <c r="O27" s="24">
        <v>0.17480000000000001</v>
      </c>
      <c r="P27" s="24">
        <v>0.12920000000000001</v>
      </c>
      <c r="Q27" s="24">
        <v>0.1</v>
      </c>
      <c r="V27" t="s">
        <v>43</v>
      </c>
      <c r="W27" s="68">
        <f t="shared" ref="W27:AG27" si="19">STDEV(G51:G58)/SQRT(COUNT(G51:G58))</f>
        <v>3.0543258257756394</v>
      </c>
      <c r="X27" s="68">
        <f t="shared" si="19"/>
        <v>2.8904360459477978</v>
      </c>
      <c r="Y27" s="68">
        <f t="shared" si="19"/>
        <v>14.031790921424994</v>
      </c>
      <c r="Z27" s="68">
        <f t="shared" si="19"/>
        <v>9.5915466874296591</v>
      </c>
      <c r="AA27" s="68">
        <f t="shared" si="19"/>
        <v>1.9913504368895001</v>
      </c>
      <c r="AB27" s="68">
        <f t="shared" si="19"/>
        <v>1.3602132678108205</v>
      </c>
      <c r="AC27" s="68">
        <f t="shared" si="19"/>
        <v>0.14957766728060434</v>
      </c>
      <c r="AD27" s="68">
        <f t="shared" si="19"/>
        <v>0.1240596680137367</v>
      </c>
      <c r="AE27" s="68">
        <f t="shared" si="19"/>
        <v>1.164921728670461E-2</v>
      </c>
      <c r="AF27" s="68">
        <f t="shared" si="19"/>
        <v>9.301531171955325E-3</v>
      </c>
      <c r="AG27" s="68">
        <f t="shared" si="19"/>
        <v>8.5416090300029571E-3</v>
      </c>
    </row>
    <row r="28" spans="1:33" x14ac:dyDescent="0.25">
      <c r="A28" s="24">
        <v>4801</v>
      </c>
      <c r="B28" s="24" t="s">
        <v>56</v>
      </c>
      <c r="C28" s="24" t="s">
        <v>13</v>
      </c>
      <c r="D28" s="24" t="s">
        <v>20</v>
      </c>
      <c r="E28" s="24">
        <v>196</v>
      </c>
      <c r="F28" s="25">
        <v>42494</v>
      </c>
      <c r="G28" s="24">
        <v>31.5</v>
      </c>
      <c r="H28" s="24">
        <v>29.9</v>
      </c>
      <c r="I28" s="24">
        <v>107</v>
      </c>
      <c r="J28" s="24">
        <v>78</v>
      </c>
      <c r="K28" s="24">
        <v>9.8699999999999992</v>
      </c>
      <c r="L28" s="24">
        <v>20.66</v>
      </c>
      <c r="M28" s="24">
        <v>0.87090000000000001</v>
      </c>
      <c r="N28" s="24">
        <v>0.45279999999999998</v>
      </c>
      <c r="O28" s="24">
        <v>0.19120000000000001</v>
      </c>
      <c r="P28" s="24">
        <v>0.14899999999999999</v>
      </c>
      <c r="Q28" s="24">
        <v>0.12690000000000001</v>
      </c>
      <c r="V28" t="s">
        <v>15</v>
      </c>
      <c r="W28" s="68">
        <f t="shared" ref="W28:AG28" si="20">STDEV(G59:G65)/SQRT(COUNT(G59:G65))</f>
        <v>0.80267410216457957</v>
      </c>
      <c r="X28" s="68">
        <f t="shared" si="20"/>
        <v>0.74143637026818621</v>
      </c>
      <c r="Y28" s="68">
        <f t="shared" si="20"/>
        <v>15.802135393458613</v>
      </c>
      <c r="Z28" s="68">
        <f t="shared" si="20"/>
        <v>6.2171586134254131</v>
      </c>
      <c r="AA28" s="68">
        <f t="shared" si="20"/>
        <v>0.32709710638708317</v>
      </c>
      <c r="AB28" s="68">
        <f t="shared" si="20"/>
        <v>0.65502972877437526</v>
      </c>
      <c r="AC28" s="68">
        <f t="shared" si="20"/>
        <v>2.4925944738132446E-2</v>
      </c>
      <c r="AD28" s="68">
        <f t="shared" si="20"/>
        <v>1.4898493280893056E-2</v>
      </c>
      <c r="AE28" s="68">
        <f t="shared" si="20"/>
        <v>1.0017138375029625E-2</v>
      </c>
      <c r="AF28" s="68">
        <f t="shared" si="20"/>
        <v>3.6898832088886092E-3</v>
      </c>
      <c r="AG28" s="68">
        <f t="shared" si="20"/>
        <v>6.0376877585204625E-3</v>
      </c>
    </row>
    <row r="29" spans="1:33" x14ac:dyDescent="0.25">
      <c r="A29" s="24">
        <v>4661</v>
      </c>
      <c r="B29" s="24" t="s">
        <v>56</v>
      </c>
      <c r="C29" s="24" t="s">
        <v>13</v>
      </c>
      <c r="D29" s="24" t="s">
        <v>20</v>
      </c>
      <c r="E29" s="24">
        <v>195</v>
      </c>
      <c r="F29" s="25">
        <v>42465</v>
      </c>
      <c r="G29" s="24">
        <v>37.9</v>
      </c>
      <c r="H29" s="24">
        <v>36.1</v>
      </c>
      <c r="I29" s="24">
        <v>92</v>
      </c>
      <c r="J29" s="24">
        <v>69</v>
      </c>
      <c r="K29" s="24">
        <v>16.07</v>
      </c>
      <c r="L29" s="24">
        <v>20.29</v>
      </c>
      <c r="M29" s="24">
        <v>1.4565999999999999</v>
      </c>
      <c r="N29" s="24">
        <v>0.92979999999999996</v>
      </c>
      <c r="O29" s="24">
        <v>0.15140000000000001</v>
      </c>
      <c r="P29" s="24">
        <v>0.15140000000000001</v>
      </c>
      <c r="Q29" s="24">
        <v>0.1152</v>
      </c>
      <c r="V29" t="s">
        <v>44</v>
      </c>
      <c r="W29" s="68">
        <f t="shared" ref="W29:AG29" si="21">STDEV(G41:G58)/SQRT(COUNT(G41:G58))</f>
        <v>1.727016308674713</v>
      </c>
      <c r="X29" s="68">
        <f t="shared" si="21"/>
        <v>1.6738277529080547</v>
      </c>
      <c r="Y29" s="68">
        <f t="shared" si="21"/>
        <v>8.0775212290868801</v>
      </c>
      <c r="Z29" s="68">
        <f t="shared" si="21"/>
        <v>6.7196289493645924</v>
      </c>
      <c r="AA29" s="68">
        <f t="shared" si="21"/>
        <v>1.4694387548229926</v>
      </c>
      <c r="AB29" s="68">
        <f t="shared" si="21"/>
        <v>0.83463540977341677</v>
      </c>
      <c r="AC29" s="68">
        <f t="shared" si="21"/>
        <v>8.1087135065496141E-2</v>
      </c>
      <c r="AD29" s="68">
        <f t="shared" si="21"/>
        <v>7.0119576620353091E-2</v>
      </c>
      <c r="AE29" s="68">
        <f t="shared" si="21"/>
        <v>6.8813378392225755E-3</v>
      </c>
      <c r="AF29" s="68">
        <f t="shared" si="21"/>
        <v>5.4161704146735348E-3</v>
      </c>
      <c r="AG29" s="68">
        <f t="shared" si="21"/>
        <v>5.7376250593528374E-3</v>
      </c>
    </row>
    <row r="30" spans="1:33" x14ac:dyDescent="0.25">
      <c r="A30" s="24">
        <v>4649</v>
      </c>
      <c r="B30" s="24" t="s">
        <v>56</v>
      </c>
      <c r="C30" s="24" t="s">
        <v>13</v>
      </c>
      <c r="D30" s="24" t="s">
        <v>63</v>
      </c>
      <c r="E30" s="24">
        <v>191</v>
      </c>
      <c r="F30" s="25">
        <v>42466</v>
      </c>
      <c r="G30" s="24">
        <v>23.4</v>
      </c>
      <c r="H30" s="24">
        <v>21.9</v>
      </c>
      <c r="I30" s="24">
        <v>93</v>
      </c>
      <c r="J30" s="24">
        <v>105</v>
      </c>
      <c r="K30" s="24">
        <v>3.02</v>
      </c>
      <c r="L30" s="24">
        <v>19.309999999999999</v>
      </c>
      <c r="M30" s="24">
        <v>0.1</v>
      </c>
      <c r="N30" s="24">
        <v>0.1085</v>
      </c>
      <c r="O30" s="24">
        <v>0.1232</v>
      </c>
      <c r="P30" s="24">
        <v>0.1232</v>
      </c>
      <c r="Q30" s="24">
        <v>0.10979999999999999</v>
      </c>
    </row>
    <row r="31" spans="1:33" x14ac:dyDescent="0.25">
      <c r="A31" s="21">
        <v>4392</v>
      </c>
      <c r="B31" s="21" t="s">
        <v>15</v>
      </c>
      <c r="C31" s="21" t="s">
        <v>13</v>
      </c>
      <c r="D31" s="21" t="s">
        <v>24</v>
      </c>
      <c r="E31" s="21">
        <v>186</v>
      </c>
      <c r="F31" s="7">
        <v>42396</v>
      </c>
      <c r="G31" s="21">
        <v>25.7</v>
      </c>
      <c r="H31" s="21">
        <v>24.2</v>
      </c>
      <c r="I31" s="21">
        <v>193</v>
      </c>
      <c r="J31" s="21">
        <v>77</v>
      </c>
      <c r="K31" s="21">
        <v>2.23</v>
      </c>
      <c r="L31" s="21">
        <v>22.4</v>
      </c>
      <c r="M31" s="21">
        <v>0.1094</v>
      </c>
      <c r="N31" s="21">
        <v>5.0099999999999999E-2</v>
      </c>
      <c r="O31" s="21">
        <v>0.2046</v>
      </c>
      <c r="P31" s="21">
        <v>0.1573</v>
      </c>
      <c r="Q31" s="21">
        <v>0.12920000000000001</v>
      </c>
      <c r="R31" t="s">
        <v>45</v>
      </c>
      <c r="T31" t="s">
        <v>51</v>
      </c>
    </row>
    <row r="32" spans="1:33" x14ac:dyDescent="0.25">
      <c r="A32" s="21">
        <v>4394</v>
      </c>
      <c r="B32" s="21" t="s">
        <v>15</v>
      </c>
      <c r="C32" s="21" t="s">
        <v>13</v>
      </c>
      <c r="D32" s="21" t="s">
        <v>21</v>
      </c>
      <c r="E32" s="21">
        <v>186</v>
      </c>
      <c r="F32" s="7">
        <v>42396</v>
      </c>
      <c r="G32" s="21">
        <v>23.6</v>
      </c>
      <c r="H32" s="21">
        <v>22.8</v>
      </c>
      <c r="I32" s="21">
        <v>148</v>
      </c>
      <c r="J32" s="21">
        <v>47</v>
      </c>
      <c r="K32" s="21">
        <v>2.1</v>
      </c>
      <c r="L32" s="21">
        <v>20.239999999999998</v>
      </c>
      <c r="M32" s="21">
        <v>7.5499999999999998E-2</v>
      </c>
      <c r="N32" s="21">
        <v>5.45E-2</v>
      </c>
      <c r="O32" s="21">
        <v>0.14480000000000001</v>
      </c>
      <c r="P32" s="21">
        <v>0.1246</v>
      </c>
      <c r="Q32" s="21">
        <v>0.1328</v>
      </c>
      <c r="R32" t="s">
        <v>45</v>
      </c>
      <c r="S32" t="s">
        <v>50</v>
      </c>
    </row>
    <row r="33" spans="1:34" x14ac:dyDescent="0.25">
      <c r="A33" s="21">
        <v>4102</v>
      </c>
      <c r="B33" s="21" t="s">
        <v>15</v>
      </c>
      <c r="C33" s="21" t="s">
        <v>13</v>
      </c>
      <c r="D33" s="21" t="s">
        <v>21</v>
      </c>
      <c r="E33" s="21">
        <v>184</v>
      </c>
      <c r="F33" s="7">
        <v>42354</v>
      </c>
      <c r="G33" s="21">
        <v>23.8</v>
      </c>
      <c r="H33" s="21">
        <v>22.5</v>
      </c>
      <c r="I33" s="21">
        <v>141</v>
      </c>
      <c r="J33" s="21">
        <v>98</v>
      </c>
      <c r="K33" s="21">
        <v>2.1800000000000002</v>
      </c>
      <c r="L33" s="21">
        <v>20.28</v>
      </c>
      <c r="M33" s="21">
        <v>7.8100000000000003E-2</v>
      </c>
      <c r="N33" s="21">
        <v>5.4699999999999999E-2</v>
      </c>
      <c r="O33" s="21">
        <v>0.18729999999999999</v>
      </c>
      <c r="P33" s="21">
        <v>0.14799999999999999</v>
      </c>
      <c r="Q33" s="21">
        <v>0.1163</v>
      </c>
      <c r="W33" s="102" t="s">
        <v>66</v>
      </c>
      <c r="X33" s="102"/>
      <c r="Y33" s="102" t="s">
        <v>67</v>
      </c>
      <c r="Z33" s="102"/>
      <c r="AA33" s="102" t="s">
        <v>32</v>
      </c>
      <c r="AB33" s="102"/>
      <c r="AC33" s="102" t="s">
        <v>68</v>
      </c>
      <c r="AD33" s="102"/>
      <c r="AE33" s="102" t="s">
        <v>70</v>
      </c>
      <c r="AF33" s="102"/>
      <c r="AG33" s="102" t="s">
        <v>69</v>
      </c>
      <c r="AH33" s="102"/>
    </row>
    <row r="34" spans="1:34" x14ac:dyDescent="0.25">
      <c r="A34" s="21">
        <v>4217</v>
      </c>
      <c r="B34" s="21" t="s">
        <v>15</v>
      </c>
      <c r="C34" s="21" t="s">
        <v>13</v>
      </c>
      <c r="D34" s="21" t="s">
        <v>21</v>
      </c>
      <c r="E34" s="21">
        <v>183</v>
      </c>
      <c r="F34" s="7">
        <v>42368</v>
      </c>
      <c r="G34" s="21">
        <v>24.2</v>
      </c>
      <c r="H34" s="21">
        <v>22.7</v>
      </c>
      <c r="I34" s="21">
        <v>117</v>
      </c>
      <c r="J34" s="21">
        <v>52</v>
      </c>
      <c r="K34" s="21">
        <v>3.22</v>
      </c>
      <c r="L34" s="21">
        <v>20.010000000000002</v>
      </c>
      <c r="M34" s="21">
        <v>0.13319999999999999</v>
      </c>
      <c r="N34" s="21">
        <v>8.9200000000000002E-2</v>
      </c>
      <c r="O34" s="21">
        <v>0.15409999999999999</v>
      </c>
      <c r="P34" s="21">
        <v>0.13350000000000001</v>
      </c>
      <c r="Q34" s="21">
        <v>0.12720000000000001</v>
      </c>
      <c r="W34" s="4" t="s">
        <v>13</v>
      </c>
      <c r="X34" s="4" t="s">
        <v>17</v>
      </c>
      <c r="Y34" s="4" t="s">
        <v>13</v>
      </c>
      <c r="Z34" s="4" t="s">
        <v>17</v>
      </c>
      <c r="AA34" s="4" t="s">
        <v>13</v>
      </c>
      <c r="AB34" s="4" t="s">
        <v>17</v>
      </c>
      <c r="AC34" s="4" t="s">
        <v>13</v>
      </c>
      <c r="AD34" s="4" t="s">
        <v>17</v>
      </c>
      <c r="AE34" s="4" t="s">
        <v>13</v>
      </c>
      <c r="AF34" s="4" t="s">
        <v>17</v>
      </c>
      <c r="AG34" s="4" t="s">
        <v>13</v>
      </c>
      <c r="AH34" s="4" t="s">
        <v>17</v>
      </c>
    </row>
    <row r="35" spans="1:34" x14ac:dyDescent="0.25">
      <c r="A35" s="21">
        <v>4202</v>
      </c>
      <c r="B35" s="21" t="s">
        <v>15</v>
      </c>
      <c r="C35" s="21" t="s">
        <v>13</v>
      </c>
      <c r="D35" s="21" t="s">
        <v>21</v>
      </c>
      <c r="E35" s="21">
        <v>182</v>
      </c>
      <c r="F35" s="7">
        <v>42368</v>
      </c>
      <c r="G35" s="21">
        <v>23.1</v>
      </c>
      <c r="H35" s="21">
        <v>21.7</v>
      </c>
      <c r="I35" s="21">
        <v>136</v>
      </c>
      <c r="J35" s="21">
        <v>89</v>
      </c>
      <c r="K35" s="21">
        <v>2.76</v>
      </c>
      <c r="L35" s="21">
        <v>19.420000000000002</v>
      </c>
      <c r="M35" s="21">
        <v>0.13519999999999999</v>
      </c>
      <c r="N35" s="21">
        <v>7.6200000000000004E-2</v>
      </c>
      <c r="O35" s="21">
        <v>0.17199999999999999</v>
      </c>
      <c r="P35" s="21">
        <v>0.14749999999999999</v>
      </c>
      <c r="Q35" s="21">
        <v>0.1114</v>
      </c>
      <c r="V35" t="s">
        <v>44</v>
      </c>
      <c r="W35" s="67">
        <f>W7</f>
        <v>29.106896551724137</v>
      </c>
      <c r="X35" s="69">
        <f>W22</f>
        <v>38.377777777777787</v>
      </c>
      <c r="Y35" s="67">
        <f>X7</f>
        <v>27.234482758620693</v>
      </c>
      <c r="Z35" s="69">
        <f>X22</f>
        <v>36.433333333333337</v>
      </c>
      <c r="AA35" s="67">
        <f>Y7</f>
        <v>124.16666666666667</v>
      </c>
      <c r="AB35" s="69">
        <f>Y22</f>
        <v>135.13333333333333</v>
      </c>
      <c r="AC35" s="67">
        <f>Z7</f>
        <v>99.241379310344826</v>
      </c>
      <c r="AD35" s="69">
        <f>Z22</f>
        <v>93.055555555555557</v>
      </c>
      <c r="AE35" s="67">
        <f>AA7</f>
        <v>7.9248275862068969</v>
      </c>
      <c r="AF35" s="69">
        <f>AA22</f>
        <v>12.651111111111112</v>
      </c>
      <c r="AG35" s="67">
        <f>AB7</f>
        <v>19.57103448275862</v>
      </c>
      <c r="AH35" s="69">
        <f>AB22</f>
        <v>25.681111111111111</v>
      </c>
    </row>
    <row r="36" spans="1:34" x14ac:dyDescent="0.25">
      <c r="A36" s="21">
        <v>4203</v>
      </c>
      <c r="B36" s="21" t="s">
        <v>15</v>
      </c>
      <c r="C36" s="21" t="s">
        <v>13</v>
      </c>
      <c r="D36" s="21" t="s">
        <v>20</v>
      </c>
      <c r="E36" s="21">
        <v>182</v>
      </c>
      <c r="F36" s="7">
        <v>42368</v>
      </c>
      <c r="G36" s="21">
        <v>21.3</v>
      </c>
      <c r="H36" s="21">
        <v>20</v>
      </c>
      <c r="I36" s="21">
        <v>120</v>
      </c>
      <c r="J36" s="21">
        <v>69</v>
      </c>
      <c r="K36" s="21">
        <v>2.64</v>
      </c>
      <c r="L36" s="21">
        <v>17.82</v>
      </c>
      <c r="M36" s="21">
        <v>0.11040000000000001</v>
      </c>
      <c r="N36" s="21">
        <v>7.9799999999999996E-2</v>
      </c>
      <c r="O36" s="21">
        <v>0.15210000000000001</v>
      </c>
      <c r="P36" s="21">
        <v>0.12620000000000001</v>
      </c>
      <c r="Q36" s="21">
        <v>0.10150000000000001</v>
      </c>
      <c r="V36" t="s">
        <v>15</v>
      </c>
      <c r="W36" s="67">
        <f>W6</f>
        <v>22.54</v>
      </c>
      <c r="X36" s="69">
        <f>W21</f>
        <v>27.799999999999994</v>
      </c>
      <c r="Y36" s="67">
        <f>X6</f>
        <v>21.16</v>
      </c>
      <c r="Z36" s="69">
        <f>X21</f>
        <v>25.985714285714284</v>
      </c>
      <c r="AA36" s="67">
        <f>Y6</f>
        <v>147.30000000000001</v>
      </c>
      <c r="AB36" s="69">
        <f>Y21</f>
        <v>123.57142857142857</v>
      </c>
      <c r="AC36" s="67">
        <f>Z6</f>
        <v>70.2</v>
      </c>
      <c r="AD36" s="69">
        <f>Z21</f>
        <v>56.285714285714285</v>
      </c>
      <c r="AE36" s="67">
        <f>AA6</f>
        <v>2.3970000000000002</v>
      </c>
      <c r="AF36" s="69">
        <f>AA21</f>
        <v>3.2414285714285711</v>
      </c>
      <c r="AG36" s="67">
        <f>AB6</f>
        <v>19.056999999999999</v>
      </c>
      <c r="AH36" s="69">
        <f>AB21</f>
        <v>23.361428571428569</v>
      </c>
    </row>
    <row r="37" spans="1:34" x14ac:dyDescent="0.25">
      <c r="A37" s="21">
        <v>4662</v>
      </c>
      <c r="B37" s="21" t="s">
        <v>60</v>
      </c>
      <c r="C37" s="21" t="s">
        <v>13</v>
      </c>
      <c r="D37" s="21" t="s">
        <v>21</v>
      </c>
      <c r="E37" s="21"/>
      <c r="F37" s="7">
        <v>42461</v>
      </c>
      <c r="G37" s="21">
        <v>23.8</v>
      </c>
      <c r="H37" s="21">
        <v>22.5</v>
      </c>
      <c r="I37" s="21">
        <v>102</v>
      </c>
      <c r="J37" s="21">
        <v>71</v>
      </c>
      <c r="K37" s="21">
        <v>2.0099999999999998</v>
      </c>
      <c r="L37" s="21">
        <v>20.309999999999999</v>
      </c>
      <c r="M37" s="21">
        <v>6.1400000000000003E-2</v>
      </c>
      <c r="N37" s="21">
        <v>6.8500000000000005E-2</v>
      </c>
      <c r="O37" s="21">
        <v>0.17649999999999999</v>
      </c>
      <c r="P37" s="21">
        <v>0.1386</v>
      </c>
      <c r="Q37" s="21">
        <v>0.1305</v>
      </c>
      <c r="Y37" s="31"/>
    </row>
    <row r="38" spans="1:34" x14ac:dyDescent="0.25">
      <c r="A38" s="21">
        <v>4150</v>
      </c>
      <c r="B38" s="21" t="s">
        <v>15</v>
      </c>
      <c r="C38" s="21" t="s">
        <v>13</v>
      </c>
      <c r="D38" s="21" t="s">
        <v>20</v>
      </c>
      <c r="E38" s="21">
        <v>184</v>
      </c>
      <c r="F38" s="7">
        <v>42382</v>
      </c>
      <c r="G38" s="21">
        <v>18.2</v>
      </c>
      <c r="H38" s="21">
        <v>16.7</v>
      </c>
      <c r="I38" s="21">
        <v>160</v>
      </c>
      <c r="J38" s="21">
        <v>80</v>
      </c>
      <c r="K38" s="21">
        <v>1.78</v>
      </c>
      <c r="L38" s="21">
        <v>15.54</v>
      </c>
      <c r="M38" s="21">
        <v>8.1299999999999997E-2</v>
      </c>
      <c r="N38" s="21">
        <v>4.0500000000000001E-2</v>
      </c>
      <c r="O38" s="21">
        <v>0.113</v>
      </c>
      <c r="P38" s="21">
        <v>9.06E-2</v>
      </c>
      <c r="Q38" s="21">
        <v>0.12570000000000001</v>
      </c>
      <c r="W38" s="68">
        <f>W14</f>
        <v>0.96539803979165573</v>
      </c>
      <c r="X38" s="68">
        <f>W29</f>
        <v>1.727016308674713</v>
      </c>
      <c r="Y38" s="67">
        <f>X14</f>
        <v>0.9082852878310641</v>
      </c>
      <c r="Z38" s="68">
        <f>X29</f>
        <v>1.6738277529080547</v>
      </c>
      <c r="AA38" s="68">
        <f>Y14</f>
        <v>5.8021943208753397</v>
      </c>
      <c r="AB38" s="68">
        <f>Y29</f>
        <v>8.0775212290868801</v>
      </c>
      <c r="AC38" s="68">
        <f>Z14</f>
        <v>5.5965892085708875</v>
      </c>
      <c r="AD38" s="68">
        <f>Z29</f>
        <v>6.7196289493645924</v>
      </c>
      <c r="AE38" s="68">
        <f>AA14</f>
        <v>0.80322343520926531</v>
      </c>
      <c r="AF38" s="68">
        <f>AA29</f>
        <v>1.4694387548229926</v>
      </c>
      <c r="AG38" s="68">
        <f>AB14</f>
        <v>0.28704042077641961</v>
      </c>
      <c r="AH38" s="68">
        <f>AB29</f>
        <v>0.83463540977341677</v>
      </c>
    </row>
    <row r="39" spans="1:34" x14ac:dyDescent="0.25">
      <c r="A39" s="21">
        <v>4317</v>
      </c>
      <c r="B39" s="21" t="s">
        <v>15</v>
      </c>
      <c r="C39" s="21" t="s">
        <v>13</v>
      </c>
      <c r="D39" s="21" t="s">
        <v>21</v>
      </c>
      <c r="E39" s="21">
        <v>182</v>
      </c>
      <c r="F39" s="7">
        <v>42382</v>
      </c>
      <c r="G39" s="21">
        <v>20.100000000000001</v>
      </c>
      <c r="H39" s="21">
        <v>18.399999999999999</v>
      </c>
      <c r="I39" s="21">
        <v>152</v>
      </c>
      <c r="J39" s="21">
        <v>70</v>
      </c>
      <c r="K39" s="21">
        <v>2.5299999999999998</v>
      </c>
      <c r="L39" s="21">
        <v>16.600000000000001</v>
      </c>
      <c r="M39" s="21">
        <v>0.12330000000000001</v>
      </c>
      <c r="N39" s="21">
        <v>7.7499999999999999E-2</v>
      </c>
      <c r="O39" s="21">
        <v>0.1341</v>
      </c>
      <c r="P39" s="21">
        <v>0.11890000000000001</v>
      </c>
      <c r="Q39" s="21">
        <v>0.1079</v>
      </c>
      <c r="W39" s="68">
        <f>W13</f>
        <v>0.70367290380940162</v>
      </c>
      <c r="X39" s="68">
        <f>W28</f>
        <v>0.80267410216457957</v>
      </c>
      <c r="Y39" s="67">
        <f>X13</f>
        <v>0.73154326977667761</v>
      </c>
      <c r="Z39" s="68">
        <f>X28</f>
        <v>0.74143637026818621</v>
      </c>
      <c r="AA39" s="68">
        <f>Y13</f>
        <v>10.203539690824076</v>
      </c>
      <c r="AB39" s="68">
        <f>Y28</f>
        <v>15.802135393458613</v>
      </c>
      <c r="AC39" s="68">
        <f>Z13</f>
        <v>5.3640780506377155</v>
      </c>
      <c r="AD39" s="68">
        <f>Z28</f>
        <v>6.2171586134254131</v>
      </c>
      <c r="AE39" s="68">
        <f>AA13</f>
        <v>0.1331085605394666</v>
      </c>
      <c r="AF39" s="68">
        <f>AA28</f>
        <v>0.32709710638708317</v>
      </c>
      <c r="AG39" s="68">
        <f>AB13</f>
        <v>0.64843923728013331</v>
      </c>
      <c r="AH39" s="68">
        <f>AB28</f>
        <v>0.65502972877437526</v>
      </c>
    </row>
    <row r="40" spans="1:34" x14ac:dyDescent="0.25">
      <c r="A40" s="21">
        <v>4373</v>
      </c>
      <c r="B40" s="21" t="s">
        <v>15</v>
      </c>
      <c r="C40" s="21" t="s">
        <v>13</v>
      </c>
      <c r="D40" s="21" t="s">
        <v>46</v>
      </c>
      <c r="E40" s="21">
        <v>186</v>
      </c>
      <c r="F40" s="7">
        <v>42396</v>
      </c>
      <c r="G40" s="21">
        <v>21.6</v>
      </c>
      <c r="H40" s="21">
        <v>20.100000000000001</v>
      </c>
      <c r="I40" s="21">
        <v>204</v>
      </c>
      <c r="J40" s="21">
        <v>49</v>
      </c>
      <c r="K40" s="21">
        <v>2.52</v>
      </c>
      <c r="L40" s="21">
        <v>17.95</v>
      </c>
      <c r="M40" s="21">
        <v>0.1565</v>
      </c>
      <c r="N40" s="21">
        <v>6.6900000000000001E-2</v>
      </c>
      <c r="O40" s="21">
        <v>0.16300000000000001</v>
      </c>
      <c r="P40" s="21">
        <v>0.1275</v>
      </c>
      <c r="Q40" s="21">
        <v>9.6000000000000002E-2</v>
      </c>
      <c r="Y40" s="31"/>
    </row>
    <row r="41" spans="1:34" x14ac:dyDescent="0.25">
      <c r="A41" s="18">
        <v>4200</v>
      </c>
      <c r="B41" s="18" t="s">
        <v>14</v>
      </c>
      <c r="C41" s="18" t="s">
        <v>17</v>
      </c>
      <c r="D41" s="18" t="s">
        <v>23</v>
      </c>
      <c r="E41" s="18">
        <v>182</v>
      </c>
      <c r="F41" s="8">
        <v>42368</v>
      </c>
      <c r="G41" s="18">
        <v>48.4</v>
      </c>
      <c r="H41" s="18">
        <v>45.6</v>
      </c>
      <c r="I41" s="18">
        <v>181</v>
      </c>
      <c r="J41" s="18">
        <v>130</v>
      </c>
      <c r="K41" s="18">
        <v>18.45</v>
      </c>
      <c r="L41" s="18">
        <v>28.51</v>
      </c>
      <c r="M41" s="18">
        <v>1.242</v>
      </c>
      <c r="N41" s="18">
        <v>1.0295000000000001</v>
      </c>
      <c r="O41" s="18">
        <v>0.25609999999999999</v>
      </c>
      <c r="P41" s="18">
        <v>0.20080000000000001</v>
      </c>
      <c r="Q41" s="18">
        <v>0.14249999999999999</v>
      </c>
      <c r="R41">
        <f>COUNT(Q41:Q44)</f>
        <v>4</v>
      </c>
      <c r="W41" s="102" t="s">
        <v>71</v>
      </c>
      <c r="X41" s="102"/>
      <c r="Y41" s="102" t="s">
        <v>72</v>
      </c>
      <c r="Z41" s="102"/>
      <c r="AA41" s="102" t="s">
        <v>10</v>
      </c>
      <c r="AB41" s="102"/>
      <c r="AC41" s="102" t="s">
        <v>39</v>
      </c>
      <c r="AD41" s="102"/>
      <c r="AE41" s="102" t="s">
        <v>12</v>
      </c>
      <c r="AF41" s="102"/>
    </row>
    <row r="42" spans="1:34" x14ac:dyDescent="0.25">
      <c r="A42" s="18">
        <v>4542</v>
      </c>
      <c r="B42" s="18" t="s">
        <v>57</v>
      </c>
      <c r="C42" s="18" t="s">
        <v>17</v>
      </c>
      <c r="D42" s="18" t="s">
        <v>23</v>
      </c>
      <c r="E42" s="18">
        <v>184</v>
      </c>
      <c r="F42" s="8">
        <v>42431</v>
      </c>
      <c r="G42" s="18">
        <v>26.7</v>
      </c>
      <c r="H42" s="18">
        <v>24.4</v>
      </c>
      <c r="I42" s="18" t="s">
        <v>23</v>
      </c>
      <c r="J42" s="18">
        <v>104</v>
      </c>
      <c r="K42" s="18">
        <v>4.26</v>
      </c>
      <c r="L42" s="18">
        <v>21.29</v>
      </c>
      <c r="M42" s="18">
        <v>0.2445</v>
      </c>
      <c r="N42" s="18">
        <v>0.15629999999999999</v>
      </c>
      <c r="O42" s="18">
        <v>0.20030000000000001</v>
      </c>
      <c r="P42" s="18">
        <v>0.14649999999999999</v>
      </c>
      <c r="Q42" s="18">
        <v>0.1145</v>
      </c>
      <c r="R42">
        <f>COUNT(Q45:Q50)</f>
        <v>6</v>
      </c>
      <c r="W42" s="4" t="s">
        <v>13</v>
      </c>
      <c r="X42" s="4" t="s">
        <v>17</v>
      </c>
      <c r="Y42" s="4" t="s">
        <v>13</v>
      </c>
      <c r="Z42" s="4" t="s">
        <v>17</v>
      </c>
      <c r="AA42" s="4" t="s">
        <v>13</v>
      </c>
      <c r="AB42" s="4" t="s">
        <v>17</v>
      </c>
      <c r="AC42" s="4" t="s">
        <v>13</v>
      </c>
      <c r="AD42" s="4" t="s">
        <v>17</v>
      </c>
      <c r="AE42" s="4" t="s">
        <v>13</v>
      </c>
      <c r="AF42" s="4" t="s">
        <v>17</v>
      </c>
    </row>
    <row r="43" spans="1:34" x14ac:dyDescent="0.25">
      <c r="A43" s="18">
        <v>4583</v>
      </c>
      <c r="B43" s="18" t="s">
        <v>57</v>
      </c>
      <c r="C43" s="18" t="s">
        <v>17</v>
      </c>
      <c r="D43" s="18" t="s">
        <v>23</v>
      </c>
      <c r="E43" s="18">
        <v>188</v>
      </c>
      <c r="F43" s="8">
        <v>42445</v>
      </c>
      <c r="G43" s="18">
        <v>30.8</v>
      </c>
      <c r="H43" s="18">
        <v>28.6</v>
      </c>
      <c r="I43" s="18" t="s">
        <v>23</v>
      </c>
      <c r="J43" s="18">
        <v>71</v>
      </c>
      <c r="K43" s="18">
        <v>28.6</v>
      </c>
      <c r="L43" s="18">
        <v>22.16</v>
      </c>
      <c r="M43" s="18">
        <v>0.4773</v>
      </c>
      <c r="N43" s="18">
        <v>0.31890000000000002</v>
      </c>
      <c r="O43" s="18">
        <v>0.1946</v>
      </c>
      <c r="P43" s="18">
        <v>0.13980000000000001</v>
      </c>
      <c r="Q43" s="18">
        <v>0.1152</v>
      </c>
      <c r="R43">
        <f>COUNT(Q51:Q58)</f>
        <v>8</v>
      </c>
      <c r="V43" t="s">
        <v>44</v>
      </c>
      <c r="W43" s="67">
        <f>AC7</f>
        <v>0.61622758620689666</v>
      </c>
      <c r="X43" s="69">
        <f>AC22</f>
        <v>0.80463888888888868</v>
      </c>
      <c r="Y43" s="67">
        <f>AD7</f>
        <v>0.39874137931034487</v>
      </c>
      <c r="Z43" s="69">
        <f>AD22</f>
        <v>0.56791111111111114</v>
      </c>
      <c r="AA43" s="67">
        <f>AE7</f>
        <v>0.17276206896551727</v>
      </c>
      <c r="AB43" s="69">
        <f>AE22</f>
        <v>0.221</v>
      </c>
      <c r="AC43" s="67">
        <f>AF7</f>
        <v>0.13349655172413796</v>
      </c>
      <c r="AD43" s="69">
        <f>AF22</f>
        <v>0.1686333333333333</v>
      </c>
      <c r="AE43" s="67">
        <f>AG7</f>
        <v>0.10535172413793105</v>
      </c>
      <c r="AF43" s="69">
        <f>AG22</f>
        <v>0.13864444444444446</v>
      </c>
    </row>
    <row r="44" spans="1:34" x14ac:dyDescent="0.25">
      <c r="A44" s="27">
        <v>4510</v>
      </c>
      <c r="B44" s="27" t="s">
        <v>14</v>
      </c>
      <c r="C44" s="27" t="s">
        <v>17</v>
      </c>
      <c r="D44" s="27" t="s">
        <v>23</v>
      </c>
      <c r="E44" s="27">
        <v>180</v>
      </c>
      <c r="F44" s="28">
        <v>42417</v>
      </c>
      <c r="G44" s="27">
        <v>35.6</v>
      </c>
      <c r="H44" s="27">
        <v>33.700000000000003</v>
      </c>
      <c r="I44" s="27">
        <v>120</v>
      </c>
      <c r="J44" s="27">
        <v>150</v>
      </c>
      <c r="K44" s="27">
        <v>10.5</v>
      </c>
      <c r="L44" s="27">
        <v>24.21</v>
      </c>
      <c r="M44" s="27">
        <v>0.95420000000000005</v>
      </c>
      <c r="N44" s="27">
        <v>0.61109999999999998</v>
      </c>
      <c r="O44" s="27">
        <v>0.2157</v>
      </c>
      <c r="P44" s="27">
        <v>0.16550000000000001</v>
      </c>
      <c r="Q44" s="27">
        <v>0.1142</v>
      </c>
      <c r="R44">
        <f>COUNT(Q59:Q65)</f>
        <v>7</v>
      </c>
      <c r="V44" t="s">
        <v>15</v>
      </c>
      <c r="W44" s="67">
        <f>AC6</f>
        <v>0.10643</v>
      </c>
      <c r="X44" s="69">
        <f>AC21</f>
        <v>0.18272857142857143</v>
      </c>
      <c r="Y44" s="67">
        <f>AD6</f>
        <v>6.5789999999999987E-2</v>
      </c>
      <c r="Z44" s="69">
        <f>AD21</f>
        <v>0.11532857142857145</v>
      </c>
      <c r="AA44" s="67">
        <f>AE6</f>
        <v>0.16014999999999999</v>
      </c>
      <c r="AB44" s="69">
        <f>AE21</f>
        <v>0.19218571428571427</v>
      </c>
      <c r="AC44" s="67">
        <f>AF6</f>
        <v>0.13126999999999997</v>
      </c>
      <c r="AD44" s="69">
        <f>AF21</f>
        <v>0.1575</v>
      </c>
      <c r="AE44" s="67">
        <f>AG6</f>
        <v>0.11785000000000001</v>
      </c>
      <c r="AF44" s="69">
        <f>AG21</f>
        <v>0.13527142857142857</v>
      </c>
    </row>
    <row r="45" spans="1:34" x14ac:dyDescent="0.25">
      <c r="A45" s="29">
        <v>4361</v>
      </c>
      <c r="B45" s="29" t="s">
        <v>43</v>
      </c>
      <c r="C45" s="29" t="s">
        <v>17</v>
      </c>
      <c r="D45" s="29" t="s">
        <v>23</v>
      </c>
      <c r="E45" s="29">
        <v>186</v>
      </c>
      <c r="F45" s="30">
        <v>42396</v>
      </c>
      <c r="G45" s="29">
        <v>37.9</v>
      </c>
      <c r="H45" s="29">
        <v>37.1</v>
      </c>
      <c r="I45" s="29">
        <v>121</v>
      </c>
      <c r="J45" s="29">
        <v>85</v>
      </c>
      <c r="K45" s="29">
        <v>14.03</v>
      </c>
      <c r="L45" s="29">
        <v>23.15</v>
      </c>
      <c r="M45" s="29">
        <v>1.0835999999999999</v>
      </c>
      <c r="N45" s="29">
        <v>0.53610000000000002</v>
      </c>
      <c r="O45" s="29">
        <v>0.18129999999999999</v>
      </c>
      <c r="P45" s="29">
        <v>0.15959999999999999</v>
      </c>
      <c r="Q45" s="29">
        <v>0.12609999999999999</v>
      </c>
    </row>
    <row r="46" spans="1:34" x14ac:dyDescent="0.25">
      <c r="A46" s="29">
        <v>4652</v>
      </c>
      <c r="B46" s="29" t="s">
        <v>56</v>
      </c>
      <c r="C46" s="29" t="s">
        <v>17</v>
      </c>
      <c r="D46" s="29" t="s">
        <v>23</v>
      </c>
      <c r="E46" s="29"/>
      <c r="F46" s="30">
        <v>144729</v>
      </c>
      <c r="G46" s="29">
        <v>37.9</v>
      </c>
      <c r="H46" s="29">
        <v>35.6</v>
      </c>
      <c r="I46" s="29">
        <v>107</v>
      </c>
      <c r="J46" s="29">
        <v>60</v>
      </c>
      <c r="K46" s="29">
        <v>7.12</v>
      </c>
      <c r="L46" s="29">
        <v>29.94</v>
      </c>
      <c r="M46" s="29">
        <v>0.70299999999999996</v>
      </c>
      <c r="N46" s="29">
        <v>0.31669999999999998</v>
      </c>
      <c r="O46" s="29">
        <v>0.26779999999999998</v>
      </c>
      <c r="P46" s="29">
        <v>0.1943</v>
      </c>
      <c r="Q46" s="29">
        <v>0.1618</v>
      </c>
      <c r="W46" s="68">
        <f>AC14</f>
        <v>7.9930018790539209E-2</v>
      </c>
      <c r="X46" s="68">
        <f>AC29</f>
        <v>8.1087135065496141E-2</v>
      </c>
      <c r="Y46" s="68">
        <f>AD14</f>
        <v>4.9210204976444447E-2</v>
      </c>
      <c r="Z46" s="68">
        <f>AD29</f>
        <v>7.0119576620353091E-2</v>
      </c>
      <c r="AA46" s="68">
        <f>AE14</f>
        <v>4.0493611178658989E-3</v>
      </c>
      <c r="AB46" s="68">
        <f>AE29</f>
        <v>6.8813378392225755E-3</v>
      </c>
      <c r="AC46" s="68">
        <f>AF14</f>
        <v>1.9224591878711148E-3</v>
      </c>
      <c r="AD46" s="68">
        <f>AF29</f>
        <v>5.4161704146735348E-3</v>
      </c>
      <c r="AE46" s="68">
        <f>AG14</f>
        <v>2.3801861742063367E-3</v>
      </c>
      <c r="AF46" s="68">
        <f>AG29</f>
        <v>5.7376250593528374E-3</v>
      </c>
    </row>
    <row r="47" spans="1:34" x14ac:dyDescent="0.25">
      <c r="A47" s="29">
        <v>4754</v>
      </c>
      <c r="B47" s="29" t="s">
        <v>56</v>
      </c>
      <c r="C47" s="29" t="s">
        <v>17</v>
      </c>
      <c r="D47" s="29" t="s">
        <v>23</v>
      </c>
      <c r="E47" s="29">
        <v>201</v>
      </c>
      <c r="F47" s="30">
        <v>42494</v>
      </c>
      <c r="G47" s="29">
        <v>38</v>
      </c>
      <c r="H47" s="29">
        <v>36.200000000000003</v>
      </c>
      <c r="I47" s="29">
        <v>118</v>
      </c>
      <c r="J47" s="29">
        <v>87</v>
      </c>
      <c r="K47" s="29">
        <v>12.85</v>
      </c>
      <c r="L47" s="29">
        <v>24.38</v>
      </c>
      <c r="M47" s="29">
        <v>0.86860000000000004</v>
      </c>
      <c r="N47" s="29">
        <v>0.61309999999999998</v>
      </c>
      <c r="O47" s="29">
        <v>0.21529999999999999</v>
      </c>
      <c r="P47" s="29">
        <v>0.15570000000000001</v>
      </c>
      <c r="Q47" s="29">
        <v>0.1363</v>
      </c>
      <c r="W47" s="68"/>
      <c r="X47" s="68"/>
      <c r="Y47" s="68"/>
      <c r="Z47" s="68"/>
      <c r="AA47" s="68"/>
      <c r="AB47" s="68"/>
      <c r="AC47" s="68"/>
      <c r="AD47" s="68"/>
      <c r="AE47" s="68"/>
      <c r="AF47" s="68"/>
    </row>
    <row r="48" spans="1:34" x14ac:dyDescent="0.25">
      <c r="A48" s="29">
        <v>4781</v>
      </c>
      <c r="B48" s="29" t="s">
        <v>56</v>
      </c>
      <c r="C48" s="29" t="s">
        <v>17</v>
      </c>
      <c r="D48" s="29" t="s">
        <v>23</v>
      </c>
      <c r="E48" s="29">
        <v>196</v>
      </c>
      <c r="F48" s="30">
        <v>42494</v>
      </c>
      <c r="G48" s="29">
        <v>42.4</v>
      </c>
      <c r="H48" s="29">
        <v>40.200000000000003</v>
      </c>
      <c r="I48" s="29">
        <v>130</v>
      </c>
      <c r="J48" s="29">
        <v>131</v>
      </c>
      <c r="K48" s="29">
        <v>12.25</v>
      </c>
      <c r="L48" s="29">
        <v>28.21</v>
      </c>
      <c r="M48" s="29">
        <v>0.7772</v>
      </c>
      <c r="N48" s="29">
        <v>0.63859999999999995</v>
      </c>
      <c r="O48" s="29">
        <v>0.23069999999999999</v>
      </c>
      <c r="P48" s="29">
        <v>0.1777</v>
      </c>
      <c r="Q48" s="29">
        <v>0.16209999999999999</v>
      </c>
      <c r="W48" s="68"/>
      <c r="X48" s="68"/>
      <c r="Y48" s="68"/>
      <c r="Z48" s="68"/>
      <c r="AA48" s="68"/>
      <c r="AB48" s="68"/>
      <c r="AC48" s="68"/>
      <c r="AD48" s="68"/>
      <c r="AE48" s="68"/>
      <c r="AF48" s="68"/>
    </row>
    <row r="49" spans="1:32" x14ac:dyDescent="0.25">
      <c r="A49" s="29">
        <v>4655</v>
      </c>
      <c r="B49" s="29" t="s">
        <v>56</v>
      </c>
      <c r="C49" s="29" t="s">
        <v>17</v>
      </c>
      <c r="D49" s="29" t="s">
        <v>23</v>
      </c>
      <c r="E49" s="29"/>
      <c r="F49" s="30">
        <v>170295</v>
      </c>
      <c r="G49" s="29">
        <v>40.700000000000003</v>
      </c>
      <c r="H49" s="29">
        <v>38.6</v>
      </c>
      <c r="I49" s="29">
        <v>150</v>
      </c>
      <c r="J49" s="29">
        <v>93</v>
      </c>
      <c r="K49" s="29">
        <v>9.0299999999999994</v>
      </c>
      <c r="L49" s="29">
        <v>30.72</v>
      </c>
      <c r="M49" s="29">
        <v>0.97670000000000001</v>
      </c>
      <c r="N49" s="29">
        <v>0.34920000000000001</v>
      </c>
      <c r="O49" s="29">
        <v>0.23449999999999999</v>
      </c>
      <c r="P49" s="29">
        <v>0.18609999999999999</v>
      </c>
      <c r="Q49" s="29">
        <v>0.19289999999999999</v>
      </c>
      <c r="W49" s="68">
        <f>AC13</f>
        <v>9.8764596670849435E-3</v>
      </c>
      <c r="X49" s="68">
        <f>AC28</f>
        <v>2.4925944738132446E-2</v>
      </c>
      <c r="Y49" s="68">
        <f>AD13</f>
        <v>4.870077571821182E-3</v>
      </c>
      <c r="Z49" s="68">
        <f>AD28</f>
        <v>1.4898493280893056E-2</v>
      </c>
      <c r="AA49" s="68">
        <f>AE13</f>
        <v>8.4113316424927823E-3</v>
      </c>
      <c r="AB49" s="68">
        <f>AE28</f>
        <v>1.0017138375029625E-2</v>
      </c>
      <c r="AC49" s="68">
        <f>AF13</f>
        <v>5.9358056646835779E-3</v>
      </c>
      <c r="AD49" s="68">
        <f>AF28</f>
        <v>3.6898832088886092E-3</v>
      </c>
      <c r="AE49" s="68">
        <f>AG13</f>
        <v>4.1488217872333259E-3</v>
      </c>
      <c r="AF49" s="68">
        <f>AG28</f>
        <v>6.0376877585204625E-3</v>
      </c>
    </row>
    <row r="50" spans="1:32" x14ac:dyDescent="0.25">
      <c r="A50" s="29">
        <v>4365</v>
      </c>
      <c r="B50" s="29" t="s">
        <v>43</v>
      </c>
      <c r="C50" s="29" t="s">
        <v>17</v>
      </c>
      <c r="D50" s="29" t="s">
        <v>23</v>
      </c>
      <c r="E50" s="29">
        <v>186</v>
      </c>
      <c r="F50" s="30">
        <v>42396</v>
      </c>
      <c r="G50" s="29">
        <v>46.5</v>
      </c>
      <c r="H50" s="29">
        <v>44.9</v>
      </c>
      <c r="I50" s="29">
        <v>174</v>
      </c>
      <c r="J50" s="29">
        <v>71</v>
      </c>
      <c r="K50" s="29">
        <v>17.34</v>
      </c>
      <c r="L50" s="29">
        <v>28.42</v>
      </c>
      <c r="M50" s="29">
        <v>0.82650000000000001</v>
      </c>
      <c r="N50" s="29">
        <v>0.82740000000000002</v>
      </c>
      <c r="O50" s="29">
        <v>0.23960000000000001</v>
      </c>
      <c r="P50" s="29">
        <v>0.188</v>
      </c>
      <c r="Q50" s="29">
        <v>0.14030000000000001</v>
      </c>
    </row>
    <row r="51" spans="1:32" x14ac:dyDescent="0.25">
      <c r="A51" s="18">
        <v>4362</v>
      </c>
      <c r="B51" s="18" t="s">
        <v>42</v>
      </c>
      <c r="C51" s="18" t="s">
        <v>17</v>
      </c>
      <c r="D51" s="18" t="s">
        <v>23</v>
      </c>
      <c r="E51" s="18">
        <v>186</v>
      </c>
      <c r="F51" s="8">
        <v>42396</v>
      </c>
      <c r="G51" s="18">
        <v>42.1</v>
      </c>
      <c r="H51" s="18">
        <v>40.9</v>
      </c>
      <c r="I51" s="18">
        <v>121</v>
      </c>
      <c r="J51" s="18">
        <v>80</v>
      </c>
      <c r="K51" s="18">
        <v>16.07</v>
      </c>
      <c r="L51" s="18">
        <v>25.37</v>
      </c>
      <c r="M51" s="18">
        <v>1.0634999999999999</v>
      </c>
      <c r="N51" s="18">
        <v>0.56359999999999999</v>
      </c>
      <c r="O51" s="18">
        <v>0.20100000000000001</v>
      </c>
      <c r="P51" s="18">
        <v>0.1386</v>
      </c>
      <c r="Q51" s="18">
        <v>0.12529999999999999</v>
      </c>
    </row>
    <row r="52" spans="1:32" x14ac:dyDescent="0.25">
      <c r="A52" s="18">
        <v>4620</v>
      </c>
      <c r="B52" s="18" t="s">
        <v>55</v>
      </c>
      <c r="C52" s="18" t="s">
        <v>17</v>
      </c>
      <c r="D52" s="18" t="s">
        <v>23</v>
      </c>
      <c r="E52" s="18">
        <v>193</v>
      </c>
      <c r="F52" s="8">
        <v>16893</v>
      </c>
      <c r="G52" s="18">
        <v>46.6</v>
      </c>
      <c r="H52" s="18">
        <v>44.2</v>
      </c>
      <c r="I52" s="18">
        <v>157</v>
      </c>
      <c r="J52" s="18">
        <v>101</v>
      </c>
      <c r="K52" s="18">
        <v>17.11</v>
      </c>
      <c r="L52" s="18">
        <v>28.45</v>
      </c>
      <c r="M52" s="18">
        <v>0.78239999999999998</v>
      </c>
      <c r="N52" s="18">
        <v>1.1034999999999999</v>
      </c>
      <c r="O52" s="18">
        <v>0.26069999999999999</v>
      </c>
      <c r="P52" s="18">
        <v>0.18029999999999999</v>
      </c>
      <c r="Q52" s="18">
        <v>0.1399</v>
      </c>
    </row>
    <row r="53" spans="1:32" x14ac:dyDescent="0.25">
      <c r="A53" s="18">
        <v>4625</v>
      </c>
      <c r="B53" s="18" t="s">
        <v>55</v>
      </c>
      <c r="C53" s="18" t="s">
        <v>17</v>
      </c>
      <c r="D53" s="18" t="s">
        <v>23</v>
      </c>
      <c r="E53" s="18"/>
      <c r="F53" s="8">
        <v>42461</v>
      </c>
      <c r="G53" s="18">
        <v>40.200000000000003</v>
      </c>
      <c r="H53" s="18">
        <v>38.299999999999997</v>
      </c>
      <c r="I53" s="18">
        <v>105</v>
      </c>
      <c r="J53" s="18">
        <v>108</v>
      </c>
      <c r="K53" s="18">
        <v>14.47</v>
      </c>
      <c r="L53" s="18">
        <v>24.76</v>
      </c>
      <c r="M53" s="18">
        <v>1.0632999999999999</v>
      </c>
      <c r="N53" s="18">
        <v>0.76370000000000005</v>
      </c>
      <c r="O53" s="18">
        <v>0.21829999999999999</v>
      </c>
      <c r="P53" s="18">
        <v>0.15989999999999999</v>
      </c>
      <c r="Q53" s="18">
        <v>0.1308</v>
      </c>
    </row>
    <row r="54" spans="1:32" x14ac:dyDescent="0.25">
      <c r="A54" s="18">
        <v>4650</v>
      </c>
      <c r="B54" s="18" t="s">
        <v>55</v>
      </c>
      <c r="C54" s="18" t="s">
        <v>17</v>
      </c>
      <c r="D54" s="18" t="s">
        <v>23</v>
      </c>
      <c r="E54" s="18"/>
      <c r="F54" s="8">
        <v>119161</v>
      </c>
      <c r="G54" s="18">
        <v>46.1</v>
      </c>
      <c r="H54" s="18">
        <v>43.2</v>
      </c>
      <c r="I54" s="18">
        <v>96</v>
      </c>
      <c r="J54" s="18">
        <v>62</v>
      </c>
      <c r="K54" s="18">
        <v>15.23</v>
      </c>
      <c r="L54" s="18">
        <v>29.47</v>
      </c>
      <c r="M54" s="18">
        <v>1.3609</v>
      </c>
      <c r="N54" s="18">
        <v>0.74199999999999999</v>
      </c>
      <c r="O54" s="18">
        <v>0.21840000000000001</v>
      </c>
      <c r="P54" s="18">
        <v>0.1867</v>
      </c>
      <c r="Q54" s="18">
        <v>0.17780000000000001</v>
      </c>
    </row>
    <row r="55" spans="1:32" x14ac:dyDescent="0.25">
      <c r="A55" s="18">
        <v>4582</v>
      </c>
      <c r="B55" s="18" t="s">
        <v>55</v>
      </c>
      <c r="C55" s="18" t="s">
        <v>17</v>
      </c>
      <c r="D55" s="18" t="s">
        <v>23</v>
      </c>
      <c r="E55" s="18">
        <v>188</v>
      </c>
      <c r="F55" s="8">
        <v>42445</v>
      </c>
      <c r="G55" s="18">
        <v>29.2</v>
      </c>
      <c r="H55" s="18">
        <v>27.7</v>
      </c>
      <c r="I55" s="18" t="s">
        <v>23</v>
      </c>
      <c r="J55" s="18">
        <v>56</v>
      </c>
      <c r="K55" s="18">
        <v>5.75</v>
      </c>
      <c r="L55" s="18">
        <v>22.34</v>
      </c>
      <c r="M55" s="18">
        <v>0.39850000000000002</v>
      </c>
      <c r="N55" s="18">
        <v>0.29609999999999997</v>
      </c>
      <c r="O55" s="18">
        <v>0.20219999999999999</v>
      </c>
      <c r="P55" s="18">
        <v>0.13600000000000001</v>
      </c>
      <c r="Q55" s="18">
        <v>0.1235</v>
      </c>
    </row>
    <row r="56" spans="1:32" x14ac:dyDescent="0.25">
      <c r="A56" s="18">
        <v>4667</v>
      </c>
      <c r="B56" s="18" t="s">
        <v>55</v>
      </c>
      <c r="C56" s="18" t="s">
        <v>17</v>
      </c>
      <c r="D56" s="18" t="s">
        <v>23</v>
      </c>
      <c r="E56" s="18">
        <v>191</v>
      </c>
      <c r="F56" s="8">
        <v>42466</v>
      </c>
      <c r="G56" s="18">
        <v>29.6</v>
      </c>
      <c r="H56" s="18">
        <v>28.2</v>
      </c>
      <c r="I56" s="18">
        <v>103</v>
      </c>
      <c r="J56" s="18">
        <v>63</v>
      </c>
      <c r="K56" s="18">
        <v>5.77</v>
      </c>
      <c r="L56" s="18">
        <v>19.54</v>
      </c>
      <c r="M56" s="18">
        <v>0.3387</v>
      </c>
      <c r="N56" s="18">
        <v>0.24679999999999999</v>
      </c>
      <c r="O56" s="18">
        <v>0.1671</v>
      </c>
      <c r="P56" s="18">
        <v>0.1671</v>
      </c>
      <c r="Q56" s="18">
        <v>0.1134</v>
      </c>
    </row>
    <row r="57" spans="1:32" x14ac:dyDescent="0.25">
      <c r="A57" s="18">
        <v>4641</v>
      </c>
      <c r="B57" s="18" t="s">
        <v>55</v>
      </c>
      <c r="C57" s="18" t="s">
        <v>17</v>
      </c>
      <c r="D57" s="18" t="s">
        <v>23</v>
      </c>
      <c r="E57" s="18"/>
      <c r="F57" s="8">
        <v>195863</v>
      </c>
      <c r="G57" s="18">
        <v>46.2</v>
      </c>
      <c r="H57" s="18">
        <v>43.8</v>
      </c>
      <c r="I57" s="18">
        <v>145</v>
      </c>
      <c r="J57" s="18">
        <v>88</v>
      </c>
      <c r="K57" s="18">
        <v>15.48</v>
      </c>
      <c r="L57" s="18">
        <v>29.79</v>
      </c>
      <c r="M57" s="18">
        <v>1.1013999999999999</v>
      </c>
      <c r="N57" s="18">
        <v>0.96660000000000001</v>
      </c>
      <c r="O57" s="18">
        <v>0.2681</v>
      </c>
      <c r="P57" s="18">
        <v>0.2104</v>
      </c>
      <c r="Q57" s="18">
        <v>0.1668</v>
      </c>
    </row>
    <row r="58" spans="1:32" x14ac:dyDescent="0.25">
      <c r="A58" s="18">
        <v>4458</v>
      </c>
      <c r="B58" s="18" t="s">
        <v>42</v>
      </c>
      <c r="C58" s="18" t="s">
        <v>17</v>
      </c>
      <c r="D58" s="18" t="s">
        <v>23</v>
      </c>
      <c r="E58" s="18">
        <v>184</v>
      </c>
      <c r="F58" s="8">
        <v>42410</v>
      </c>
      <c r="G58" s="18">
        <v>25.9</v>
      </c>
      <c r="H58" s="18">
        <v>24.6</v>
      </c>
      <c r="I58" s="18">
        <v>199</v>
      </c>
      <c r="J58" s="18">
        <v>135</v>
      </c>
      <c r="K58" s="18">
        <v>3.41</v>
      </c>
      <c r="L58" s="18">
        <v>21.55</v>
      </c>
      <c r="M58" s="18">
        <v>0.22120000000000001</v>
      </c>
      <c r="N58" s="18">
        <v>0.14319999999999999</v>
      </c>
      <c r="O58" s="18">
        <v>0.20630000000000001</v>
      </c>
      <c r="P58" s="18">
        <v>0.1424</v>
      </c>
      <c r="Q58" s="18">
        <v>0.11219999999999999</v>
      </c>
    </row>
    <row r="59" spans="1:32" s="90" customFormat="1" x14ac:dyDescent="0.25">
      <c r="A59" s="16">
        <v>4215</v>
      </c>
      <c r="B59" s="16" t="s">
        <v>15</v>
      </c>
      <c r="C59" s="16" t="s">
        <v>17</v>
      </c>
      <c r="D59" s="16" t="s">
        <v>23</v>
      </c>
      <c r="E59" s="16">
        <v>183</v>
      </c>
      <c r="F59" s="17">
        <v>42368</v>
      </c>
      <c r="G59" s="16">
        <v>29.4</v>
      </c>
      <c r="H59" s="16">
        <v>26.7</v>
      </c>
      <c r="I59" s="16">
        <v>203</v>
      </c>
      <c r="J59" s="16">
        <v>79</v>
      </c>
      <c r="K59" s="16">
        <v>3.65</v>
      </c>
      <c r="L59" s="16">
        <v>23.83</v>
      </c>
      <c r="M59" s="16">
        <v>0.191</v>
      </c>
      <c r="N59" s="16">
        <v>0.113</v>
      </c>
      <c r="O59" s="16">
        <v>0.1918</v>
      </c>
      <c r="P59" s="16">
        <v>0.1678</v>
      </c>
      <c r="Q59" s="16">
        <v>0.15429999999999999</v>
      </c>
    </row>
    <row r="60" spans="1:32" s="90" customFormat="1" x14ac:dyDescent="0.25">
      <c r="A60" s="16">
        <v>4621</v>
      </c>
      <c r="B60" s="16" t="s">
        <v>60</v>
      </c>
      <c r="C60" s="16" t="s">
        <v>17</v>
      </c>
      <c r="D60" s="16" t="s">
        <v>23</v>
      </c>
      <c r="E60" s="16"/>
      <c r="F60" s="17">
        <v>68028</v>
      </c>
      <c r="G60" s="16">
        <v>27</v>
      </c>
      <c r="H60" s="16">
        <v>25.4</v>
      </c>
      <c r="I60" s="16">
        <v>114</v>
      </c>
      <c r="J60" s="16">
        <v>43</v>
      </c>
      <c r="K60" s="16">
        <v>3.5</v>
      </c>
      <c r="L60" s="16">
        <v>22.49</v>
      </c>
      <c r="M60" s="16">
        <v>0.21</v>
      </c>
      <c r="N60" s="16">
        <v>0.14360000000000001</v>
      </c>
      <c r="O60" s="16">
        <v>0.1832</v>
      </c>
      <c r="P60" s="16">
        <v>0.14910000000000001</v>
      </c>
      <c r="Q60" s="16">
        <v>0.13289999999999999</v>
      </c>
    </row>
    <row r="61" spans="1:32" s="90" customFormat="1" x14ac:dyDescent="0.25">
      <c r="A61" s="16">
        <v>4626</v>
      </c>
      <c r="B61" s="16" t="s">
        <v>60</v>
      </c>
      <c r="C61" s="16" t="s">
        <v>17</v>
      </c>
      <c r="D61" s="16" t="s">
        <v>23</v>
      </c>
      <c r="E61" s="16"/>
      <c r="F61" s="17">
        <v>93595</v>
      </c>
      <c r="G61" s="16">
        <v>27.6</v>
      </c>
      <c r="H61" s="16">
        <v>26.1</v>
      </c>
      <c r="I61" s="16">
        <v>123</v>
      </c>
      <c r="J61" s="16">
        <v>45</v>
      </c>
      <c r="K61" s="16">
        <v>3.08</v>
      </c>
      <c r="L61" s="16">
        <v>23.54</v>
      </c>
      <c r="M61" s="16">
        <v>0.1762</v>
      </c>
      <c r="N61" s="16">
        <v>9.98E-2</v>
      </c>
      <c r="O61" s="16">
        <v>0.1976</v>
      </c>
      <c r="P61" s="16">
        <v>0.15429999999999999</v>
      </c>
      <c r="Q61" s="16">
        <v>0.1328</v>
      </c>
    </row>
    <row r="62" spans="1:32" s="90" customFormat="1" x14ac:dyDescent="0.25">
      <c r="A62" s="16">
        <v>4668</v>
      </c>
      <c r="B62" s="16" t="s">
        <v>60</v>
      </c>
      <c r="C62" s="16" t="s">
        <v>17</v>
      </c>
      <c r="D62" s="16" t="s">
        <v>23</v>
      </c>
      <c r="E62" s="16">
        <v>191</v>
      </c>
      <c r="F62" s="17">
        <v>42466</v>
      </c>
      <c r="G62" s="16">
        <v>26.2</v>
      </c>
      <c r="H62" s="16">
        <v>24.7</v>
      </c>
      <c r="I62" s="16">
        <v>75</v>
      </c>
      <c r="J62" s="16">
        <v>73</v>
      </c>
      <c r="K62" s="16">
        <v>3.07</v>
      </c>
      <c r="L62" s="16">
        <v>21.8</v>
      </c>
      <c r="M62" s="16">
        <v>0.15840000000000001</v>
      </c>
      <c r="N62" s="16">
        <v>0.12529999999999999</v>
      </c>
      <c r="O62" s="16">
        <v>0.15770000000000001</v>
      </c>
      <c r="P62" s="16">
        <v>0.15770000000000001</v>
      </c>
      <c r="Q62" s="16">
        <v>0.1212</v>
      </c>
    </row>
    <row r="63" spans="1:32" s="90" customFormat="1" x14ac:dyDescent="0.25">
      <c r="A63" s="16">
        <v>4797</v>
      </c>
      <c r="B63" s="16" t="s">
        <v>60</v>
      </c>
      <c r="C63" s="16" t="s">
        <v>17</v>
      </c>
      <c r="D63" s="16" t="s">
        <v>23</v>
      </c>
      <c r="E63" s="16">
        <v>196</v>
      </c>
      <c r="F63" s="17">
        <v>42494</v>
      </c>
      <c r="G63" s="16">
        <v>24.5</v>
      </c>
      <c r="H63" s="16">
        <v>22.7</v>
      </c>
      <c r="I63" s="16">
        <v>87</v>
      </c>
      <c r="J63" s="16">
        <v>36</v>
      </c>
      <c r="K63" s="16">
        <v>2.4300000000000002</v>
      </c>
      <c r="L63" s="16">
        <v>21.15</v>
      </c>
      <c r="M63" s="16">
        <v>0.1197</v>
      </c>
      <c r="N63" s="16">
        <v>7.8200000000000006E-2</v>
      </c>
      <c r="O63" s="16">
        <v>0.17</v>
      </c>
      <c r="P63" s="16">
        <v>0.1454</v>
      </c>
      <c r="Q63" s="16">
        <v>0.1217</v>
      </c>
    </row>
    <row r="64" spans="1:32" s="90" customFormat="1" x14ac:dyDescent="0.25">
      <c r="A64" s="16">
        <v>4628</v>
      </c>
      <c r="B64" s="16" t="s">
        <v>60</v>
      </c>
      <c r="C64" s="16" t="s">
        <v>17</v>
      </c>
      <c r="D64" s="16" t="s">
        <v>23</v>
      </c>
      <c r="E64" s="16"/>
      <c r="F64" s="17">
        <v>221429</v>
      </c>
      <c r="G64" s="16">
        <v>30.7</v>
      </c>
      <c r="H64" s="16">
        <v>28.6</v>
      </c>
      <c r="I64" s="16">
        <v>120</v>
      </c>
      <c r="J64" s="16">
        <v>52</v>
      </c>
      <c r="K64" s="16">
        <v>4.79</v>
      </c>
      <c r="L64" s="16">
        <v>24.44</v>
      </c>
      <c r="M64" s="16">
        <v>0.30930000000000002</v>
      </c>
      <c r="N64" s="16">
        <v>0.18140000000000001</v>
      </c>
      <c r="O64" s="16">
        <v>0.2054</v>
      </c>
      <c r="P64" s="16">
        <v>0.15540000000000001</v>
      </c>
      <c r="Q64" s="16">
        <v>0.1235</v>
      </c>
    </row>
    <row r="65" spans="1:27" s="90" customFormat="1" x14ac:dyDescent="0.25">
      <c r="A65" s="16">
        <v>4629</v>
      </c>
      <c r="B65" s="16" t="s">
        <v>60</v>
      </c>
      <c r="C65" s="16" t="s">
        <v>17</v>
      </c>
      <c r="D65" s="16" t="s">
        <v>23</v>
      </c>
      <c r="E65" s="16"/>
      <c r="F65" s="17">
        <v>246997</v>
      </c>
      <c r="G65" s="16">
        <v>29.2</v>
      </c>
      <c r="H65" s="16">
        <v>27.7</v>
      </c>
      <c r="I65" s="16">
        <v>143</v>
      </c>
      <c r="J65" s="16">
        <v>66</v>
      </c>
      <c r="K65" s="16">
        <v>2.17</v>
      </c>
      <c r="L65" s="16">
        <v>26.28</v>
      </c>
      <c r="M65" s="16">
        <v>0.1145</v>
      </c>
      <c r="N65" s="16">
        <v>6.6000000000000003E-2</v>
      </c>
      <c r="O65" s="16">
        <v>0.23960000000000001</v>
      </c>
      <c r="P65" s="16">
        <v>0.17280000000000001</v>
      </c>
      <c r="Q65" s="16">
        <v>0.1605</v>
      </c>
    </row>
    <row r="68" spans="1:27" x14ac:dyDescent="0.25">
      <c r="B68" s="103" t="s">
        <v>53</v>
      </c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</row>
    <row r="69" spans="1:27" x14ac:dyDescent="0.25">
      <c r="B69" s="103" t="s">
        <v>34</v>
      </c>
      <c r="C69" s="103"/>
      <c r="D69" s="103" t="s">
        <v>30</v>
      </c>
      <c r="E69" s="103"/>
      <c r="F69" s="103" t="s">
        <v>31</v>
      </c>
      <c r="G69" s="103"/>
      <c r="H69" s="103" t="s">
        <v>32</v>
      </c>
      <c r="I69" s="103"/>
      <c r="J69" s="103" t="s">
        <v>33</v>
      </c>
      <c r="K69" s="103"/>
      <c r="L69" s="103" t="s">
        <v>35</v>
      </c>
      <c r="M69" s="103"/>
      <c r="N69" s="103" t="s">
        <v>36</v>
      </c>
      <c r="O69" s="103"/>
      <c r="P69" s="103" t="s">
        <v>37</v>
      </c>
      <c r="Q69" s="103"/>
      <c r="R69" s="103" t="s">
        <v>38</v>
      </c>
      <c r="S69" s="103"/>
      <c r="T69" s="103" t="s">
        <v>39</v>
      </c>
      <c r="U69" s="103"/>
      <c r="V69" s="103" t="s">
        <v>12</v>
      </c>
      <c r="W69" s="103"/>
    </row>
    <row r="70" spans="1:27" x14ac:dyDescent="0.25">
      <c r="B70" t="s">
        <v>44</v>
      </c>
      <c r="C70" t="s">
        <v>15</v>
      </c>
      <c r="D70" t="s">
        <v>44</v>
      </c>
      <c r="E70" t="s">
        <v>15</v>
      </c>
      <c r="F70" t="s">
        <v>44</v>
      </c>
      <c r="G70" t="s">
        <v>15</v>
      </c>
      <c r="H70" t="s">
        <v>44</v>
      </c>
      <c r="I70" t="s">
        <v>15</v>
      </c>
      <c r="J70" t="s">
        <v>44</v>
      </c>
      <c r="K70" t="s">
        <v>15</v>
      </c>
      <c r="L70" t="s">
        <v>44</v>
      </c>
      <c r="M70" t="s">
        <v>15</v>
      </c>
      <c r="N70" t="s">
        <v>44</v>
      </c>
      <c r="O70" t="s">
        <v>15</v>
      </c>
      <c r="P70" t="s">
        <v>44</v>
      </c>
      <c r="Q70" t="s">
        <v>15</v>
      </c>
      <c r="R70" t="s">
        <v>44</v>
      </c>
      <c r="S70" t="s">
        <v>15</v>
      </c>
      <c r="T70" t="s">
        <v>44</v>
      </c>
      <c r="U70" t="s">
        <v>15</v>
      </c>
      <c r="V70" t="s">
        <v>44</v>
      </c>
      <c r="W70" t="s">
        <v>15</v>
      </c>
    </row>
    <row r="71" spans="1:27" x14ac:dyDescent="0.25">
      <c r="A71" s="3" t="s">
        <v>26</v>
      </c>
      <c r="B71">
        <f>AVERAGE(G2:G30)</f>
        <v>29.106896551724137</v>
      </c>
      <c r="C71">
        <f>AVERAGE(G31:G40)</f>
        <v>22.54</v>
      </c>
      <c r="D71">
        <f>AVERAGE(K2:K30)</f>
        <v>7.9248275862068969</v>
      </c>
      <c r="E71">
        <f>AVERAGE(K31:K40)</f>
        <v>2.3970000000000002</v>
      </c>
      <c r="F71">
        <f>AVERAGE(L2:L30)</f>
        <v>19.57103448275862</v>
      </c>
      <c r="G71">
        <f>AVERAGE(L31:L40)</f>
        <v>19.056999999999999</v>
      </c>
      <c r="H71">
        <f>AVERAGE(I2:I23)</f>
        <v>133.11764705882354</v>
      </c>
      <c r="I71">
        <f>AVERAGE(I31:I40)</f>
        <v>147.30000000000001</v>
      </c>
      <c r="J71">
        <f>AVERAGE(H2:H23)</f>
        <v>27.322727272727274</v>
      </c>
      <c r="K71">
        <f>AVERAGE(H31:H40)</f>
        <v>21.16</v>
      </c>
      <c r="L71">
        <f>AVERAGE(J2:J23)</f>
        <v>105.81818181818181</v>
      </c>
      <c r="M71">
        <f>AVERAGE(J31:J40)</f>
        <v>70.2</v>
      </c>
      <c r="N71">
        <f>AVERAGE(M2:M23)</f>
        <v>0.63130909090909093</v>
      </c>
      <c r="O71">
        <f>AVERAGE(M31:M40)</f>
        <v>0.10643</v>
      </c>
      <c r="P71">
        <f>AVERAGE(N2:N23)</f>
        <v>0.40166363636363639</v>
      </c>
      <c r="Q71">
        <f>AVERAGE(N31:N40)</f>
        <v>6.5789999999999987E-2</v>
      </c>
      <c r="R71">
        <f>AVERAGE(O2:O23)</f>
        <v>0.18025909090909092</v>
      </c>
      <c r="S71">
        <f>AVERAGE(O31:O40)</f>
        <v>0.16014999999999999</v>
      </c>
      <c r="T71">
        <f>AVERAGE(P2:P23)</f>
        <v>0.1324909090909091</v>
      </c>
      <c r="U71">
        <f>AVERAGE(P31:P40)</f>
        <v>0.13126999999999997</v>
      </c>
      <c r="V71">
        <f>AVERAGE(Q2:Q23)</f>
        <v>0.10382727272727274</v>
      </c>
      <c r="W71">
        <f>AVERAGE(Q31:Q40)</f>
        <v>0.11785000000000001</v>
      </c>
    </row>
    <row r="72" spans="1:27" x14ac:dyDescent="0.25">
      <c r="A72" s="3" t="s">
        <v>27</v>
      </c>
      <c r="B72">
        <f>STDEV(G2:G30)</f>
        <v>5.1988275487626598</v>
      </c>
      <c r="C72">
        <f>STDEV(G31:G40)</f>
        <v>2.2252091037822836</v>
      </c>
      <c r="D72">
        <f>STDEV(K2:K30)</f>
        <v>4.3254905755546167</v>
      </c>
      <c r="E72">
        <f>STDEV(K31:K40)</f>
        <v>0.42092622737112551</v>
      </c>
      <c r="F72">
        <f>STDEV(L2:L30)</f>
        <v>1.5457599721902544</v>
      </c>
      <c r="G72">
        <f>STDEV(L31:L40)</f>
        <v>2.0505449140275886</v>
      </c>
      <c r="H72">
        <f>STDEV(I2:I23)</f>
        <v>28.900437611178951</v>
      </c>
      <c r="I72">
        <f>STDEV(I31:I40)</f>
        <v>32.266425618934349</v>
      </c>
      <c r="J72">
        <f>STDEV(H2:H23)</f>
        <v>4.9161475256044183</v>
      </c>
      <c r="K72">
        <f>STDEV(H31:H40)</f>
        <v>2.3133429394613176</v>
      </c>
      <c r="L72">
        <f>STDEV(J2:J23)</f>
        <v>31.270915078873696</v>
      </c>
      <c r="M72">
        <f>STDEV(J31:J40)</f>
        <v>16.962704186931198</v>
      </c>
      <c r="N72">
        <f>STDEV(M2:M23)</f>
        <v>0.42439491032930621</v>
      </c>
      <c r="O72">
        <f>STDEV(M31:M40)</f>
        <v>3.1232107766776748E-2</v>
      </c>
      <c r="P72">
        <f>STDEV(N2:N23)</f>
        <v>0.25403937179941694</v>
      </c>
      <c r="Q72">
        <f>STDEV(N31:N40)</f>
        <v>1.540053750865719E-2</v>
      </c>
      <c r="R72">
        <f>STDEV(O2:O23)</f>
        <v>1.4246257957824075E-2</v>
      </c>
      <c r="S72">
        <f>STDEV(O31:O40)</f>
        <v>2.6598966145322329E-2</v>
      </c>
      <c r="T72">
        <f>STDEV(P2:P23)</f>
        <v>9.9990432442742146E-3</v>
      </c>
      <c r="U72">
        <f>STDEV(P31:P40)</f>
        <v>1.8770665648529798E-2</v>
      </c>
      <c r="V72">
        <f>STDEV(Q2:Q23)</f>
        <v>1.3628827354726224E-2</v>
      </c>
      <c r="W72">
        <f>STDEV(Q31:Q40)</f>
        <v>1.3119726453787797E-2</v>
      </c>
    </row>
    <row r="73" spans="1:27" x14ac:dyDescent="0.25">
      <c r="A73" s="3" t="s">
        <v>28</v>
      </c>
      <c r="B73">
        <f>COUNT(G2:G30)</f>
        <v>29</v>
      </c>
      <c r="C73">
        <f>COUNT(G31:G40)</f>
        <v>10</v>
      </c>
      <c r="D73">
        <f>COUNT(K2:K30)</f>
        <v>29</v>
      </c>
      <c r="E73">
        <f>COUNT(K31:K40)</f>
        <v>10</v>
      </c>
      <c r="F73">
        <f>COUNT(L2:L30)</f>
        <v>29</v>
      </c>
      <c r="G73">
        <f>COUNT(L31:L40)</f>
        <v>10</v>
      </c>
      <c r="H73">
        <f>COUNT(I2:I23)</f>
        <v>17</v>
      </c>
      <c r="I73">
        <f>COUNT(I31:I40)</f>
        <v>10</v>
      </c>
      <c r="J73">
        <f>COUNT(H2:H23)</f>
        <v>22</v>
      </c>
      <c r="K73">
        <f>COUNT(H31:H40)</f>
        <v>10</v>
      </c>
      <c r="L73">
        <f>COUNT(J2:J23)</f>
        <v>22</v>
      </c>
      <c r="M73">
        <f>COUNT(J31:J40)</f>
        <v>10</v>
      </c>
      <c r="N73">
        <f>COUNT(M2:M23)</f>
        <v>22</v>
      </c>
      <c r="O73">
        <f>COUNT(M31:M40)</f>
        <v>10</v>
      </c>
      <c r="P73">
        <f>COUNT(N2:N23)</f>
        <v>22</v>
      </c>
      <c r="Q73">
        <f>COUNT(N31:N40)</f>
        <v>10</v>
      </c>
      <c r="R73">
        <f>COUNT(O2:O23)</f>
        <v>22</v>
      </c>
      <c r="S73">
        <f>COUNT(O31:O40)</f>
        <v>10</v>
      </c>
      <c r="T73">
        <f>COUNT(P2:P23)</f>
        <v>22</v>
      </c>
      <c r="U73">
        <f>COUNT(P31:P40)</f>
        <v>10</v>
      </c>
      <c r="V73">
        <f>COUNT(Q2:Q23)</f>
        <v>22</v>
      </c>
      <c r="W73">
        <f>COUNT(Q31:Q40)</f>
        <v>10</v>
      </c>
    </row>
    <row r="74" spans="1:27" x14ac:dyDescent="0.25">
      <c r="A74" s="3" t="s">
        <v>29</v>
      </c>
      <c r="B74">
        <f>B72/SQRT(B73)</f>
        <v>0.96539803979165573</v>
      </c>
      <c r="C74">
        <f>C72/SQRT(C73)</f>
        <v>0.70367290380940162</v>
      </c>
      <c r="D74">
        <f t="shared" ref="D74:W74" si="22">D72/SQRT(D73)</f>
        <v>0.80322343520926531</v>
      </c>
      <c r="E74">
        <f>E72/SQRT(E73)</f>
        <v>0.1331085605394666</v>
      </c>
      <c r="F74">
        <f t="shared" si="22"/>
        <v>0.28704042077641961</v>
      </c>
      <c r="G74">
        <f t="shared" si="22"/>
        <v>0.64843923728013331</v>
      </c>
      <c r="H74">
        <f t="shared" si="22"/>
        <v>7.0093856998508324</v>
      </c>
      <c r="I74">
        <f>I72/SQRT(I73)</f>
        <v>10.203539690824076</v>
      </c>
      <c r="J74">
        <f t="shared" si="22"/>
        <v>1.0481261741687236</v>
      </c>
      <c r="K74">
        <f>K72/SQRT(K73)</f>
        <v>0.73154326977667761</v>
      </c>
      <c r="L74">
        <f t="shared" si="22"/>
        <v>6.6669814959113314</v>
      </c>
      <c r="M74">
        <f t="shared" si="22"/>
        <v>5.3640780506377155</v>
      </c>
      <c r="N74">
        <f t="shared" si="22"/>
        <v>9.0481298899883128E-2</v>
      </c>
      <c r="O74">
        <f>O72/SQRT(O73)</f>
        <v>9.8764596670849435E-3</v>
      </c>
      <c r="P74">
        <f t="shared" si="22"/>
        <v>5.4161376050164946E-2</v>
      </c>
      <c r="Q74">
        <f t="shared" si="22"/>
        <v>4.870077571821182E-3</v>
      </c>
      <c r="R74">
        <f t="shared" si="22"/>
        <v>3.0373124019949086E-3</v>
      </c>
      <c r="S74">
        <f>S72/SQRT(S73)</f>
        <v>8.4113316424927823E-3</v>
      </c>
      <c r="T74">
        <f t="shared" si="22"/>
        <v>2.1318031825499893E-3</v>
      </c>
      <c r="U74">
        <f t="shared" si="22"/>
        <v>5.9358056646835779E-3</v>
      </c>
      <c r="V74">
        <f t="shared" si="22"/>
        <v>2.9056757551145702E-3</v>
      </c>
      <c r="W74">
        <f t="shared" si="22"/>
        <v>4.1488217872333259E-3</v>
      </c>
    </row>
    <row r="75" spans="1:27" x14ac:dyDescent="0.25">
      <c r="A75" s="3" t="s">
        <v>40</v>
      </c>
      <c r="B75" s="104">
        <f>TTEST(G2:G30,G31:G40,2,3)</f>
        <v>3.5695888839010856E-6</v>
      </c>
      <c r="C75" s="104"/>
      <c r="D75" s="104">
        <f>TTEST(K2:K30,K31:K40,2,3)</f>
        <v>1.7181328443601228E-7</v>
      </c>
      <c r="E75" s="104"/>
      <c r="F75" s="102">
        <f>TTEST(L2:L30,L31:L40,2,3)</f>
        <v>0.48165229123581776</v>
      </c>
      <c r="G75" s="102"/>
      <c r="H75" s="102">
        <f>TTEST(I2:I23,I31:I40,2,3)</f>
        <v>0.2675111662547755</v>
      </c>
      <c r="I75" s="102"/>
      <c r="J75" s="104">
        <f>TTEST(H2:H23,H31:H40,2,3)</f>
        <v>3.886616907187601E-5</v>
      </c>
      <c r="K75" s="104"/>
      <c r="L75" s="104">
        <f>TTEST(J2:J23,J31:J40,2,3)</f>
        <v>2.5950421175904083E-4</v>
      </c>
      <c r="M75" s="104"/>
      <c r="N75" s="104">
        <f>TTEST(M2:M23,M31:M40,2,3)</f>
        <v>9.1965100374235654E-6</v>
      </c>
      <c r="O75" s="104"/>
      <c r="P75" s="104">
        <f>TTEST(N2:N23,N31:N40,2,3)</f>
        <v>3.701412256422117E-6</v>
      </c>
      <c r="Q75" s="104"/>
      <c r="R75" s="104">
        <f>TTEST(O2:O23,O31:O40,2,3)</f>
        <v>4.5170431858176666E-2</v>
      </c>
      <c r="S75" s="104"/>
      <c r="T75" s="102">
        <f>TTEST(P2:P23,P31:P40,2,3)</f>
        <v>0.84991399324561256</v>
      </c>
      <c r="U75" s="102"/>
      <c r="V75" s="104">
        <f>TTEST(Q2:Q23,Q31:Q40,2,3)</f>
        <v>1.2606093420055581E-2</v>
      </c>
      <c r="W75" s="104"/>
      <c r="X75" s="102"/>
      <c r="Y75" s="102"/>
    </row>
    <row r="76" spans="1:27" x14ac:dyDescent="0.25">
      <c r="A76" s="3"/>
      <c r="B76" s="106" t="s">
        <v>54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5"/>
      <c r="Y76" s="15"/>
    </row>
    <row r="77" spans="1:27" x14ac:dyDescent="0.25">
      <c r="B77" s="103" t="s">
        <v>34</v>
      </c>
      <c r="C77" s="103"/>
      <c r="D77" s="103" t="s">
        <v>30</v>
      </c>
      <c r="E77" s="103"/>
      <c r="F77" s="103" t="s">
        <v>31</v>
      </c>
      <c r="G77" s="103"/>
      <c r="H77" s="103" t="s">
        <v>32</v>
      </c>
      <c r="I77" s="103"/>
      <c r="J77" s="103" t="s">
        <v>33</v>
      </c>
      <c r="K77" s="103"/>
      <c r="L77" s="103" t="s">
        <v>35</v>
      </c>
      <c r="M77" s="103"/>
      <c r="N77" s="103" t="s">
        <v>36</v>
      </c>
      <c r="O77" s="103"/>
      <c r="P77" s="103" t="s">
        <v>37</v>
      </c>
      <c r="Q77" s="103"/>
      <c r="R77" s="103" t="s">
        <v>38</v>
      </c>
      <c r="S77" s="103"/>
      <c r="T77" s="103" t="s">
        <v>39</v>
      </c>
      <c r="U77" s="103"/>
      <c r="V77" s="103" t="s">
        <v>12</v>
      </c>
      <c r="W77" s="103"/>
      <c r="AA77" s="4"/>
    </row>
    <row r="78" spans="1:27" x14ac:dyDescent="0.25">
      <c r="B78" t="s">
        <v>44</v>
      </c>
      <c r="C78" t="s">
        <v>15</v>
      </c>
      <c r="D78" t="s">
        <v>44</v>
      </c>
      <c r="E78" t="s">
        <v>15</v>
      </c>
      <c r="F78" t="s">
        <v>44</v>
      </c>
      <c r="G78" t="s">
        <v>15</v>
      </c>
      <c r="H78" t="s">
        <v>44</v>
      </c>
      <c r="I78" t="s">
        <v>15</v>
      </c>
      <c r="J78" t="s">
        <v>44</v>
      </c>
      <c r="K78" t="s">
        <v>15</v>
      </c>
      <c r="L78" t="s">
        <v>44</v>
      </c>
      <c r="M78" t="s">
        <v>15</v>
      </c>
      <c r="N78" t="s">
        <v>44</v>
      </c>
      <c r="O78" t="s">
        <v>15</v>
      </c>
      <c r="P78" t="s">
        <v>44</v>
      </c>
      <c r="Q78" t="s">
        <v>15</v>
      </c>
      <c r="R78" t="s">
        <v>44</v>
      </c>
      <c r="S78" t="s">
        <v>15</v>
      </c>
      <c r="T78" t="s">
        <v>44</v>
      </c>
      <c r="U78" t="s">
        <v>15</v>
      </c>
      <c r="V78" t="s">
        <v>44</v>
      </c>
      <c r="W78" t="s">
        <v>15</v>
      </c>
    </row>
    <row r="79" spans="1:27" x14ac:dyDescent="0.25">
      <c r="A79" s="3" t="s">
        <v>26</v>
      </c>
      <c r="B79">
        <f>AVERAGE(G41:G58)</f>
        <v>38.377777777777787</v>
      </c>
      <c r="C79">
        <f>AVERAGE(G59:G65)</f>
        <v>27.799999999999994</v>
      </c>
      <c r="D79">
        <f>AVERAGE(K41:K58)</f>
        <v>12.651111111111112</v>
      </c>
      <c r="E79">
        <f>AVERAGE(K59:K65)</f>
        <v>3.2414285714285711</v>
      </c>
      <c r="F79">
        <f>AVERAGE(L41:L58)</f>
        <v>25.681111111111111</v>
      </c>
      <c r="G79">
        <f>AVERAGE(L59:L65)</f>
        <v>23.361428571428569</v>
      </c>
      <c r="H79">
        <f>AVERAGE(I41:I58)</f>
        <v>135.13333333333333</v>
      </c>
      <c r="I79">
        <f>AVERAGE(I59:I65)</f>
        <v>123.57142857142857</v>
      </c>
      <c r="J79">
        <f>AVERAGE(H41:H58)</f>
        <v>36.433333333333337</v>
      </c>
      <c r="K79">
        <f>AVERAGE(H59:H65)</f>
        <v>25.985714285714284</v>
      </c>
      <c r="L79">
        <f>AVERAGE(J41:J58)</f>
        <v>93.055555555555557</v>
      </c>
      <c r="M79">
        <f>AVERAGE(J59:J65)</f>
        <v>56.285714285714285</v>
      </c>
      <c r="N79">
        <f>AVERAGE(M41:M58)</f>
        <v>0.80463888888888868</v>
      </c>
      <c r="O79">
        <f>AVERAGE(M59:M65)</f>
        <v>0.18272857142857143</v>
      </c>
      <c r="P79">
        <f>AVERAGE(N41:N58)</f>
        <v>0.56791111111111114</v>
      </c>
      <c r="Q79">
        <f>AVERAGE(N59:N65)</f>
        <v>0.11532857142857145</v>
      </c>
      <c r="R79">
        <f>AVERAGE(O41:O58)</f>
        <v>0.221</v>
      </c>
      <c r="S79">
        <f>AVERAGE(O59:O65)</f>
        <v>0.19218571428571427</v>
      </c>
      <c r="T79">
        <f>AVERAGE(P41:P58)</f>
        <v>0.1686333333333333</v>
      </c>
      <c r="U79">
        <f>AVERAGE(P59:P65)</f>
        <v>0.1575</v>
      </c>
      <c r="V79">
        <f>AVERAGE(Q41:Q58)</f>
        <v>0.13864444444444446</v>
      </c>
      <c r="W79">
        <f>AVERAGE(Q59:Q65)</f>
        <v>0.13527142857142857</v>
      </c>
      <c r="X79" s="15"/>
    </row>
    <row r="80" spans="1:27" x14ac:dyDescent="0.25">
      <c r="A80" s="3" t="s">
        <v>27</v>
      </c>
      <c r="B80">
        <f>STDEV(G41:G58)</f>
        <v>7.3271096585018949</v>
      </c>
      <c r="C80">
        <f>STDEV(G59:G65)</f>
        <v>2.1236760581595298</v>
      </c>
      <c r="D80">
        <f>STDEV(K41:K58)</f>
        <v>6.234300648441927</v>
      </c>
      <c r="E80">
        <f>STDEV(K59:K65)</f>
        <v>0.86541759806905916</v>
      </c>
      <c r="F80">
        <f>STDEV(L41:L58)</f>
        <v>3.5410581484151749</v>
      </c>
      <c r="G80">
        <f>STDEV(L59:L65)</f>
        <v>1.7330457636910865</v>
      </c>
      <c r="H80">
        <f>STDEV(I41:I58)</f>
        <v>31.284105198890352</v>
      </c>
      <c r="I80">
        <f>STDEV(I59:I65)</f>
        <v>41.808520434863297</v>
      </c>
      <c r="J80">
        <f>STDEV(H41:H58)</f>
        <v>7.1014497277171582</v>
      </c>
      <c r="K80">
        <f>STDEV(H59:H65)</f>
        <v>1.9616562487080249</v>
      </c>
      <c r="L80">
        <f>STDEV(J41:J58)</f>
        <v>28.508971182918831</v>
      </c>
      <c r="M80">
        <f>STDEV(J59:J65)</f>
        <v>16.449055552566801</v>
      </c>
      <c r="N80">
        <f>STDEV(M41:M58)</f>
        <v>0.34402357843081077</v>
      </c>
      <c r="O80">
        <f>STDEV(M59:M65)</f>
        <v>6.5947850970437455E-2</v>
      </c>
      <c r="P80">
        <f>STDEV(N41:N58)</f>
        <v>0.2974921687330882</v>
      </c>
      <c r="Q80">
        <f>STDEV(N59:N65)</f>
        <v>3.9417708130809796E-2</v>
      </c>
      <c r="R80">
        <f>STDEV(O41:O58)</f>
        <v>2.9195043898499203E-2</v>
      </c>
      <c r="S80">
        <f>STDEV(O59:O65)</f>
        <v>2.6502856988850056E-2</v>
      </c>
      <c r="T80">
        <f>STDEV(P41:P58)</f>
        <v>2.2978864969665669E-2</v>
      </c>
      <c r="U80">
        <f>STDEV(P59:P65)</f>
        <v>9.7625133375922567E-3</v>
      </c>
      <c r="V80">
        <f>STDEV(Q41:Q58)</f>
        <v>2.4342681524245548E-2</v>
      </c>
      <c r="W80">
        <f>STDEV(Q59:Q65)</f>
        <v>1.5974220302904144E-2</v>
      </c>
      <c r="X80" s="15"/>
    </row>
    <row r="81" spans="1:27" x14ac:dyDescent="0.25">
      <c r="A81" s="3" t="s">
        <v>28</v>
      </c>
      <c r="B81">
        <f>COUNT(G41:G58)</f>
        <v>18</v>
      </c>
      <c r="C81">
        <f>COUNT(G59:G65)</f>
        <v>7</v>
      </c>
      <c r="D81">
        <f>COUNT(K41:K58)</f>
        <v>18</v>
      </c>
      <c r="E81">
        <f>COUNT(K59:K65)</f>
        <v>7</v>
      </c>
      <c r="F81">
        <f>COUNT(L41:L58)</f>
        <v>18</v>
      </c>
      <c r="G81">
        <f>COUNT(L59:L65)</f>
        <v>7</v>
      </c>
      <c r="H81">
        <f>COUNT(I41:I58)</f>
        <v>15</v>
      </c>
      <c r="I81">
        <f>COUNT(I59:I65)</f>
        <v>7</v>
      </c>
      <c r="J81">
        <f>COUNT(H41:H58)</f>
        <v>18</v>
      </c>
      <c r="K81">
        <f>COUNT(H59:H65)</f>
        <v>7</v>
      </c>
      <c r="L81">
        <f>COUNT(J41:J58)</f>
        <v>18</v>
      </c>
      <c r="M81">
        <f>COUNT(J59:J65)</f>
        <v>7</v>
      </c>
      <c r="N81">
        <f>COUNT(M41:M58)</f>
        <v>18</v>
      </c>
      <c r="O81">
        <f>COUNT(M59:M65)</f>
        <v>7</v>
      </c>
      <c r="P81">
        <f>COUNT(N41:N58)</f>
        <v>18</v>
      </c>
      <c r="Q81">
        <f>COUNT(N59:N65)</f>
        <v>7</v>
      </c>
      <c r="R81">
        <f>COUNT(O41:O58)</f>
        <v>18</v>
      </c>
      <c r="S81">
        <f>COUNT(O59:O65)</f>
        <v>7</v>
      </c>
      <c r="T81">
        <f>COUNT(P41:P58)</f>
        <v>18</v>
      </c>
      <c r="U81">
        <f>COUNT(P59:P65)</f>
        <v>7</v>
      </c>
      <c r="V81">
        <f>COUNT(Q41:Q58)</f>
        <v>18</v>
      </c>
      <c r="W81">
        <f>COUNT(Q59:Q65)</f>
        <v>7</v>
      </c>
      <c r="X81" s="15"/>
    </row>
    <row r="82" spans="1:27" x14ac:dyDescent="0.25">
      <c r="A82" s="3" t="s">
        <v>29</v>
      </c>
      <c r="B82">
        <f t="shared" ref="B82:W82" si="23">B80/SQRT(B81)</f>
        <v>1.727016308674713</v>
      </c>
      <c r="C82">
        <f t="shared" si="23"/>
        <v>0.80267410216457957</v>
      </c>
      <c r="D82">
        <f t="shared" si="23"/>
        <v>1.4694387548229926</v>
      </c>
      <c r="E82">
        <f t="shared" si="23"/>
        <v>0.32709710638708317</v>
      </c>
      <c r="F82">
        <f t="shared" si="23"/>
        <v>0.83463540977341677</v>
      </c>
      <c r="G82">
        <f t="shared" si="23"/>
        <v>0.65502972877437526</v>
      </c>
      <c r="H82">
        <f t="shared" si="23"/>
        <v>8.0775212290868801</v>
      </c>
      <c r="I82">
        <f t="shared" si="23"/>
        <v>15.802135393458613</v>
      </c>
      <c r="J82">
        <f t="shared" si="23"/>
        <v>1.6738277529080547</v>
      </c>
      <c r="K82">
        <f t="shared" si="23"/>
        <v>0.74143637026818621</v>
      </c>
      <c r="L82">
        <f t="shared" si="23"/>
        <v>6.7196289493645924</v>
      </c>
      <c r="M82">
        <f>M80/SQRT(M81)</f>
        <v>6.2171586134254131</v>
      </c>
      <c r="N82">
        <f t="shared" si="23"/>
        <v>8.1087135065496141E-2</v>
      </c>
      <c r="O82">
        <f t="shared" si="23"/>
        <v>2.4925944738132446E-2</v>
      </c>
      <c r="P82">
        <f t="shared" si="23"/>
        <v>7.0119576620353091E-2</v>
      </c>
      <c r="Q82">
        <f t="shared" si="23"/>
        <v>1.4898493280893056E-2</v>
      </c>
      <c r="R82">
        <f t="shared" si="23"/>
        <v>6.8813378392225755E-3</v>
      </c>
      <c r="S82">
        <f t="shared" si="23"/>
        <v>1.0017138375029625E-2</v>
      </c>
      <c r="T82">
        <f t="shared" si="23"/>
        <v>5.4161704146735348E-3</v>
      </c>
      <c r="U82">
        <f t="shared" si="23"/>
        <v>3.6898832088886092E-3</v>
      </c>
      <c r="V82">
        <f t="shared" si="23"/>
        <v>5.7376250593528374E-3</v>
      </c>
      <c r="W82">
        <f t="shared" si="23"/>
        <v>6.0376877585204625E-3</v>
      </c>
    </row>
    <row r="83" spans="1:27" x14ac:dyDescent="0.25">
      <c r="A83" s="3" t="s">
        <v>40</v>
      </c>
      <c r="B83" s="104">
        <f>TTEST(G41:G58,G59:G65,2,3)</f>
        <v>1.3483120436223826E-5</v>
      </c>
      <c r="C83" s="104"/>
      <c r="D83" s="104">
        <f>TTEST(K41:K58,K59:K65,2,3)</f>
        <v>5.8382804385974031E-6</v>
      </c>
      <c r="E83" s="104"/>
      <c r="F83" s="104">
        <f>TTEST(L41:L58,L59:L65,2,3)</f>
        <v>4.0034236011514505E-2</v>
      </c>
      <c r="G83" s="104"/>
      <c r="H83" s="105">
        <f>TTEST(I41:I58,I59:I65,2,3)</f>
        <v>0.53054366197881697</v>
      </c>
      <c r="I83" s="105"/>
      <c r="J83" s="104">
        <f>TTEST(H41:H58,H59:H65,2,3)</f>
        <v>9.8060466749809026E-6</v>
      </c>
      <c r="K83" s="104"/>
      <c r="L83" s="104">
        <f>TTEST(J41:J58,J59:J65,2,3)</f>
        <v>7.3534048544307692E-4</v>
      </c>
      <c r="M83" s="104"/>
      <c r="N83" s="104">
        <f>TTEST(M41:M58,M59:M65,2,3)</f>
        <v>4.5598850551762546E-7</v>
      </c>
      <c r="O83" s="104"/>
      <c r="P83" s="104">
        <f>TTEST(N41:N58,N59:N65,2,3)</f>
        <v>5.3050661663604885E-6</v>
      </c>
      <c r="Q83" s="104"/>
      <c r="R83" s="104">
        <f>TTEST(O41:O58,O59:O65,2,3)</f>
        <v>3.5257563219385855E-2</v>
      </c>
      <c r="S83" s="104"/>
      <c r="T83" s="105">
        <f>TTEST(P41:P58,P59:P65,2,3)</f>
        <v>0.10306484901143322</v>
      </c>
      <c r="U83" s="105"/>
      <c r="V83" s="105">
        <f>TTEST(Q41:Q58,Q59:Q65,2,3)</f>
        <v>0.69058942422466107</v>
      </c>
      <c r="W83" s="105"/>
    </row>
    <row r="84" spans="1:27" x14ac:dyDescent="0.25">
      <c r="A84" s="3"/>
      <c r="Z84" s="104"/>
      <c r="AA84" s="104"/>
    </row>
    <row r="85" spans="1:27" x14ac:dyDescent="0.25">
      <c r="A85" s="3"/>
    </row>
    <row r="90" spans="1:27" x14ac:dyDescent="0.25">
      <c r="Z90" s="104"/>
      <c r="AA90" s="104"/>
    </row>
    <row r="123" spans="6:6" x14ac:dyDescent="0.25">
      <c r="F123" s="31"/>
    </row>
    <row r="124" spans="6:6" x14ac:dyDescent="0.25">
      <c r="F124" s="31"/>
    </row>
  </sheetData>
  <autoFilter ref="A1:Q1">
    <sortState ref="A2:Q14">
      <sortCondition ref="C1"/>
    </sortState>
  </autoFilter>
  <mergeCells count="61">
    <mergeCell ref="AA33:AB33"/>
    <mergeCell ref="AC33:AD33"/>
    <mergeCell ref="AE33:AF33"/>
    <mergeCell ref="AG33:AH33"/>
    <mergeCell ref="W41:X41"/>
    <mergeCell ref="Y41:Z41"/>
    <mergeCell ref="AA41:AB41"/>
    <mergeCell ref="AC41:AD41"/>
    <mergeCell ref="AE41:AF41"/>
    <mergeCell ref="W33:X33"/>
    <mergeCell ref="Y33:Z33"/>
    <mergeCell ref="Z90:AA90"/>
    <mergeCell ref="F83:G83"/>
    <mergeCell ref="L83:M83"/>
    <mergeCell ref="J83:K83"/>
    <mergeCell ref="V83:W83"/>
    <mergeCell ref="Z84:AA84"/>
    <mergeCell ref="P83:Q83"/>
    <mergeCell ref="T83:U83"/>
    <mergeCell ref="R83:S83"/>
    <mergeCell ref="B83:C83"/>
    <mergeCell ref="H83:I83"/>
    <mergeCell ref="D83:E83"/>
    <mergeCell ref="N83:O83"/>
    <mergeCell ref="B68:W68"/>
    <mergeCell ref="B76:W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T69:U69"/>
    <mergeCell ref="V75:W75"/>
    <mergeCell ref="X75:Y75"/>
    <mergeCell ref="J69:K69"/>
    <mergeCell ref="L69:M69"/>
    <mergeCell ref="P75:Q75"/>
    <mergeCell ref="R75:S75"/>
    <mergeCell ref="T75:U75"/>
    <mergeCell ref="R1:S1"/>
    <mergeCell ref="H69:I69"/>
    <mergeCell ref="F69:G69"/>
    <mergeCell ref="V69:W69"/>
    <mergeCell ref="B75:C75"/>
    <mergeCell ref="D75:E75"/>
    <mergeCell ref="F75:G75"/>
    <mergeCell ref="H75:I75"/>
    <mergeCell ref="J75:K75"/>
    <mergeCell ref="L75:M75"/>
    <mergeCell ref="N75:O75"/>
    <mergeCell ref="D69:E69"/>
    <mergeCell ref="B69:C69"/>
    <mergeCell ref="N69:O69"/>
    <mergeCell ref="P69:Q69"/>
    <mergeCell ref="R69:S6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87</v>
      </c>
      <c r="D1" s="31">
        <v>42495</v>
      </c>
    </row>
    <row r="2" spans="1:4" x14ac:dyDescent="0.25">
      <c r="A2" s="101" t="s">
        <v>0</v>
      </c>
      <c r="B2" s="101" t="s">
        <v>86</v>
      </c>
    </row>
    <row r="3" spans="1:4" x14ac:dyDescent="0.25">
      <c r="A3" s="100">
        <v>4200</v>
      </c>
      <c r="B3" s="100"/>
    </row>
    <row r="4" spans="1:4" x14ac:dyDescent="0.25">
      <c r="A4" s="100">
        <v>4542</v>
      </c>
      <c r="B4" s="100"/>
    </row>
    <row r="5" spans="1:4" x14ac:dyDescent="0.25">
      <c r="A5" s="100">
        <v>4583</v>
      </c>
      <c r="B5" s="100"/>
    </row>
    <row r="6" spans="1:4" x14ac:dyDescent="0.25">
      <c r="A6" s="100">
        <v>4510</v>
      </c>
      <c r="B6" s="100"/>
    </row>
    <row r="7" spans="1:4" x14ac:dyDescent="0.25">
      <c r="A7" s="100">
        <v>4361</v>
      </c>
      <c r="B7" s="100"/>
    </row>
    <row r="8" spans="1:4" x14ac:dyDescent="0.25">
      <c r="A8" s="100">
        <v>4652</v>
      </c>
      <c r="B8" s="100"/>
    </row>
    <row r="9" spans="1:4" x14ac:dyDescent="0.25">
      <c r="A9" s="100">
        <v>4754</v>
      </c>
      <c r="B9" s="100"/>
    </row>
    <row r="10" spans="1:4" x14ac:dyDescent="0.25">
      <c r="A10" s="100">
        <v>4781</v>
      </c>
      <c r="B10" s="100"/>
    </row>
    <row r="11" spans="1:4" x14ac:dyDescent="0.25">
      <c r="A11" s="100">
        <v>4655</v>
      </c>
      <c r="B11" s="100"/>
    </row>
    <row r="12" spans="1:4" x14ac:dyDescent="0.25">
      <c r="A12" s="100">
        <v>4365</v>
      </c>
      <c r="B12" s="100"/>
    </row>
    <row r="13" spans="1:4" x14ac:dyDescent="0.25">
      <c r="A13" s="100">
        <v>4362</v>
      </c>
      <c r="B13" s="100"/>
    </row>
    <row r="14" spans="1:4" x14ac:dyDescent="0.25">
      <c r="A14" s="100">
        <v>4620</v>
      </c>
      <c r="B14" s="100"/>
    </row>
    <row r="15" spans="1:4" x14ac:dyDescent="0.25">
      <c r="A15" s="100">
        <v>4625</v>
      </c>
      <c r="B15" s="100"/>
    </row>
    <row r="16" spans="1:4" x14ac:dyDescent="0.25">
      <c r="A16" s="100">
        <v>4650</v>
      </c>
      <c r="B16" s="100"/>
    </row>
    <row r="17" spans="1:2" x14ac:dyDescent="0.25">
      <c r="A17" s="100">
        <v>4582</v>
      </c>
      <c r="B17" s="100"/>
    </row>
    <row r="18" spans="1:2" x14ac:dyDescent="0.25">
      <c r="A18" s="100">
        <v>4667</v>
      </c>
      <c r="B18" s="100"/>
    </row>
    <row r="19" spans="1:2" x14ac:dyDescent="0.25">
      <c r="A19" s="100">
        <v>4641</v>
      </c>
      <c r="B19" s="100"/>
    </row>
    <row r="20" spans="1:2" x14ac:dyDescent="0.25">
      <c r="A20" s="100">
        <v>4458</v>
      </c>
      <c r="B20" s="100"/>
    </row>
    <row r="21" spans="1:2" x14ac:dyDescent="0.25">
      <c r="A21" s="100">
        <v>4215</v>
      </c>
      <c r="B21" s="100"/>
    </row>
    <row r="22" spans="1:2" x14ac:dyDescent="0.25">
      <c r="A22" s="100">
        <v>4621</v>
      </c>
      <c r="B22" s="100"/>
    </row>
    <row r="23" spans="1:2" x14ac:dyDescent="0.25">
      <c r="A23" s="100">
        <v>4626</v>
      </c>
      <c r="B23" s="100"/>
    </row>
    <row r="24" spans="1:2" x14ac:dyDescent="0.25">
      <c r="A24" s="100">
        <v>4668</v>
      </c>
      <c r="B24" s="100"/>
    </row>
    <row r="25" spans="1:2" x14ac:dyDescent="0.25">
      <c r="A25" s="100">
        <v>4797</v>
      </c>
      <c r="B25" s="100"/>
    </row>
    <row r="26" spans="1:2" x14ac:dyDescent="0.25">
      <c r="A26" s="100">
        <v>4628</v>
      </c>
      <c r="B26" s="100"/>
    </row>
    <row r="27" spans="1:2" x14ac:dyDescent="0.25">
      <c r="A27" s="100">
        <v>4629</v>
      </c>
      <c r="B27" s="10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B1" workbookViewId="0">
      <selection activeCell="N36" sqref="N3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4209</v>
      </c>
      <c r="B2" t="s">
        <v>14</v>
      </c>
      <c r="C2" t="s">
        <v>13</v>
      </c>
      <c r="D2">
        <v>29.8</v>
      </c>
      <c r="E2">
        <v>28.5</v>
      </c>
      <c r="F2">
        <v>143</v>
      </c>
      <c r="G2">
        <v>154</v>
      </c>
      <c r="H2">
        <v>11.04</v>
      </c>
      <c r="I2">
        <v>17.78</v>
      </c>
    </row>
    <row r="3" spans="1:9" x14ac:dyDescent="0.25">
      <c r="A3">
        <v>4212</v>
      </c>
      <c r="B3" t="s">
        <v>14</v>
      </c>
      <c r="C3" t="s">
        <v>13</v>
      </c>
      <c r="D3">
        <v>24.4</v>
      </c>
      <c r="E3">
        <v>22.9</v>
      </c>
      <c r="F3">
        <v>169</v>
      </c>
      <c r="G3">
        <v>117</v>
      </c>
      <c r="H3">
        <v>5.15</v>
      </c>
      <c r="I3">
        <v>18.190000000000001</v>
      </c>
    </row>
    <row r="4" spans="1:9" x14ac:dyDescent="0.25">
      <c r="A4">
        <v>4104</v>
      </c>
      <c r="B4" t="s">
        <v>14</v>
      </c>
      <c r="C4" t="s">
        <v>13</v>
      </c>
      <c r="D4">
        <v>33.200000000000003</v>
      </c>
      <c r="E4">
        <v>31</v>
      </c>
      <c r="F4">
        <v>183</v>
      </c>
      <c r="G4">
        <v>108</v>
      </c>
      <c r="H4">
        <v>11.52</v>
      </c>
      <c r="I4">
        <v>20.48</v>
      </c>
    </row>
    <row r="5" spans="1:9" x14ac:dyDescent="0.25">
      <c r="A5">
        <v>4092</v>
      </c>
      <c r="B5" t="s">
        <v>14</v>
      </c>
      <c r="C5" t="s">
        <v>13</v>
      </c>
      <c r="D5">
        <v>22.2</v>
      </c>
      <c r="E5">
        <v>20.6</v>
      </c>
      <c r="F5">
        <v>131</v>
      </c>
      <c r="G5">
        <v>80</v>
      </c>
      <c r="H5">
        <v>3.6</v>
      </c>
      <c r="I5">
        <v>17.2</v>
      </c>
    </row>
    <row r="6" spans="1:9" x14ac:dyDescent="0.25">
      <c r="A6">
        <v>4192</v>
      </c>
      <c r="B6" t="s">
        <v>14</v>
      </c>
      <c r="C6" t="s">
        <v>13</v>
      </c>
      <c r="D6">
        <v>25.8</v>
      </c>
      <c r="E6">
        <v>24</v>
      </c>
      <c r="F6">
        <v>151</v>
      </c>
      <c r="G6">
        <v>106</v>
      </c>
      <c r="H6">
        <v>5.72</v>
      </c>
      <c r="I6">
        <v>18.8</v>
      </c>
    </row>
    <row r="7" spans="1:9" x14ac:dyDescent="0.25">
      <c r="A7">
        <v>4368</v>
      </c>
      <c r="B7" t="s">
        <v>14</v>
      </c>
      <c r="C7" t="s">
        <v>13</v>
      </c>
      <c r="D7">
        <v>36.4</v>
      </c>
      <c r="E7">
        <v>34.9</v>
      </c>
      <c r="F7">
        <v>123</v>
      </c>
      <c r="G7">
        <v>90</v>
      </c>
      <c r="H7">
        <v>15.78</v>
      </c>
      <c r="I7">
        <v>19.52</v>
      </c>
    </row>
    <row r="8" spans="1:9" x14ac:dyDescent="0.25">
      <c r="A8">
        <v>4460</v>
      </c>
      <c r="B8" t="s">
        <v>14</v>
      </c>
      <c r="C8" t="s">
        <v>13</v>
      </c>
      <c r="D8">
        <v>25.2</v>
      </c>
      <c r="E8">
        <v>23.5</v>
      </c>
      <c r="F8">
        <v>156</v>
      </c>
      <c r="G8">
        <v>181</v>
      </c>
      <c r="H8">
        <v>3.42</v>
      </c>
      <c r="I8">
        <v>20.76</v>
      </c>
    </row>
    <row r="9" spans="1:9" x14ac:dyDescent="0.25">
      <c r="A9">
        <v>4461</v>
      </c>
      <c r="B9" t="s">
        <v>14</v>
      </c>
      <c r="C9" t="s">
        <v>13</v>
      </c>
      <c r="D9">
        <v>24.9</v>
      </c>
      <c r="E9">
        <v>23.3</v>
      </c>
      <c r="F9">
        <v>182</v>
      </c>
      <c r="G9">
        <v>114</v>
      </c>
      <c r="H9">
        <v>4.71</v>
      </c>
      <c r="I9">
        <v>19.07</v>
      </c>
    </row>
    <row r="10" spans="1:9" x14ac:dyDescent="0.25">
      <c r="A10">
        <v>4538</v>
      </c>
      <c r="B10" t="s">
        <v>57</v>
      </c>
      <c r="C10" t="s">
        <v>13</v>
      </c>
      <c r="D10">
        <v>31.5</v>
      </c>
      <c r="E10">
        <v>30.1</v>
      </c>
      <c r="F10" t="s">
        <v>23</v>
      </c>
      <c r="G10">
        <v>140</v>
      </c>
      <c r="H10">
        <v>13.05</v>
      </c>
      <c r="I10">
        <v>17.73</v>
      </c>
    </row>
    <row r="11" spans="1:9" x14ac:dyDescent="0.25">
      <c r="A11">
        <v>4472</v>
      </c>
      <c r="B11" t="s">
        <v>14</v>
      </c>
      <c r="C11" t="s">
        <v>13</v>
      </c>
      <c r="D11">
        <v>30.5</v>
      </c>
      <c r="E11">
        <v>29</v>
      </c>
      <c r="F11">
        <v>114</v>
      </c>
      <c r="G11">
        <v>149</v>
      </c>
      <c r="H11">
        <v>2.95</v>
      </c>
      <c r="I11">
        <v>19.989999999999998</v>
      </c>
    </row>
    <row r="12" spans="1:9" x14ac:dyDescent="0.25">
      <c r="A12">
        <v>4471</v>
      </c>
      <c r="B12" t="s">
        <v>42</v>
      </c>
      <c r="C12" t="s">
        <v>13</v>
      </c>
      <c r="D12">
        <v>30.6</v>
      </c>
      <c r="E12">
        <v>29.2</v>
      </c>
      <c r="F12">
        <v>86</v>
      </c>
      <c r="G12">
        <v>104</v>
      </c>
      <c r="H12">
        <v>9.27</v>
      </c>
      <c r="I12">
        <v>20.239999999999998</v>
      </c>
    </row>
    <row r="13" spans="1:9" x14ac:dyDescent="0.25">
      <c r="A13">
        <v>4512</v>
      </c>
      <c r="B13" t="s">
        <v>42</v>
      </c>
      <c r="C13" t="s">
        <v>13</v>
      </c>
      <c r="D13">
        <v>26.9</v>
      </c>
      <c r="E13">
        <v>25.5</v>
      </c>
      <c r="F13">
        <v>101</v>
      </c>
      <c r="G13">
        <v>71</v>
      </c>
      <c r="H13">
        <v>5.41</v>
      </c>
      <c r="I13">
        <v>20.36</v>
      </c>
    </row>
    <row r="14" spans="1:9" x14ac:dyDescent="0.25">
      <c r="A14">
        <v>4518</v>
      </c>
      <c r="B14" t="s">
        <v>42</v>
      </c>
      <c r="C14" t="s">
        <v>13</v>
      </c>
      <c r="D14">
        <v>23</v>
      </c>
      <c r="E14">
        <v>21.6</v>
      </c>
      <c r="F14">
        <v>118</v>
      </c>
      <c r="G14">
        <v>93</v>
      </c>
      <c r="H14">
        <v>4.3499999999999996</v>
      </c>
      <c r="I14">
        <v>18.07</v>
      </c>
    </row>
    <row r="15" spans="1:9" x14ac:dyDescent="0.25">
      <c r="A15">
        <v>4370</v>
      </c>
      <c r="B15" t="s">
        <v>42</v>
      </c>
      <c r="C15" t="s">
        <v>13</v>
      </c>
      <c r="D15">
        <v>20.9</v>
      </c>
      <c r="E15">
        <v>19.899999999999999</v>
      </c>
      <c r="F15">
        <v>105</v>
      </c>
      <c r="G15">
        <v>64</v>
      </c>
      <c r="H15">
        <v>3.93</v>
      </c>
      <c r="I15">
        <v>16.25</v>
      </c>
    </row>
    <row r="16" spans="1:9" x14ac:dyDescent="0.25">
      <c r="A16">
        <v>4371</v>
      </c>
      <c r="B16" t="s">
        <v>42</v>
      </c>
      <c r="C16" t="s">
        <v>13</v>
      </c>
      <c r="D16">
        <v>23</v>
      </c>
      <c r="E16">
        <v>22.3</v>
      </c>
      <c r="F16">
        <v>117</v>
      </c>
      <c r="G16">
        <v>72</v>
      </c>
      <c r="H16">
        <v>5.58</v>
      </c>
      <c r="I16">
        <v>16.73</v>
      </c>
    </row>
    <row r="17" spans="1:9" x14ac:dyDescent="0.25">
      <c r="A17">
        <v>4537</v>
      </c>
      <c r="B17" t="s">
        <v>55</v>
      </c>
      <c r="C17" t="s">
        <v>13</v>
      </c>
      <c r="D17">
        <v>31</v>
      </c>
      <c r="E17">
        <v>29.1</v>
      </c>
      <c r="F17" t="s">
        <v>23</v>
      </c>
      <c r="G17">
        <v>131</v>
      </c>
      <c r="H17">
        <v>8.4600000000000009</v>
      </c>
      <c r="I17">
        <v>21.36</v>
      </c>
    </row>
    <row r="18" spans="1:9" x14ac:dyDescent="0.25">
      <c r="A18">
        <v>4544</v>
      </c>
      <c r="B18" t="s">
        <v>55</v>
      </c>
      <c r="C18" t="s">
        <v>13</v>
      </c>
      <c r="D18">
        <v>27</v>
      </c>
      <c r="E18">
        <v>25.5</v>
      </c>
      <c r="F18" t="s">
        <v>23</v>
      </c>
      <c r="G18">
        <v>94</v>
      </c>
      <c r="H18">
        <v>4.53</v>
      </c>
      <c r="I18">
        <v>21.38</v>
      </c>
    </row>
    <row r="19" spans="1:9" x14ac:dyDescent="0.25">
      <c r="A19">
        <v>4545</v>
      </c>
      <c r="B19" t="s">
        <v>55</v>
      </c>
      <c r="C19" t="s">
        <v>13</v>
      </c>
      <c r="D19">
        <v>30.6</v>
      </c>
      <c r="E19">
        <v>28.7</v>
      </c>
      <c r="F19" t="s">
        <v>23</v>
      </c>
      <c r="G19">
        <v>133</v>
      </c>
      <c r="H19">
        <v>8.94</v>
      </c>
      <c r="I19">
        <v>20.52</v>
      </c>
    </row>
    <row r="20" spans="1:9" x14ac:dyDescent="0.25">
      <c r="A20">
        <v>4390</v>
      </c>
      <c r="B20" t="s">
        <v>42</v>
      </c>
      <c r="C20" t="s">
        <v>13</v>
      </c>
      <c r="D20">
        <v>40.6</v>
      </c>
      <c r="E20">
        <v>39.1</v>
      </c>
      <c r="F20">
        <v>132</v>
      </c>
      <c r="G20">
        <v>72</v>
      </c>
      <c r="H20">
        <v>17.739999999999998</v>
      </c>
      <c r="I20">
        <v>21.78</v>
      </c>
    </row>
    <row r="21" spans="1:9" x14ac:dyDescent="0.25">
      <c r="A21">
        <v>4540</v>
      </c>
      <c r="B21" t="s">
        <v>56</v>
      </c>
      <c r="C21" t="s">
        <v>13</v>
      </c>
      <c r="D21">
        <v>30.5</v>
      </c>
      <c r="E21">
        <v>28.8</v>
      </c>
      <c r="F21" t="s">
        <v>23</v>
      </c>
      <c r="G21">
        <v>78</v>
      </c>
      <c r="H21">
        <v>7.32</v>
      </c>
      <c r="I21">
        <v>21.87</v>
      </c>
    </row>
    <row r="22" spans="1:9" x14ac:dyDescent="0.25">
      <c r="A22">
        <v>4397</v>
      </c>
      <c r="B22" t="s">
        <v>43</v>
      </c>
      <c r="C22" t="s">
        <v>13</v>
      </c>
      <c r="D22">
        <v>30.7</v>
      </c>
      <c r="E22">
        <v>29.7</v>
      </c>
      <c r="F22">
        <v>150</v>
      </c>
      <c r="G22">
        <v>81</v>
      </c>
      <c r="H22">
        <v>10.73</v>
      </c>
      <c r="I22">
        <v>19.22</v>
      </c>
    </row>
    <row r="23" spans="1:9" x14ac:dyDescent="0.25">
      <c r="A23">
        <v>4392</v>
      </c>
      <c r="B23" t="s">
        <v>15</v>
      </c>
      <c r="C23" t="s">
        <v>13</v>
      </c>
      <c r="D23">
        <v>25.7</v>
      </c>
      <c r="E23">
        <v>24.2</v>
      </c>
      <c r="F23">
        <v>193</v>
      </c>
      <c r="G23">
        <v>77</v>
      </c>
      <c r="H23">
        <v>2.23</v>
      </c>
      <c r="I23">
        <v>22.4</v>
      </c>
    </row>
    <row r="24" spans="1:9" x14ac:dyDescent="0.25">
      <c r="A24">
        <v>4394</v>
      </c>
      <c r="B24" t="s">
        <v>15</v>
      </c>
      <c r="C24" t="s">
        <v>13</v>
      </c>
      <c r="D24">
        <v>23.6</v>
      </c>
      <c r="E24">
        <v>22.8</v>
      </c>
      <c r="F24">
        <v>148</v>
      </c>
      <c r="G24">
        <v>47</v>
      </c>
      <c r="H24">
        <v>2.1</v>
      </c>
      <c r="I24">
        <v>20.239999999999998</v>
      </c>
    </row>
    <row r="25" spans="1:9" x14ac:dyDescent="0.25">
      <c r="A25">
        <v>4102</v>
      </c>
      <c r="B25" t="s">
        <v>15</v>
      </c>
      <c r="C25" t="s">
        <v>13</v>
      </c>
      <c r="D25">
        <v>23.8</v>
      </c>
      <c r="E25">
        <v>22.5</v>
      </c>
      <c r="F25">
        <v>141</v>
      </c>
      <c r="G25">
        <v>98</v>
      </c>
      <c r="H25">
        <v>2.1800000000000002</v>
      </c>
      <c r="I25">
        <v>20.28</v>
      </c>
    </row>
    <row r="26" spans="1:9" x14ac:dyDescent="0.25">
      <c r="A26">
        <v>4217</v>
      </c>
      <c r="B26" t="s">
        <v>15</v>
      </c>
      <c r="C26" t="s">
        <v>13</v>
      </c>
      <c r="D26">
        <v>24.2</v>
      </c>
      <c r="E26">
        <v>22.7</v>
      </c>
      <c r="F26">
        <v>117</v>
      </c>
      <c r="G26">
        <v>52</v>
      </c>
      <c r="H26">
        <v>3.22</v>
      </c>
      <c r="I26">
        <v>20.010000000000002</v>
      </c>
    </row>
    <row r="27" spans="1:9" x14ac:dyDescent="0.25">
      <c r="A27">
        <v>4202</v>
      </c>
      <c r="B27" t="s">
        <v>15</v>
      </c>
      <c r="C27" t="s">
        <v>13</v>
      </c>
      <c r="D27">
        <v>23.1</v>
      </c>
      <c r="E27">
        <v>21.7</v>
      </c>
      <c r="F27">
        <v>136</v>
      </c>
      <c r="G27">
        <v>89</v>
      </c>
      <c r="H27">
        <v>2.76</v>
      </c>
      <c r="I27">
        <v>19.420000000000002</v>
      </c>
    </row>
    <row r="28" spans="1:9" x14ac:dyDescent="0.25">
      <c r="A28">
        <v>4203</v>
      </c>
      <c r="B28" t="s">
        <v>15</v>
      </c>
      <c r="C28" t="s">
        <v>13</v>
      </c>
      <c r="D28">
        <v>21.3</v>
      </c>
      <c r="E28">
        <v>20</v>
      </c>
      <c r="F28">
        <v>120</v>
      </c>
      <c r="G28">
        <v>69</v>
      </c>
      <c r="H28">
        <v>2.64</v>
      </c>
      <c r="I28">
        <v>17.82</v>
      </c>
    </row>
    <row r="29" spans="1:9" x14ac:dyDescent="0.25">
      <c r="A29">
        <v>4150</v>
      </c>
      <c r="B29" t="s">
        <v>15</v>
      </c>
      <c r="C29" t="s">
        <v>13</v>
      </c>
      <c r="D29">
        <v>18.2</v>
      </c>
      <c r="E29">
        <v>16.7</v>
      </c>
      <c r="F29">
        <v>160</v>
      </c>
      <c r="G29">
        <v>80</v>
      </c>
      <c r="H29">
        <v>1.78</v>
      </c>
      <c r="I29">
        <v>15.54</v>
      </c>
    </row>
    <row r="30" spans="1:9" x14ac:dyDescent="0.25">
      <c r="A30">
        <v>4317</v>
      </c>
      <c r="B30" t="s">
        <v>15</v>
      </c>
      <c r="C30" t="s">
        <v>13</v>
      </c>
      <c r="D30">
        <v>20.100000000000001</v>
      </c>
      <c r="E30">
        <v>18.399999999999999</v>
      </c>
      <c r="F30">
        <v>152</v>
      </c>
      <c r="G30">
        <v>70</v>
      </c>
      <c r="H30">
        <v>2.5299999999999998</v>
      </c>
      <c r="I30">
        <v>16.600000000000001</v>
      </c>
    </row>
    <row r="31" spans="1:9" x14ac:dyDescent="0.25">
      <c r="A31">
        <v>4373</v>
      </c>
      <c r="B31" t="s">
        <v>15</v>
      </c>
      <c r="C31" t="s">
        <v>13</v>
      </c>
      <c r="D31">
        <v>21.6</v>
      </c>
      <c r="E31">
        <v>20.100000000000001</v>
      </c>
      <c r="F31">
        <v>204</v>
      </c>
      <c r="G31">
        <v>49</v>
      </c>
      <c r="H31">
        <v>2.52</v>
      </c>
      <c r="I31">
        <v>17.95</v>
      </c>
    </row>
    <row r="32" spans="1:9" x14ac:dyDescent="0.25">
      <c r="A32">
        <v>4200</v>
      </c>
      <c r="B32" t="s">
        <v>14</v>
      </c>
      <c r="C32" t="s">
        <v>17</v>
      </c>
      <c r="D32">
        <v>48.4</v>
      </c>
      <c r="E32">
        <v>45.6</v>
      </c>
      <c r="F32">
        <v>181</v>
      </c>
      <c r="G32">
        <v>130</v>
      </c>
      <c r="H32">
        <v>18.45</v>
      </c>
      <c r="I32">
        <v>28.51</v>
      </c>
    </row>
    <row r="33" spans="1:9" x14ac:dyDescent="0.25">
      <c r="A33">
        <v>4542</v>
      </c>
      <c r="B33" t="s">
        <v>57</v>
      </c>
      <c r="C33" t="s">
        <v>17</v>
      </c>
      <c r="D33">
        <v>26.7</v>
      </c>
      <c r="E33">
        <v>24.4</v>
      </c>
      <c r="F33" t="s">
        <v>23</v>
      </c>
      <c r="G33">
        <v>104</v>
      </c>
      <c r="H33">
        <v>4.26</v>
      </c>
      <c r="I33">
        <v>21.29</v>
      </c>
    </row>
    <row r="34" spans="1:9" x14ac:dyDescent="0.25">
      <c r="A34">
        <v>4510</v>
      </c>
      <c r="B34" t="s">
        <v>14</v>
      </c>
      <c r="C34" t="s">
        <v>17</v>
      </c>
      <c r="D34">
        <v>35.6</v>
      </c>
      <c r="E34">
        <v>33.700000000000003</v>
      </c>
      <c r="F34">
        <v>120</v>
      </c>
      <c r="G34">
        <v>150</v>
      </c>
      <c r="H34">
        <v>10.5</v>
      </c>
      <c r="I34">
        <v>24.21</v>
      </c>
    </row>
    <row r="35" spans="1:9" x14ac:dyDescent="0.25">
      <c r="A35">
        <v>4361</v>
      </c>
      <c r="B35" t="s">
        <v>43</v>
      </c>
      <c r="C35" t="s">
        <v>17</v>
      </c>
      <c r="D35">
        <v>37.9</v>
      </c>
      <c r="E35">
        <v>37.1</v>
      </c>
      <c r="F35">
        <v>121</v>
      </c>
      <c r="G35">
        <v>85</v>
      </c>
      <c r="H35">
        <v>14.03</v>
      </c>
      <c r="I35">
        <v>23.15</v>
      </c>
    </row>
    <row r="36" spans="1:9" x14ac:dyDescent="0.25">
      <c r="A36">
        <v>4365</v>
      </c>
      <c r="B36" t="s">
        <v>43</v>
      </c>
      <c r="C36" t="s">
        <v>17</v>
      </c>
      <c r="D36">
        <v>46.5</v>
      </c>
      <c r="E36">
        <v>44.9</v>
      </c>
      <c r="F36">
        <v>174</v>
      </c>
      <c r="G36">
        <v>71</v>
      </c>
      <c r="H36">
        <v>17.34</v>
      </c>
      <c r="I36">
        <v>28.42</v>
      </c>
    </row>
    <row r="37" spans="1:9" x14ac:dyDescent="0.25">
      <c r="A37">
        <v>4362</v>
      </c>
      <c r="B37" t="s">
        <v>42</v>
      </c>
      <c r="C37" t="s">
        <v>17</v>
      </c>
      <c r="D37">
        <v>42.1</v>
      </c>
      <c r="E37">
        <v>40.9</v>
      </c>
      <c r="F37">
        <v>121</v>
      </c>
      <c r="G37">
        <v>80</v>
      </c>
      <c r="H37">
        <v>16.07</v>
      </c>
      <c r="I37">
        <v>25.37</v>
      </c>
    </row>
    <row r="38" spans="1:9" x14ac:dyDescent="0.25">
      <c r="A38">
        <v>4458</v>
      </c>
      <c r="B38" t="s">
        <v>42</v>
      </c>
      <c r="C38" t="s">
        <v>17</v>
      </c>
      <c r="D38">
        <v>25.9</v>
      </c>
      <c r="E38">
        <v>24.6</v>
      </c>
      <c r="F38">
        <v>199</v>
      </c>
      <c r="G38">
        <v>135</v>
      </c>
      <c r="H38">
        <v>3.41</v>
      </c>
      <c r="I38">
        <v>21.55</v>
      </c>
    </row>
    <row r="39" spans="1:9" x14ac:dyDescent="0.25">
      <c r="A39">
        <v>4215</v>
      </c>
      <c r="B39" t="s">
        <v>15</v>
      </c>
      <c r="C39" t="s">
        <v>17</v>
      </c>
      <c r="D39">
        <v>29.4</v>
      </c>
      <c r="E39">
        <v>26.7</v>
      </c>
      <c r="F39">
        <v>203</v>
      </c>
      <c r="G39">
        <v>79</v>
      </c>
      <c r="H39">
        <v>3.65</v>
      </c>
      <c r="I39">
        <v>23.83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Data as of 2016-05-04</vt:lpstr>
      <vt:lpstr>Sheet1</vt:lpstr>
      <vt:lpstr>Correlations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Erin</dc:creator>
  <cp:lastModifiedBy>Stephenson, Erin</cp:lastModifiedBy>
  <cp:lastPrinted>2016-05-05T16:19:58Z</cp:lastPrinted>
  <dcterms:created xsi:type="dcterms:W3CDTF">2015-12-16T18:29:45Z</dcterms:created>
  <dcterms:modified xsi:type="dcterms:W3CDTF">2016-05-05T21:40:06Z</dcterms:modified>
</cp:coreProperties>
</file>