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rah\Downloads\"/>
    </mc:Choice>
  </mc:AlternateContent>
  <xr:revisionPtr revIDLastSave="0" documentId="13_ncr:1_{03615A74-5474-471C-949C-8D17998882B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print 0" sheetId="1" r:id="rId1"/>
    <sheet name="Sprint 1" sheetId="2" r:id="rId2"/>
    <sheet name=" Sprint 2" sheetId="3" r:id="rId3"/>
    <sheet name="Sprint 3" sheetId="5" r:id="rId4"/>
    <sheet name="Link Referenci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Stgntg3OCLzI1loDTtC2tQ/WbpN9O1F5V0LDhOkwrQ="/>
    </ext>
  </extLst>
</workbook>
</file>

<file path=xl/calcChain.xml><?xml version="1.0" encoding="utf-8"?>
<calcChain xmlns="http://schemas.openxmlformats.org/spreadsheetml/2006/main">
  <c r="E15" i="5" l="1"/>
  <c r="T15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G18" i="3"/>
  <c r="J18" i="3"/>
  <c r="L18" i="3"/>
  <c r="E18" i="3"/>
  <c r="Q18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W36" i="2"/>
  <c r="V36" i="2"/>
  <c r="L36" i="2"/>
  <c r="K36" i="2"/>
  <c r="J36" i="2"/>
  <c r="E36" i="2"/>
  <c r="U36" i="2" s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E13" i="1"/>
  <c r="J13" i="1" s="1"/>
  <c r="E12" i="1"/>
  <c r="F12" i="1" s="1"/>
  <c r="G12" i="1" s="1"/>
  <c r="H12" i="1" s="1"/>
  <c r="I12" i="1" s="1"/>
  <c r="J12" i="1" s="1"/>
  <c r="I15" i="5" l="1"/>
  <c r="L15" i="5"/>
  <c r="J15" i="5"/>
  <c r="K15" i="5"/>
  <c r="M15" i="5"/>
  <c r="N15" i="5"/>
  <c r="O15" i="5"/>
  <c r="P15" i="5"/>
  <c r="Q15" i="5"/>
  <c r="F15" i="5"/>
  <c r="R15" i="5"/>
  <c r="G15" i="5"/>
  <c r="S15" i="5"/>
  <c r="H15" i="5"/>
  <c r="N18" i="3"/>
  <c r="S18" i="3"/>
  <c r="P18" i="3"/>
  <c r="O18" i="3"/>
  <c r="M18" i="3"/>
  <c r="K18" i="3"/>
  <c r="I18" i="3"/>
  <c r="T18" i="3"/>
  <c r="H18" i="3"/>
  <c r="F18" i="3"/>
  <c r="R18" i="3"/>
  <c r="X36" i="2"/>
  <c r="M36" i="2"/>
  <c r="Y36" i="2"/>
  <c r="N36" i="2"/>
  <c r="F13" i="1"/>
  <c r="O36" i="2"/>
  <c r="G13" i="1"/>
  <c r="P36" i="2"/>
  <c r="H13" i="1"/>
  <c r="Q36" i="2"/>
  <c r="I13" i="1"/>
  <c r="F36" i="2"/>
  <c r="R36" i="2"/>
  <c r="G36" i="2"/>
  <c r="S36" i="2"/>
  <c r="H36" i="2"/>
  <c r="T36" i="2"/>
  <c r="I36" i="2"/>
</calcChain>
</file>

<file path=xl/sharedStrings.xml><?xml version="1.0" encoding="utf-8"?>
<sst xmlns="http://schemas.openxmlformats.org/spreadsheetml/2006/main" count="217" uniqueCount="101">
  <si>
    <t>Sprint Burdown Chart</t>
  </si>
  <si>
    <t>Backlog ID</t>
  </si>
  <si>
    <t>Tareas</t>
  </si>
  <si>
    <t>Autores</t>
  </si>
  <si>
    <t>Initial Estimate (Hrs)</t>
  </si>
  <si>
    <t>1 Week (16 Septiembre - 21 Septiembre)</t>
  </si>
  <si>
    <t>Day 0</t>
  </si>
  <si>
    <t>Day 1</t>
  </si>
  <si>
    <t>Day 2</t>
  </si>
  <si>
    <t>Day 3</t>
  </si>
  <si>
    <t>Day 4</t>
  </si>
  <si>
    <t>Day 5</t>
  </si>
  <si>
    <t>Selección de documentos</t>
  </si>
  <si>
    <t>Equipo de trabajo</t>
  </si>
  <si>
    <t>Instalacion GitHub</t>
  </si>
  <si>
    <t>Instalacion Visual Studio</t>
  </si>
  <si>
    <t>Preparacion Base de Datos SupaBase</t>
  </si>
  <si>
    <t>Instalacion NextJS con React</t>
  </si>
  <si>
    <t>Instalacion Depedencias</t>
  </si>
  <si>
    <t>Esfuerzo Restante</t>
  </si>
  <si>
    <t>Tendencia Ideal</t>
  </si>
  <si>
    <t>Week 1 (23 Septiembre - 28 Septiembre)</t>
  </si>
  <si>
    <t>Week 2 (30 Septiembre - 05 Octubre)</t>
  </si>
  <si>
    <t>Week 3 (07 Octubre - 12 Octubre)</t>
  </si>
  <si>
    <t>Week 4 (14 Octubre - 19 Octubre)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</si>
  <si>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</si>
  <si>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</si>
  <si>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</si>
  <si>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</si>
  <si>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</si>
  <si>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</si>
  <si>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</si>
  <si>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</si>
  <si>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</si>
  <si>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</si>
  <si>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</si>
  <si>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</si>
  <si>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</si>
  <si>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</si>
  <si>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</si>
  <si>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Como Usuario</t>
  </si>
  <si>
    <t>HU 1</t>
  </si>
  <si>
    <t>Crear interfaz de reserva de cancha.</t>
  </si>
  <si>
    <t>Equipo de Trabajo</t>
  </si>
  <si>
    <t>Desarrollar lógica de reserva.</t>
  </si>
  <si>
    <t>Integrar Frontend con Backend para registro de reservas.</t>
  </si>
  <si>
    <t>HU 2</t>
  </si>
  <si>
    <t>Implementar sistema de notificaciones por correo electrónico.</t>
  </si>
  <si>
    <t>Configurar recordatorios automáticos de reserva.</t>
  </si>
  <si>
    <t>Pruebas de envío de notificaciones.</t>
  </si>
  <si>
    <t>HU 3</t>
  </si>
  <si>
    <t>Crear interfaz para dejar comentarios y puntuaciones.</t>
  </si>
  <si>
    <t>Desarrollar backend para procesar y almacenar calificaciones.</t>
  </si>
  <si>
    <t>Pruebas del sistema de calificación.</t>
  </si>
  <si>
    <t>HU 4</t>
  </si>
  <si>
    <t>Implementar vista de historial de reservas.</t>
  </si>
  <si>
    <t>Desarrollar lógica para mostrar reservas anteriores.</t>
  </si>
  <si>
    <t>Pruebas y validación del historial de reservas.</t>
  </si>
  <si>
    <t>Como Administrador</t>
  </si>
  <si>
    <t>HU 5</t>
  </si>
  <si>
    <t>Desarrollar módulo para agregar nuevas canchas.</t>
  </si>
  <si>
    <t>Implementar validación de datos de nuevas canchas.</t>
  </si>
  <si>
    <t>Pruebas y validación del módulo de nuevas canchas.</t>
  </si>
  <si>
    <t>HU 6</t>
  </si>
  <si>
    <t>Implementar la opción de desactivar canchas desde el panel de administración.</t>
  </si>
  <si>
    <t>Crear una opción para eliminar canchas permanentemente desde el panel de administración.</t>
  </si>
  <si>
    <t>Actualizar el estado de la cancha en la base de datos cuando se desactiva o elimina.</t>
  </si>
  <si>
    <t>Probar las funcionalidades de eliminación y desactivación para asegurar la correcta actualización de la disponibilidad.</t>
  </si>
  <si>
    <t>HU 7</t>
  </si>
  <si>
    <t>Diseñar el módulo de reportes en el panel de administración.</t>
  </si>
  <si>
    <t>Implementar la funcionalidad que muestra las calificaciones y comentarios de los usuarios en el reporte.</t>
  </si>
  <si>
    <t>Conectar el módulo de reportes con la base de datos para obtener las calificaciones y comentarios.</t>
  </si>
  <si>
    <t>Probar y ajustar los reportes para que se visualicen correctamente en el panel de administración.</t>
  </si>
  <si>
    <t>HU 8</t>
  </si>
  <si>
    <t>Implementar el sistema de alertas para que notifique al administrador cuando se reciba una nueva puntuación.</t>
  </si>
  <si>
    <t>Conectar el sistema de alertas con la base de datos para obtener las puntuaciones en tiempo real.</t>
  </si>
  <si>
    <t>Mostrar las alertas en el panel de administración cuando una cancha reciba una nueva puntuación.</t>
  </si>
  <si>
    <t>Probar el sistema de alertas para garantizar que las notificaciones se reciban correctamente.</t>
  </si>
  <si>
    <t>HU 9</t>
  </si>
  <si>
    <t>Integrar API de Geolocalización en el sistema.</t>
  </si>
  <si>
    <t>Desarrollar lógica para filtrar canchas cercanas segun la ubicación.</t>
  </si>
  <si>
    <t>Probar la funcionalidad de Geolocalización en distintos dispositivos.</t>
  </si>
  <si>
    <t>HU 10</t>
  </si>
  <si>
    <t>Integrar el método de pago Transbank en el sistema.</t>
  </si>
  <si>
    <t>Configurar el flujo de pago para reservas y vincular con la base de datos.</t>
  </si>
  <si>
    <t>Probar y verificar el correcto funcionamiento del sistema de pago en diferentes escenarios.</t>
  </si>
  <si>
    <t>HU 11</t>
  </si>
  <si>
    <t>Desarrollar el modulo de reportes financieros en el panel de Administrador.</t>
  </si>
  <si>
    <t>Conectar el modulo de reportes con la base de datos para mostrar el historial de pagos.</t>
  </si>
  <si>
    <t>Probar y ajustar el modulo de reportes financieros para garantizar presición.</t>
  </si>
  <si>
    <t>Link referencia</t>
  </si>
  <si>
    <t>https://www.youtube.com/watch?v=J17dOgmjS2c</t>
  </si>
  <si>
    <t>S</t>
  </si>
  <si>
    <t>HU 12</t>
  </si>
  <si>
    <t>Configurar el entorno cloud y preparar la infraestructura para la migración.</t>
  </si>
  <si>
    <t>Migrar la base de datos a un servicio en la nube.</t>
  </si>
  <si>
    <t>Migrar la aplicación web y realizar pruebas de funcionamiento en el entorno cloud.</t>
  </si>
  <si>
    <t>Optimizar el rendimiento en el entorno cloud y verificar la estabilidad.</t>
  </si>
  <si>
    <t>Documentar la arquitectura del sistema y los modulos claves.</t>
  </si>
  <si>
    <t>Preparar guias de uso y documentación tecnica para desarrolladores.</t>
  </si>
  <si>
    <t>Revisar y organizar toda la documentación final para su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</si>
</sst>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scheme val="minor"/>
    </font>
    <font>
      <b/>
      <sz val="16"/>
      <color theme="1"/>
      <name val="Arial"/>
    </font>
    <font>
      <sz val="11"/>
      <name val="Aptos Narrow"/>
    </font>
    <font>
      <sz val="16"/>
      <color theme="1"/>
      <name val="Arial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theme="1"/>
      <name val="Arial"/>
    </font>
    <font>
      <u/>
      <sz val="11"/>
      <color theme="10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F6C6AC"/>
        <bgColor rgb="FFF6C6AC"/>
      </patternFill>
    </fill>
    <fill>
      <patternFill patternType="solid">
        <fgColor rgb="FFDBE9F7"/>
        <bgColor rgb="FFDBE9F7"/>
      </patternFill>
    </fill>
    <fill>
      <patternFill patternType="solid">
        <fgColor rgb="FFB3E5A1"/>
        <bgColor rgb="FFB3E5A1"/>
      </patternFill>
    </fill>
    <fill>
      <patternFill patternType="solid">
        <fgColor rgb="FFBFBFBF"/>
        <bgColor rgb="FFBFBFB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6" fillId="0" borderId="0" xfId="0" applyFont="1"/>
    <xf numFmtId="0" fontId="5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4" fillId="6" borderId="9" xfId="0" applyFont="1" applyFill="1" applyBorder="1"/>
    <xf numFmtId="0" fontId="8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/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5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8" xfId="0" applyFont="1" applyBorder="1"/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Sprint Burdown Chart</a:t>
            </a:r>
          </a:p>
        </c:rich>
      </c:tx>
      <c:layout>
        <c:manualLayout>
          <c:xMode val="edge"/>
          <c:yMode val="edge"/>
          <c:x val="0.36452777777777773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0'!$E$5:$J$5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0'!$E$12:$J$12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8-4E77-87D2-8F570D81633D}"/>
            </c:ext>
          </c:extLst>
        </c:ser>
        <c:ser>
          <c:idx val="1"/>
          <c:order val="1"/>
          <c:tx>
            <c:v>Tendencia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0'!$E$5:$J$5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'Sprint 0'!$E$13:$J$13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8-4E77-87D2-8F570D81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74904"/>
        <c:axId val="108154718"/>
      </c:lineChart>
      <c:catAx>
        <c:axId val="16627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08154718"/>
        <c:crosses val="autoZero"/>
        <c:auto val="1"/>
        <c:lblAlgn val="ctr"/>
        <c:lblOffset val="100"/>
        <c:noMultiLvlLbl val="1"/>
      </c:catAx>
      <c:valAx>
        <c:axId val="108154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6274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9459684003839431"/>
          <c:y val="0.93122853066479749"/>
        </c:manualLayout>
      </c:layout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Sprint Burdown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9878553489007831E-2"/>
          <c:y val="0.12063338242694689"/>
          <c:w val="0.9454973833866267"/>
          <c:h val="0.7368697858816875"/>
        </c:manualLayout>
      </c:layout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1'!$E$5:$Y$5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'Sprint 1'!$E$35:$Y$35</c:f>
              <c:numCache>
                <c:formatCode>General</c:formatCode>
                <c:ptCount val="21"/>
                <c:pt idx="0">
                  <c:v>120</c:v>
                </c:pt>
                <c:pt idx="1">
                  <c:v>118</c:v>
                </c:pt>
                <c:pt idx="2">
                  <c:v>115</c:v>
                </c:pt>
                <c:pt idx="3">
                  <c:v>109</c:v>
                </c:pt>
                <c:pt idx="4">
                  <c:v>103</c:v>
                </c:pt>
                <c:pt idx="5">
                  <c:v>97</c:v>
                </c:pt>
                <c:pt idx="6">
                  <c:v>92</c:v>
                </c:pt>
                <c:pt idx="7">
                  <c:v>82</c:v>
                </c:pt>
                <c:pt idx="8">
                  <c:v>69</c:v>
                </c:pt>
                <c:pt idx="9">
                  <c:v>57</c:v>
                </c:pt>
                <c:pt idx="10">
                  <c:v>53</c:v>
                </c:pt>
                <c:pt idx="11">
                  <c:v>48</c:v>
                </c:pt>
                <c:pt idx="12">
                  <c:v>36</c:v>
                </c:pt>
                <c:pt idx="13">
                  <c:v>31</c:v>
                </c:pt>
                <c:pt idx="14">
                  <c:v>25</c:v>
                </c:pt>
                <c:pt idx="15">
                  <c:v>20</c:v>
                </c:pt>
                <c:pt idx="16">
                  <c:v>14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8-40B5-BF86-D012D5446566}"/>
            </c:ext>
          </c:extLst>
        </c:ser>
        <c:ser>
          <c:idx val="1"/>
          <c:order val="1"/>
          <c:tx>
            <c:v>Tendencia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1'!$E$5:$Y$5</c:f>
              <c:strCache>
                <c:ptCount val="2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</c:strCache>
            </c:strRef>
          </c:cat>
          <c:val>
            <c:numRef>
              <c:f>'Sprint 1'!$E$36:$Y$36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8-40B5-BF86-D012D544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84079"/>
        <c:axId val="1124240104"/>
      </c:lineChart>
      <c:catAx>
        <c:axId val="13618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124240104"/>
        <c:crosses val="autoZero"/>
        <c:auto val="1"/>
        <c:lblAlgn val="ctr"/>
        <c:lblOffset val="100"/>
        <c:noMultiLvlLbl val="1"/>
      </c:catAx>
      <c:valAx>
        <c:axId val="1124240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361840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rgbClr val="757575"/>
                </a:solidFill>
                <a:latin typeface="+mn-lt"/>
              </a:rPr>
              <a:t>Sprint Burdown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643483690932682E-2"/>
          <c:y val="0.135795634241372"/>
          <c:w val="0.9078972377523441"/>
          <c:h val="0.67169169071257395"/>
        </c:manualLayout>
      </c:layout>
      <c:lineChart>
        <c:grouping val="standard"/>
        <c:varyColors val="1"/>
        <c:ser>
          <c:idx val="0"/>
          <c:order val="0"/>
          <c:tx>
            <c:v>Esfuerzo Restante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Sprint 2'!$E$5:$Y$5</c15:sqref>
                  </c15:fullRef>
                </c:ext>
              </c:extLst>
              <c:f>' Sprint 2'!$E$5:$T$5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Sprint 2'!$E$17:$Y$17</c15:sqref>
                  </c15:fullRef>
                </c:ext>
              </c:extLst>
              <c:f>' Sprint 2'!$E$17:$T$17</c:f>
              <c:numCache>
                <c:formatCode>General</c:formatCode>
                <c:ptCount val="16"/>
                <c:pt idx="0">
                  <c:v>37</c:v>
                </c:pt>
                <c:pt idx="1">
                  <c:v>34</c:v>
                </c:pt>
                <c:pt idx="2">
                  <c:v>30</c:v>
                </c:pt>
                <c:pt idx="3">
                  <c:v>28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15</c:v>
                </c:pt>
                <c:pt idx="10">
                  <c:v>11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E-4D71-9830-6BE02BF2F0F4}"/>
            </c:ext>
          </c:extLst>
        </c:ser>
        <c:ser>
          <c:idx val="1"/>
          <c:order val="1"/>
          <c:tx>
            <c:v>Tendencia Ideal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 Sprint 2'!$E$5:$Y$5</c15:sqref>
                  </c15:fullRef>
                </c:ext>
              </c:extLst>
              <c:f>' Sprint 2'!$E$5:$T$5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Sprint 2'!$E$18:$Y$18</c15:sqref>
                  </c15:fullRef>
                </c:ext>
              </c:extLst>
              <c:f>' Sprint 2'!$E$18:$T$18</c:f>
              <c:numCache>
                <c:formatCode>General</c:formatCode>
                <c:ptCount val="16"/>
                <c:pt idx="0">
                  <c:v>37</c:v>
                </c:pt>
                <c:pt idx="1">
                  <c:v>34.533333333333331</c:v>
                </c:pt>
                <c:pt idx="2">
                  <c:v>32.066666666666663</c:v>
                </c:pt>
                <c:pt idx="3">
                  <c:v>29.6</c:v>
                </c:pt>
                <c:pt idx="4">
                  <c:v>27.133333333333333</c:v>
                </c:pt>
                <c:pt idx="5">
                  <c:v>24.666666666666664</c:v>
                </c:pt>
                <c:pt idx="6">
                  <c:v>22.2</c:v>
                </c:pt>
                <c:pt idx="7">
                  <c:v>19.733333333333334</c:v>
                </c:pt>
                <c:pt idx="8">
                  <c:v>17.266666666666666</c:v>
                </c:pt>
                <c:pt idx="9">
                  <c:v>14.799999999999997</c:v>
                </c:pt>
                <c:pt idx="10">
                  <c:v>12.333333333333332</c:v>
                </c:pt>
                <c:pt idx="11">
                  <c:v>9.8666666666666671</c:v>
                </c:pt>
                <c:pt idx="12">
                  <c:v>7.3999999999999986</c:v>
                </c:pt>
                <c:pt idx="13">
                  <c:v>4.93333333333333</c:v>
                </c:pt>
                <c:pt idx="14">
                  <c:v>2.4666666666666686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4D71-9830-6BE02BF2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9556"/>
        <c:axId val="2127271648"/>
      </c:lineChart>
      <c:catAx>
        <c:axId val="154795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127271648"/>
        <c:crosses val="autoZero"/>
        <c:auto val="1"/>
        <c:lblAlgn val="ctr"/>
        <c:lblOffset val="100"/>
        <c:noMultiLvlLbl val="1"/>
      </c:catAx>
      <c:valAx>
        <c:axId val="212727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795955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Sprint</a:t>
            </a:r>
            <a:r>
              <a:rPr lang="es-CL" baseline="0"/>
              <a:t> Burdown Chart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2.1919161771375664E-2"/>
          <c:y val="0.10434941183461295"/>
          <c:w val="0.96928824964692906"/>
          <c:h val="0.75977549337068884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3'!$B$14:$C$14</c:f>
              <c:strCache>
                <c:ptCount val="2"/>
                <c:pt idx="0">
                  <c:v>Esfuerzo 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3'!$E$5:$T$5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 3'!$E$14:$T$14</c:f>
              <c:numCache>
                <c:formatCode>General</c:formatCode>
                <c:ptCount val="16"/>
                <c:pt idx="0">
                  <c:v>22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0-4523-908E-81187CAB8422}"/>
            </c:ext>
          </c:extLst>
        </c:ser>
        <c:ser>
          <c:idx val="1"/>
          <c:order val="1"/>
          <c:tx>
            <c:strRef>
              <c:f>'Sprint 3'!$B$15:$C$15</c:f>
              <c:strCache>
                <c:ptCount val="2"/>
                <c:pt idx="0">
                  <c:v>Tendencia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3'!$E$5:$T$5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'Sprint 3'!$E$15:$T$15</c:f>
              <c:numCache>
                <c:formatCode>General</c:formatCode>
                <c:ptCount val="16"/>
                <c:pt idx="0">
                  <c:v>22</c:v>
                </c:pt>
                <c:pt idx="1">
                  <c:v>20.533333333333335</c:v>
                </c:pt>
                <c:pt idx="2">
                  <c:v>19.066666666666666</c:v>
                </c:pt>
                <c:pt idx="3">
                  <c:v>17.600000000000001</c:v>
                </c:pt>
                <c:pt idx="4">
                  <c:v>16.133333333333333</c:v>
                </c:pt>
                <c:pt idx="5">
                  <c:v>14.666666666666668</c:v>
                </c:pt>
                <c:pt idx="6">
                  <c:v>13.200000000000001</c:v>
                </c:pt>
                <c:pt idx="7">
                  <c:v>11.733333333333334</c:v>
                </c:pt>
                <c:pt idx="8">
                  <c:v>10.266666666666667</c:v>
                </c:pt>
                <c:pt idx="9">
                  <c:v>8.8000000000000007</c:v>
                </c:pt>
                <c:pt idx="10">
                  <c:v>7.3333333333333339</c:v>
                </c:pt>
                <c:pt idx="11">
                  <c:v>5.8666666666666671</c:v>
                </c:pt>
                <c:pt idx="12">
                  <c:v>4.4000000000000021</c:v>
                </c:pt>
                <c:pt idx="13">
                  <c:v>2.9333333333333336</c:v>
                </c:pt>
                <c:pt idx="14">
                  <c:v>1.4666666666666686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0-4523-908E-81187CAB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35119"/>
        <c:axId val="1166736559"/>
      </c:lineChart>
      <c:catAx>
        <c:axId val="11667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6736559"/>
        <c:crosses val="autoZero"/>
        <c:auto val="1"/>
        <c:lblAlgn val="ctr"/>
        <c:lblOffset val="100"/>
        <c:noMultiLvlLbl val="0"/>
      </c:catAx>
      <c:valAx>
        <c:axId val="11667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67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219075</xdr:colOff>
      <xdr:row>1</xdr:row>
      <xdr:rowOff>28575</xdr:rowOff>
    </xdr:from>
    <xdr:ext cx="6657975" cy="3609975"/>
    <xdr:graphicFrame macro="">
      <xdr:nvGraphicFramePr>
        <xdr:cNvPr id="1196482965" name="Chart 1">
          <a:extLst>
            <a:ext uri="{FF2B5EF4-FFF2-40B4-BE49-F238E27FC236}">
              <a16:creationId xmlns:a16="http://schemas.microsoft.com/office/drawing/2014/main" id="{00000000-0008-0000-0000-000095E15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152400</xdr:rowOff>
    </xdr:from>
    <xdr:ext cx="12811125" cy="4600575"/>
    <xdr:graphicFrame macro="">
      <xdr:nvGraphicFramePr>
        <xdr:cNvPr id="45027809" name="Chart 2">
          <a:extLst>
            <a:ext uri="{FF2B5EF4-FFF2-40B4-BE49-F238E27FC236}">
              <a16:creationId xmlns:a16="http://schemas.microsoft.com/office/drawing/2014/main" id="{00000000-0008-0000-0100-0000E111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152400</xdr:rowOff>
    </xdr:from>
    <xdr:ext cx="12811125" cy="4600575"/>
    <xdr:graphicFrame macro="">
      <xdr:nvGraphicFramePr>
        <xdr:cNvPr id="500098506" name="Chart 3">
          <a:extLst>
            <a:ext uri="{FF2B5EF4-FFF2-40B4-BE49-F238E27FC236}">
              <a16:creationId xmlns:a16="http://schemas.microsoft.com/office/drawing/2014/main" id="{00000000-0008-0000-0200-0000CAE5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88445</xdr:colOff>
      <xdr:row>15</xdr:row>
      <xdr:rowOff>152398</xdr:rowOff>
    </xdr:from>
    <xdr:to>
      <xdr:col>17</xdr:col>
      <xdr:colOff>435428</xdr:colOff>
      <xdr:row>38</xdr:row>
      <xdr:rowOff>163285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19A9F0-C10F-8A15-504A-DE88C2856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J17dOgmjS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0"/>
  <sheetViews>
    <sheetView workbookViewId="0"/>
  </sheetViews>
  <sheetFormatPr baseColWidth="10" defaultColWidth="12.5703125" defaultRowHeight="15" customHeight="1"/>
  <cols>
    <col min="1" max="2" width="10.5703125" customWidth="1"/>
    <col min="3" max="4" width="24.42578125" customWidth="1"/>
    <col min="5" max="5" width="23.5703125" customWidth="1"/>
    <col min="6" max="26" width="10.5703125" customWidth="1"/>
  </cols>
  <sheetData>
    <row r="2" spans="2:15" ht="29.25" customHeight="1">
      <c r="B2" s="30" t="s">
        <v>0</v>
      </c>
      <c r="C2" s="31"/>
      <c r="D2" s="31"/>
      <c r="E2" s="31"/>
      <c r="F2" s="31"/>
      <c r="G2" s="31"/>
      <c r="H2" s="31"/>
      <c r="I2" s="31"/>
      <c r="J2" s="32"/>
      <c r="K2" s="1"/>
      <c r="L2" s="1"/>
      <c r="M2" s="1"/>
      <c r="N2" s="1"/>
      <c r="O2" s="1"/>
    </row>
    <row r="3" spans="2:1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>
      <c r="B4" s="35" t="s">
        <v>1</v>
      </c>
      <c r="C4" s="35" t="s">
        <v>2</v>
      </c>
      <c r="D4" s="35" t="s">
        <v>3</v>
      </c>
      <c r="E4" s="2" t="s">
        <v>4</v>
      </c>
      <c r="F4" s="37" t="s">
        <v>5</v>
      </c>
      <c r="G4" s="31"/>
      <c r="H4" s="31"/>
      <c r="I4" s="31"/>
      <c r="J4" s="32"/>
    </row>
    <row r="5" spans="2:15">
      <c r="B5" s="36"/>
      <c r="C5" s="36"/>
      <c r="D5" s="36"/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</row>
    <row r="6" spans="2:15">
      <c r="B6" s="4">
        <v>123</v>
      </c>
      <c r="C6" s="5" t="s">
        <v>12</v>
      </c>
      <c r="D6" s="5" t="s">
        <v>13</v>
      </c>
      <c r="E6" s="6">
        <v>5</v>
      </c>
      <c r="F6" s="4"/>
      <c r="G6" s="4">
        <v>1</v>
      </c>
      <c r="H6" s="4">
        <v>1</v>
      </c>
      <c r="I6" s="4">
        <v>2</v>
      </c>
      <c r="J6" s="4">
        <v>1</v>
      </c>
    </row>
    <row r="7" spans="2:15">
      <c r="B7" s="4">
        <v>124</v>
      </c>
      <c r="C7" s="4" t="s">
        <v>14</v>
      </c>
      <c r="D7" s="5" t="s">
        <v>13</v>
      </c>
      <c r="E7" s="6">
        <v>2</v>
      </c>
      <c r="F7" s="4"/>
      <c r="G7" s="4"/>
      <c r="H7" s="4"/>
      <c r="I7" s="4">
        <v>1</v>
      </c>
      <c r="J7" s="4">
        <v>1</v>
      </c>
    </row>
    <row r="8" spans="2:15">
      <c r="B8" s="4">
        <v>125</v>
      </c>
      <c r="C8" s="4" t="s">
        <v>15</v>
      </c>
      <c r="D8" s="5" t="s">
        <v>13</v>
      </c>
      <c r="E8" s="6">
        <v>3</v>
      </c>
      <c r="F8" s="4"/>
      <c r="G8" s="4">
        <v>1</v>
      </c>
      <c r="H8" s="4">
        <v>1</v>
      </c>
      <c r="I8" s="4">
        <v>1</v>
      </c>
      <c r="J8" s="4"/>
    </row>
    <row r="9" spans="2:15" ht="30">
      <c r="B9" s="4">
        <v>126</v>
      </c>
      <c r="C9" s="5" t="s">
        <v>16</v>
      </c>
      <c r="D9" s="5" t="s">
        <v>13</v>
      </c>
      <c r="E9" s="6">
        <v>5</v>
      </c>
      <c r="F9" s="4">
        <v>2</v>
      </c>
      <c r="G9" s="4">
        <v>1</v>
      </c>
      <c r="H9" s="4">
        <v>1</v>
      </c>
      <c r="I9" s="4">
        <v>1</v>
      </c>
      <c r="J9" s="4">
        <v>1</v>
      </c>
    </row>
    <row r="10" spans="2:15" ht="30">
      <c r="B10" s="4">
        <v>127</v>
      </c>
      <c r="C10" s="5" t="s">
        <v>17</v>
      </c>
      <c r="D10" s="5" t="s">
        <v>13</v>
      </c>
      <c r="E10" s="6">
        <v>3</v>
      </c>
      <c r="F10" s="4"/>
      <c r="G10" s="4">
        <v>1</v>
      </c>
      <c r="H10" s="4">
        <v>1</v>
      </c>
      <c r="I10" s="4"/>
      <c r="J10" s="4">
        <v>1</v>
      </c>
    </row>
    <row r="11" spans="2:15">
      <c r="B11" s="4">
        <v>128</v>
      </c>
      <c r="C11" s="4" t="s">
        <v>18</v>
      </c>
      <c r="D11" s="5" t="s">
        <v>13</v>
      </c>
      <c r="E11" s="6">
        <v>2</v>
      </c>
      <c r="F11" s="4"/>
      <c r="G11" s="4">
        <v>1</v>
      </c>
      <c r="H11" s="4">
        <v>1</v>
      </c>
      <c r="I11" s="4">
        <v>1</v>
      </c>
      <c r="J11" s="4"/>
    </row>
    <row r="12" spans="2:15">
      <c r="B12" s="38" t="s">
        <v>19</v>
      </c>
      <c r="C12" s="32"/>
      <c r="D12" s="7"/>
      <c r="E12" s="8">
        <f>SUM(E6:E11)</f>
        <v>20</v>
      </c>
      <c r="F12" s="8">
        <f t="shared" ref="F12:J12" si="0">E12-SUM(F6:F11)</f>
        <v>18</v>
      </c>
      <c r="G12" s="8">
        <f t="shared" si="0"/>
        <v>13</v>
      </c>
      <c r="H12" s="8">
        <f t="shared" si="0"/>
        <v>8</v>
      </c>
      <c r="I12" s="8">
        <f t="shared" si="0"/>
        <v>2</v>
      </c>
      <c r="J12" s="8">
        <f t="shared" si="0"/>
        <v>-2</v>
      </c>
    </row>
    <row r="13" spans="2:15">
      <c r="B13" s="39" t="s">
        <v>20</v>
      </c>
      <c r="C13" s="32"/>
      <c r="D13" s="9"/>
      <c r="E13" s="10">
        <f>SUM(E6:E11)</f>
        <v>20</v>
      </c>
      <c r="F13" s="10">
        <f>$E$13-($E$13/5*1)</f>
        <v>16</v>
      </c>
      <c r="G13" s="10">
        <f>$E$13-($E$13/5*2)</f>
        <v>12</v>
      </c>
      <c r="H13" s="10">
        <f>$E$13-($E$13/5*3)</f>
        <v>8</v>
      </c>
      <c r="I13" s="10">
        <f>$E$13-($E$13/5*4)</f>
        <v>4</v>
      </c>
      <c r="J13" s="10">
        <f>$E$13-($E$13/5*5)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2:C12"/>
    <mergeCell ref="B13:C13"/>
    <mergeCell ref="B2:J2"/>
    <mergeCell ref="B3:O3"/>
    <mergeCell ref="B4:B5"/>
    <mergeCell ref="C4:C5"/>
    <mergeCell ref="D4:D5"/>
    <mergeCell ref="F4:J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000"/>
  <sheetViews>
    <sheetView topLeftCell="A33" workbookViewId="0">
      <selection activeCell="K36" sqref="K36"/>
    </sheetView>
  </sheetViews>
  <sheetFormatPr baseColWidth="10" defaultColWidth="12.5703125" defaultRowHeight="15" customHeight="1"/>
  <cols>
    <col min="1" max="2" width="10.5703125" customWidth="1"/>
    <col min="3" max="3" width="29.7109375" customWidth="1"/>
    <col min="4" max="4" width="16.85546875" customWidth="1"/>
    <col min="5" max="5" width="20.140625" customWidth="1"/>
    <col min="6" max="26" width="10.5703125" customWidth="1"/>
  </cols>
  <sheetData>
    <row r="1" spans="2:25">
      <c r="C1" s="11"/>
    </row>
    <row r="2" spans="2:25" ht="20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2"/>
    </row>
    <row r="3" spans="2:25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25">
      <c r="B4" s="35" t="s">
        <v>1</v>
      </c>
      <c r="C4" s="35" t="s">
        <v>2</v>
      </c>
      <c r="D4" s="35" t="s">
        <v>3</v>
      </c>
      <c r="E4" s="2" t="s">
        <v>4</v>
      </c>
      <c r="F4" s="37" t="s">
        <v>21</v>
      </c>
      <c r="G4" s="31"/>
      <c r="H4" s="31"/>
      <c r="I4" s="31"/>
      <c r="J4" s="32"/>
      <c r="K4" s="37" t="s">
        <v>22</v>
      </c>
      <c r="L4" s="31"/>
      <c r="M4" s="31"/>
      <c r="N4" s="31"/>
      <c r="O4" s="32"/>
      <c r="P4" s="37" t="s">
        <v>23</v>
      </c>
      <c r="Q4" s="31"/>
      <c r="R4" s="31"/>
      <c r="S4" s="31"/>
      <c r="T4" s="32"/>
      <c r="U4" s="37" t="s">
        <v>24</v>
      </c>
      <c r="V4" s="31"/>
      <c r="W4" s="31"/>
      <c r="X4" s="31"/>
      <c r="Y4" s="32"/>
    </row>
    <row r="5" spans="2:25">
      <c r="B5" s="36"/>
      <c r="C5" s="36"/>
      <c r="D5" s="36"/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">
        <v>35</v>
      </c>
      <c r="V5" s="2" t="s">
        <v>36</v>
      </c>
      <c r="W5" s="2" t="s">
        <v>37</v>
      </c>
      <c r="X5" s="2" t="s">
        <v>38</v>
      </c>
      <c r="Y5" s="2" t="s">
        <v>39</v>
      </c>
    </row>
    <row r="6" spans="2:25">
      <c r="B6" s="40" t="s">
        <v>40</v>
      </c>
      <c r="C6" s="3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2:25" ht="28.5">
      <c r="B7" s="41" t="s">
        <v>41</v>
      </c>
      <c r="C7" s="14" t="s">
        <v>42</v>
      </c>
      <c r="D7" s="15" t="s">
        <v>43</v>
      </c>
      <c r="E7" s="6">
        <v>4</v>
      </c>
      <c r="F7" s="4">
        <v>2</v>
      </c>
      <c r="G7" s="4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2:25" ht="29.25" customHeight="1">
      <c r="B8" s="42"/>
      <c r="C8" s="16" t="s">
        <v>44</v>
      </c>
      <c r="D8" s="15" t="s">
        <v>43</v>
      </c>
      <c r="E8" s="6">
        <v>5</v>
      </c>
      <c r="F8" s="4"/>
      <c r="G8" s="4">
        <v>1</v>
      </c>
      <c r="H8" s="4">
        <v>2</v>
      </c>
      <c r="I8" s="4">
        <v>1</v>
      </c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2:25" ht="28.5" customHeight="1">
      <c r="B9" s="36"/>
      <c r="C9" s="14" t="s">
        <v>45</v>
      </c>
      <c r="D9" s="15" t="s">
        <v>43</v>
      </c>
      <c r="E9" s="6">
        <v>5</v>
      </c>
      <c r="F9" s="4"/>
      <c r="G9" s="4"/>
      <c r="H9" s="4">
        <v>2</v>
      </c>
      <c r="I9" s="4">
        <v>2</v>
      </c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2:25" ht="42.75">
      <c r="B10" s="41" t="s">
        <v>46</v>
      </c>
      <c r="C10" s="14" t="s">
        <v>47</v>
      </c>
      <c r="D10" s="15" t="s">
        <v>43</v>
      </c>
      <c r="E10" s="6">
        <v>3</v>
      </c>
      <c r="F10" s="4"/>
      <c r="G10" s="4"/>
      <c r="H10" s="4"/>
      <c r="I10" s="4"/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2:25" ht="28.5">
      <c r="B11" s="42"/>
      <c r="C11" s="14" t="s">
        <v>48</v>
      </c>
      <c r="D11" s="15" t="s">
        <v>43</v>
      </c>
      <c r="E11" s="6">
        <v>4</v>
      </c>
      <c r="F11" s="4"/>
      <c r="G11" s="4"/>
      <c r="H11" s="4"/>
      <c r="I11" s="4"/>
      <c r="J11" s="4"/>
      <c r="K11" s="4"/>
      <c r="L11" s="4">
        <v>2</v>
      </c>
      <c r="M11" s="4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2:25" ht="33.75" customHeight="1">
      <c r="B12" s="36"/>
      <c r="C12" s="14" t="s">
        <v>49</v>
      </c>
      <c r="D12" s="15" t="s">
        <v>43</v>
      </c>
      <c r="E12" s="6">
        <v>4</v>
      </c>
      <c r="F12" s="4"/>
      <c r="G12" s="4"/>
      <c r="H12" s="4"/>
      <c r="I12" s="4"/>
      <c r="J12" s="4"/>
      <c r="K12" s="4">
        <v>1</v>
      </c>
      <c r="L12" s="4">
        <v>1</v>
      </c>
      <c r="M12" s="4">
        <v>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 ht="33" customHeight="1">
      <c r="B13" s="41" t="s">
        <v>50</v>
      </c>
      <c r="C13" s="14" t="s">
        <v>51</v>
      </c>
      <c r="D13" s="15" t="s">
        <v>43</v>
      </c>
      <c r="E13" s="6">
        <v>3</v>
      </c>
      <c r="F13" s="4"/>
      <c r="G13" s="4"/>
      <c r="H13" s="4"/>
      <c r="I13" s="4"/>
      <c r="J13" s="4"/>
      <c r="K13" s="4"/>
      <c r="L13" s="4"/>
      <c r="M13" s="4">
        <v>1</v>
      </c>
      <c r="N13" s="4">
        <v>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2:25" ht="42.75">
      <c r="B14" s="42"/>
      <c r="C14" s="14" t="s">
        <v>52</v>
      </c>
      <c r="D14" s="15" t="s">
        <v>43</v>
      </c>
      <c r="E14" s="6">
        <v>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2</v>
      </c>
      <c r="R14" s="4">
        <v>1</v>
      </c>
      <c r="S14" s="4">
        <v>1</v>
      </c>
      <c r="T14" s="4"/>
      <c r="U14" s="4"/>
      <c r="V14" s="4"/>
      <c r="W14" s="4"/>
      <c r="X14" s="4"/>
      <c r="Y14" s="4"/>
    </row>
    <row r="15" spans="2:25" ht="28.5">
      <c r="B15" s="36"/>
      <c r="C15" s="17" t="s">
        <v>53</v>
      </c>
      <c r="D15" s="15" t="s">
        <v>43</v>
      </c>
      <c r="E15" s="6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v>2</v>
      </c>
      <c r="T15" s="4">
        <v>1</v>
      </c>
      <c r="U15" s="4">
        <v>1</v>
      </c>
      <c r="V15" s="4">
        <v>1</v>
      </c>
      <c r="W15" s="4"/>
      <c r="X15" s="4"/>
      <c r="Y15" s="4"/>
    </row>
    <row r="16" spans="2:25" ht="28.5">
      <c r="B16" s="41" t="s">
        <v>54</v>
      </c>
      <c r="C16" s="14" t="s">
        <v>55</v>
      </c>
      <c r="D16" s="15" t="s">
        <v>43</v>
      </c>
      <c r="E16" s="6">
        <v>4</v>
      </c>
      <c r="F16" s="4"/>
      <c r="G16" s="4"/>
      <c r="H16" s="4"/>
      <c r="I16" s="4"/>
      <c r="J16" s="4"/>
      <c r="K16" s="4"/>
      <c r="L16" s="4"/>
      <c r="M16" s="4">
        <v>2</v>
      </c>
      <c r="N16" s="4">
        <v>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6" ht="33" customHeight="1">
      <c r="B17" s="42"/>
      <c r="C17" s="14" t="s">
        <v>56</v>
      </c>
      <c r="D17" s="15" t="s">
        <v>43</v>
      </c>
      <c r="E17" s="6">
        <v>4</v>
      </c>
      <c r="F17" s="4"/>
      <c r="G17" s="4"/>
      <c r="H17" s="4"/>
      <c r="I17" s="4"/>
      <c r="J17" s="4"/>
      <c r="K17" s="4">
        <v>1</v>
      </c>
      <c r="L17" s="4">
        <v>1</v>
      </c>
      <c r="M17" s="4">
        <v>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6" ht="35.25" customHeight="1">
      <c r="B18" s="36"/>
      <c r="C18" s="14" t="s">
        <v>57</v>
      </c>
      <c r="D18" s="15" t="s">
        <v>43</v>
      </c>
      <c r="E18" s="6">
        <v>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v>3</v>
      </c>
      <c r="Q18" s="4">
        <v>1</v>
      </c>
      <c r="R18" s="4"/>
      <c r="S18" s="4"/>
      <c r="T18" s="4"/>
      <c r="U18" s="4"/>
      <c r="V18" s="4"/>
      <c r="W18" s="4"/>
      <c r="X18" s="4"/>
      <c r="Y18" s="4"/>
    </row>
    <row r="19" spans="2:26">
      <c r="B19" s="40" t="s">
        <v>58</v>
      </c>
      <c r="C19" s="32"/>
      <c r="D19" s="1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9"/>
    </row>
    <row r="20" spans="2:26" ht="33" customHeight="1">
      <c r="B20" s="41" t="s">
        <v>59</v>
      </c>
      <c r="C20" s="16" t="s">
        <v>60</v>
      </c>
      <c r="D20" s="15" t="s">
        <v>43</v>
      </c>
      <c r="E20" s="6">
        <v>4</v>
      </c>
      <c r="F20" s="4"/>
      <c r="G20" s="4"/>
      <c r="H20" s="4">
        <v>1</v>
      </c>
      <c r="I20" s="4">
        <v>1</v>
      </c>
      <c r="J20" s="4">
        <v>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6" ht="32.25" customHeight="1">
      <c r="B21" s="42"/>
      <c r="C21" s="14" t="s">
        <v>61</v>
      </c>
      <c r="D21" s="15" t="s">
        <v>43</v>
      </c>
      <c r="E21" s="6">
        <v>5</v>
      </c>
      <c r="F21" s="4"/>
      <c r="G21" s="4"/>
      <c r="H21" s="4"/>
      <c r="I21" s="4"/>
      <c r="J21" s="4"/>
      <c r="K21" s="4"/>
      <c r="L21" s="4">
        <v>1</v>
      </c>
      <c r="M21" s="4">
        <v>1</v>
      </c>
      <c r="N21" s="4">
        <v>2</v>
      </c>
      <c r="O21" s="4">
        <v>1</v>
      </c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6" ht="31.5" customHeight="1">
      <c r="B22" s="36"/>
      <c r="C22" s="14" t="s">
        <v>62</v>
      </c>
      <c r="D22" s="15" t="s">
        <v>43</v>
      </c>
      <c r="E22" s="6">
        <v>4</v>
      </c>
      <c r="F22" s="4"/>
      <c r="G22" s="4"/>
      <c r="H22" s="4"/>
      <c r="I22" s="4"/>
      <c r="J22" s="4"/>
      <c r="K22" s="4"/>
      <c r="L22" s="4">
        <v>2</v>
      </c>
      <c r="M22" s="4">
        <v>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6" ht="49.5" customHeight="1">
      <c r="B23" s="41" t="s">
        <v>63</v>
      </c>
      <c r="C23" s="14" t="s">
        <v>64</v>
      </c>
      <c r="D23" s="15" t="s">
        <v>43</v>
      </c>
      <c r="E23" s="6">
        <v>4</v>
      </c>
      <c r="F23" s="4"/>
      <c r="G23" s="4"/>
      <c r="H23" s="4">
        <v>1</v>
      </c>
      <c r="I23" s="4">
        <v>2</v>
      </c>
      <c r="J23" s="4">
        <v>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6" ht="59.25" customHeight="1">
      <c r="B24" s="42"/>
      <c r="C24" s="14" t="s">
        <v>65</v>
      </c>
      <c r="D24" s="15" t="s">
        <v>43</v>
      </c>
      <c r="E24" s="6">
        <v>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4</v>
      </c>
      <c r="R24" s="4">
        <v>1</v>
      </c>
      <c r="S24" s="4"/>
      <c r="T24" s="4"/>
      <c r="U24" s="4"/>
      <c r="V24" s="4"/>
      <c r="W24" s="4"/>
      <c r="X24" s="4"/>
      <c r="Y24" s="4"/>
    </row>
    <row r="25" spans="2:26" ht="51.75" customHeight="1">
      <c r="B25" s="42"/>
      <c r="C25" s="14" t="s">
        <v>66</v>
      </c>
      <c r="D25" s="15" t="s">
        <v>43</v>
      </c>
      <c r="E25" s="6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v>2</v>
      </c>
      <c r="W25" s="4">
        <v>2</v>
      </c>
      <c r="X25" s="4">
        <v>1</v>
      </c>
      <c r="Y25" s="4"/>
    </row>
    <row r="26" spans="2:26" ht="61.5" customHeight="1">
      <c r="B26" s="36"/>
      <c r="C26" s="20" t="s">
        <v>67</v>
      </c>
      <c r="D26" s="15" t="s">
        <v>43</v>
      </c>
      <c r="E26" s="6">
        <v>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1</v>
      </c>
      <c r="X26" s="4">
        <v>1</v>
      </c>
      <c r="Y26" s="4">
        <v>2</v>
      </c>
    </row>
    <row r="27" spans="2:26" ht="35.25" customHeight="1">
      <c r="B27" s="41" t="s">
        <v>68</v>
      </c>
      <c r="C27" s="20" t="s">
        <v>69</v>
      </c>
      <c r="D27" s="15" t="s">
        <v>43</v>
      </c>
      <c r="E27" s="6">
        <v>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1</v>
      </c>
      <c r="T27" s="4">
        <v>1</v>
      </c>
      <c r="U27" s="4">
        <v>1</v>
      </c>
      <c r="V27" s="4">
        <v>2</v>
      </c>
      <c r="W27" s="4"/>
      <c r="X27" s="4"/>
      <c r="Y27" s="4"/>
    </row>
    <row r="28" spans="2:26" ht="62.25" customHeight="1">
      <c r="B28" s="42"/>
      <c r="C28" s="20" t="s">
        <v>70</v>
      </c>
      <c r="D28" s="15" t="s">
        <v>43</v>
      </c>
      <c r="E28" s="6">
        <v>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2</v>
      </c>
      <c r="R28" s="4">
        <v>2</v>
      </c>
      <c r="S28" s="4">
        <v>2</v>
      </c>
      <c r="T28" s="4"/>
      <c r="U28" s="4"/>
      <c r="V28" s="4"/>
      <c r="W28" s="4"/>
      <c r="X28" s="4"/>
      <c r="Y28" s="4"/>
    </row>
    <row r="29" spans="2:26" ht="61.5" customHeight="1">
      <c r="B29" s="42"/>
      <c r="C29" s="20" t="s">
        <v>71</v>
      </c>
      <c r="D29" s="15" t="s">
        <v>43</v>
      </c>
      <c r="E29" s="6">
        <v>7</v>
      </c>
      <c r="F29" s="4"/>
      <c r="G29" s="4"/>
      <c r="H29" s="4"/>
      <c r="I29" s="4"/>
      <c r="J29" s="4"/>
      <c r="K29" s="4"/>
      <c r="L29" s="4"/>
      <c r="M29" s="4"/>
      <c r="N29" s="4">
        <v>4</v>
      </c>
      <c r="O29" s="4">
        <v>2</v>
      </c>
      <c r="P29" s="4">
        <v>1</v>
      </c>
      <c r="Q29" s="4"/>
      <c r="R29" s="4"/>
      <c r="S29" s="4"/>
      <c r="T29" s="4"/>
      <c r="U29" s="4"/>
      <c r="V29" s="4"/>
      <c r="W29" s="4"/>
      <c r="X29" s="4"/>
      <c r="Y29" s="4"/>
    </row>
    <row r="30" spans="2:26" ht="50.25" customHeight="1">
      <c r="B30" s="36"/>
      <c r="C30" s="20" t="s">
        <v>72</v>
      </c>
      <c r="D30" s="15" t="s">
        <v>43</v>
      </c>
      <c r="E30" s="6">
        <v>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3</v>
      </c>
      <c r="R30" s="4">
        <v>1</v>
      </c>
      <c r="S30" s="4"/>
      <c r="T30" s="4"/>
      <c r="U30" s="4"/>
      <c r="V30" s="4"/>
      <c r="W30" s="4"/>
      <c r="X30" s="4"/>
      <c r="Y30" s="4"/>
    </row>
    <row r="31" spans="2:26" ht="72" customHeight="1">
      <c r="B31" s="41" t="s">
        <v>73</v>
      </c>
      <c r="C31" s="20" t="s">
        <v>74</v>
      </c>
      <c r="D31" s="15" t="s">
        <v>43</v>
      </c>
      <c r="E31" s="6">
        <v>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>
        <v>3</v>
      </c>
      <c r="U31" s="4">
        <v>2</v>
      </c>
      <c r="V31" s="4"/>
      <c r="W31" s="4"/>
      <c r="X31" s="4"/>
      <c r="Y31" s="4"/>
    </row>
    <row r="32" spans="2:26" ht="64.5" customHeight="1">
      <c r="B32" s="42"/>
      <c r="C32" s="20" t="s">
        <v>75</v>
      </c>
      <c r="D32" s="15" t="s">
        <v>43</v>
      </c>
      <c r="E32" s="6">
        <v>4</v>
      </c>
      <c r="F32" s="4"/>
      <c r="G32" s="4"/>
      <c r="H32" s="4"/>
      <c r="I32" s="4"/>
      <c r="J32" s="4"/>
      <c r="K32" s="4"/>
      <c r="L32" s="4"/>
      <c r="M32" s="4"/>
      <c r="N32" s="4">
        <v>2</v>
      </c>
      <c r="O32" s="4">
        <v>1</v>
      </c>
      <c r="P32" s="4">
        <v>1</v>
      </c>
      <c r="Q32" s="4"/>
      <c r="R32" s="4"/>
      <c r="S32" s="4"/>
      <c r="T32" s="4"/>
      <c r="U32" s="4"/>
      <c r="V32" s="4"/>
      <c r="W32" s="4"/>
      <c r="X32" s="4"/>
      <c r="Y32" s="4"/>
    </row>
    <row r="33" spans="2:25" ht="63" customHeight="1">
      <c r="B33" s="42"/>
      <c r="C33" s="20" t="s">
        <v>76</v>
      </c>
      <c r="D33" s="15" t="s">
        <v>43</v>
      </c>
      <c r="E33" s="6">
        <v>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2</v>
      </c>
      <c r="V33" s="4">
        <v>2</v>
      </c>
      <c r="W33" s="4">
        <v>1</v>
      </c>
      <c r="X33" s="4"/>
      <c r="Y33" s="4"/>
    </row>
    <row r="34" spans="2:25" ht="51" customHeight="1">
      <c r="B34" s="36"/>
      <c r="C34" s="20" t="s">
        <v>77</v>
      </c>
      <c r="D34" s="15" t="s">
        <v>43</v>
      </c>
      <c r="E34" s="6">
        <v>5</v>
      </c>
      <c r="F34" s="4"/>
      <c r="G34" s="4"/>
      <c r="H34" s="4"/>
      <c r="I34" s="4"/>
      <c r="J34" s="4"/>
      <c r="K34" s="4">
        <v>2</v>
      </c>
      <c r="L34" s="4">
        <v>2</v>
      </c>
      <c r="M34" s="4">
        <v>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ht="15.75" customHeight="1">
      <c r="B35" s="38" t="s">
        <v>19</v>
      </c>
      <c r="C35" s="32"/>
      <c r="D35" s="7"/>
      <c r="E35" s="8">
        <f>SUM(E7:E34)</f>
        <v>120</v>
      </c>
      <c r="F35" s="8">
        <f t="shared" ref="F35:Y35" si="0">E35-SUM(F7:F34)</f>
        <v>118</v>
      </c>
      <c r="G35" s="8">
        <f t="shared" si="0"/>
        <v>115</v>
      </c>
      <c r="H35" s="8">
        <f t="shared" si="0"/>
        <v>109</v>
      </c>
      <c r="I35" s="8">
        <f t="shared" si="0"/>
        <v>103</v>
      </c>
      <c r="J35" s="8">
        <f t="shared" si="0"/>
        <v>97</v>
      </c>
      <c r="K35" s="8">
        <f t="shared" si="0"/>
        <v>92</v>
      </c>
      <c r="L35" s="8">
        <f t="shared" si="0"/>
        <v>82</v>
      </c>
      <c r="M35" s="8">
        <f t="shared" si="0"/>
        <v>69</v>
      </c>
      <c r="N35" s="8">
        <f t="shared" si="0"/>
        <v>57</v>
      </c>
      <c r="O35" s="8">
        <f t="shared" si="0"/>
        <v>53</v>
      </c>
      <c r="P35" s="8">
        <f t="shared" si="0"/>
        <v>48</v>
      </c>
      <c r="Q35" s="8">
        <f t="shared" si="0"/>
        <v>36</v>
      </c>
      <c r="R35" s="8">
        <f t="shared" si="0"/>
        <v>31</v>
      </c>
      <c r="S35" s="8">
        <f t="shared" si="0"/>
        <v>25</v>
      </c>
      <c r="T35" s="8">
        <f t="shared" si="0"/>
        <v>20</v>
      </c>
      <c r="U35" s="8">
        <f t="shared" si="0"/>
        <v>14</v>
      </c>
      <c r="V35" s="8">
        <f t="shared" si="0"/>
        <v>7</v>
      </c>
      <c r="W35" s="8">
        <f t="shared" si="0"/>
        <v>3</v>
      </c>
      <c r="X35" s="8">
        <f t="shared" si="0"/>
        <v>1</v>
      </c>
      <c r="Y35" s="8">
        <f t="shared" si="0"/>
        <v>-1</v>
      </c>
    </row>
    <row r="36" spans="2:25" ht="15.75" customHeight="1">
      <c r="B36" s="39" t="s">
        <v>20</v>
      </c>
      <c r="C36" s="32"/>
      <c r="D36" s="9"/>
      <c r="E36" s="10">
        <f>SUM(E7:E34)</f>
        <v>120</v>
      </c>
      <c r="F36" s="10">
        <f>$E$36-($E$36/20*1)</f>
        <v>114</v>
      </c>
      <c r="G36" s="10">
        <f>$E$36-($E$36/20*2)</f>
        <v>108</v>
      </c>
      <c r="H36" s="10">
        <f>$E$36-($E$36/20*3)</f>
        <v>102</v>
      </c>
      <c r="I36" s="10">
        <f>$E$36-($E$36/20*4)</f>
        <v>96</v>
      </c>
      <c r="J36" s="10">
        <f>$E$36-($E$36/20*5)</f>
        <v>90</v>
      </c>
      <c r="K36" s="10">
        <f>$E$36-($E$36/20*6)</f>
        <v>84</v>
      </c>
      <c r="L36" s="10">
        <f>$E$36-($E$36/20*7)</f>
        <v>78</v>
      </c>
      <c r="M36" s="10">
        <f>$E$36-($E$36/20*8)</f>
        <v>72</v>
      </c>
      <c r="N36" s="10">
        <f>$E$36-($E$36/20*9)</f>
        <v>66</v>
      </c>
      <c r="O36" s="10">
        <f>$E$36-($E$36/20*10)</f>
        <v>60</v>
      </c>
      <c r="P36" s="10">
        <f>$E$36-($E$36/20*11)</f>
        <v>54</v>
      </c>
      <c r="Q36" s="10">
        <f>$E$36-($E$36/20*12)</f>
        <v>48</v>
      </c>
      <c r="R36" s="10">
        <f>$E$36-($E$36/20*13)</f>
        <v>42</v>
      </c>
      <c r="S36" s="10">
        <f>$E$36-($E$36/20*14)</f>
        <v>36</v>
      </c>
      <c r="T36" s="10">
        <f>$E$36-($E$36/20*15)</f>
        <v>30</v>
      </c>
      <c r="U36" s="10">
        <f>$E$36-($E$36/20*16)</f>
        <v>24</v>
      </c>
      <c r="V36" s="10">
        <f>$E$36-($E$36/20*17)</f>
        <v>18</v>
      </c>
      <c r="W36" s="10">
        <f>$E$36-($E$36/20*18)</f>
        <v>12</v>
      </c>
      <c r="X36" s="10">
        <f>$E$36-($E$36/20*19)</f>
        <v>6</v>
      </c>
      <c r="Y36" s="10">
        <f>$E$36-($E$36/20*20)</f>
        <v>0</v>
      </c>
    </row>
    <row r="37" spans="2:25" ht="15.75" customHeight="1">
      <c r="C37" s="11"/>
    </row>
    <row r="38" spans="2:25" ht="15.75" customHeight="1">
      <c r="C38" s="11"/>
    </row>
    <row r="39" spans="2:25" ht="15.75" customHeight="1">
      <c r="C39" s="11"/>
    </row>
    <row r="40" spans="2:25" ht="15.75" customHeight="1">
      <c r="C40" s="11"/>
    </row>
    <row r="41" spans="2:25" ht="15.75" customHeight="1">
      <c r="C41" s="11"/>
    </row>
    <row r="42" spans="2:25" ht="15.75" customHeight="1">
      <c r="C42" s="11"/>
    </row>
    <row r="43" spans="2:25" ht="15.75" customHeight="1">
      <c r="C43" s="11"/>
    </row>
    <row r="44" spans="2:25" ht="15.75" customHeight="1">
      <c r="C44" s="11"/>
    </row>
    <row r="45" spans="2:25" ht="15.75" customHeight="1">
      <c r="C45" s="11"/>
    </row>
    <row r="46" spans="2:25" ht="15.75" customHeight="1">
      <c r="C46" s="11"/>
    </row>
    <row r="47" spans="2:25" ht="15.75" customHeight="1">
      <c r="C47" s="11"/>
    </row>
    <row r="48" spans="2:25" ht="15.75" customHeight="1">
      <c r="C48" s="11"/>
    </row>
    <row r="49" spans="3:3" ht="15.75" customHeight="1">
      <c r="C49" s="11"/>
    </row>
    <row r="50" spans="3:3" ht="15.75" customHeight="1">
      <c r="C50" s="11"/>
    </row>
    <row r="51" spans="3:3" ht="15.75" customHeight="1">
      <c r="C51" s="11"/>
    </row>
    <row r="52" spans="3:3" ht="15.75" customHeight="1">
      <c r="C52" s="11"/>
    </row>
    <row r="53" spans="3:3" ht="15.75" customHeight="1">
      <c r="C53" s="11"/>
    </row>
    <row r="54" spans="3:3" ht="15.75" customHeight="1">
      <c r="C54" s="11"/>
    </row>
    <row r="55" spans="3:3" ht="15.75" customHeight="1">
      <c r="C55" s="11"/>
    </row>
    <row r="56" spans="3:3" ht="15.75" customHeight="1">
      <c r="C56" s="11"/>
    </row>
    <row r="57" spans="3:3" ht="15.75" customHeight="1">
      <c r="C57" s="11"/>
    </row>
    <row r="58" spans="3:3" ht="15.75" customHeight="1">
      <c r="C58" s="11"/>
    </row>
    <row r="59" spans="3:3" ht="15.75" customHeight="1">
      <c r="C59" s="11"/>
    </row>
    <row r="60" spans="3:3" ht="15.75" customHeight="1">
      <c r="C60" s="11"/>
    </row>
    <row r="61" spans="3:3" ht="15.75" customHeight="1">
      <c r="C61" s="11"/>
    </row>
    <row r="62" spans="3:3" ht="15.75" customHeight="1">
      <c r="C62" s="11"/>
    </row>
    <row r="63" spans="3:3" ht="15.75" customHeight="1">
      <c r="C63" s="11"/>
    </row>
    <row r="64" spans="3:3" ht="15.75" customHeight="1">
      <c r="C64" s="11"/>
    </row>
    <row r="65" spans="3:3" ht="15.75" customHeight="1">
      <c r="C65" s="11"/>
    </row>
    <row r="66" spans="3:3" ht="15.75" customHeight="1">
      <c r="C66" s="11"/>
    </row>
    <row r="67" spans="3:3" ht="15.75" customHeight="1">
      <c r="C67" s="11"/>
    </row>
    <row r="68" spans="3:3" ht="15.75" customHeight="1">
      <c r="C68" s="11"/>
    </row>
    <row r="69" spans="3:3" ht="15.75" customHeight="1">
      <c r="C69" s="11"/>
    </row>
    <row r="70" spans="3:3" ht="15.75" customHeight="1">
      <c r="C70" s="11"/>
    </row>
    <row r="71" spans="3:3" ht="15.75" customHeight="1">
      <c r="C71" s="11"/>
    </row>
    <row r="72" spans="3:3" ht="15.75" customHeight="1">
      <c r="C72" s="11"/>
    </row>
    <row r="73" spans="3:3" ht="15.75" customHeight="1">
      <c r="C73" s="11"/>
    </row>
    <row r="74" spans="3:3" ht="15.75" customHeight="1">
      <c r="C74" s="11"/>
    </row>
    <row r="75" spans="3:3" ht="15.75" customHeight="1">
      <c r="C75" s="11"/>
    </row>
    <row r="76" spans="3:3" ht="15.75" customHeight="1">
      <c r="C76" s="11"/>
    </row>
    <row r="77" spans="3:3" ht="15.75" customHeight="1">
      <c r="C77" s="11"/>
    </row>
    <row r="78" spans="3:3" ht="15.75" customHeight="1">
      <c r="C78" s="11"/>
    </row>
    <row r="79" spans="3:3" ht="15.75" customHeight="1">
      <c r="C79" s="11"/>
    </row>
    <row r="80" spans="3:3" ht="15.75" customHeight="1">
      <c r="C80" s="11"/>
    </row>
    <row r="81" spans="3:3" ht="15.75" customHeight="1">
      <c r="C81" s="11"/>
    </row>
    <row r="82" spans="3:3" ht="15.75" customHeight="1">
      <c r="C82" s="11"/>
    </row>
    <row r="83" spans="3:3" ht="15.75" customHeight="1">
      <c r="C83" s="11"/>
    </row>
    <row r="84" spans="3:3" ht="15.75" customHeight="1">
      <c r="C84" s="11"/>
    </row>
    <row r="85" spans="3:3" ht="15.75" customHeight="1">
      <c r="C85" s="11"/>
    </row>
    <row r="86" spans="3:3" ht="15.75" customHeight="1">
      <c r="C86" s="11"/>
    </row>
    <row r="87" spans="3:3" ht="15.75" customHeight="1">
      <c r="C87" s="11"/>
    </row>
    <row r="88" spans="3:3" ht="15.75" customHeight="1">
      <c r="C88" s="11"/>
    </row>
    <row r="89" spans="3:3" ht="15.75" customHeight="1">
      <c r="C89" s="11"/>
    </row>
    <row r="90" spans="3:3" ht="15.75" customHeight="1">
      <c r="C90" s="11"/>
    </row>
    <row r="91" spans="3:3" ht="15.75" customHeight="1">
      <c r="C91" s="11"/>
    </row>
    <row r="92" spans="3:3" ht="15.75" customHeight="1">
      <c r="C92" s="11"/>
    </row>
    <row r="93" spans="3:3" ht="15.75" customHeight="1">
      <c r="C93" s="11"/>
    </row>
    <row r="94" spans="3:3" ht="15.75" customHeight="1">
      <c r="C94" s="11"/>
    </row>
    <row r="95" spans="3:3" ht="15.75" customHeight="1">
      <c r="C95" s="11"/>
    </row>
    <row r="96" spans="3:3" ht="15.75" customHeight="1">
      <c r="C96" s="11"/>
    </row>
    <row r="97" spans="3:3" ht="15.75" customHeight="1">
      <c r="C97" s="11"/>
    </row>
    <row r="98" spans="3:3" ht="15.75" customHeight="1">
      <c r="C98" s="11"/>
    </row>
    <row r="99" spans="3:3" ht="15.75" customHeight="1">
      <c r="C99" s="11"/>
    </row>
    <row r="100" spans="3:3" ht="15.75" customHeight="1">
      <c r="C100" s="11"/>
    </row>
    <row r="101" spans="3:3" ht="15.75" customHeight="1">
      <c r="C101" s="11"/>
    </row>
    <row r="102" spans="3:3" ht="15.75" customHeight="1">
      <c r="C102" s="11"/>
    </row>
    <row r="103" spans="3:3" ht="15.75" customHeight="1">
      <c r="C103" s="11"/>
    </row>
    <row r="104" spans="3:3" ht="15.75" customHeight="1">
      <c r="C104" s="11"/>
    </row>
    <row r="105" spans="3:3" ht="15.75" customHeight="1">
      <c r="C105" s="11"/>
    </row>
    <row r="106" spans="3:3" ht="15.75" customHeight="1">
      <c r="C106" s="11"/>
    </row>
    <row r="107" spans="3:3" ht="15.75" customHeight="1">
      <c r="C107" s="11"/>
    </row>
    <row r="108" spans="3:3" ht="15.75" customHeight="1">
      <c r="C108" s="11"/>
    </row>
    <row r="109" spans="3:3" ht="15.75" customHeight="1">
      <c r="C109" s="11"/>
    </row>
    <row r="110" spans="3:3" ht="15.75" customHeight="1">
      <c r="C110" s="11"/>
    </row>
    <row r="111" spans="3:3" ht="15.75" customHeight="1">
      <c r="C111" s="11"/>
    </row>
    <row r="112" spans="3:3" ht="15.75" customHeight="1">
      <c r="C112" s="11"/>
    </row>
    <row r="113" spans="3:3" ht="15.75" customHeight="1">
      <c r="C113" s="11"/>
    </row>
    <row r="114" spans="3:3" ht="15.75" customHeight="1">
      <c r="C114" s="11"/>
    </row>
    <row r="115" spans="3:3" ht="15.75" customHeight="1">
      <c r="C115" s="11"/>
    </row>
    <row r="116" spans="3:3" ht="15.75" customHeight="1">
      <c r="C116" s="11"/>
    </row>
    <row r="117" spans="3:3" ht="15.75" customHeight="1">
      <c r="C117" s="11"/>
    </row>
    <row r="118" spans="3:3" ht="15.75" customHeight="1">
      <c r="C118" s="11"/>
    </row>
    <row r="119" spans="3:3" ht="15.75" customHeight="1">
      <c r="C119" s="11"/>
    </row>
    <row r="120" spans="3:3" ht="15.75" customHeight="1">
      <c r="C120" s="11"/>
    </row>
    <row r="121" spans="3:3" ht="15.75" customHeight="1">
      <c r="C121" s="11"/>
    </row>
    <row r="122" spans="3:3" ht="15.75" customHeight="1">
      <c r="C122" s="11"/>
    </row>
    <row r="123" spans="3:3" ht="15.75" customHeight="1">
      <c r="C123" s="11"/>
    </row>
    <row r="124" spans="3:3" ht="15.75" customHeight="1">
      <c r="C124" s="11"/>
    </row>
    <row r="125" spans="3:3" ht="15.75" customHeight="1">
      <c r="C125" s="11"/>
    </row>
    <row r="126" spans="3:3" ht="15.75" customHeight="1">
      <c r="C126" s="11"/>
    </row>
    <row r="127" spans="3:3" ht="15.75" customHeight="1">
      <c r="C127" s="11"/>
    </row>
    <row r="128" spans="3:3" ht="15.75" customHeight="1">
      <c r="C128" s="11"/>
    </row>
    <row r="129" spans="3:3" ht="15.75" customHeight="1">
      <c r="C129" s="11"/>
    </row>
    <row r="130" spans="3:3" ht="15.75" customHeight="1">
      <c r="C130" s="11"/>
    </row>
    <row r="131" spans="3:3" ht="15.75" customHeight="1">
      <c r="C131" s="11"/>
    </row>
    <row r="132" spans="3:3" ht="15.75" customHeight="1">
      <c r="C132" s="11"/>
    </row>
    <row r="133" spans="3:3" ht="15.75" customHeight="1">
      <c r="C133" s="11"/>
    </row>
    <row r="134" spans="3:3" ht="15.75" customHeight="1">
      <c r="C134" s="11"/>
    </row>
    <row r="135" spans="3:3" ht="15.75" customHeight="1">
      <c r="C135" s="11"/>
    </row>
    <row r="136" spans="3:3" ht="15.75" customHeight="1">
      <c r="C136" s="11"/>
    </row>
    <row r="137" spans="3:3" ht="15.75" customHeight="1">
      <c r="C137" s="11"/>
    </row>
    <row r="138" spans="3:3" ht="15.75" customHeight="1">
      <c r="C138" s="11"/>
    </row>
    <row r="139" spans="3:3" ht="15.75" customHeight="1">
      <c r="C139" s="11"/>
    </row>
    <row r="140" spans="3:3" ht="15.75" customHeight="1">
      <c r="C140" s="11"/>
    </row>
    <row r="141" spans="3:3" ht="15.75" customHeight="1">
      <c r="C141" s="11"/>
    </row>
    <row r="142" spans="3:3" ht="15.75" customHeight="1">
      <c r="C142" s="11"/>
    </row>
    <row r="143" spans="3:3" ht="15.75" customHeight="1">
      <c r="C143" s="11"/>
    </row>
    <row r="144" spans="3:3" ht="15.75" customHeight="1">
      <c r="C144" s="11"/>
    </row>
    <row r="145" spans="3:3" ht="15.75" customHeight="1">
      <c r="C145" s="11"/>
    </row>
    <row r="146" spans="3:3" ht="15.75" customHeight="1">
      <c r="C146" s="11"/>
    </row>
    <row r="147" spans="3:3" ht="15.75" customHeight="1">
      <c r="C147" s="11"/>
    </row>
    <row r="148" spans="3:3" ht="15.75" customHeight="1">
      <c r="C148" s="11"/>
    </row>
    <row r="149" spans="3:3" ht="15.75" customHeight="1">
      <c r="C149" s="11"/>
    </row>
    <row r="150" spans="3:3" ht="15.75" customHeight="1">
      <c r="C150" s="11"/>
    </row>
    <row r="151" spans="3:3" ht="15.75" customHeight="1">
      <c r="C151" s="11"/>
    </row>
    <row r="152" spans="3:3" ht="15.75" customHeight="1">
      <c r="C152" s="11"/>
    </row>
    <row r="153" spans="3:3" ht="15.75" customHeight="1">
      <c r="C153" s="11"/>
    </row>
    <row r="154" spans="3:3" ht="15.75" customHeight="1">
      <c r="C154" s="11"/>
    </row>
    <row r="155" spans="3:3" ht="15.75" customHeight="1">
      <c r="C155" s="11"/>
    </row>
    <row r="156" spans="3:3" ht="15.75" customHeight="1">
      <c r="C156" s="11"/>
    </row>
    <row r="157" spans="3:3" ht="15.75" customHeight="1">
      <c r="C157" s="11"/>
    </row>
    <row r="158" spans="3:3" ht="15.75" customHeight="1">
      <c r="C158" s="11"/>
    </row>
    <row r="159" spans="3:3" ht="15.75" customHeight="1">
      <c r="C159" s="11"/>
    </row>
    <row r="160" spans="3:3" ht="15.75" customHeight="1">
      <c r="C160" s="11"/>
    </row>
    <row r="161" spans="3:3" ht="15.75" customHeight="1">
      <c r="C161" s="11"/>
    </row>
    <row r="162" spans="3:3" ht="15.75" customHeight="1">
      <c r="C162" s="11"/>
    </row>
    <row r="163" spans="3:3" ht="15.75" customHeight="1">
      <c r="C163" s="11"/>
    </row>
    <row r="164" spans="3:3" ht="15.75" customHeight="1">
      <c r="C164" s="11"/>
    </row>
    <row r="165" spans="3:3" ht="15.75" customHeight="1">
      <c r="C165" s="11"/>
    </row>
    <row r="166" spans="3:3" ht="15.75" customHeight="1">
      <c r="C166" s="11"/>
    </row>
    <row r="167" spans="3:3" ht="15.75" customHeight="1">
      <c r="C167" s="11"/>
    </row>
    <row r="168" spans="3:3" ht="15.75" customHeight="1">
      <c r="C168" s="11"/>
    </row>
    <row r="169" spans="3:3" ht="15.75" customHeight="1">
      <c r="C169" s="11"/>
    </row>
    <row r="170" spans="3:3" ht="15.75" customHeight="1">
      <c r="C170" s="11"/>
    </row>
    <row r="171" spans="3:3" ht="15.75" customHeight="1">
      <c r="C171" s="11"/>
    </row>
    <row r="172" spans="3:3" ht="15.75" customHeight="1">
      <c r="C172" s="11"/>
    </row>
    <row r="173" spans="3:3" ht="15.75" customHeight="1">
      <c r="C173" s="11"/>
    </row>
    <row r="174" spans="3:3" ht="15.75" customHeight="1">
      <c r="C174" s="11"/>
    </row>
    <row r="175" spans="3:3" ht="15.75" customHeight="1">
      <c r="C175" s="11"/>
    </row>
    <row r="176" spans="3:3" ht="15.75" customHeight="1">
      <c r="C176" s="11"/>
    </row>
    <row r="177" spans="3:3" ht="15.75" customHeight="1">
      <c r="C177" s="11"/>
    </row>
    <row r="178" spans="3:3" ht="15.75" customHeight="1">
      <c r="C178" s="11"/>
    </row>
    <row r="179" spans="3:3" ht="15.75" customHeight="1">
      <c r="C179" s="11"/>
    </row>
    <row r="180" spans="3:3" ht="15.75" customHeight="1">
      <c r="C180" s="11"/>
    </row>
    <row r="181" spans="3:3" ht="15.75" customHeight="1">
      <c r="C181" s="11"/>
    </row>
    <row r="182" spans="3:3" ht="15.75" customHeight="1">
      <c r="C182" s="11"/>
    </row>
    <row r="183" spans="3:3" ht="15.75" customHeight="1">
      <c r="C183" s="11"/>
    </row>
    <row r="184" spans="3:3" ht="15.75" customHeight="1">
      <c r="C184" s="11"/>
    </row>
    <row r="185" spans="3:3" ht="15.75" customHeight="1">
      <c r="C185" s="11"/>
    </row>
    <row r="186" spans="3:3" ht="15.75" customHeight="1">
      <c r="C186" s="11"/>
    </row>
    <row r="187" spans="3:3" ht="15.75" customHeight="1">
      <c r="C187" s="11"/>
    </row>
    <row r="188" spans="3:3" ht="15.75" customHeight="1">
      <c r="C188" s="11"/>
    </row>
    <row r="189" spans="3:3" ht="15.75" customHeight="1">
      <c r="C189" s="11"/>
    </row>
    <row r="190" spans="3:3" ht="15.75" customHeight="1">
      <c r="C190" s="11"/>
    </row>
    <row r="191" spans="3:3" ht="15.75" customHeight="1">
      <c r="C191" s="11"/>
    </row>
    <row r="192" spans="3:3" ht="15.75" customHeight="1">
      <c r="C192" s="11"/>
    </row>
    <row r="193" spans="3:3" ht="15.75" customHeight="1">
      <c r="C193" s="11"/>
    </row>
    <row r="194" spans="3:3" ht="15.75" customHeight="1">
      <c r="C194" s="11"/>
    </row>
    <row r="195" spans="3:3" ht="15.75" customHeight="1">
      <c r="C195" s="11"/>
    </row>
    <row r="196" spans="3:3" ht="15.75" customHeight="1">
      <c r="C196" s="11"/>
    </row>
    <row r="197" spans="3:3" ht="15.75" customHeight="1">
      <c r="C197" s="11"/>
    </row>
    <row r="198" spans="3:3" ht="15.75" customHeight="1">
      <c r="C198" s="11"/>
    </row>
    <row r="199" spans="3:3" ht="15.75" customHeight="1">
      <c r="C199" s="11"/>
    </row>
    <row r="200" spans="3:3" ht="15.75" customHeight="1">
      <c r="C200" s="11"/>
    </row>
    <row r="201" spans="3:3" ht="15.75" customHeight="1">
      <c r="C201" s="11"/>
    </row>
    <row r="202" spans="3:3" ht="15.75" customHeight="1">
      <c r="C202" s="11"/>
    </row>
    <row r="203" spans="3:3" ht="15.75" customHeight="1">
      <c r="C203" s="11"/>
    </row>
    <row r="204" spans="3:3" ht="15.75" customHeight="1">
      <c r="C204" s="11"/>
    </row>
    <row r="205" spans="3:3" ht="15.75" customHeight="1">
      <c r="C205" s="11"/>
    </row>
    <row r="206" spans="3:3" ht="15.75" customHeight="1">
      <c r="C206" s="11"/>
    </row>
    <row r="207" spans="3:3" ht="15.75" customHeight="1">
      <c r="C207" s="11"/>
    </row>
    <row r="208" spans="3:3" ht="15.75" customHeight="1">
      <c r="C208" s="11"/>
    </row>
    <row r="209" spans="3:3" ht="15.75" customHeight="1">
      <c r="C209" s="11"/>
    </row>
    <row r="210" spans="3:3" ht="15.75" customHeight="1">
      <c r="C210" s="11"/>
    </row>
    <row r="211" spans="3:3" ht="15.75" customHeight="1">
      <c r="C211" s="11"/>
    </row>
    <row r="212" spans="3:3" ht="15.75" customHeight="1">
      <c r="C212" s="11"/>
    </row>
    <row r="213" spans="3:3" ht="15.75" customHeight="1">
      <c r="C213" s="11"/>
    </row>
    <row r="214" spans="3:3" ht="15.75" customHeight="1">
      <c r="C214" s="11"/>
    </row>
    <row r="215" spans="3:3" ht="15.75" customHeight="1">
      <c r="C215" s="11"/>
    </row>
    <row r="216" spans="3:3" ht="15.75" customHeight="1">
      <c r="C216" s="11"/>
    </row>
    <row r="217" spans="3:3" ht="15.75" customHeight="1">
      <c r="C217" s="11"/>
    </row>
    <row r="218" spans="3:3" ht="15.75" customHeight="1">
      <c r="C218" s="11"/>
    </row>
    <row r="219" spans="3:3" ht="15.75" customHeight="1">
      <c r="C219" s="11"/>
    </row>
    <row r="220" spans="3:3" ht="15.75" customHeight="1">
      <c r="C220" s="11"/>
    </row>
    <row r="221" spans="3:3" ht="15.75" customHeight="1">
      <c r="C221" s="11"/>
    </row>
    <row r="222" spans="3:3" ht="15.75" customHeight="1">
      <c r="C222" s="11"/>
    </row>
    <row r="223" spans="3:3" ht="15.75" customHeight="1">
      <c r="C223" s="11"/>
    </row>
    <row r="224" spans="3:3" ht="15.75" customHeight="1">
      <c r="C224" s="11"/>
    </row>
    <row r="225" spans="3:3" ht="15.75" customHeight="1">
      <c r="C225" s="11"/>
    </row>
    <row r="226" spans="3:3" ht="15.75" customHeight="1">
      <c r="C226" s="11"/>
    </row>
    <row r="227" spans="3:3" ht="15.75" customHeight="1">
      <c r="C227" s="11"/>
    </row>
    <row r="228" spans="3:3" ht="15.75" customHeight="1">
      <c r="C228" s="11"/>
    </row>
    <row r="229" spans="3:3" ht="15.75" customHeight="1">
      <c r="C229" s="11"/>
    </row>
    <row r="230" spans="3:3" ht="15.75" customHeight="1">
      <c r="C230" s="11"/>
    </row>
    <row r="231" spans="3:3" ht="15.75" customHeight="1">
      <c r="C231" s="11"/>
    </row>
    <row r="232" spans="3:3" ht="15.75" customHeight="1">
      <c r="C232" s="11"/>
    </row>
    <row r="233" spans="3:3" ht="15.75" customHeight="1">
      <c r="C233" s="11"/>
    </row>
    <row r="234" spans="3:3" ht="15.75" customHeight="1">
      <c r="C234" s="11"/>
    </row>
    <row r="235" spans="3:3" ht="15.75" customHeight="1">
      <c r="C235" s="11"/>
    </row>
    <row r="236" spans="3:3" ht="15.75" customHeight="1">
      <c r="C236" s="11"/>
    </row>
    <row r="237" spans="3:3" ht="15.75" customHeight="1">
      <c r="C237" s="11"/>
    </row>
    <row r="238" spans="3:3" ht="15.75" customHeight="1">
      <c r="C238" s="11"/>
    </row>
    <row r="239" spans="3:3" ht="15.75" customHeight="1">
      <c r="C239" s="11"/>
    </row>
    <row r="240" spans="3:3" ht="15.75" customHeight="1">
      <c r="C240" s="11"/>
    </row>
    <row r="241" spans="3:3" ht="15.75" customHeight="1">
      <c r="C241" s="11"/>
    </row>
    <row r="242" spans="3:3" ht="15.75" customHeight="1">
      <c r="C242" s="11"/>
    </row>
    <row r="243" spans="3:3" ht="15.75" customHeight="1">
      <c r="C243" s="11"/>
    </row>
    <row r="244" spans="3:3" ht="15.75" customHeight="1">
      <c r="C244" s="11"/>
    </row>
    <row r="245" spans="3:3" ht="15.75" customHeight="1">
      <c r="C245" s="11"/>
    </row>
    <row r="246" spans="3:3" ht="15.75" customHeight="1">
      <c r="C246" s="11"/>
    </row>
    <row r="247" spans="3:3" ht="15.75" customHeight="1">
      <c r="C247" s="11"/>
    </row>
    <row r="248" spans="3:3" ht="15.75" customHeight="1">
      <c r="C248" s="11"/>
    </row>
    <row r="249" spans="3:3" ht="15.75" customHeight="1">
      <c r="C249" s="11"/>
    </row>
    <row r="250" spans="3:3" ht="15.75" customHeight="1">
      <c r="C250" s="11"/>
    </row>
    <row r="251" spans="3:3" ht="15.75" customHeight="1">
      <c r="C251" s="11"/>
    </row>
    <row r="252" spans="3:3" ht="15.75" customHeight="1">
      <c r="C252" s="11"/>
    </row>
    <row r="253" spans="3:3" ht="15.75" customHeight="1">
      <c r="C253" s="11"/>
    </row>
    <row r="254" spans="3:3" ht="15.75" customHeight="1">
      <c r="C254" s="11"/>
    </row>
    <row r="255" spans="3:3" ht="15.75" customHeight="1">
      <c r="C255" s="11"/>
    </row>
    <row r="256" spans="3:3" ht="15.75" customHeight="1">
      <c r="C256" s="11"/>
    </row>
    <row r="257" spans="3:3" ht="15.75" customHeight="1">
      <c r="C257" s="11"/>
    </row>
    <row r="258" spans="3:3" ht="15.75" customHeight="1">
      <c r="C258" s="11"/>
    </row>
    <row r="259" spans="3:3" ht="15.75" customHeight="1">
      <c r="C259" s="11"/>
    </row>
    <row r="260" spans="3:3" ht="15.75" customHeight="1">
      <c r="C260" s="11"/>
    </row>
    <row r="261" spans="3:3" ht="15.75" customHeight="1">
      <c r="C261" s="11"/>
    </row>
    <row r="262" spans="3:3" ht="15.75" customHeight="1">
      <c r="C262" s="11"/>
    </row>
    <row r="263" spans="3:3" ht="15.75" customHeight="1">
      <c r="C263" s="11"/>
    </row>
    <row r="264" spans="3:3" ht="15.75" customHeight="1">
      <c r="C264" s="11"/>
    </row>
    <row r="265" spans="3:3" ht="15.75" customHeight="1">
      <c r="C265" s="11"/>
    </row>
    <row r="266" spans="3:3" ht="15.75" customHeight="1">
      <c r="C266" s="11"/>
    </row>
    <row r="267" spans="3:3" ht="15.75" customHeight="1">
      <c r="C267" s="11"/>
    </row>
    <row r="268" spans="3:3" ht="15.75" customHeight="1">
      <c r="C268" s="11"/>
    </row>
    <row r="269" spans="3:3" ht="15.75" customHeight="1">
      <c r="C269" s="11"/>
    </row>
    <row r="270" spans="3:3" ht="15.75" customHeight="1">
      <c r="C270" s="11"/>
    </row>
    <row r="271" spans="3:3" ht="15.75" customHeight="1">
      <c r="C271" s="11"/>
    </row>
    <row r="272" spans="3:3" ht="15.75" customHeight="1">
      <c r="C272" s="11"/>
    </row>
    <row r="273" spans="3:3" ht="15.75" customHeight="1">
      <c r="C273" s="11"/>
    </row>
    <row r="274" spans="3:3" ht="15.75" customHeight="1">
      <c r="C274" s="11"/>
    </row>
    <row r="275" spans="3:3" ht="15.75" customHeight="1">
      <c r="C275" s="11"/>
    </row>
    <row r="276" spans="3:3" ht="15.75" customHeight="1">
      <c r="C276" s="11"/>
    </row>
    <row r="277" spans="3:3" ht="15.75" customHeight="1">
      <c r="C277" s="11"/>
    </row>
    <row r="278" spans="3:3" ht="15.75" customHeight="1">
      <c r="C278" s="11"/>
    </row>
    <row r="279" spans="3:3" ht="15.75" customHeight="1">
      <c r="C279" s="11"/>
    </row>
    <row r="280" spans="3:3" ht="15.75" customHeight="1">
      <c r="C280" s="11"/>
    </row>
    <row r="281" spans="3:3" ht="15.75" customHeight="1">
      <c r="C281" s="11"/>
    </row>
    <row r="282" spans="3:3" ht="15.75" customHeight="1">
      <c r="C282" s="11"/>
    </row>
    <row r="283" spans="3:3" ht="15.75" customHeight="1">
      <c r="C283" s="11"/>
    </row>
    <row r="284" spans="3:3" ht="15.75" customHeight="1">
      <c r="C284" s="11"/>
    </row>
    <row r="285" spans="3:3" ht="15.75" customHeight="1">
      <c r="C285" s="11"/>
    </row>
    <row r="286" spans="3:3" ht="15.75" customHeight="1">
      <c r="C286" s="11"/>
    </row>
    <row r="287" spans="3:3" ht="15.75" customHeight="1">
      <c r="C287" s="11"/>
    </row>
    <row r="288" spans="3:3" ht="15.75" customHeight="1">
      <c r="C288" s="11"/>
    </row>
    <row r="289" spans="3:3" ht="15.75" customHeight="1">
      <c r="C289" s="11"/>
    </row>
    <row r="290" spans="3:3" ht="15.75" customHeight="1">
      <c r="C290" s="11"/>
    </row>
    <row r="291" spans="3:3" ht="15.75" customHeight="1">
      <c r="C291" s="11"/>
    </row>
    <row r="292" spans="3:3" ht="15.75" customHeight="1">
      <c r="C292" s="11"/>
    </row>
    <row r="293" spans="3:3" ht="15.75" customHeight="1">
      <c r="C293" s="11"/>
    </row>
    <row r="294" spans="3:3" ht="15.75" customHeight="1">
      <c r="C294" s="11"/>
    </row>
    <row r="295" spans="3:3" ht="15.75" customHeight="1">
      <c r="C295" s="11"/>
    </row>
    <row r="296" spans="3:3" ht="15.75" customHeight="1">
      <c r="C296" s="11"/>
    </row>
    <row r="297" spans="3:3" ht="15.75" customHeight="1">
      <c r="C297" s="11"/>
    </row>
    <row r="298" spans="3:3" ht="15.75" customHeight="1">
      <c r="C298" s="11"/>
    </row>
    <row r="299" spans="3:3" ht="15.75" customHeight="1">
      <c r="C299" s="11"/>
    </row>
    <row r="300" spans="3:3" ht="15.75" customHeight="1">
      <c r="C300" s="11"/>
    </row>
    <row r="301" spans="3:3" ht="15.75" customHeight="1">
      <c r="C301" s="11"/>
    </row>
    <row r="302" spans="3:3" ht="15.75" customHeight="1">
      <c r="C302" s="11"/>
    </row>
    <row r="303" spans="3:3" ht="15.75" customHeight="1">
      <c r="C303" s="11"/>
    </row>
    <row r="304" spans="3:3" ht="15.75" customHeight="1">
      <c r="C304" s="11"/>
    </row>
    <row r="305" spans="3:3" ht="15.75" customHeight="1">
      <c r="C305" s="11"/>
    </row>
    <row r="306" spans="3:3" ht="15.75" customHeight="1">
      <c r="C306" s="11"/>
    </row>
    <row r="307" spans="3:3" ht="15.75" customHeight="1">
      <c r="C307" s="11"/>
    </row>
    <row r="308" spans="3:3" ht="15.75" customHeight="1">
      <c r="C308" s="11"/>
    </row>
    <row r="309" spans="3:3" ht="15.75" customHeight="1">
      <c r="C309" s="11"/>
    </row>
    <row r="310" spans="3:3" ht="15.75" customHeight="1">
      <c r="C310" s="11"/>
    </row>
    <row r="311" spans="3:3" ht="15.75" customHeight="1">
      <c r="C311" s="11"/>
    </row>
    <row r="312" spans="3:3" ht="15.75" customHeight="1">
      <c r="C312" s="11"/>
    </row>
    <row r="313" spans="3:3" ht="15.75" customHeight="1">
      <c r="C313" s="11"/>
    </row>
    <row r="314" spans="3:3" ht="15.75" customHeight="1">
      <c r="C314" s="11"/>
    </row>
    <row r="315" spans="3:3" ht="15.75" customHeight="1">
      <c r="C315" s="11"/>
    </row>
    <row r="316" spans="3:3" ht="15.75" customHeight="1">
      <c r="C316" s="11"/>
    </row>
    <row r="317" spans="3:3" ht="15.75" customHeight="1">
      <c r="C317" s="11"/>
    </row>
    <row r="318" spans="3:3" ht="15.75" customHeight="1">
      <c r="C318" s="11"/>
    </row>
    <row r="319" spans="3:3" ht="15.75" customHeight="1">
      <c r="C319" s="11"/>
    </row>
    <row r="320" spans="3:3" ht="15.75" customHeight="1">
      <c r="C320" s="11"/>
    </row>
    <row r="321" spans="3:3" ht="15.75" customHeight="1">
      <c r="C321" s="11"/>
    </row>
    <row r="322" spans="3:3" ht="15.75" customHeight="1">
      <c r="C322" s="11"/>
    </row>
    <row r="323" spans="3:3" ht="15.75" customHeight="1">
      <c r="C323" s="11"/>
    </row>
    <row r="324" spans="3:3" ht="15.75" customHeight="1">
      <c r="C324" s="11"/>
    </row>
    <row r="325" spans="3:3" ht="15.75" customHeight="1">
      <c r="C325" s="11"/>
    </row>
    <row r="326" spans="3:3" ht="15.75" customHeight="1">
      <c r="C326" s="11"/>
    </row>
    <row r="327" spans="3:3" ht="15.75" customHeight="1">
      <c r="C327" s="11"/>
    </row>
    <row r="328" spans="3:3" ht="15.75" customHeight="1">
      <c r="C328" s="11"/>
    </row>
    <row r="329" spans="3:3" ht="15.75" customHeight="1">
      <c r="C329" s="11"/>
    </row>
    <row r="330" spans="3:3" ht="15.75" customHeight="1">
      <c r="C330" s="11"/>
    </row>
    <row r="331" spans="3:3" ht="15.75" customHeight="1">
      <c r="C331" s="11"/>
    </row>
    <row r="332" spans="3:3" ht="15.75" customHeight="1">
      <c r="C332" s="11"/>
    </row>
    <row r="333" spans="3:3" ht="15.75" customHeight="1">
      <c r="C333" s="11"/>
    </row>
    <row r="334" spans="3:3" ht="15.75" customHeight="1">
      <c r="C334" s="11"/>
    </row>
    <row r="335" spans="3:3" ht="15.75" customHeight="1">
      <c r="C335" s="11"/>
    </row>
    <row r="336" spans="3:3" ht="15.75" customHeight="1">
      <c r="C336" s="11"/>
    </row>
    <row r="337" spans="3:3" ht="15.75" customHeight="1">
      <c r="C337" s="11"/>
    </row>
    <row r="338" spans="3:3" ht="15.75" customHeight="1">
      <c r="C338" s="11"/>
    </row>
    <row r="339" spans="3:3" ht="15.75" customHeight="1">
      <c r="C339" s="11"/>
    </row>
    <row r="340" spans="3:3" ht="15.75" customHeight="1">
      <c r="C340" s="11"/>
    </row>
    <row r="341" spans="3:3" ht="15.75" customHeight="1">
      <c r="C341" s="11"/>
    </row>
    <row r="342" spans="3:3" ht="15.75" customHeight="1">
      <c r="C342" s="11"/>
    </row>
    <row r="343" spans="3:3" ht="15.75" customHeight="1">
      <c r="C343" s="11"/>
    </row>
    <row r="344" spans="3:3" ht="15.75" customHeight="1">
      <c r="C344" s="11"/>
    </row>
    <row r="345" spans="3:3" ht="15.75" customHeight="1">
      <c r="C345" s="11"/>
    </row>
    <row r="346" spans="3:3" ht="15.75" customHeight="1">
      <c r="C346" s="11"/>
    </row>
    <row r="347" spans="3:3" ht="15.75" customHeight="1">
      <c r="C347" s="11"/>
    </row>
    <row r="348" spans="3:3" ht="15.75" customHeight="1">
      <c r="C348" s="11"/>
    </row>
    <row r="349" spans="3:3" ht="15.75" customHeight="1">
      <c r="C349" s="11"/>
    </row>
    <row r="350" spans="3:3" ht="15.75" customHeight="1">
      <c r="C350" s="11"/>
    </row>
    <row r="351" spans="3:3" ht="15.75" customHeight="1">
      <c r="C351" s="11"/>
    </row>
    <row r="352" spans="3:3" ht="15.75" customHeight="1">
      <c r="C352" s="11"/>
    </row>
    <row r="353" spans="3:3" ht="15.75" customHeight="1">
      <c r="C353" s="11"/>
    </row>
    <row r="354" spans="3:3" ht="15.75" customHeight="1">
      <c r="C354" s="11"/>
    </row>
    <row r="355" spans="3:3" ht="15.75" customHeight="1">
      <c r="C355" s="11"/>
    </row>
    <row r="356" spans="3:3" ht="15.75" customHeight="1">
      <c r="C356" s="11"/>
    </row>
    <row r="357" spans="3:3" ht="15.75" customHeight="1">
      <c r="C357" s="11"/>
    </row>
    <row r="358" spans="3:3" ht="15.75" customHeight="1">
      <c r="C358" s="11"/>
    </row>
    <row r="359" spans="3:3" ht="15.75" customHeight="1">
      <c r="C359" s="11"/>
    </row>
    <row r="360" spans="3:3" ht="15.75" customHeight="1">
      <c r="C360" s="11"/>
    </row>
    <row r="361" spans="3:3" ht="15.75" customHeight="1">
      <c r="C361" s="11"/>
    </row>
    <row r="362" spans="3:3" ht="15.75" customHeight="1">
      <c r="C362" s="11"/>
    </row>
    <row r="363" spans="3:3" ht="15.75" customHeight="1">
      <c r="C363" s="11"/>
    </row>
    <row r="364" spans="3:3" ht="15.75" customHeight="1">
      <c r="C364" s="11"/>
    </row>
    <row r="365" spans="3:3" ht="15.75" customHeight="1">
      <c r="C365" s="11"/>
    </row>
    <row r="366" spans="3:3" ht="15.75" customHeight="1">
      <c r="C366" s="11"/>
    </row>
    <row r="367" spans="3:3" ht="15.75" customHeight="1">
      <c r="C367" s="11"/>
    </row>
    <row r="368" spans="3:3" ht="15.75" customHeight="1">
      <c r="C368" s="11"/>
    </row>
    <row r="369" spans="3:3" ht="15.75" customHeight="1">
      <c r="C369" s="11"/>
    </row>
    <row r="370" spans="3:3" ht="15.75" customHeight="1">
      <c r="C370" s="11"/>
    </row>
    <row r="371" spans="3:3" ht="15.75" customHeight="1">
      <c r="C371" s="11"/>
    </row>
    <row r="372" spans="3:3" ht="15.75" customHeight="1">
      <c r="C372" s="11"/>
    </row>
    <row r="373" spans="3:3" ht="15.75" customHeight="1">
      <c r="C373" s="11"/>
    </row>
    <row r="374" spans="3:3" ht="15.75" customHeight="1">
      <c r="C374" s="11"/>
    </row>
    <row r="375" spans="3:3" ht="15.75" customHeight="1">
      <c r="C375" s="11"/>
    </row>
    <row r="376" spans="3:3" ht="15.75" customHeight="1">
      <c r="C376" s="11"/>
    </row>
    <row r="377" spans="3:3" ht="15.75" customHeight="1">
      <c r="C377" s="11"/>
    </row>
    <row r="378" spans="3:3" ht="15.75" customHeight="1">
      <c r="C378" s="11"/>
    </row>
    <row r="379" spans="3:3" ht="15.75" customHeight="1">
      <c r="C379" s="11"/>
    </row>
    <row r="380" spans="3:3" ht="15.75" customHeight="1">
      <c r="C380" s="11"/>
    </row>
    <row r="381" spans="3:3" ht="15.75" customHeight="1">
      <c r="C381" s="11"/>
    </row>
    <row r="382" spans="3:3" ht="15.75" customHeight="1">
      <c r="C382" s="11"/>
    </row>
    <row r="383" spans="3:3" ht="15.75" customHeight="1">
      <c r="C383" s="11"/>
    </row>
    <row r="384" spans="3:3" ht="15.75" customHeight="1">
      <c r="C384" s="11"/>
    </row>
    <row r="385" spans="3:3" ht="15.75" customHeight="1">
      <c r="C385" s="11"/>
    </row>
    <row r="386" spans="3:3" ht="15.75" customHeight="1">
      <c r="C386" s="11"/>
    </row>
    <row r="387" spans="3:3" ht="15.75" customHeight="1">
      <c r="C387" s="11"/>
    </row>
    <row r="388" spans="3:3" ht="15.75" customHeight="1">
      <c r="C388" s="11"/>
    </row>
    <row r="389" spans="3:3" ht="15.75" customHeight="1">
      <c r="C389" s="11"/>
    </row>
    <row r="390" spans="3:3" ht="15.75" customHeight="1">
      <c r="C390" s="11"/>
    </row>
    <row r="391" spans="3:3" ht="15.75" customHeight="1">
      <c r="C391" s="11"/>
    </row>
    <row r="392" spans="3:3" ht="15.75" customHeight="1">
      <c r="C392" s="11"/>
    </row>
    <row r="393" spans="3:3" ht="15.75" customHeight="1">
      <c r="C393" s="11"/>
    </row>
    <row r="394" spans="3:3" ht="15.75" customHeight="1">
      <c r="C394" s="11"/>
    </row>
    <row r="395" spans="3:3" ht="15.75" customHeight="1">
      <c r="C395" s="11"/>
    </row>
    <row r="396" spans="3:3" ht="15.75" customHeight="1">
      <c r="C396" s="11"/>
    </row>
    <row r="397" spans="3:3" ht="15.75" customHeight="1">
      <c r="C397" s="11"/>
    </row>
    <row r="398" spans="3:3" ht="15.75" customHeight="1">
      <c r="C398" s="11"/>
    </row>
    <row r="399" spans="3:3" ht="15.75" customHeight="1">
      <c r="C399" s="11"/>
    </row>
    <row r="400" spans="3:3" ht="15.75" customHeight="1">
      <c r="C400" s="11"/>
    </row>
    <row r="401" spans="3:3" ht="15.75" customHeight="1">
      <c r="C401" s="11"/>
    </row>
    <row r="402" spans="3:3" ht="15.75" customHeight="1">
      <c r="C402" s="11"/>
    </row>
    <row r="403" spans="3:3" ht="15.75" customHeight="1">
      <c r="C403" s="11"/>
    </row>
    <row r="404" spans="3:3" ht="15.75" customHeight="1">
      <c r="C404" s="11"/>
    </row>
    <row r="405" spans="3:3" ht="15.75" customHeight="1">
      <c r="C405" s="11"/>
    </row>
    <row r="406" spans="3:3" ht="15.75" customHeight="1">
      <c r="C406" s="11"/>
    </row>
    <row r="407" spans="3:3" ht="15.75" customHeight="1">
      <c r="C407" s="11"/>
    </row>
    <row r="408" spans="3:3" ht="15.75" customHeight="1">
      <c r="C408" s="11"/>
    </row>
    <row r="409" spans="3:3" ht="15.75" customHeight="1">
      <c r="C409" s="11"/>
    </row>
    <row r="410" spans="3:3" ht="15.75" customHeight="1">
      <c r="C410" s="11"/>
    </row>
    <row r="411" spans="3:3" ht="15.75" customHeight="1">
      <c r="C411" s="11"/>
    </row>
    <row r="412" spans="3:3" ht="15.75" customHeight="1">
      <c r="C412" s="11"/>
    </row>
    <row r="413" spans="3:3" ht="15.75" customHeight="1">
      <c r="C413" s="11"/>
    </row>
    <row r="414" spans="3:3" ht="15.75" customHeight="1">
      <c r="C414" s="11"/>
    </row>
    <row r="415" spans="3:3" ht="15.75" customHeight="1">
      <c r="C415" s="11"/>
    </row>
    <row r="416" spans="3:3" ht="15.75" customHeight="1">
      <c r="C416" s="11"/>
    </row>
    <row r="417" spans="3:3" ht="15.75" customHeight="1">
      <c r="C417" s="11"/>
    </row>
    <row r="418" spans="3:3" ht="15.75" customHeight="1">
      <c r="C418" s="11"/>
    </row>
    <row r="419" spans="3:3" ht="15.75" customHeight="1">
      <c r="C419" s="11"/>
    </row>
    <row r="420" spans="3:3" ht="15.75" customHeight="1">
      <c r="C420" s="11"/>
    </row>
    <row r="421" spans="3:3" ht="15.75" customHeight="1">
      <c r="C421" s="11"/>
    </row>
    <row r="422" spans="3:3" ht="15.75" customHeight="1">
      <c r="C422" s="11"/>
    </row>
    <row r="423" spans="3:3" ht="15.75" customHeight="1">
      <c r="C423" s="11"/>
    </row>
    <row r="424" spans="3:3" ht="15.75" customHeight="1">
      <c r="C424" s="11"/>
    </row>
    <row r="425" spans="3:3" ht="15.75" customHeight="1">
      <c r="C425" s="11"/>
    </row>
    <row r="426" spans="3:3" ht="15.75" customHeight="1">
      <c r="C426" s="11"/>
    </row>
    <row r="427" spans="3:3" ht="15.75" customHeight="1">
      <c r="C427" s="11"/>
    </row>
    <row r="428" spans="3:3" ht="15.75" customHeight="1">
      <c r="C428" s="11"/>
    </row>
    <row r="429" spans="3:3" ht="15.75" customHeight="1">
      <c r="C429" s="11"/>
    </row>
    <row r="430" spans="3:3" ht="15.75" customHeight="1">
      <c r="C430" s="11"/>
    </row>
    <row r="431" spans="3:3" ht="15.75" customHeight="1">
      <c r="C431" s="11"/>
    </row>
    <row r="432" spans="3:3" ht="15.75" customHeight="1">
      <c r="C432" s="11"/>
    </row>
    <row r="433" spans="3:3" ht="15.75" customHeight="1">
      <c r="C433" s="11"/>
    </row>
    <row r="434" spans="3:3" ht="15.75" customHeight="1">
      <c r="C434" s="11"/>
    </row>
    <row r="435" spans="3:3" ht="15.75" customHeight="1">
      <c r="C435" s="11"/>
    </row>
    <row r="436" spans="3:3" ht="15.75" customHeight="1">
      <c r="C436" s="11"/>
    </row>
    <row r="437" spans="3:3" ht="15.75" customHeight="1">
      <c r="C437" s="11"/>
    </row>
    <row r="438" spans="3:3" ht="15.75" customHeight="1">
      <c r="C438" s="11"/>
    </row>
    <row r="439" spans="3:3" ht="15.75" customHeight="1">
      <c r="C439" s="11"/>
    </row>
    <row r="440" spans="3:3" ht="15.75" customHeight="1">
      <c r="C440" s="11"/>
    </row>
    <row r="441" spans="3:3" ht="15.75" customHeight="1">
      <c r="C441" s="11"/>
    </row>
    <row r="442" spans="3:3" ht="15.75" customHeight="1">
      <c r="C442" s="11"/>
    </row>
    <row r="443" spans="3:3" ht="15.75" customHeight="1">
      <c r="C443" s="11"/>
    </row>
    <row r="444" spans="3:3" ht="15.75" customHeight="1">
      <c r="C444" s="11"/>
    </row>
    <row r="445" spans="3:3" ht="15.75" customHeight="1">
      <c r="C445" s="11"/>
    </row>
    <row r="446" spans="3:3" ht="15.75" customHeight="1">
      <c r="C446" s="11"/>
    </row>
    <row r="447" spans="3:3" ht="15.75" customHeight="1">
      <c r="C447" s="11"/>
    </row>
    <row r="448" spans="3:3" ht="15.75" customHeight="1">
      <c r="C448" s="11"/>
    </row>
    <row r="449" spans="3:3" ht="15.75" customHeight="1">
      <c r="C449" s="11"/>
    </row>
    <row r="450" spans="3:3" ht="15.75" customHeight="1">
      <c r="C450" s="11"/>
    </row>
    <row r="451" spans="3:3" ht="15.75" customHeight="1">
      <c r="C451" s="11"/>
    </row>
    <row r="452" spans="3:3" ht="15.75" customHeight="1">
      <c r="C452" s="11"/>
    </row>
    <row r="453" spans="3:3" ht="15.75" customHeight="1">
      <c r="C453" s="11"/>
    </row>
    <row r="454" spans="3:3" ht="15.75" customHeight="1">
      <c r="C454" s="11"/>
    </row>
    <row r="455" spans="3:3" ht="15.75" customHeight="1">
      <c r="C455" s="11"/>
    </row>
    <row r="456" spans="3:3" ht="15.75" customHeight="1">
      <c r="C456" s="11"/>
    </row>
    <row r="457" spans="3:3" ht="15.75" customHeight="1">
      <c r="C457" s="11"/>
    </row>
    <row r="458" spans="3:3" ht="15.75" customHeight="1">
      <c r="C458" s="11"/>
    </row>
    <row r="459" spans="3:3" ht="15.75" customHeight="1">
      <c r="C459" s="11"/>
    </row>
    <row r="460" spans="3:3" ht="15.75" customHeight="1">
      <c r="C460" s="11"/>
    </row>
    <row r="461" spans="3:3" ht="15.75" customHeight="1">
      <c r="C461" s="11"/>
    </row>
    <row r="462" spans="3:3" ht="15.75" customHeight="1">
      <c r="C462" s="11"/>
    </row>
    <row r="463" spans="3:3" ht="15.75" customHeight="1">
      <c r="C463" s="11"/>
    </row>
    <row r="464" spans="3:3" ht="15.75" customHeight="1">
      <c r="C464" s="11"/>
    </row>
    <row r="465" spans="3:3" ht="15.75" customHeight="1">
      <c r="C465" s="11"/>
    </row>
    <row r="466" spans="3:3" ht="15.75" customHeight="1">
      <c r="C466" s="11"/>
    </row>
    <row r="467" spans="3:3" ht="15.75" customHeight="1">
      <c r="C467" s="11"/>
    </row>
    <row r="468" spans="3:3" ht="15.75" customHeight="1">
      <c r="C468" s="11"/>
    </row>
    <row r="469" spans="3:3" ht="15.75" customHeight="1">
      <c r="C469" s="11"/>
    </row>
    <row r="470" spans="3:3" ht="15.75" customHeight="1">
      <c r="C470" s="11"/>
    </row>
    <row r="471" spans="3:3" ht="15.75" customHeight="1">
      <c r="C471" s="11"/>
    </row>
    <row r="472" spans="3:3" ht="15.75" customHeight="1">
      <c r="C472" s="11"/>
    </row>
    <row r="473" spans="3:3" ht="15.75" customHeight="1">
      <c r="C473" s="11"/>
    </row>
    <row r="474" spans="3:3" ht="15.75" customHeight="1">
      <c r="C474" s="11"/>
    </row>
    <row r="475" spans="3:3" ht="15.75" customHeight="1">
      <c r="C475" s="11"/>
    </row>
    <row r="476" spans="3:3" ht="15.75" customHeight="1">
      <c r="C476" s="11"/>
    </row>
    <row r="477" spans="3:3" ht="15.75" customHeight="1">
      <c r="C477" s="11"/>
    </row>
    <row r="478" spans="3:3" ht="15.75" customHeight="1">
      <c r="C478" s="11"/>
    </row>
    <row r="479" spans="3:3" ht="15.75" customHeight="1">
      <c r="C479" s="11"/>
    </row>
    <row r="480" spans="3:3" ht="15.75" customHeight="1">
      <c r="C480" s="11"/>
    </row>
    <row r="481" spans="3:3" ht="15.75" customHeight="1">
      <c r="C481" s="11"/>
    </row>
    <row r="482" spans="3:3" ht="15.75" customHeight="1">
      <c r="C482" s="11"/>
    </row>
    <row r="483" spans="3:3" ht="15.75" customHeight="1">
      <c r="C483" s="11"/>
    </row>
    <row r="484" spans="3:3" ht="15.75" customHeight="1">
      <c r="C484" s="11"/>
    </row>
    <row r="485" spans="3:3" ht="15.75" customHeight="1">
      <c r="C485" s="11"/>
    </row>
    <row r="486" spans="3:3" ht="15.75" customHeight="1">
      <c r="C486" s="11"/>
    </row>
    <row r="487" spans="3:3" ht="15.75" customHeight="1">
      <c r="C487" s="11"/>
    </row>
    <row r="488" spans="3:3" ht="15.75" customHeight="1">
      <c r="C488" s="11"/>
    </row>
    <row r="489" spans="3:3" ht="15.75" customHeight="1">
      <c r="C489" s="11"/>
    </row>
    <row r="490" spans="3:3" ht="15.75" customHeight="1">
      <c r="C490" s="11"/>
    </row>
    <row r="491" spans="3:3" ht="15.75" customHeight="1">
      <c r="C491" s="11"/>
    </row>
    <row r="492" spans="3:3" ht="15.75" customHeight="1">
      <c r="C492" s="11"/>
    </row>
    <row r="493" spans="3:3" ht="15.75" customHeight="1">
      <c r="C493" s="11"/>
    </row>
    <row r="494" spans="3:3" ht="15.75" customHeight="1">
      <c r="C494" s="11"/>
    </row>
    <row r="495" spans="3:3" ht="15.75" customHeight="1">
      <c r="C495" s="11"/>
    </row>
    <row r="496" spans="3:3" ht="15.75" customHeight="1">
      <c r="C496" s="11"/>
    </row>
    <row r="497" spans="3:3" ht="15.75" customHeight="1">
      <c r="C497" s="11"/>
    </row>
    <row r="498" spans="3:3" ht="15.75" customHeight="1">
      <c r="C498" s="11"/>
    </row>
    <row r="499" spans="3:3" ht="15.75" customHeight="1">
      <c r="C499" s="11"/>
    </row>
    <row r="500" spans="3:3" ht="15.75" customHeight="1">
      <c r="C500" s="11"/>
    </row>
    <row r="501" spans="3:3" ht="15.75" customHeight="1">
      <c r="C501" s="11"/>
    </row>
    <row r="502" spans="3:3" ht="15.75" customHeight="1">
      <c r="C502" s="11"/>
    </row>
    <row r="503" spans="3:3" ht="15.75" customHeight="1">
      <c r="C503" s="11"/>
    </row>
    <row r="504" spans="3:3" ht="15.75" customHeight="1">
      <c r="C504" s="11"/>
    </row>
    <row r="505" spans="3:3" ht="15.75" customHeight="1">
      <c r="C505" s="11"/>
    </row>
    <row r="506" spans="3:3" ht="15.75" customHeight="1">
      <c r="C506" s="11"/>
    </row>
    <row r="507" spans="3:3" ht="15.75" customHeight="1">
      <c r="C507" s="11"/>
    </row>
    <row r="508" spans="3:3" ht="15.75" customHeight="1">
      <c r="C508" s="11"/>
    </row>
    <row r="509" spans="3:3" ht="15.75" customHeight="1">
      <c r="C509" s="11"/>
    </row>
    <row r="510" spans="3:3" ht="15.75" customHeight="1">
      <c r="C510" s="11"/>
    </row>
    <row r="511" spans="3:3" ht="15.75" customHeight="1">
      <c r="C511" s="11"/>
    </row>
    <row r="512" spans="3:3" ht="15.75" customHeight="1">
      <c r="C512" s="11"/>
    </row>
    <row r="513" spans="3:3" ht="15.75" customHeight="1">
      <c r="C513" s="11"/>
    </row>
    <row r="514" spans="3:3" ht="15.75" customHeight="1">
      <c r="C514" s="11"/>
    </row>
    <row r="515" spans="3:3" ht="15.75" customHeight="1">
      <c r="C515" s="11"/>
    </row>
    <row r="516" spans="3:3" ht="15.75" customHeight="1">
      <c r="C516" s="11"/>
    </row>
    <row r="517" spans="3:3" ht="15.75" customHeight="1">
      <c r="C517" s="11"/>
    </row>
    <row r="518" spans="3:3" ht="15.75" customHeight="1">
      <c r="C518" s="11"/>
    </row>
    <row r="519" spans="3:3" ht="15.75" customHeight="1">
      <c r="C519" s="11"/>
    </row>
    <row r="520" spans="3:3" ht="15.75" customHeight="1">
      <c r="C520" s="11"/>
    </row>
    <row r="521" spans="3:3" ht="15.75" customHeight="1">
      <c r="C521" s="11"/>
    </row>
    <row r="522" spans="3:3" ht="15.75" customHeight="1">
      <c r="C522" s="11"/>
    </row>
    <row r="523" spans="3:3" ht="15.75" customHeight="1">
      <c r="C523" s="11"/>
    </row>
    <row r="524" spans="3:3" ht="15.75" customHeight="1">
      <c r="C524" s="11"/>
    </row>
    <row r="525" spans="3:3" ht="15.75" customHeight="1">
      <c r="C525" s="11"/>
    </row>
    <row r="526" spans="3:3" ht="15.75" customHeight="1">
      <c r="C526" s="11"/>
    </row>
    <row r="527" spans="3:3" ht="15.75" customHeight="1">
      <c r="C527" s="11"/>
    </row>
    <row r="528" spans="3:3" ht="15.75" customHeight="1">
      <c r="C528" s="11"/>
    </row>
    <row r="529" spans="3:3" ht="15.75" customHeight="1">
      <c r="C529" s="11"/>
    </row>
    <row r="530" spans="3:3" ht="15.75" customHeight="1">
      <c r="C530" s="11"/>
    </row>
    <row r="531" spans="3:3" ht="15.75" customHeight="1">
      <c r="C531" s="11"/>
    </row>
    <row r="532" spans="3:3" ht="15.75" customHeight="1">
      <c r="C532" s="11"/>
    </row>
    <row r="533" spans="3:3" ht="15.75" customHeight="1">
      <c r="C533" s="11"/>
    </row>
    <row r="534" spans="3:3" ht="15.75" customHeight="1">
      <c r="C534" s="11"/>
    </row>
    <row r="535" spans="3:3" ht="15.75" customHeight="1">
      <c r="C535" s="11"/>
    </row>
    <row r="536" spans="3:3" ht="15.75" customHeight="1">
      <c r="C536" s="11"/>
    </row>
    <row r="537" spans="3:3" ht="15.75" customHeight="1">
      <c r="C537" s="11"/>
    </row>
    <row r="538" spans="3:3" ht="15.75" customHeight="1">
      <c r="C538" s="11"/>
    </row>
    <row r="539" spans="3:3" ht="15.75" customHeight="1">
      <c r="C539" s="11"/>
    </row>
    <row r="540" spans="3:3" ht="15.75" customHeight="1">
      <c r="C540" s="11"/>
    </row>
    <row r="541" spans="3:3" ht="15.75" customHeight="1">
      <c r="C541" s="11"/>
    </row>
    <row r="542" spans="3:3" ht="15.75" customHeight="1">
      <c r="C542" s="11"/>
    </row>
    <row r="543" spans="3:3" ht="15.75" customHeight="1">
      <c r="C543" s="11"/>
    </row>
    <row r="544" spans="3:3" ht="15.75" customHeight="1">
      <c r="C544" s="11"/>
    </row>
    <row r="545" spans="3:3" ht="15.75" customHeight="1">
      <c r="C545" s="11"/>
    </row>
    <row r="546" spans="3:3" ht="15.75" customHeight="1">
      <c r="C546" s="11"/>
    </row>
    <row r="547" spans="3:3" ht="15.75" customHeight="1">
      <c r="C547" s="11"/>
    </row>
    <row r="548" spans="3:3" ht="15.75" customHeight="1">
      <c r="C548" s="11"/>
    </row>
    <row r="549" spans="3:3" ht="15.75" customHeight="1">
      <c r="C549" s="11"/>
    </row>
    <row r="550" spans="3:3" ht="15.75" customHeight="1">
      <c r="C550" s="11"/>
    </row>
    <row r="551" spans="3:3" ht="15.75" customHeight="1">
      <c r="C551" s="11"/>
    </row>
    <row r="552" spans="3:3" ht="15.75" customHeight="1">
      <c r="C552" s="11"/>
    </row>
    <row r="553" spans="3:3" ht="15.75" customHeight="1">
      <c r="C553" s="11"/>
    </row>
    <row r="554" spans="3:3" ht="15.75" customHeight="1">
      <c r="C554" s="11"/>
    </row>
    <row r="555" spans="3:3" ht="15.75" customHeight="1">
      <c r="C555" s="11"/>
    </row>
    <row r="556" spans="3:3" ht="15.75" customHeight="1">
      <c r="C556" s="11"/>
    </row>
    <row r="557" spans="3:3" ht="15.75" customHeight="1">
      <c r="C557" s="11"/>
    </row>
    <row r="558" spans="3:3" ht="15.75" customHeight="1">
      <c r="C558" s="11"/>
    </row>
    <row r="559" spans="3:3" ht="15.75" customHeight="1">
      <c r="C559" s="11"/>
    </row>
    <row r="560" spans="3:3" ht="15.75" customHeight="1">
      <c r="C560" s="11"/>
    </row>
    <row r="561" spans="3:3" ht="15.75" customHeight="1">
      <c r="C561" s="11"/>
    </row>
    <row r="562" spans="3:3" ht="15.75" customHeight="1">
      <c r="C562" s="11"/>
    </row>
    <row r="563" spans="3:3" ht="15.75" customHeight="1">
      <c r="C563" s="11"/>
    </row>
    <row r="564" spans="3:3" ht="15.75" customHeight="1">
      <c r="C564" s="11"/>
    </row>
    <row r="565" spans="3:3" ht="15.75" customHeight="1">
      <c r="C565" s="11"/>
    </row>
    <row r="566" spans="3:3" ht="15.75" customHeight="1">
      <c r="C566" s="11"/>
    </row>
    <row r="567" spans="3:3" ht="15.75" customHeight="1">
      <c r="C567" s="11"/>
    </row>
    <row r="568" spans="3:3" ht="15.75" customHeight="1">
      <c r="C568" s="11"/>
    </row>
    <row r="569" spans="3:3" ht="15.75" customHeight="1">
      <c r="C569" s="11"/>
    </row>
    <row r="570" spans="3:3" ht="15.75" customHeight="1">
      <c r="C570" s="11"/>
    </row>
    <row r="571" spans="3:3" ht="15.75" customHeight="1">
      <c r="C571" s="11"/>
    </row>
    <row r="572" spans="3:3" ht="15.75" customHeight="1">
      <c r="C572" s="11"/>
    </row>
    <row r="573" spans="3:3" ht="15.75" customHeight="1">
      <c r="C573" s="11"/>
    </row>
    <row r="574" spans="3:3" ht="15.75" customHeight="1">
      <c r="C574" s="11"/>
    </row>
    <row r="575" spans="3:3" ht="15.75" customHeight="1">
      <c r="C575" s="11"/>
    </row>
    <row r="576" spans="3:3" ht="15.75" customHeight="1">
      <c r="C576" s="11"/>
    </row>
    <row r="577" spans="3:3" ht="15.75" customHeight="1">
      <c r="C577" s="11"/>
    </row>
    <row r="578" spans="3:3" ht="15.75" customHeight="1">
      <c r="C578" s="11"/>
    </row>
    <row r="579" spans="3:3" ht="15.75" customHeight="1">
      <c r="C579" s="11"/>
    </row>
    <row r="580" spans="3:3" ht="15.75" customHeight="1">
      <c r="C580" s="11"/>
    </row>
    <row r="581" spans="3:3" ht="15.75" customHeight="1">
      <c r="C581" s="11"/>
    </row>
    <row r="582" spans="3:3" ht="15.75" customHeight="1">
      <c r="C582" s="11"/>
    </row>
    <row r="583" spans="3:3" ht="15.75" customHeight="1">
      <c r="C583" s="11"/>
    </row>
    <row r="584" spans="3:3" ht="15.75" customHeight="1">
      <c r="C584" s="11"/>
    </row>
    <row r="585" spans="3:3" ht="15.75" customHeight="1">
      <c r="C585" s="11"/>
    </row>
    <row r="586" spans="3:3" ht="15.75" customHeight="1">
      <c r="C586" s="11"/>
    </row>
    <row r="587" spans="3:3" ht="15.75" customHeight="1">
      <c r="C587" s="11"/>
    </row>
    <row r="588" spans="3:3" ht="15.75" customHeight="1">
      <c r="C588" s="11"/>
    </row>
    <row r="589" spans="3:3" ht="15.75" customHeight="1">
      <c r="C589" s="11"/>
    </row>
    <row r="590" spans="3:3" ht="15.75" customHeight="1">
      <c r="C590" s="11"/>
    </row>
    <row r="591" spans="3:3" ht="15.75" customHeight="1">
      <c r="C591" s="11"/>
    </row>
    <row r="592" spans="3:3" ht="15.75" customHeight="1">
      <c r="C592" s="11"/>
    </row>
    <row r="593" spans="3:3" ht="15.75" customHeight="1">
      <c r="C593" s="11"/>
    </row>
    <row r="594" spans="3:3" ht="15.75" customHeight="1">
      <c r="C594" s="11"/>
    </row>
    <row r="595" spans="3:3" ht="15.75" customHeight="1">
      <c r="C595" s="11"/>
    </row>
    <row r="596" spans="3:3" ht="15.75" customHeight="1">
      <c r="C596" s="11"/>
    </row>
    <row r="597" spans="3:3" ht="15.75" customHeight="1">
      <c r="C597" s="11"/>
    </row>
    <row r="598" spans="3:3" ht="15.75" customHeight="1">
      <c r="C598" s="11"/>
    </row>
    <row r="599" spans="3:3" ht="15.75" customHeight="1">
      <c r="C599" s="11"/>
    </row>
    <row r="600" spans="3:3" ht="15.75" customHeight="1">
      <c r="C600" s="11"/>
    </row>
    <row r="601" spans="3:3" ht="15.75" customHeight="1">
      <c r="C601" s="11"/>
    </row>
    <row r="602" spans="3:3" ht="15.75" customHeight="1">
      <c r="C602" s="11"/>
    </row>
    <row r="603" spans="3:3" ht="15.75" customHeight="1">
      <c r="C603" s="11"/>
    </row>
    <row r="604" spans="3:3" ht="15.75" customHeight="1">
      <c r="C604" s="11"/>
    </row>
    <row r="605" spans="3:3" ht="15.75" customHeight="1">
      <c r="C605" s="11"/>
    </row>
    <row r="606" spans="3:3" ht="15.75" customHeight="1">
      <c r="C606" s="11"/>
    </row>
    <row r="607" spans="3:3" ht="15.75" customHeight="1">
      <c r="C607" s="11"/>
    </row>
    <row r="608" spans="3:3" ht="15.75" customHeight="1">
      <c r="C608" s="11"/>
    </row>
    <row r="609" spans="3:3" ht="15.75" customHeight="1">
      <c r="C609" s="11"/>
    </row>
    <row r="610" spans="3:3" ht="15.75" customHeight="1">
      <c r="C610" s="11"/>
    </row>
    <row r="611" spans="3:3" ht="15.75" customHeight="1">
      <c r="C611" s="11"/>
    </row>
    <row r="612" spans="3:3" ht="15.75" customHeight="1">
      <c r="C612" s="11"/>
    </row>
    <row r="613" spans="3:3" ht="15.75" customHeight="1">
      <c r="C613" s="11"/>
    </row>
    <row r="614" spans="3:3" ht="15.75" customHeight="1">
      <c r="C614" s="11"/>
    </row>
    <row r="615" spans="3:3" ht="15.75" customHeight="1">
      <c r="C615" s="11"/>
    </row>
    <row r="616" spans="3:3" ht="15.75" customHeight="1">
      <c r="C616" s="11"/>
    </row>
    <row r="617" spans="3:3" ht="15.75" customHeight="1">
      <c r="C617" s="11"/>
    </row>
    <row r="618" spans="3:3" ht="15.75" customHeight="1">
      <c r="C618" s="11"/>
    </row>
    <row r="619" spans="3:3" ht="15.75" customHeight="1">
      <c r="C619" s="11"/>
    </row>
    <row r="620" spans="3:3" ht="15.75" customHeight="1">
      <c r="C620" s="11"/>
    </row>
    <row r="621" spans="3:3" ht="15.75" customHeight="1">
      <c r="C621" s="11"/>
    </row>
    <row r="622" spans="3:3" ht="15.75" customHeight="1">
      <c r="C622" s="11"/>
    </row>
    <row r="623" spans="3:3" ht="15.75" customHeight="1">
      <c r="C623" s="11"/>
    </row>
    <row r="624" spans="3:3" ht="15.75" customHeight="1">
      <c r="C624" s="11"/>
    </row>
    <row r="625" spans="3:3" ht="15.75" customHeight="1">
      <c r="C625" s="11"/>
    </row>
    <row r="626" spans="3:3" ht="15.75" customHeight="1">
      <c r="C626" s="11"/>
    </row>
    <row r="627" spans="3:3" ht="15.75" customHeight="1">
      <c r="C627" s="11"/>
    </row>
    <row r="628" spans="3:3" ht="15.75" customHeight="1">
      <c r="C628" s="11"/>
    </row>
    <row r="629" spans="3:3" ht="15.75" customHeight="1">
      <c r="C629" s="11"/>
    </row>
    <row r="630" spans="3:3" ht="15.75" customHeight="1">
      <c r="C630" s="11"/>
    </row>
    <row r="631" spans="3:3" ht="15.75" customHeight="1">
      <c r="C631" s="11"/>
    </row>
    <row r="632" spans="3:3" ht="15.75" customHeight="1">
      <c r="C632" s="11"/>
    </row>
    <row r="633" spans="3:3" ht="15.75" customHeight="1">
      <c r="C633" s="11"/>
    </row>
    <row r="634" spans="3:3" ht="15.75" customHeight="1">
      <c r="C634" s="11"/>
    </row>
    <row r="635" spans="3:3" ht="15.75" customHeight="1">
      <c r="C635" s="11"/>
    </row>
    <row r="636" spans="3:3" ht="15.75" customHeight="1">
      <c r="C636" s="11"/>
    </row>
    <row r="637" spans="3:3" ht="15.75" customHeight="1">
      <c r="C637" s="11"/>
    </row>
    <row r="638" spans="3:3" ht="15.75" customHeight="1">
      <c r="C638" s="11"/>
    </row>
    <row r="639" spans="3:3" ht="15.75" customHeight="1">
      <c r="C639" s="11"/>
    </row>
    <row r="640" spans="3:3" ht="15.75" customHeight="1">
      <c r="C640" s="11"/>
    </row>
    <row r="641" spans="3:3" ht="15.75" customHeight="1">
      <c r="C641" s="11"/>
    </row>
    <row r="642" spans="3:3" ht="15.75" customHeight="1">
      <c r="C642" s="11"/>
    </row>
    <row r="643" spans="3:3" ht="15.75" customHeight="1">
      <c r="C643" s="11"/>
    </row>
    <row r="644" spans="3:3" ht="15.75" customHeight="1">
      <c r="C644" s="11"/>
    </row>
    <row r="645" spans="3:3" ht="15.75" customHeight="1">
      <c r="C645" s="11"/>
    </row>
    <row r="646" spans="3:3" ht="15.75" customHeight="1">
      <c r="C646" s="11"/>
    </row>
    <row r="647" spans="3:3" ht="15.75" customHeight="1">
      <c r="C647" s="11"/>
    </row>
    <row r="648" spans="3:3" ht="15.75" customHeight="1">
      <c r="C648" s="11"/>
    </row>
    <row r="649" spans="3:3" ht="15.75" customHeight="1">
      <c r="C649" s="11"/>
    </row>
    <row r="650" spans="3:3" ht="15.75" customHeight="1">
      <c r="C650" s="11"/>
    </row>
    <row r="651" spans="3:3" ht="15.75" customHeight="1">
      <c r="C651" s="11"/>
    </row>
    <row r="652" spans="3:3" ht="15.75" customHeight="1">
      <c r="C652" s="11"/>
    </row>
    <row r="653" spans="3:3" ht="15.75" customHeight="1">
      <c r="C653" s="11"/>
    </row>
    <row r="654" spans="3:3" ht="15.75" customHeight="1">
      <c r="C654" s="11"/>
    </row>
    <row r="655" spans="3:3" ht="15.75" customHeight="1">
      <c r="C655" s="11"/>
    </row>
    <row r="656" spans="3:3" ht="15.75" customHeight="1">
      <c r="C656" s="11"/>
    </row>
    <row r="657" spans="3:3" ht="15.75" customHeight="1">
      <c r="C657" s="11"/>
    </row>
    <row r="658" spans="3:3" ht="15.75" customHeight="1">
      <c r="C658" s="11"/>
    </row>
    <row r="659" spans="3:3" ht="15.75" customHeight="1">
      <c r="C659" s="11"/>
    </row>
    <row r="660" spans="3:3" ht="15.75" customHeight="1">
      <c r="C660" s="11"/>
    </row>
    <row r="661" spans="3:3" ht="15.75" customHeight="1">
      <c r="C661" s="11"/>
    </row>
    <row r="662" spans="3:3" ht="15.75" customHeight="1">
      <c r="C662" s="11"/>
    </row>
    <row r="663" spans="3:3" ht="15.75" customHeight="1">
      <c r="C663" s="11"/>
    </row>
    <row r="664" spans="3:3" ht="15.75" customHeight="1">
      <c r="C664" s="11"/>
    </row>
    <row r="665" spans="3:3" ht="15.75" customHeight="1">
      <c r="C665" s="11"/>
    </row>
    <row r="666" spans="3:3" ht="15.75" customHeight="1">
      <c r="C666" s="11"/>
    </row>
    <row r="667" spans="3:3" ht="15.75" customHeight="1">
      <c r="C667" s="11"/>
    </row>
    <row r="668" spans="3:3" ht="15.75" customHeight="1">
      <c r="C668" s="11"/>
    </row>
    <row r="669" spans="3:3" ht="15.75" customHeight="1">
      <c r="C669" s="11"/>
    </row>
    <row r="670" spans="3:3" ht="15.75" customHeight="1">
      <c r="C670" s="11"/>
    </row>
    <row r="671" spans="3:3" ht="15.75" customHeight="1">
      <c r="C671" s="11"/>
    </row>
    <row r="672" spans="3:3" ht="15.75" customHeight="1">
      <c r="C672" s="11"/>
    </row>
    <row r="673" spans="3:3" ht="15.75" customHeight="1">
      <c r="C673" s="11"/>
    </row>
    <row r="674" spans="3:3" ht="15.75" customHeight="1">
      <c r="C674" s="11"/>
    </row>
    <row r="675" spans="3:3" ht="15.75" customHeight="1">
      <c r="C675" s="11"/>
    </row>
    <row r="676" spans="3:3" ht="15.75" customHeight="1">
      <c r="C676" s="11"/>
    </row>
    <row r="677" spans="3:3" ht="15.75" customHeight="1">
      <c r="C677" s="11"/>
    </row>
    <row r="678" spans="3:3" ht="15.75" customHeight="1">
      <c r="C678" s="11"/>
    </row>
    <row r="679" spans="3:3" ht="15.75" customHeight="1">
      <c r="C679" s="11"/>
    </row>
    <row r="680" spans="3:3" ht="15.75" customHeight="1">
      <c r="C680" s="11"/>
    </row>
    <row r="681" spans="3:3" ht="15.75" customHeight="1">
      <c r="C681" s="11"/>
    </row>
    <row r="682" spans="3:3" ht="15.75" customHeight="1">
      <c r="C682" s="11"/>
    </row>
    <row r="683" spans="3:3" ht="15.75" customHeight="1">
      <c r="C683" s="11"/>
    </row>
    <row r="684" spans="3:3" ht="15.75" customHeight="1">
      <c r="C684" s="11"/>
    </row>
    <row r="685" spans="3:3" ht="15.75" customHeight="1">
      <c r="C685" s="11"/>
    </row>
    <row r="686" spans="3:3" ht="15.75" customHeight="1">
      <c r="C686" s="11"/>
    </row>
    <row r="687" spans="3:3" ht="15.75" customHeight="1">
      <c r="C687" s="11"/>
    </row>
    <row r="688" spans="3:3" ht="15.75" customHeight="1">
      <c r="C688" s="11"/>
    </row>
    <row r="689" spans="3:3" ht="15.75" customHeight="1">
      <c r="C689" s="11"/>
    </row>
    <row r="690" spans="3:3" ht="15.75" customHeight="1">
      <c r="C690" s="11"/>
    </row>
    <row r="691" spans="3:3" ht="15.75" customHeight="1">
      <c r="C691" s="11"/>
    </row>
    <row r="692" spans="3:3" ht="15.75" customHeight="1">
      <c r="C692" s="11"/>
    </row>
    <row r="693" spans="3:3" ht="15.75" customHeight="1">
      <c r="C693" s="11"/>
    </row>
    <row r="694" spans="3:3" ht="15.75" customHeight="1">
      <c r="C694" s="11"/>
    </row>
    <row r="695" spans="3:3" ht="15.75" customHeight="1">
      <c r="C695" s="11"/>
    </row>
    <row r="696" spans="3:3" ht="15.75" customHeight="1">
      <c r="C696" s="11"/>
    </row>
    <row r="697" spans="3:3" ht="15.75" customHeight="1">
      <c r="C697" s="11"/>
    </row>
    <row r="698" spans="3:3" ht="15.75" customHeight="1">
      <c r="C698" s="11"/>
    </row>
    <row r="699" spans="3:3" ht="15.75" customHeight="1">
      <c r="C699" s="11"/>
    </row>
    <row r="700" spans="3:3" ht="15.75" customHeight="1">
      <c r="C700" s="11"/>
    </row>
    <row r="701" spans="3:3" ht="15.75" customHeight="1">
      <c r="C701" s="11"/>
    </row>
    <row r="702" spans="3:3" ht="15.75" customHeight="1">
      <c r="C702" s="11"/>
    </row>
    <row r="703" spans="3:3" ht="15.75" customHeight="1">
      <c r="C703" s="11"/>
    </row>
    <row r="704" spans="3:3" ht="15.75" customHeight="1">
      <c r="C704" s="11"/>
    </row>
    <row r="705" spans="3:3" ht="15.75" customHeight="1">
      <c r="C705" s="11"/>
    </row>
    <row r="706" spans="3:3" ht="15.75" customHeight="1">
      <c r="C706" s="11"/>
    </row>
    <row r="707" spans="3:3" ht="15.75" customHeight="1">
      <c r="C707" s="11"/>
    </row>
    <row r="708" spans="3:3" ht="15.75" customHeight="1">
      <c r="C708" s="11"/>
    </row>
    <row r="709" spans="3:3" ht="15.75" customHeight="1">
      <c r="C709" s="11"/>
    </row>
    <row r="710" spans="3:3" ht="15.75" customHeight="1">
      <c r="C710" s="11"/>
    </row>
    <row r="711" spans="3:3" ht="15.75" customHeight="1">
      <c r="C711" s="11"/>
    </row>
    <row r="712" spans="3:3" ht="15.75" customHeight="1">
      <c r="C712" s="11"/>
    </row>
    <row r="713" spans="3:3" ht="15.75" customHeight="1">
      <c r="C713" s="11"/>
    </row>
    <row r="714" spans="3:3" ht="15.75" customHeight="1">
      <c r="C714" s="11"/>
    </row>
    <row r="715" spans="3:3" ht="15.75" customHeight="1">
      <c r="C715" s="11"/>
    </row>
    <row r="716" spans="3:3" ht="15.75" customHeight="1">
      <c r="C716" s="11"/>
    </row>
    <row r="717" spans="3:3" ht="15.75" customHeight="1">
      <c r="C717" s="11"/>
    </row>
    <row r="718" spans="3:3" ht="15.75" customHeight="1">
      <c r="C718" s="11"/>
    </row>
    <row r="719" spans="3:3" ht="15.75" customHeight="1">
      <c r="C719" s="11"/>
    </row>
    <row r="720" spans="3:3" ht="15.75" customHeight="1">
      <c r="C720" s="11"/>
    </row>
    <row r="721" spans="3:3" ht="15.75" customHeight="1">
      <c r="C721" s="11"/>
    </row>
    <row r="722" spans="3:3" ht="15.75" customHeight="1">
      <c r="C722" s="11"/>
    </row>
    <row r="723" spans="3:3" ht="15.75" customHeight="1">
      <c r="C723" s="11"/>
    </row>
    <row r="724" spans="3:3" ht="15.75" customHeight="1">
      <c r="C724" s="11"/>
    </row>
    <row r="725" spans="3:3" ht="15.75" customHeight="1">
      <c r="C725" s="11"/>
    </row>
    <row r="726" spans="3:3" ht="15.75" customHeight="1">
      <c r="C726" s="11"/>
    </row>
    <row r="727" spans="3:3" ht="15.75" customHeight="1">
      <c r="C727" s="11"/>
    </row>
    <row r="728" spans="3:3" ht="15.75" customHeight="1">
      <c r="C728" s="11"/>
    </row>
    <row r="729" spans="3:3" ht="15.75" customHeight="1">
      <c r="C729" s="11"/>
    </row>
    <row r="730" spans="3:3" ht="15.75" customHeight="1">
      <c r="C730" s="11"/>
    </row>
    <row r="731" spans="3:3" ht="15.75" customHeight="1">
      <c r="C731" s="11"/>
    </row>
    <row r="732" spans="3:3" ht="15.75" customHeight="1">
      <c r="C732" s="11"/>
    </row>
    <row r="733" spans="3:3" ht="15.75" customHeight="1">
      <c r="C733" s="11"/>
    </row>
    <row r="734" spans="3:3" ht="15.75" customHeight="1">
      <c r="C734" s="11"/>
    </row>
    <row r="735" spans="3:3" ht="15.75" customHeight="1">
      <c r="C735" s="11"/>
    </row>
    <row r="736" spans="3:3" ht="15.75" customHeight="1">
      <c r="C736" s="11"/>
    </row>
    <row r="737" spans="3:3" ht="15.75" customHeight="1">
      <c r="C737" s="11"/>
    </row>
    <row r="738" spans="3:3" ht="15.75" customHeight="1">
      <c r="C738" s="11"/>
    </row>
    <row r="739" spans="3:3" ht="15.75" customHeight="1">
      <c r="C739" s="11"/>
    </row>
    <row r="740" spans="3:3" ht="15.75" customHeight="1">
      <c r="C740" s="11"/>
    </row>
    <row r="741" spans="3:3" ht="15.75" customHeight="1">
      <c r="C741" s="11"/>
    </row>
    <row r="742" spans="3:3" ht="15.75" customHeight="1">
      <c r="C742" s="11"/>
    </row>
    <row r="743" spans="3:3" ht="15.75" customHeight="1">
      <c r="C743" s="11"/>
    </row>
    <row r="744" spans="3:3" ht="15.75" customHeight="1">
      <c r="C744" s="11"/>
    </row>
    <row r="745" spans="3:3" ht="15.75" customHeight="1">
      <c r="C745" s="11"/>
    </row>
    <row r="746" spans="3:3" ht="15.75" customHeight="1">
      <c r="C746" s="11"/>
    </row>
    <row r="747" spans="3:3" ht="15.75" customHeight="1">
      <c r="C747" s="11"/>
    </row>
    <row r="748" spans="3:3" ht="15.75" customHeight="1">
      <c r="C748" s="11"/>
    </row>
    <row r="749" spans="3:3" ht="15.75" customHeight="1">
      <c r="C749" s="11"/>
    </row>
    <row r="750" spans="3:3" ht="15.75" customHeight="1">
      <c r="C750" s="11"/>
    </row>
    <row r="751" spans="3:3" ht="15.75" customHeight="1">
      <c r="C751" s="11"/>
    </row>
    <row r="752" spans="3:3" ht="15.75" customHeight="1">
      <c r="C752" s="11"/>
    </row>
    <row r="753" spans="3:3" ht="15.75" customHeight="1">
      <c r="C753" s="11"/>
    </row>
    <row r="754" spans="3:3" ht="15.75" customHeight="1">
      <c r="C754" s="11"/>
    </row>
    <row r="755" spans="3:3" ht="15.75" customHeight="1">
      <c r="C755" s="11"/>
    </row>
    <row r="756" spans="3:3" ht="15.75" customHeight="1">
      <c r="C756" s="11"/>
    </row>
    <row r="757" spans="3:3" ht="15.75" customHeight="1">
      <c r="C757" s="11"/>
    </row>
    <row r="758" spans="3:3" ht="15.75" customHeight="1">
      <c r="C758" s="11"/>
    </row>
    <row r="759" spans="3:3" ht="15.75" customHeight="1">
      <c r="C759" s="11"/>
    </row>
    <row r="760" spans="3:3" ht="15.75" customHeight="1">
      <c r="C760" s="11"/>
    </row>
    <row r="761" spans="3:3" ht="15.75" customHeight="1">
      <c r="C761" s="11"/>
    </row>
    <row r="762" spans="3:3" ht="15.75" customHeight="1">
      <c r="C762" s="11"/>
    </row>
    <row r="763" spans="3:3" ht="15.75" customHeight="1">
      <c r="C763" s="11"/>
    </row>
    <row r="764" spans="3:3" ht="15.75" customHeight="1">
      <c r="C764" s="11"/>
    </row>
    <row r="765" spans="3:3" ht="15.75" customHeight="1">
      <c r="C765" s="11"/>
    </row>
    <row r="766" spans="3:3" ht="15.75" customHeight="1">
      <c r="C766" s="11"/>
    </row>
    <row r="767" spans="3:3" ht="15.75" customHeight="1">
      <c r="C767" s="11"/>
    </row>
    <row r="768" spans="3:3" ht="15.75" customHeight="1">
      <c r="C768" s="11"/>
    </row>
    <row r="769" spans="3:3" ht="15.75" customHeight="1">
      <c r="C769" s="11"/>
    </row>
    <row r="770" spans="3:3" ht="15.75" customHeight="1">
      <c r="C770" s="11"/>
    </row>
    <row r="771" spans="3:3" ht="15.75" customHeight="1">
      <c r="C771" s="11"/>
    </row>
    <row r="772" spans="3:3" ht="15.75" customHeight="1">
      <c r="C772" s="11"/>
    </row>
    <row r="773" spans="3:3" ht="15.75" customHeight="1">
      <c r="C773" s="11"/>
    </row>
    <row r="774" spans="3:3" ht="15.75" customHeight="1">
      <c r="C774" s="11"/>
    </row>
    <row r="775" spans="3:3" ht="15.75" customHeight="1">
      <c r="C775" s="11"/>
    </row>
    <row r="776" spans="3:3" ht="15.75" customHeight="1">
      <c r="C776" s="11"/>
    </row>
    <row r="777" spans="3:3" ht="15.75" customHeight="1">
      <c r="C777" s="11"/>
    </row>
    <row r="778" spans="3:3" ht="15.75" customHeight="1">
      <c r="C778" s="11"/>
    </row>
    <row r="779" spans="3:3" ht="15.75" customHeight="1">
      <c r="C779" s="11"/>
    </row>
    <row r="780" spans="3:3" ht="15.75" customHeight="1">
      <c r="C780" s="11"/>
    </row>
    <row r="781" spans="3:3" ht="15.75" customHeight="1">
      <c r="C781" s="11"/>
    </row>
    <row r="782" spans="3:3" ht="15.75" customHeight="1">
      <c r="C782" s="11"/>
    </row>
    <row r="783" spans="3:3" ht="15.75" customHeight="1">
      <c r="C783" s="11"/>
    </row>
    <row r="784" spans="3:3" ht="15.75" customHeight="1">
      <c r="C784" s="11"/>
    </row>
    <row r="785" spans="3:3" ht="15.75" customHeight="1">
      <c r="C785" s="11"/>
    </row>
    <row r="786" spans="3:3" ht="15.75" customHeight="1">
      <c r="C786" s="11"/>
    </row>
    <row r="787" spans="3:3" ht="15.75" customHeight="1">
      <c r="C787" s="11"/>
    </row>
    <row r="788" spans="3:3" ht="15.75" customHeight="1">
      <c r="C788" s="11"/>
    </row>
    <row r="789" spans="3:3" ht="15.75" customHeight="1">
      <c r="C789" s="11"/>
    </row>
    <row r="790" spans="3:3" ht="15.75" customHeight="1">
      <c r="C790" s="11"/>
    </row>
    <row r="791" spans="3:3" ht="15.75" customHeight="1">
      <c r="C791" s="11"/>
    </row>
    <row r="792" spans="3:3" ht="15.75" customHeight="1">
      <c r="C792" s="11"/>
    </row>
    <row r="793" spans="3:3" ht="15.75" customHeight="1">
      <c r="C793" s="11"/>
    </row>
    <row r="794" spans="3:3" ht="15.75" customHeight="1">
      <c r="C794" s="11"/>
    </row>
    <row r="795" spans="3:3" ht="15.75" customHeight="1">
      <c r="C795" s="11"/>
    </row>
    <row r="796" spans="3:3" ht="15.75" customHeight="1">
      <c r="C796" s="11"/>
    </row>
    <row r="797" spans="3:3" ht="15.75" customHeight="1">
      <c r="C797" s="11"/>
    </row>
    <row r="798" spans="3:3" ht="15.75" customHeight="1">
      <c r="C798" s="11"/>
    </row>
    <row r="799" spans="3:3" ht="15.75" customHeight="1">
      <c r="C799" s="11"/>
    </row>
    <row r="800" spans="3:3" ht="15.75" customHeight="1">
      <c r="C800" s="11"/>
    </row>
    <row r="801" spans="3:3" ht="15.75" customHeight="1">
      <c r="C801" s="11"/>
    </row>
    <row r="802" spans="3:3" ht="15.75" customHeight="1">
      <c r="C802" s="11"/>
    </row>
    <row r="803" spans="3:3" ht="15.75" customHeight="1">
      <c r="C803" s="11"/>
    </row>
    <row r="804" spans="3:3" ht="15.75" customHeight="1">
      <c r="C804" s="11"/>
    </row>
    <row r="805" spans="3:3" ht="15.75" customHeight="1">
      <c r="C805" s="11"/>
    </row>
    <row r="806" spans="3:3" ht="15.75" customHeight="1">
      <c r="C806" s="11"/>
    </row>
    <row r="807" spans="3:3" ht="15.75" customHeight="1">
      <c r="C807" s="11"/>
    </row>
    <row r="808" spans="3:3" ht="15.75" customHeight="1">
      <c r="C808" s="11"/>
    </row>
    <row r="809" spans="3:3" ht="15.75" customHeight="1">
      <c r="C809" s="11"/>
    </row>
    <row r="810" spans="3:3" ht="15.75" customHeight="1">
      <c r="C810" s="11"/>
    </row>
    <row r="811" spans="3:3" ht="15.75" customHeight="1">
      <c r="C811" s="11"/>
    </row>
    <row r="812" spans="3:3" ht="15.75" customHeight="1">
      <c r="C812" s="11"/>
    </row>
    <row r="813" spans="3:3" ht="15.75" customHeight="1">
      <c r="C813" s="11"/>
    </row>
    <row r="814" spans="3:3" ht="15.75" customHeight="1">
      <c r="C814" s="11"/>
    </row>
    <row r="815" spans="3:3" ht="15.75" customHeight="1">
      <c r="C815" s="11"/>
    </row>
    <row r="816" spans="3:3" ht="15.75" customHeight="1">
      <c r="C816" s="11"/>
    </row>
    <row r="817" spans="3:3" ht="15.75" customHeight="1">
      <c r="C817" s="11"/>
    </row>
    <row r="818" spans="3:3" ht="15.75" customHeight="1">
      <c r="C818" s="11"/>
    </row>
    <row r="819" spans="3:3" ht="15.75" customHeight="1">
      <c r="C819" s="11"/>
    </row>
    <row r="820" spans="3:3" ht="15.75" customHeight="1">
      <c r="C820" s="11"/>
    </row>
    <row r="821" spans="3:3" ht="15.75" customHeight="1">
      <c r="C821" s="11"/>
    </row>
    <row r="822" spans="3:3" ht="15.75" customHeight="1">
      <c r="C822" s="11"/>
    </row>
    <row r="823" spans="3:3" ht="15.75" customHeight="1">
      <c r="C823" s="11"/>
    </row>
    <row r="824" spans="3:3" ht="15.75" customHeight="1">
      <c r="C824" s="11"/>
    </row>
    <row r="825" spans="3:3" ht="15.75" customHeight="1">
      <c r="C825" s="11"/>
    </row>
    <row r="826" spans="3:3" ht="15.75" customHeight="1">
      <c r="C826" s="11"/>
    </row>
    <row r="827" spans="3:3" ht="15.75" customHeight="1">
      <c r="C827" s="11"/>
    </row>
    <row r="828" spans="3:3" ht="15.75" customHeight="1">
      <c r="C828" s="11"/>
    </row>
    <row r="829" spans="3:3" ht="15.75" customHeight="1">
      <c r="C829" s="11"/>
    </row>
    <row r="830" spans="3:3" ht="15.75" customHeight="1">
      <c r="C830" s="11"/>
    </row>
    <row r="831" spans="3:3" ht="15.75" customHeight="1">
      <c r="C831" s="11"/>
    </row>
    <row r="832" spans="3:3" ht="15.75" customHeight="1">
      <c r="C832" s="11"/>
    </row>
    <row r="833" spans="3:3" ht="15.75" customHeight="1">
      <c r="C833" s="11"/>
    </row>
    <row r="834" spans="3:3" ht="15.75" customHeight="1">
      <c r="C834" s="11"/>
    </row>
    <row r="835" spans="3:3" ht="15.75" customHeight="1">
      <c r="C835" s="11"/>
    </row>
    <row r="836" spans="3:3" ht="15.75" customHeight="1">
      <c r="C836" s="11"/>
    </row>
    <row r="837" spans="3:3" ht="15.75" customHeight="1">
      <c r="C837" s="11"/>
    </row>
    <row r="838" spans="3:3" ht="15.75" customHeight="1">
      <c r="C838" s="11"/>
    </row>
    <row r="839" spans="3:3" ht="15.75" customHeight="1">
      <c r="C839" s="11"/>
    </row>
    <row r="840" spans="3:3" ht="15.75" customHeight="1">
      <c r="C840" s="11"/>
    </row>
    <row r="841" spans="3:3" ht="15.75" customHeight="1">
      <c r="C841" s="11"/>
    </row>
    <row r="842" spans="3:3" ht="15.75" customHeight="1">
      <c r="C842" s="11"/>
    </row>
    <row r="843" spans="3:3" ht="15.75" customHeight="1">
      <c r="C843" s="11"/>
    </row>
    <row r="844" spans="3:3" ht="15.75" customHeight="1">
      <c r="C844" s="11"/>
    </row>
    <row r="845" spans="3:3" ht="15.75" customHeight="1">
      <c r="C845" s="11"/>
    </row>
    <row r="846" spans="3:3" ht="15.75" customHeight="1">
      <c r="C846" s="11"/>
    </row>
    <row r="847" spans="3:3" ht="15.75" customHeight="1">
      <c r="C847" s="11"/>
    </row>
    <row r="848" spans="3:3" ht="15.75" customHeight="1">
      <c r="C848" s="11"/>
    </row>
    <row r="849" spans="3:3" ht="15.75" customHeight="1">
      <c r="C849" s="11"/>
    </row>
    <row r="850" spans="3:3" ht="15.75" customHeight="1">
      <c r="C850" s="11"/>
    </row>
    <row r="851" spans="3:3" ht="15.75" customHeight="1">
      <c r="C851" s="11"/>
    </row>
    <row r="852" spans="3:3" ht="15.75" customHeight="1">
      <c r="C852" s="11"/>
    </row>
    <row r="853" spans="3:3" ht="15.75" customHeight="1">
      <c r="C853" s="11"/>
    </row>
    <row r="854" spans="3:3" ht="15.75" customHeight="1">
      <c r="C854" s="11"/>
    </row>
    <row r="855" spans="3:3" ht="15.75" customHeight="1">
      <c r="C855" s="11"/>
    </row>
    <row r="856" spans="3:3" ht="15.75" customHeight="1">
      <c r="C856" s="11"/>
    </row>
    <row r="857" spans="3:3" ht="15.75" customHeight="1">
      <c r="C857" s="11"/>
    </row>
    <row r="858" spans="3:3" ht="15.75" customHeight="1">
      <c r="C858" s="11"/>
    </row>
    <row r="859" spans="3:3" ht="15.75" customHeight="1">
      <c r="C859" s="11"/>
    </row>
    <row r="860" spans="3:3" ht="15.75" customHeight="1">
      <c r="C860" s="11"/>
    </row>
    <row r="861" spans="3:3" ht="15.75" customHeight="1">
      <c r="C861" s="11"/>
    </row>
    <row r="862" spans="3:3" ht="15.75" customHeight="1">
      <c r="C862" s="11"/>
    </row>
    <row r="863" spans="3:3" ht="15.75" customHeight="1">
      <c r="C863" s="11"/>
    </row>
    <row r="864" spans="3:3" ht="15.75" customHeight="1">
      <c r="C864" s="11"/>
    </row>
    <row r="865" spans="3:3" ht="15.75" customHeight="1">
      <c r="C865" s="11"/>
    </row>
    <row r="866" spans="3:3" ht="15.75" customHeight="1">
      <c r="C866" s="11"/>
    </row>
    <row r="867" spans="3:3" ht="15.75" customHeight="1">
      <c r="C867" s="11"/>
    </row>
    <row r="868" spans="3:3" ht="15.75" customHeight="1">
      <c r="C868" s="11"/>
    </row>
    <row r="869" spans="3:3" ht="15.75" customHeight="1">
      <c r="C869" s="11"/>
    </row>
    <row r="870" spans="3:3" ht="15.75" customHeight="1">
      <c r="C870" s="11"/>
    </row>
    <row r="871" spans="3:3" ht="15.75" customHeight="1">
      <c r="C871" s="11"/>
    </row>
    <row r="872" spans="3:3" ht="15.75" customHeight="1">
      <c r="C872" s="11"/>
    </row>
    <row r="873" spans="3:3" ht="15.75" customHeight="1">
      <c r="C873" s="11"/>
    </row>
    <row r="874" spans="3:3" ht="15.75" customHeight="1">
      <c r="C874" s="11"/>
    </row>
    <row r="875" spans="3:3" ht="15.75" customHeight="1">
      <c r="C875" s="11"/>
    </row>
    <row r="876" spans="3:3" ht="15.75" customHeight="1">
      <c r="C876" s="11"/>
    </row>
    <row r="877" spans="3:3" ht="15.75" customHeight="1">
      <c r="C877" s="11"/>
    </row>
    <row r="878" spans="3:3" ht="15.75" customHeight="1">
      <c r="C878" s="11"/>
    </row>
    <row r="879" spans="3:3" ht="15.75" customHeight="1">
      <c r="C879" s="11"/>
    </row>
    <row r="880" spans="3:3" ht="15.75" customHeight="1">
      <c r="C880" s="11"/>
    </row>
    <row r="881" spans="3:3" ht="15.75" customHeight="1">
      <c r="C881" s="11"/>
    </row>
    <row r="882" spans="3:3" ht="15.75" customHeight="1">
      <c r="C882" s="11"/>
    </row>
    <row r="883" spans="3:3" ht="15.75" customHeight="1">
      <c r="C883" s="11"/>
    </row>
    <row r="884" spans="3:3" ht="15.75" customHeight="1">
      <c r="C884" s="11"/>
    </row>
    <row r="885" spans="3:3" ht="15.75" customHeight="1">
      <c r="C885" s="11"/>
    </row>
    <row r="886" spans="3:3" ht="15.75" customHeight="1">
      <c r="C886" s="11"/>
    </row>
    <row r="887" spans="3:3" ht="15.75" customHeight="1">
      <c r="C887" s="11"/>
    </row>
    <row r="888" spans="3:3" ht="15.75" customHeight="1">
      <c r="C888" s="11"/>
    </row>
    <row r="889" spans="3:3" ht="15.75" customHeight="1">
      <c r="C889" s="11"/>
    </row>
    <row r="890" spans="3:3" ht="15.75" customHeight="1">
      <c r="C890" s="11"/>
    </row>
    <row r="891" spans="3:3" ht="15.75" customHeight="1">
      <c r="C891" s="11"/>
    </row>
    <row r="892" spans="3:3" ht="15.75" customHeight="1">
      <c r="C892" s="11"/>
    </row>
    <row r="893" spans="3:3" ht="15.75" customHeight="1">
      <c r="C893" s="11"/>
    </row>
    <row r="894" spans="3:3" ht="15.75" customHeight="1">
      <c r="C894" s="11"/>
    </row>
    <row r="895" spans="3:3" ht="15.75" customHeight="1">
      <c r="C895" s="11"/>
    </row>
    <row r="896" spans="3:3" ht="15.75" customHeight="1">
      <c r="C896" s="11"/>
    </row>
    <row r="897" spans="3:3" ht="15.75" customHeight="1">
      <c r="C897" s="11"/>
    </row>
    <row r="898" spans="3:3" ht="15.75" customHeight="1">
      <c r="C898" s="11"/>
    </row>
    <row r="899" spans="3:3" ht="15.75" customHeight="1">
      <c r="C899" s="11"/>
    </row>
    <row r="900" spans="3:3" ht="15.75" customHeight="1">
      <c r="C900" s="11"/>
    </row>
    <row r="901" spans="3:3" ht="15.75" customHeight="1">
      <c r="C901" s="11"/>
    </row>
    <row r="902" spans="3:3" ht="15.75" customHeight="1">
      <c r="C902" s="11"/>
    </row>
    <row r="903" spans="3:3" ht="15.75" customHeight="1">
      <c r="C903" s="11"/>
    </row>
    <row r="904" spans="3:3" ht="15.75" customHeight="1">
      <c r="C904" s="11"/>
    </row>
    <row r="905" spans="3:3" ht="15.75" customHeight="1">
      <c r="C905" s="11"/>
    </row>
    <row r="906" spans="3:3" ht="15.75" customHeight="1">
      <c r="C906" s="11"/>
    </row>
    <row r="907" spans="3:3" ht="15.75" customHeight="1">
      <c r="C907" s="11"/>
    </row>
    <row r="908" spans="3:3" ht="15.75" customHeight="1">
      <c r="C908" s="11"/>
    </row>
    <row r="909" spans="3:3" ht="15.75" customHeight="1">
      <c r="C909" s="11"/>
    </row>
    <row r="910" spans="3:3" ht="15.75" customHeight="1">
      <c r="C910" s="11"/>
    </row>
    <row r="911" spans="3:3" ht="15.75" customHeight="1">
      <c r="C911" s="11"/>
    </row>
    <row r="912" spans="3:3" ht="15.75" customHeight="1">
      <c r="C912" s="11"/>
    </row>
    <row r="913" spans="3:3" ht="15.75" customHeight="1">
      <c r="C913" s="11"/>
    </row>
    <row r="914" spans="3:3" ht="15.75" customHeight="1">
      <c r="C914" s="11"/>
    </row>
    <row r="915" spans="3:3" ht="15.75" customHeight="1">
      <c r="C915" s="11"/>
    </row>
    <row r="916" spans="3:3" ht="15.75" customHeight="1">
      <c r="C916" s="11"/>
    </row>
    <row r="917" spans="3:3" ht="15.75" customHeight="1">
      <c r="C917" s="11"/>
    </row>
    <row r="918" spans="3:3" ht="15.75" customHeight="1">
      <c r="C918" s="11"/>
    </row>
    <row r="919" spans="3:3" ht="15.75" customHeight="1">
      <c r="C919" s="11"/>
    </row>
    <row r="920" spans="3:3" ht="15.75" customHeight="1">
      <c r="C920" s="11"/>
    </row>
    <row r="921" spans="3:3" ht="15.75" customHeight="1">
      <c r="C921" s="11"/>
    </row>
    <row r="922" spans="3:3" ht="15.75" customHeight="1">
      <c r="C922" s="11"/>
    </row>
    <row r="923" spans="3:3" ht="15.75" customHeight="1">
      <c r="C923" s="11"/>
    </row>
    <row r="924" spans="3:3" ht="15.75" customHeight="1">
      <c r="C924" s="11"/>
    </row>
    <row r="925" spans="3:3" ht="15.75" customHeight="1">
      <c r="C925" s="11"/>
    </row>
    <row r="926" spans="3:3" ht="15.75" customHeight="1">
      <c r="C926" s="11"/>
    </row>
    <row r="927" spans="3:3" ht="15.75" customHeight="1">
      <c r="C927" s="11"/>
    </row>
    <row r="928" spans="3:3" ht="15.75" customHeight="1">
      <c r="C928" s="11"/>
    </row>
    <row r="929" spans="3:3" ht="15.75" customHeight="1">
      <c r="C929" s="11"/>
    </row>
    <row r="930" spans="3:3" ht="15.75" customHeight="1">
      <c r="C930" s="11"/>
    </row>
    <row r="931" spans="3:3" ht="15.75" customHeight="1">
      <c r="C931" s="11"/>
    </row>
    <row r="932" spans="3:3" ht="15.75" customHeight="1">
      <c r="C932" s="11"/>
    </row>
    <row r="933" spans="3:3" ht="15.75" customHeight="1">
      <c r="C933" s="11"/>
    </row>
    <row r="934" spans="3:3" ht="15.75" customHeight="1">
      <c r="C934" s="11"/>
    </row>
    <row r="935" spans="3:3" ht="15.75" customHeight="1">
      <c r="C935" s="11"/>
    </row>
    <row r="936" spans="3:3" ht="15.75" customHeight="1">
      <c r="C936" s="11"/>
    </row>
    <row r="937" spans="3:3" ht="15.75" customHeight="1">
      <c r="C937" s="11"/>
    </row>
    <row r="938" spans="3:3" ht="15.75" customHeight="1">
      <c r="C938" s="11"/>
    </row>
    <row r="939" spans="3:3" ht="15.75" customHeight="1">
      <c r="C939" s="11"/>
    </row>
    <row r="940" spans="3:3" ht="15.75" customHeight="1">
      <c r="C940" s="11"/>
    </row>
    <row r="941" spans="3:3" ht="15.75" customHeight="1">
      <c r="C941" s="11"/>
    </row>
    <row r="942" spans="3:3" ht="15.75" customHeight="1">
      <c r="C942" s="11"/>
    </row>
    <row r="943" spans="3:3" ht="15.75" customHeight="1">
      <c r="C943" s="11"/>
    </row>
    <row r="944" spans="3:3" ht="15.75" customHeight="1">
      <c r="C944" s="11"/>
    </row>
    <row r="945" spans="3:3" ht="15.75" customHeight="1">
      <c r="C945" s="11"/>
    </row>
    <row r="946" spans="3:3" ht="15.75" customHeight="1">
      <c r="C946" s="11"/>
    </row>
    <row r="947" spans="3:3" ht="15.75" customHeight="1">
      <c r="C947" s="11"/>
    </row>
    <row r="948" spans="3:3" ht="15.75" customHeight="1">
      <c r="C948" s="11"/>
    </row>
    <row r="949" spans="3:3" ht="15.75" customHeight="1">
      <c r="C949" s="11"/>
    </row>
    <row r="950" spans="3:3" ht="15.75" customHeight="1">
      <c r="C950" s="11"/>
    </row>
    <row r="951" spans="3:3" ht="15.75" customHeight="1">
      <c r="C951" s="11"/>
    </row>
    <row r="952" spans="3:3" ht="15.75" customHeight="1">
      <c r="C952" s="11"/>
    </row>
    <row r="953" spans="3:3" ht="15.75" customHeight="1">
      <c r="C953" s="11"/>
    </row>
    <row r="954" spans="3:3" ht="15.75" customHeight="1">
      <c r="C954" s="11"/>
    </row>
    <row r="955" spans="3:3" ht="15.75" customHeight="1">
      <c r="C955" s="11"/>
    </row>
    <row r="956" spans="3:3" ht="15.75" customHeight="1">
      <c r="C956" s="11"/>
    </row>
    <row r="957" spans="3:3" ht="15.75" customHeight="1">
      <c r="C957" s="11"/>
    </row>
    <row r="958" spans="3:3" ht="15.75" customHeight="1">
      <c r="C958" s="11"/>
    </row>
    <row r="959" spans="3:3" ht="15.75" customHeight="1">
      <c r="C959" s="11"/>
    </row>
    <row r="960" spans="3:3" ht="15.75" customHeight="1">
      <c r="C960" s="11"/>
    </row>
    <row r="961" spans="3:3" ht="15.75" customHeight="1">
      <c r="C961" s="11"/>
    </row>
    <row r="962" spans="3:3" ht="15.75" customHeight="1">
      <c r="C962" s="11"/>
    </row>
    <row r="963" spans="3:3" ht="15.75" customHeight="1">
      <c r="C963" s="11"/>
    </row>
    <row r="964" spans="3:3" ht="15.75" customHeight="1">
      <c r="C964" s="11"/>
    </row>
    <row r="965" spans="3:3" ht="15.75" customHeight="1">
      <c r="C965" s="11"/>
    </row>
    <row r="966" spans="3:3" ht="15.75" customHeight="1">
      <c r="C966" s="11"/>
    </row>
    <row r="967" spans="3:3" ht="15.75" customHeight="1">
      <c r="C967" s="11"/>
    </row>
    <row r="968" spans="3:3" ht="15.75" customHeight="1">
      <c r="C968" s="11"/>
    </row>
    <row r="969" spans="3:3" ht="15.75" customHeight="1">
      <c r="C969" s="11"/>
    </row>
    <row r="970" spans="3:3" ht="15.75" customHeight="1">
      <c r="C970" s="11"/>
    </row>
    <row r="971" spans="3:3" ht="15.75" customHeight="1">
      <c r="C971" s="11"/>
    </row>
    <row r="972" spans="3:3" ht="15.75" customHeight="1">
      <c r="C972" s="11"/>
    </row>
    <row r="973" spans="3:3" ht="15.75" customHeight="1">
      <c r="C973" s="11"/>
    </row>
    <row r="974" spans="3:3" ht="15.75" customHeight="1">
      <c r="C974" s="11"/>
    </row>
    <row r="975" spans="3:3" ht="15.75" customHeight="1">
      <c r="C975" s="11"/>
    </row>
    <row r="976" spans="3:3" ht="15.75" customHeight="1">
      <c r="C976" s="11"/>
    </row>
    <row r="977" spans="3:3" ht="15.75" customHeight="1">
      <c r="C977" s="11"/>
    </row>
    <row r="978" spans="3:3" ht="15.75" customHeight="1">
      <c r="C978" s="11"/>
    </row>
    <row r="979" spans="3:3" ht="15.75" customHeight="1">
      <c r="C979" s="11"/>
    </row>
    <row r="980" spans="3:3" ht="15.75" customHeight="1">
      <c r="C980" s="11"/>
    </row>
    <row r="981" spans="3:3" ht="15.75" customHeight="1">
      <c r="C981" s="11"/>
    </row>
    <row r="982" spans="3:3" ht="15.75" customHeight="1">
      <c r="C982" s="11"/>
    </row>
    <row r="983" spans="3:3" ht="15.75" customHeight="1">
      <c r="C983" s="11"/>
    </row>
    <row r="984" spans="3:3" ht="15.75" customHeight="1">
      <c r="C984" s="11"/>
    </row>
    <row r="985" spans="3:3" ht="15.75" customHeight="1">
      <c r="C985" s="11"/>
    </row>
    <row r="986" spans="3:3" ht="15.75" customHeight="1">
      <c r="C986" s="11"/>
    </row>
    <row r="987" spans="3:3" ht="15.75" customHeight="1">
      <c r="C987" s="11"/>
    </row>
    <row r="988" spans="3:3" ht="15.75" customHeight="1">
      <c r="C988" s="11"/>
    </row>
    <row r="989" spans="3:3" ht="15.75" customHeight="1">
      <c r="C989" s="11"/>
    </row>
    <row r="990" spans="3:3" ht="15.75" customHeight="1">
      <c r="C990" s="11"/>
    </row>
    <row r="991" spans="3:3" ht="15.75" customHeight="1">
      <c r="C991" s="11"/>
    </row>
    <row r="992" spans="3:3" ht="15.75" customHeight="1">
      <c r="C992" s="11"/>
    </row>
    <row r="993" spans="3:3" ht="15.75" customHeight="1">
      <c r="C993" s="11"/>
    </row>
    <row r="994" spans="3:3" ht="15.75" customHeight="1">
      <c r="C994" s="11"/>
    </row>
    <row r="995" spans="3:3" ht="15.75" customHeight="1">
      <c r="C995" s="11"/>
    </row>
    <row r="996" spans="3:3" ht="15.75" customHeight="1">
      <c r="C996" s="11"/>
    </row>
    <row r="997" spans="3:3" ht="15.75" customHeight="1">
      <c r="C997" s="11"/>
    </row>
    <row r="998" spans="3:3" ht="15.75" customHeight="1">
      <c r="C998" s="11"/>
    </row>
    <row r="999" spans="3:3" ht="15.75" customHeight="1">
      <c r="C999" s="11"/>
    </row>
    <row r="1000" spans="3:3" ht="15.75" customHeight="1">
      <c r="C1000" s="11"/>
    </row>
  </sheetData>
  <mergeCells count="21">
    <mergeCell ref="B36:C36"/>
    <mergeCell ref="B4:B5"/>
    <mergeCell ref="B7:B9"/>
    <mergeCell ref="B10:B12"/>
    <mergeCell ref="B13:B15"/>
    <mergeCell ref="B16:B18"/>
    <mergeCell ref="B19:C19"/>
    <mergeCell ref="B20:B22"/>
    <mergeCell ref="B6:C6"/>
    <mergeCell ref="B23:B26"/>
    <mergeCell ref="B27:B30"/>
    <mergeCell ref="B31:B34"/>
    <mergeCell ref="B35:C35"/>
    <mergeCell ref="P4:T4"/>
    <mergeCell ref="U4:Y4"/>
    <mergeCell ref="B2:Y2"/>
    <mergeCell ref="B3:O3"/>
    <mergeCell ref="C4:C5"/>
    <mergeCell ref="D4:D5"/>
    <mergeCell ref="F4:J4"/>
    <mergeCell ref="K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982"/>
  <sheetViews>
    <sheetView tabSelected="1" topLeftCell="A7" zoomScale="70" zoomScaleNormal="70" workbookViewId="0">
      <selection activeCell="B2" sqref="B2:T18"/>
    </sheetView>
  </sheetViews>
  <sheetFormatPr baseColWidth="10" defaultColWidth="12.5703125" defaultRowHeight="15" customHeight="1"/>
  <cols>
    <col min="1" max="1" width="10.5703125" customWidth="1"/>
    <col min="2" max="2" width="13" customWidth="1"/>
    <col min="3" max="3" width="29.7109375" customWidth="1"/>
    <col min="4" max="4" width="16.85546875" customWidth="1"/>
    <col min="5" max="5" width="24.7109375" customWidth="1"/>
    <col min="6" max="26" width="10.5703125" customWidth="1"/>
  </cols>
  <sheetData>
    <row r="1" spans="2:26">
      <c r="C1" s="11"/>
    </row>
    <row r="2" spans="2:26" ht="20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  <c r="U2" s="21"/>
      <c r="V2" s="21"/>
      <c r="W2" s="21"/>
      <c r="X2" s="21"/>
      <c r="Y2" s="21"/>
    </row>
    <row r="3" spans="2:26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26">
      <c r="B4" s="35" t="s">
        <v>1</v>
      </c>
      <c r="C4" s="35" t="s">
        <v>2</v>
      </c>
      <c r="D4" s="35" t="s">
        <v>3</v>
      </c>
      <c r="E4" s="2" t="s">
        <v>4</v>
      </c>
      <c r="F4" s="37" t="s">
        <v>21</v>
      </c>
      <c r="G4" s="31"/>
      <c r="H4" s="31"/>
      <c r="I4" s="31"/>
      <c r="J4" s="32"/>
      <c r="K4" s="37" t="s">
        <v>22</v>
      </c>
      <c r="L4" s="31"/>
      <c r="M4" s="31"/>
      <c r="N4" s="31"/>
      <c r="O4" s="32"/>
      <c r="P4" s="37" t="s">
        <v>23</v>
      </c>
      <c r="Q4" s="31"/>
      <c r="R4" s="31"/>
      <c r="S4" s="31"/>
      <c r="T4" s="32"/>
      <c r="U4" s="43"/>
      <c r="V4" s="34"/>
      <c r="W4" s="34"/>
      <c r="X4" s="34"/>
      <c r="Y4" s="34"/>
    </row>
    <row r="5" spans="2:26">
      <c r="B5" s="36"/>
      <c r="C5" s="36"/>
      <c r="D5" s="36"/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3" t="s">
        <v>33</v>
      </c>
      <c r="T5" s="2" t="s">
        <v>34</v>
      </c>
      <c r="U5" s="22"/>
      <c r="V5" s="22"/>
      <c r="W5" s="22"/>
      <c r="X5" s="22"/>
      <c r="Y5" s="22"/>
    </row>
    <row r="6" spans="2:26">
      <c r="B6" s="40" t="s">
        <v>40</v>
      </c>
      <c r="C6" s="3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23"/>
      <c r="T6" s="13"/>
      <c r="U6" s="24"/>
      <c r="V6" s="24"/>
      <c r="W6" s="24"/>
      <c r="X6" s="24"/>
      <c r="Y6" s="24"/>
    </row>
    <row r="7" spans="2:26" ht="42.75">
      <c r="B7" s="45" t="s">
        <v>78</v>
      </c>
      <c r="C7" s="14" t="s">
        <v>79</v>
      </c>
      <c r="D7" s="15" t="s">
        <v>13</v>
      </c>
      <c r="E7" s="25">
        <v>5</v>
      </c>
      <c r="F7" s="26">
        <v>3</v>
      </c>
      <c r="G7" s="26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7"/>
      <c r="T7" s="4"/>
      <c r="U7" s="24"/>
      <c r="V7" s="24"/>
      <c r="W7" s="24"/>
      <c r="X7" s="24"/>
      <c r="Y7" s="24"/>
    </row>
    <row r="8" spans="2:26" ht="42.75" customHeight="1">
      <c r="B8" s="42"/>
      <c r="C8" s="16" t="s">
        <v>80</v>
      </c>
      <c r="D8" s="15" t="s">
        <v>13</v>
      </c>
      <c r="E8" s="25">
        <v>4</v>
      </c>
      <c r="F8" s="4"/>
      <c r="G8" s="26">
        <v>2</v>
      </c>
      <c r="H8" s="4"/>
      <c r="I8" s="26">
        <v>2</v>
      </c>
      <c r="J8" s="4"/>
      <c r="K8" s="4"/>
      <c r="L8" s="4"/>
      <c r="M8" s="4"/>
      <c r="N8" s="4"/>
      <c r="O8" s="4"/>
      <c r="P8" s="4"/>
      <c r="Q8" s="4"/>
      <c r="R8" s="4"/>
      <c r="S8" s="27"/>
      <c r="T8" s="4"/>
      <c r="U8" s="24"/>
      <c r="V8" s="24"/>
      <c r="W8" s="24"/>
      <c r="X8" s="24"/>
      <c r="Y8" s="24"/>
    </row>
    <row r="9" spans="2:26" ht="43.5" customHeight="1">
      <c r="B9" s="36"/>
      <c r="C9" s="14" t="s">
        <v>81</v>
      </c>
      <c r="D9" s="15" t="s">
        <v>13</v>
      </c>
      <c r="E9" s="25">
        <v>4</v>
      </c>
      <c r="F9" s="4"/>
      <c r="G9" s="4"/>
      <c r="H9" s="26">
        <v>2</v>
      </c>
      <c r="I9" s="26">
        <v>2</v>
      </c>
      <c r="J9" s="4"/>
      <c r="K9" s="4"/>
      <c r="L9" s="4"/>
      <c r="M9" s="4"/>
      <c r="N9" s="4"/>
      <c r="O9" s="4"/>
      <c r="P9" s="4"/>
      <c r="Q9" s="4"/>
      <c r="R9" s="4"/>
      <c r="S9" s="27"/>
      <c r="T9" s="4"/>
      <c r="U9" s="24"/>
      <c r="V9" s="24"/>
      <c r="W9" s="24"/>
      <c r="X9" s="24"/>
      <c r="Y9" s="24"/>
    </row>
    <row r="10" spans="2:26" ht="28.5">
      <c r="B10" s="45" t="s">
        <v>82</v>
      </c>
      <c r="C10" s="14" t="s">
        <v>83</v>
      </c>
      <c r="D10" s="15" t="s">
        <v>13</v>
      </c>
      <c r="E10" s="25">
        <v>6</v>
      </c>
      <c r="F10" s="4"/>
      <c r="G10" s="4"/>
      <c r="H10" s="4"/>
      <c r="I10" s="4"/>
      <c r="J10" s="26"/>
      <c r="K10" s="26"/>
      <c r="L10" s="26">
        <v>2</v>
      </c>
      <c r="M10" s="26">
        <v>2</v>
      </c>
      <c r="N10" s="26">
        <v>2</v>
      </c>
      <c r="O10" s="4"/>
      <c r="P10" s="4"/>
      <c r="Q10" s="4"/>
      <c r="R10" s="4"/>
      <c r="S10" s="27"/>
      <c r="T10" s="4"/>
      <c r="U10" s="24"/>
      <c r="V10" s="24"/>
      <c r="W10" s="24"/>
      <c r="X10" s="24"/>
      <c r="Y10" s="24"/>
    </row>
    <row r="11" spans="2:26" ht="42.75">
      <c r="B11" s="42"/>
      <c r="C11" s="14" t="s">
        <v>84</v>
      </c>
      <c r="D11" s="15" t="s">
        <v>13</v>
      </c>
      <c r="E11" s="25">
        <v>5</v>
      </c>
      <c r="F11" s="4"/>
      <c r="G11" s="4"/>
      <c r="H11" s="4"/>
      <c r="I11" s="4"/>
      <c r="J11" s="4"/>
      <c r="K11" s="4"/>
      <c r="L11" s="26"/>
      <c r="M11" s="26"/>
      <c r="N11" s="26">
        <v>3</v>
      </c>
      <c r="O11" s="26">
        <v>2</v>
      </c>
      <c r="P11" s="4"/>
      <c r="Q11" s="4"/>
      <c r="R11" s="4"/>
      <c r="S11" s="27"/>
      <c r="T11" s="4"/>
      <c r="U11" s="24"/>
      <c r="V11" s="24"/>
      <c r="W11" s="24"/>
      <c r="X11" s="24"/>
      <c r="Y11" s="24"/>
    </row>
    <row r="12" spans="2:26" ht="57" customHeight="1">
      <c r="B12" s="36"/>
      <c r="C12" s="14" t="s">
        <v>85</v>
      </c>
      <c r="D12" s="15" t="s">
        <v>13</v>
      </c>
      <c r="E12" s="25">
        <v>2</v>
      </c>
      <c r="F12" s="4"/>
      <c r="G12" s="4"/>
      <c r="H12" s="4"/>
      <c r="I12" s="4"/>
      <c r="J12" s="4"/>
      <c r="K12" s="4"/>
      <c r="L12" s="4"/>
      <c r="M12" s="4"/>
      <c r="N12" s="4"/>
      <c r="O12" s="26">
        <v>2</v>
      </c>
      <c r="P12" s="26"/>
      <c r="Q12" s="4"/>
      <c r="R12" s="4"/>
      <c r="S12" s="27"/>
      <c r="T12" s="4"/>
      <c r="U12" s="24"/>
      <c r="V12" s="24"/>
      <c r="W12" s="24"/>
      <c r="X12" s="24"/>
      <c r="Y12" s="24"/>
    </row>
    <row r="13" spans="2:26">
      <c r="B13" s="46" t="s">
        <v>58</v>
      </c>
      <c r="C13" s="32"/>
      <c r="D13" s="1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23"/>
      <c r="T13" s="13"/>
      <c r="U13" s="24"/>
      <c r="V13" s="24"/>
      <c r="W13" s="24"/>
      <c r="X13" s="24"/>
      <c r="Y13" s="24"/>
      <c r="Z13" s="28"/>
    </row>
    <row r="14" spans="2:26" ht="48" customHeight="1">
      <c r="B14" s="45" t="s">
        <v>86</v>
      </c>
      <c r="C14" s="16" t="s">
        <v>87</v>
      </c>
      <c r="D14" s="15" t="s">
        <v>13</v>
      </c>
      <c r="E14" s="25">
        <v>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26">
        <v>3</v>
      </c>
      <c r="Q14" s="26">
        <v>2</v>
      </c>
      <c r="R14" s="4"/>
      <c r="S14" s="27"/>
      <c r="T14" s="4"/>
      <c r="U14" s="24"/>
      <c r="V14" s="24"/>
      <c r="W14" s="24"/>
      <c r="X14" s="24"/>
      <c r="Y14" s="24"/>
    </row>
    <row r="15" spans="2:26" ht="60.75" customHeight="1">
      <c r="B15" s="42"/>
      <c r="C15" s="14" t="s">
        <v>88</v>
      </c>
      <c r="D15" s="15" t="s">
        <v>13</v>
      </c>
      <c r="E15" s="25">
        <v>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6">
        <v>2</v>
      </c>
      <c r="S15" s="29">
        <v>2</v>
      </c>
      <c r="T15" s="4"/>
      <c r="U15" s="24"/>
      <c r="V15" s="24"/>
      <c r="W15" s="24"/>
      <c r="X15" s="24"/>
      <c r="Y15" s="24"/>
    </row>
    <row r="16" spans="2:26" ht="47.25" customHeight="1">
      <c r="B16" s="36"/>
      <c r="C16" s="14" t="s">
        <v>89</v>
      </c>
      <c r="D16" s="15" t="s">
        <v>13</v>
      </c>
      <c r="E16" s="25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7"/>
      <c r="T16" s="26">
        <v>2</v>
      </c>
      <c r="U16" s="24"/>
      <c r="V16" s="24"/>
      <c r="W16" s="24"/>
      <c r="X16" s="24"/>
      <c r="Y16" s="24"/>
    </row>
    <row r="17" spans="2:25" ht="15.75" customHeight="1">
      <c r="B17" s="37" t="s">
        <v>19</v>
      </c>
      <c r="C17" s="32"/>
      <c r="D17" s="7"/>
      <c r="E17" s="8">
        <f>SUM(E7:E16)</f>
        <v>37</v>
      </c>
      <c r="F17" s="8">
        <f t="shared" ref="F17:T17" si="0">E17- SUM(F7:F16)</f>
        <v>34</v>
      </c>
      <c r="G17" s="8">
        <f t="shared" si="0"/>
        <v>30</v>
      </c>
      <c r="H17" s="8">
        <f t="shared" si="0"/>
        <v>28</v>
      </c>
      <c r="I17" s="8">
        <f t="shared" si="0"/>
        <v>24</v>
      </c>
      <c r="J17" s="8">
        <f t="shared" si="0"/>
        <v>24</v>
      </c>
      <c r="K17" s="8">
        <f t="shared" si="0"/>
        <v>24</v>
      </c>
      <c r="L17" s="8">
        <f t="shared" si="0"/>
        <v>22</v>
      </c>
      <c r="M17" s="8">
        <f t="shared" si="0"/>
        <v>20</v>
      </c>
      <c r="N17" s="8">
        <f t="shared" si="0"/>
        <v>15</v>
      </c>
      <c r="O17" s="8">
        <f t="shared" si="0"/>
        <v>11</v>
      </c>
      <c r="P17" s="8">
        <f t="shared" si="0"/>
        <v>8</v>
      </c>
      <c r="Q17" s="8">
        <f t="shared" si="0"/>
        <v>6</v>
      </c>
      <c r="R17" s="8">
        <f t="shared" si="0"/>
        <v>4</v>
      </c>
      <c r="S17" s="8">
        <f t="shared" si="0"/>
        <v>2</v>
      </c>
      <c r="T17" s="8">
        <f t="shared" si="0"/>
        <v>0</v>
      </c>
      <c r="U17" s="24"/>
      <c r="V17" s="24"/>
      <c r="W17" s="24"/>
      <c r="X17" s="24"/>
      <c r="Y17" s="24"/>
    </row>
    <row r="18" spans="2:25" ht="15.75" customHeight="1">
      <c r="B18" s="44" t="s">
        <v>20</v>
      </c>
      <c r="C18" s="32"/>
      <c r="D18" s="9"/>
      <c r="E18" s="10">
        <f>SUM(E7:E16)</f>
        <v>37</v>
      </c>
      <c r="F18" s="10">
        <f>$E$18-($E$18/15*1)</f>
        <v>34.533333333333331</v>
      </c>
      <c r="G18" s="10">
        <f>$E$18-($E$18/15*2)</f>
        <v>32.066666666666663</v>
      </c>
      <c r="H18" s="10">
        <f>$E$18-($E$18/15*3)</f>
        <v>29.6</v>
      </c>
      <c r="I18" s="10">
        <f>$E$18-($E$18/15*4)</f>
        <v>27.133333333333333</v>
      </c>
      <c r="J18" s="10">
        <f>$E$18-($E$18/15*5)</f>
        <v>24.666666666666664</v>
      </c>
      <c r="K18" s="10">
        <f>$E$18-($E$18/15*6)</f>
        <v>22.2</v>
      </c>
      <c r="L18" s="10">
        <f>$E$18-($E$18/15*7)</f>
        <v>19.733333333333334</v>
      </c>
      <c r="M18" s="10">
        <f>$E$18-($E$18/15*8)</f>
        <v>17.266666666666666</v>
      </c>
      <c r="N18" s="10">
        <f>$E$18-($E$18/15*9)</f>
        <v>14.799999999999997</v>
      </c>
      <c r="O18" s="10">
        <f>$E$18-($E$18/15*10)</f>
        <v>12.333333333333332</v>
      </c>
      <c r="P18" s="10">
        <f>$E$18-($E$18/15*11)</f>
        <v>9.8666666666666671</v>
      </c>
      <c r="Q18" s="10">
        <f>$E$18-($E$18/15*12)</f>
        <v>7.3999999999999986</v>
      </c>
      <c r="R18" s="10">
        <f>$E$18-($E$18/15*13)</f>
        <v>4.93333333333333</v>
      </c>
      <c r="S18" s="10">
        <f>$E$18-($E$18/15*14)</f>
        <v>2.4666666666666686</v>
      </c>
      <c r="T18" s="10">
        <f>$E$18-($E$18/15*15)</f>
        <v>0</v>
      </c>
      <c r="U18" s="24"/>
      <c r="V18" s="24"/>
      <c r="W18" s="24"/>
      <c r="X18" s="24"/>
      <c r="Y18" s="24"/>
    </row>
    <row r="19" spans="2:25" ht="15.75" customHeight="1">
      <c r="C19" s="11"/>
    </row>
    <row r="20" spans="2:25" ht="15.75" customHeight="1">
      <c r="C20" s="11"/>
    </row>
    <row r="21" spans="2:25" ht="15.75" customHeight="1">
      <c r="C21" s="11"/>
    </row>
    <row r="22" spans="2:25" ht="15.75" customHeight="1">
      <c r="C22" s="11"/>
    </row>
    <row r="23" spans="2:25" ht="15.75" customHeight="1">
      <c r="C23" s="11"/>
    </row>
    <row r="24" spans="2:25" ht="15.75" customHeight="1">
      <c r="C24" s="11"/>
    </row>
    <row r="25" spans="2:25" ht="15.75" customHeight="1">
      <c r="C25" s="11"/>
    </row>
    <row r="26" spans="2:25" ht="15.75" customHeight="1">
      <c r="C26" s="11"/>
    </row>
    <row r="27" spans="2:25" ht="15.75" customHeight="1">
      <c r="C27" s="11"/>
    </row>
    <row r="28" spans="2:25" ht="15.75" customHeight="1">
      <c r="C28" s="11"/>
    </row>
    <row r="29" spans="2:25" ht="15.75" customHeight="1">
      <c r="C29" s="11"/>
    </row>
    <row r="30" spans="2:25" ht="15.75" customHeight="1">
      <c r="C30" s="11"/>
    </row>
    <row r="31" spans="2:25" ht="15.75" customHeight="1">
      <c r="C31" s="11"/>
    </row>
    <row r="32" spans="2:25" ht="15.75" customHeight="1">
      <c r="C32" s="11"/>
    </row>
    <row r="33" spans="3:3" ht="15.75" customHeight="1">
      <c r="C33" s="11"/>
    </row>
    <row r="34" spans="3:3" ht="15.75" customHeight="1">
      <c r="C34" s="11"/>
    </row>
    <row r="35" spans="3:3" ht="15.75" customHeight="1">
      <c r="C35" s="11"/>
    </row>
    <row r="36" spans="3:3" ht="15.75" customHeight="1">
      <c r="C36" s="11"/>
    </row>
    <row r="37" spans="3:3" ht="15.75" customHeight="1">
      <c r="C37" s="11"/>
    </row>
    <row r="38" spans="3:3" ht="15.75" customHeight="1">
      <c r="C38" s="11"/>
    </row>
    <row r="39" spans="3:3" ht="15.75" customHeight="1">
      <c r="C39" s="11"/>
    </row>
    <row r="40" spans="3:3" ht="15.75" customHeight="1">
      <c r="C40" s="11"/>
    </row>
    <row r="41" spans="3:3" ht="15.75" customHeight="1">
      <c r="C41" s="11"/>
    </row>
    <row r="42" spans="3:3" ht="15.75" customHeight="1">
      <c r="C42" s="11"/>
    </row>
    <row r="43" spans="3:3" ht="15.75" customHeight="1">
      <c r="C43" s="11"/>
    </row>
    <row r="44" spans="3:3" ht="15.75" customHeight="1">
      <c r="C44" s="11"/>
    </row>
    <row r="45" spans="3:3" ht="15.75" customHeight="1">
      <c r="C45" s="11"/>
    </row>
    <row r="46" spans="3:3" ht="15.75" customHeight="1">
      <c r="C46" s="11"/>
    </row>
    <row r="47" spans="3:3" ht="15.75" customHeight="1">
      <c r="C47" s="11"/>
    </row>
    <row r="48" spans="3:3" ht="15.75" customHeight="1">
      <c r="C48" s="11"/>
    </row>
    <row r="49" spans="3:3" ht="15.75" customHeight="1">
      <c r="C49" s="11"/>
    </row>
    <row r="50" spans="3:3" ht="15.75" customHeight="1">
      <c r="C50" s="11"/>
    </row>
    <row r="51" spans="3:3" ht="15.75" customHeight="1">
      <c r="C51" s="11"/>
    </row>
    <row r="52" spans="3:3" ht="15.75" customHeight="1">
      <c r="C52" s="11"/>
    </row>
    <row r="53" spans="3:3" ht="15.75" customHeight="1">
      <c r="C53" s="11"/>
    </row>
    <row r="54" spans="3:3" ht="15.75" customHeight="1">
      <c r="C54" s="11"/>
    </row>
    <row r="55" spans="3:3" ht="15.75" customHeight="1">
      <c r="C55" s="11"/>
    </row>
    <row r="56" spans="3:3" ht="15.75" customHeight="1">
      <c r="C56" s="11"/>
    </row>
    <row r="57" spans="3:3" ht="15.75" customHeight="1">
      <c r="C57" s="11"/>
    </row>
    <row r="58" spans="3:3" ht="15.75" customHeight="1">
      <c r="C58" s="11"/>
    </row>
    <row r="59" spans="3:3" ht="15.75" customHeight="1">
      <c r="C59" s="11"/>
    </row>
    <row r="60" spans="3:3" ht="15.75" customHeight="1">
      <c r="C60" s="11"/>
    </row>
    <row r="61" spans="3:3" ht="15.75" customHeight="1">
      <c r="C61" s="11"/>
    </row>
    <row r="62" spans="3:3" ht="15.75" customHeight="1">
      <c r="C62" s="11"/>
    </row>
    <row r="63" spans="3:3" ht="15.75" customHeight="1">
      <c r="C63" s="11"/>
    </row>
    <row r="64" spans="3:3" ht="15.75" customHeight="1">
      <c r="C64" s="11"/>
    </row>
    <row r="65" spans="3:3" ht="15.75" customHeight="1">
      <c r="C65" s="11"/>
    </row>
    <row r="66" spans="3:3" ht="15.75" customHeight="1">
      <c r="C66" s="11"/>
    </row>
    <row r="67" spans="3:3" ht="15.75" customHeight="1">
      <c r="C67" s="11"/>
    </row>
    <row r="68" spans="3:3" ht="15.75" customHeight="1">
      <c r="C68" s="11"/>
    </row>
    <row r="69" spans="3:3" ht="15.75" customHeight="1">
      <c r="C69" s="11"/>
    </row>
    <row r="70" spans="3:3" ht="15.75" customHeight="1">
      <c r="C70" s="11"/>
    </row>
    <row r="71" spans="3:3" ht="15.75" customHeight="1">
      <c r="C71" s="11"/>
    </row>
    <row r="72" spans="3:3" ht="15.75" customHeight="1">
      <c r="C72" s="11"/>
    </row>
    <row r="73" spans="3:3" ht="15.75" customHeight="1">
      <c r="C73" s="11"/>
    </row>
    <row r="74" spans="3:3" ht="15.75" customHeight="1">
      <c r="C74" s="11"/>
    </row>
    <row r="75" spans="3:3" ht="15.75" customHeight="1">
      <c r="C75" s="11"/>
    </row>
    <row r="76" spans="3:3" ht="15.75" customHeight="1">
      <c r="C76" s="11"/>
    </row>
    <row r="77" spans="3:3" ht="15.75" customHeight="1">
      <c r="C77" s="11"/>
    </row>
    <row r="78" spans="3:3" ht="15.75" customHeight="1">
      <c r="C78" s="11"/>
    </row>
    <row r="79" spans="3:3" ht="15.75" customHeight="1">
      <c r="C79" s="11"/>
    </row>
    <row r="80" spans="3:3" ht="15.75" customHeight="1">
      <c r="C80" s="11"/>
    </row>
    <row r="81" spans="3:3" ht="15.75" customHeight="1">
      <c r="C81" s="11"/>
    </row>
    <row r="82" spans="3:3" ht="15.75" customHeight="1">
      <c r="C82" s="11"/>
    </row>
    <row r="83" spans="3:3" ht="15.75" customHeight="1">
      <c r="C83" s="11"/>
    </row>
    <row r="84" spans="3:3" ht="15.75" customHeight="1">
      <c r="C84" s="11"/>
    </row>
    <row r="85" spans="3:3" ht="15.75" customHeight="1">
      <c r="C85" s="11"/>
    </row>
    <row r="86" spans="3:3" ht="15.75" customHeight="1">
      <c r="C86" s="11"/>
    </row>
    <row r="87" spans="3:3" ht="15.75" customHeight="1">
      <c r="C87" s="11"/>
    </row>
    <row r="88" spans="3:3" ht="15.75" customHeight="1">
      <c r="C88" s="11"/>
    </row>
    <row r="89" spans="3:3" ht="15.75" customHeight="1">
      <c r="C89" s="11"/>
    </row>
    <row r="90" spans="3:3" ht="15.75" customHeight="1">
      <c r="C90" s="11"/>
    </row>
    <row r="91" spans="3:3" ht="15.75" customHeight="1">
      <c r="C91" s="11"/>
    </row>
    <row r="92" spans="3:3" ht="15.75" customHeight="1">
      <c r="C92" s="11"/>
    </row>
    <row r="93" spans="3:3" ht="15.75" customHeight="1">
      <c r="C93" s="11"/>
    </row>
    <row r="94" spans="3:3" ht="15.75" customHeight="1">
      <c r="C94" s="11"/>
    </row>
    <row r="95" spans="3:3" ht="15.75" customHeight="1">
      <c r="C95" s="11"/>
    </row>
    <row r="96" spans="3:3" ht="15.75" customHeight="1">
      <c r="C96" s="11"/>
    </row>
    <row r="97" spans="3:3" ht="15.75" customHeight="1">
      <c r="C97" s="11"/>
    </row>
    <row r="98" spans="3:3" ht="15.75" customHeight="1">
      <c r="C98" s="11"/>
    </row>
    <row r="99" spans="3:3" ht="15.75" customHeight="1">
      <c r="C99" s="11"/>
    </row>
    <row r="100" spans="3:3" ht="15.75" customHeight="1">
      <c r="C100" s="11"/>
    </row>
    <row r="101" spans="3:3" ht="15.75" customHeight="1">
      <c r="C101" s="11"/>
    </row>
    <row r="102" spans="3:3" ht="15.75" customHeight="1">
      <c r="C102" s="11"/>
    </row>
    <row r="103" spans="3:3" ht="15.75" customHeight="1">
      <c r="C103" s="11"/>
    </row>
    <row r="104" spans="3:3" ht="15.75" customHeight="1">
      <c r="C104" s="11"/>
    </row>
    <row r="105" spans="3:3" ht="15.75" customHeight="1">
      <c r="C105" s="11"/>
    </row>
    <row r="106" spans="3:3" ht="15.75" customHeight="1">
      <c r="C106" s="11"/>
    </row>
    <row r="107" spans="3:3" ht="15.75" customHeight="1">
      <c r="C107" s="11"/>
    </row>
    <row r="108" spans="3:3" ht="15.75" customHeight="1">
      <c r="C108" s="11"/>
    </row>
    <row r="109" spans="3:3" ht="15.75" customHeight="1">
      <c r="C109" s="11"/>
    </row>
    <row r="110" spans="3:3" ht="15.75" customHeight="1">
      <c r="C110" s="11"/>
    </row>
    <row r="111" spans="3:3" ht="15.75" customHeight="1">
      <c r="C111" s="11"/>
    </row>
    <row r="112" spans="3:3" ht="15.75" customHeight="1">
      <c r="C112" s="11"/>
    </row>
    <row r="113" spans="3:3" ht="15.75" customHeight="1">
      <c r="C113" s="11"/>
    </row>
    <row r="114" spans="3:3" ht="15.75" customHeight="1">
      <c r="C114" s="11"/>
    </row>
    <row r="115" spans="3:3" ht="15.75" customHeight="1">
      <c r="C115" s="11"/>
    </row>
    <row r="116" spans="3:3" ht="15.75" customHeight="1">
      <c r="C116" s="11"/>
    </row>
    <row r="117" spans="3:3" ht="15.75" customHeight="1">
      <c r="C117" s="11"/>
    </row>
    <row r="118" spans="3:3" ht="15.75" customHeight="1">
      <c r="C118" s="11"/>
    </row>
    <row r="119" spans="3:3" ht="15.75" customHeight="1">
      <c r="C119" s="11"/>
    </row>
    <row r="120" spans="3:3" ht="15.75" customHeight="1">
      <c r="C120" s="11"/>
    </row>
    <row r="121" spans="3:3" ht="15.75" customHeight="1">
      <c r="C121" s="11"/>
    </row>
    <row r="122" spans="3:3" ht="15.75" customHeight="1">
      <c r="C122" s="11"/>
    </row>
    <row r="123" spans="3:3" ht="15.75" customHeight="1">
      <c r="C123" s="11"/>
    </row>
    <row r="124" spans="3:3" ht="15.75" customHeight="1">
      <c r="C124" s="11"/>
    </row>
    <row r="125" spans="3:3" ht="15.75" customHeight="1">
      <c r="C125" s="11"/>
    </row>
    <row r="126" spans="3:3" ht="15.75" customHeight="1">
      <c r="C126" s="11"/>
    </row>
    <row r="127" spans="3:3" ht="15.75" customHeight="1">
      <c r="C127" s="11"/>
    </row>
    <row r="128" spans="3:3" ht="15.75" customHeight="1">
      <c r="C128" s="11"/>
    </row>
    <row r="129" spans="3:3" ht="15.75" customHeight="1">
      <c r="C129" s="11"/>
    </row>
    <row r="130" spans="3:3" ht="15.75" customHeight="1">
      <c r="C130" s="11"/>
    </row>
    <row r="131" spans="3:3" ht="15.75" customHeight="1">
      <c r="C131" s="11"/>
    </row>
    <row r="132" spans="3:3" ht="15.75" customHeight="1">
      <c r="C132" s="11"/>
    </row>
    <row r="133" spans="3:3" ht="15.75" customHeight="1">
      <c r="C133" s="11"/>
    </row>
    <row r="134" spans="3:3" ht="15.75" customHeight="1">
      <c r="C134" s="11"/>
    </row>
    <row r="135" spans="3:3" ht="15.75" customHeight="1">
      <c r="C135" s="11"/>
    </row>
    <row r="136" spans="3:3" ht="15.75" customHeight="1">
      <c r="C136" s="11"/>
    </row>
    <row r="137" spans="3:3" ht="15.75" customHeight="1">
      <c r="C137" s="11"/>
    </row>
    <row r="138" spans="3:3" ht="15.75" customHeight="1">
      <c r="C138" s="11"/>
    </row>
    <row r="139" spans="3:3" ht="15.75" customHeight="1">
      <c r="C139" s="11"/>
    </row>
    <row r="140" spans="3:3" ht="15.75" customHeight="1">
      <c r="C140" s="11"/>
    </row>
    <row r="141" spans="3:3" ht="15.75" customHeight="1">
      <c r="C141" s="11"/>
    </row>
    <row r="142" spans="3:3" ht="15.75" customHeight="1">
      <c r="C142" s="11"/>
    </row>
    <row r="143" spans="3:3" ht="15.75" customHeight="1">
      <c r="C143" s="11"/>
    </row>
    <row r="144" spans="3:3" ht="15.75" customHeight="1">
      <c r="C144" s="11"/>
    </row>
    <row r="145" spans="3:3" ht="15.75" customHeight="1">
      <c r="C145" s="11"/>
    </row>
    <row r="146" spans="3:3" ht="15.75" customHeight="1">
      <c r="C146" s="11"/>
    </row>
    <row r="147" spans="3:3" ht="15.75" customHeight="1">
      <c r="C147" s="11"/>
    </row>
    <row r="148" spans="3:3" ht="15.75" customHeight="1">
      <c r="C148" s="11"/>
    </row>
    <row r="149" spans="3:3" ht="15.75" customHeight="1">
      <c r="C149" s="11"/>
    </row>
    <row r="150" spans="3:3" ht="15.75" customHeight="1">
      <c r="C150" s="11"/>
    </row>
    <row r="151" spans="3:3" ht="15.75" customHeight="1">
      <c r="C151" s="11"/>
    </row>
    <row r="152" spans="3:3" ht="15.75" customHeight="1">
      <c r="C152" s="11"/>
    </row>
    <row r="153" spans="3:3" ht="15.75" customHeight="1">
      <c r="C153" s="11"/>
    </row>
    <row r="154" spans="3:3" ht="15.75" customHeight="1">
      <c r="C154" s="11"/>
    </row>
    <row r="155" spans="3:3" ht="15.75" customHeight="1">
      <c r="C155" s="11"/>
    </row>
    <row r="156" spans="3:3" ht="15.75" customHeight="1">
      <c r="C156" s="11"/>
    </row>
    <row r="157" spans="3:3" ht="15.75" customHeight="1">
      <c r="C157" s="11"/>
    </row>
    <row r="158" spans="3:3" ht="15.75" customHeight="1">
      <c r="C158" s="11"/>
    </row>
    <row r="159" spans="3:3" ht="15.75" customHeight="1">
      <c r="C159" s="11"/>
    </row>
    <row r="160" spans="3:3" ht="15.75" customHeight="1">
      <c r="C160" s="11"/>
    </row>
    <row r="161" spans="3:3" ht="15.75" customHeight="1">
      <c r="C161" s="11"/>
    </row>
    <row r="162" spans="3:3" ht="15.75" customHeight="1">
      <c r="C162" s="11"/>
    </row>
    <row r="163" spans="3:3" ht="15.75" customHeight="1">
      <c r="C163" s="11"/>
    </row>
    <row r="164" spans="3:3" ht="15.75" customHeight="1">
      <c r="C164" s="11"/>
    </row>
    <row r="165" spans="3:3" ht="15.75" customHeight="1">
      <c r="C165" s="11"/>
    </row>
    <row r="166" spans="3:3" ht="15.75" customHeight="1">
      <c r="C166" s="11"/>
    </row>
    <row r="167" spans="3:3" ht="15.75" customHeight="1">
      <c r="C167" s="11"/>
    </row>
    <row r="168" spans="3:3" ht="15.75" customHeight="1">
      <c r="C168" s="11"/>
    </row>
    <row r="169" spans="3:3" ht="15.75" customHeight="1">
      <c r="C169" s="11"/>
    </row>
    <row r="170" spans="3:3" ht="15.75" customHeight="1">
      <c r="C170" s="11"/>
    </row>
    <row r="171" spans="3:3" ht="15.75" customHeight="1">
      <c r="C171" s="11"/>
    </row>
    <row r="172" spans="3:3" ht="15.75" customHeight="1">
      <c r="C172" s="11"/>
    </row>
    <row r="173" spans="3:3" ht="15.75" customHeight="1">
      <c r="C173" s="11"/>
    </row>
    <row r="174" spans="3:3" ht="15.75" customHeight="1">
      <c r="C174" s="11"/>
    </row>
    <row r="175" spans="3:3" ht="15.75" customHeight="1">
      <c r="C175" s="11"/>
    </row>
    <row r="176" spans="3:3" ht="15.75" customHeight="1">
      <c r="C176" s="11"/>
    </row>
    <row r="177" spans="3:3" ht="15.75" customHeight="1">
      <c r="C177" s="11"/>
    </row>
    <row r="178" spans="3:3" ht="15.75" customHeight="1">
      <c r="C178" s="11"/>
    </row>
    <row r="179" spans="3:3" ht="15.75" customHeight="1">
      <c r="C179" s="11"/>
    </row>
    <row r="180" spans="3:3" ht="15.75" customHeight="1">
      <c r="C180" s="11"/>
    </row>
    <row r="181" spans="3:3" ht="15.75" customHeight="1">
      <c r="C181" s="11"/>
    </row>
    <row r="182" spans="3:3" ht="15.75" customHeight="1">
      <c r="C182" s="11"/>
    </row>
    <row r="183" spans="3:3" ht="15.75" customHeight="1">
      <c r="C183" s="11"/>
    </row>
    <row r="184" spans="3:3" ht="15.75" customHeight="1">
      <c r="C184" s="11"/>
    </row>
    <row r="185" spans="3:3" ht="15.75" customHeight="1">
      <c r="C185" s="11"/>
    </row>
    <row r="186" spans="3:3" ht="15.75" customHeight="1">
      <c r="C186" s="11"/>
    </row>
    <row r="187" spans="3:3" ht="15.75" customHeight="1">
      <c r="C187" s="11"/>
    </row>
    <row r="188" spans="3:3" ht="15.75" customHeight="1">
      <c r="C188" s="11"/>
    </row>
    <row r="189" spans="3:3" ht="15.75" customHeight="1">
      <c r="C189" s="11"/>
    </row>
    <row r="190" spans="3:3" ht="15.75" customHeight="1">
      <c r="C190" s="11"/>
    </row>
    <row r="191" spans="3:3" ht="15.75" customHeight="1">
      <c r="C191" s="11"/>
    </row>
    <row r="192" spans="3:3" ht="15.75" customHeight="1">
      <c r="C192" s="11"/>
    </row>
    <row r="193" spans="3:3" ht="15.75" customHeight="1">
      <c r="C193" s="11"/>
    </row>
    <row r="194" spans="3:3" ht="15.75" customHeight="1">
      <c r="C194" s="11"/>
    </row>
    <row r="195" spans="3:3" ht="15.75" customHeight="1">
      <c r="C195" s="11"/>
    </row>
    <row r="196" spans="3:3" ht="15.75" customHeight="1">
      <c r="C196" s="11"/>
    </row>
    <row r="197" spans="3:3" ht="15.75" customHeight="1">
      <c r="C197" s="11"/>
    </row>
    <row r="198" spans="3:3" ht="15.75" customHeight="1">
      <c r="C198" s="11"/>
    </row>
    <row r="199" spans="3:3" ht="15.75" customHeight="1">
      <c r="C199" s="11"/>
    </row>
    <row r="200" spans="3:3" ht="15.75" customHeight="1">
      <c r="C200" s="11"/>
    </row>
    <row r="201" spans="3:3" ht="15.75" customHeight="1">
      <c r="C201" s="11"/>
    </row>
    <row r="202" spans="3:3" ht="15.75" customHeight="1">
      <c r="C202" s="11"/>
    </row>
    <row r="203" spans="3:3" ht="15.75" customHeight="1">
      <c r="C203" s="11"/>
    </row>
    <row r="204" spans="3:3" ht="15.75" customHeight="1">
      <c r="C204" s="11"/>
    </row>
    <row r="205" spans="3:3" ht="15.75" customHeight="1">
      <c r="C205" s="11"/>
    </row>
    <row r="206" spans="3:3" ht="15.75" customHeight="1">
      <c r="C206" s="11"/>
    </row>
    <row r="207" spans="3:3" ht="15.75" customHeight="1">
      <c r="C207" s="11"/>
    </row>
    <row r="208" spans="3:3" ht="15.75" customHeight="1">
      <c r="C208" s="11"/>
    </row>
    <row r="209" spans="3:3" ht="15.75" customHeight="1">
      <c r="C209" s="11"/>
    </row>
    <row r="210" spans="3:3" ht="15.75" customHeight="1">
      <c r="C210" s="11"/>
    </row>
    <row r="211" spans="3:3" ht="15.75" customHeight="1">
      <c r="C211" s="11"/>
    </row>
    <row r="212" spans="3:3" ht="15.75" customHeight="1">
      <c r="C212" s="11"/>
    </row>
    <row r="213" spans="3:3" ht="15.75" customHeight="1">
      <c r="C213" s="11"/>
    </row>
    <row r="214" spans="3:3" ht="15.75" customHeight="1">
      <c r="C214" s="11"/>
    </row>
    <row r="215" spans="3:3" ht="15.75" customHeight="1">
      <c r="C215" s="11"/>
    </row>
    <row r="216" spans="3:3" ht="15.75" customHeight="1">
      <c r="C216" s="11"/>
    </row>
    <row r="217" spans="3:3" ht="15.75" customHeight="1">
      <c r="C217" s="11"/>
    </row>
    <row r="218" spans="3:3" ht="15.75" customHeight="1">
      <c r="C218" s="11"/>
    </row>
    <row r="219" spans="3:3" ht="15.75" customHeight="1">
      <c r="C219" s="11"/>
    </row>
    <row r="220" spans="3:3" ht="15.75" customHeight="1">
      <c r="C220" s="11"/>
    </row>
    <row r="221" spans="3:3" ht="15.75" customHeight="1">
      <c r="C221" s="11"/>
    </row>
    <row r="222" spans="3:3" ht="15.75" customHeight="1">
      <c r="C222" s="11"/>
    </row>
    <row r="223" spans="3:3" ht="15.75" customHeight="1">
      <c r="C223" s="11"/>
    </row>
    <row r="224" spans="3:3" ht="15.75" customHeight="1">
      <c r="C224" s="11"/>
    </row>
    <row r="225" spans="3:3" ht="15.75" customHeight="1">
      <c r="C225" s="11"/>
    </row>
    <row r="226" spans="3:3" ht="15.75" customHeight="1">
      <c r="C226" s="11"/>
    </row>
    <row r="227" spans="3:3" ht="15.75" customHeight="1">
      <c r="C227" s="11"/>
    </row>
    <row r="228" spans="3:3" ht="15.75" customHeight="1">
      <c r="C228" s="11"/>
    </row>
    <row r="229" spans="3:3" ht="15.75" customHeight="1">
      <c r="C229" s="11"/>
    </row>
    <row r="230" spans="3:3" ht="15.75" customHeight="1">
      <c r="C230" s="11"/>
    </row>
    <row r="231" spans="3:3" ht="15.75" customHeight="1">
      <c r="C231" s="11"/>
    </row>
    <row r="232" spans="3:3" ht="15.75" customHeight="1">
      <c r="C232" s="11"/>
    </row>
    <row r="233" spans="3:3" ht="15.75" customHeight="1">
      <c r="C233" s="11"/>
    </row>
    <row r="234" spans="3:3" ht="15.75" customHeight="1">
      <c r="C234" s="11"/>
    </row>
    <row r="235" spans="3:3" ht="15.75" customHeight="1">
      <c r="C235" s="11"/>
    </row>
    <row r="236" spans="3:3" ht="15.75" customHeight="1">
      <c r="C236" s="11"/>
    </row>
    <row r="237" spans="3:3" ht="15.75" customHeight="1">
      <c r="C237" s="11"/>
    </row>
    <row r="238" spans="3:3" ht="15.75" customHeight="1">
      <c r="C238" s="11"/>
    </row>
    <row r="239" spans="3:3" ht="15.75" customHeight="1">
      <c r="C239" s="11"/>
    </row>
    <row r="240" spans="3:3" ht="15.75" customHeight="1">
      <c r="C240" s="11"/>
    </row>
    <row r="241" spans="3:3" ht="15.75" customHeight="1">
      <c r="C241" s="11"/>
    </row>
    <row r="242" spans="3:3" ht="15.75" customHeight="1">
      <c r="C242" s="11"/>
    </row>
    <row r="243" spans="3:3" ht="15.75" customHeight="1">
      <c r="C243" s="11"/>
    </row>
    <row r="244" spans="3:3" ht="15.75" customHeight="1">
      <c r="C244" s="11"/>
    </row>
    <row r="245" spans="3:3" ht="15.75" customHeight="1">
      <c r="C245" s="11"/>
    </row>
    <row r="246" spans="3:3" ht="15.75" customHeight="1">
      <c r="C246" s="11"/>
    </row>
    <row r="247" spans="3:3" ht="15.75" customHeight="1">
      <c r="C247" s="11"/>
    </row>
    <row r="248" spans="3:3" ht="15.75" customHeight="1">
      <c r="C248" s="11"/>
    </row>
    <row r="249" spans="3:3" ht="15.75" customHeight="1">
      <c r="C249" s="11"/>
    </row>
    <row r="250" spans="3:3" ht="15.75" customHeight="1">
      <c r="C250" s="11"/>
    </row>
    <row r="251" spans="3:3" ht="15.75" customHeight="1">
      <c r="C251" s="11"/>
    </row>
    <row r="252" spans="3:3" ht="15.75" customHeight="1">
      <c r="C252" s="11"/>
    </row>
    <row r="253" spans="3:3" ht="15.75" customHeight="1">
      <c r="C253" s="11"/>
    </row>
    <row r="254" spans="3:3" ht="15.75" customHeight="1">
      <c r="C254" s="11"/>
    </row>
    <row r="255" spans="3:3" ht="15.75" customHeight="1">
      <c r="C255" s="11"/>
    </row>
    <row r="256" spans="3:3" ht="15.75" customHeight="1">
      <c r="C256" s="11"/>
    </row>
    <row r="257" spans="3:3" ht="15.75" customHeight="1">
      <c r="C257" s="11"/>
    </row>
    <row r="258" spans="3:3" ht="15.75" customHeight="1">
      <c r="C258" s="11"/>
    </row>
    <row r="259" spans="3:3" ht="15.75" customHeight="1">
      <c r="C259" s="11"/>
    </row>
    <row r="260" spans="3:3" ht="15.75" customHeight="1">
      <c r="C260" s="11"/>
    </row>
    <row r="261" spans="3:3" ht="15.75" customHeight="1">
      <c r="C261" s="11"/>
    </row>
    <row r="262" spans="3:3" ht="15.75" customHeight="1">
      <c r="C262" s="11"/>
    </row>
    <row r="263" spans="3:3" ht="15.75" customHeight="1">
      <c r="C263" s="11"/>
    </row>
    <row r="264" spans="3:3" ht="15.75" customHeight="1">
      <c r="C264" s="11"/>
    </row>
    <row r="265" spans="3:3" ht="15.75" customHeight="1">
      <c r="C265" s="11"/>
    </row>
    <row r="266" spans="3:3" ht="15.75" customHeight="1">
      <c r="C266" s="11"/>
    </row>
    <row r="267" spans="3:3" ht="15.75" customHeight="1">
      <c r="C267" s="11"/>
    </row>
    <row r="268" spans="3:3" ht="15.75" customHeight="1">
      <c r="C268" s="11"/>
    </row>
    <row r="269" spans="3:3" ht="15.75" customHeight="1">
      <c r="C269" s="11"/>
    </row>
    <row r="270" spans="3:3" ht="15.75" customHeight="1">
      <c r="C270" s="11"/>
    </row>
    <row r="271" spans="3:3" ht="15.75" customHeight="1">
      <c r="C271" s="11"/>
    </row>
    <row r="272" spans="3:3" ht="15.75" customHeight="1">
      <c r="C272" s="11"/>
    </row>
    <row r="273" spans="3:3" ht="15.75" customHeight="1">
      <c r="C273" s="11"/>
    </row>
    <row r="274" spans="3:3" ht="15.75" customHeight="1">
      <c r="C274" s="11"/>
    </row>
    <row r="275" spans="3:3" ht="15.75" customHeight="1">
      <c r="C275" s="11"/>
    </row>
    <row r="276" spans="3:3" ht="15.75" customHeight="1">
      <c r="C276" s="11"/>
    </row>
    <row r="277" spans="3:3" ht="15.75" customHeight="1">
      <c r="C277" s="11"/>
    </row>
    <row r="278" spans="3:3" ht="15.75" customHeight="1">
      <c r="C278" s="11"/>
    </row>
    <row r="279" spans="3:3" ht="15.75" customHeight="1">
      <c r="C279" s="11"/>
    </row>
    <row r="280" spans="3:3" ht="15.75" customHeight="1">
      <c r="C280" s="11"/>
    </row>
    <row r="281" spans="3:3" ht="15.75" customHeight="1">
      <c r="C281" s="11"/>
    </row>
    <row r="282" spans="3:3" ht="15.75" customHeight="1">
      <c r="C282" s="11"/>
    </row>
    <row r="283" spans="3:3" ht="15.75" customHeight="1">
      <c r="C283" s="11"/>
    </row>
    <row r="284" spans="3:3" ht="15.75" customHeight="1">
      <c r="C284" s="11"/>
    </row>
    <row r="285" spans="3:3" ht="15.75" customHeight="1">
      <c r="C285" s="11"/>
    </row>
    <row r="286" spans="3:3" ht="15.75" customHeight="1">
      <c r="C286" s="11"/>
    </row>
    <row r="287" spans="3:3" ht="15.75" customHeight="1">
      <c r="C287" s="11"/>
    </row>
    <row r="288" spans="3:3" ht="15.75" customHeight="1">
      <c r="C288" s="11"/>
    </row>
    <row r="289" spans="3:3" ht="15.75" customHeight="1">
      <c r="C289" s="11"/>
    </row>
    <row r="290" spans="3:3" ht="15.75" customHeight="1">
      <c r="C290" s="11"/>
    </row>
    <row r="291" spans="3:3" ht="15.75" customHeight="1">
      <c r="C291" s="11"/>
    </row>
    <row r="292" spans="3:3" ht="15.75" customHeight="1">
      <c r="C292" s="11"/>
    </row>
    <row r="293" spans="3:3" ht="15.75" customHeight="1">
      <c r="C293" s="11"/>
    </row>
    <row r="294" spans="3:3" ht="15.75" customHeight="1">
      <c r="C294" s="11"/>
    </row>
    <row r="295" spans="3:3" ht="15.75" customHeight="1">
      <c r="C295" s="11"/>
    </row>
    <row r="296" spans="3:3" ht="15.75" customHeight="1">
      <c r="C296" s="11"/>
    </row>
    <row r="297" spans="3:3" ht="15.75" customHeight="1">
      <c r="C297" s="11"/>
    </row>
    <row r="298" spans="3:3" ht="15.75" customHeight="1">
      <c r="C298" s="11"/>
    </row>
    <row r="299" spans="3:3" ht="15.75" customHeight="1">
      <c r="C299" s="11"/>
    </row>
    <row r="300" spans="3:3" ht="15.75" customHeight="1">
      <c r="C300" s="11"/>
    </row>
    <row r="301" spans="3:3" ht="15.75" customHeight="1">
      <c r="C301" s="11"/>
    </row>
    <row r="302" spans="3:3" ht="15.75" customHeight="1">
      <c r="C302" s="11"/>
    </row>
    <row r="303" spans="3:3" ht="15.75" customHeight="1">
      <c r="C303" s="11"/>
    </row>
    <row r="304" spans="3:3" ht="15.75" customHeight="1">
      <c r="C304" s="11"/>
    </row>
    <row r="305" spans="3:3" ht="15.75" customHeight="1">
      <c r="C305" s="11"/>
    </row>
    <row r="306" spans="3:3" ht="15.75" customHeight="1">
      <c r="C306" s="11"/>
    </row>
    <row r="307" spans="3:3" ht="15.75" customHeight="1">
      <c r="C307" s="11"/>
    </row>
    <row r="308" spans="3:3" ht="15.75" customHeight="1">
      <c r="C308" s="11"/>
    </row>
    <row r="309" spans="3:3" ht="15.75" customHeight="1">
      <c r="C309" s="11"/>
    </row>
    <row r="310" spans="3:3" ht="15.75" customHeight="1">
      <c r="C310" s="11"/>
    </row>
    <row r="311" spans="3:3" ht="15.75" customHeight="1">
      <c r="C311" s="11"/>
    </row>
    <row r="312" spans="3:3" ht="15.75" customHeight="1">
      <c r="C312" s="11"/>
    </row>
    <row r="313" spans="3:3" ht="15.75" customHeight="1">
      <c r="C313" s="11"/>
    </row>
    <row r="314" spans="3:3" ht="15.75" customHeight="1">
      <c r="C314" s="11"/>
    </row>
    <row r="315" spans="3:3" ht="15.75" customHeight="1">
      <c r="C315" s="11"/>
    </row>
    <row r="316" spans="3:3" ht="15.75" customHeight="1">
      <c r="C316" s="11"/>
    </row>
    <row r="317" spans="3:3" ht="15.75" customHeight="1">
      <c r="C317" s="11"/>
    </row>
    <row r="318" spans="3:3" ht="15.75" customHeight="1">
      <c r="C318" s="11"/>
    </row>
    <row r="319" spans="3:3" ht="15.75" customHeight="1">
      <c r="C319" s="11"/>
    </row>
    <row r="320" spans="3:3" ht="15.75" customHeight="1">
      <c r="C320" s="11"/>
    </row>
    <row r="321" spans="3:3" ht="15.75" customHeight="1">
      <c r="C321" s="11"/>
    </row>
    <row r="322" spans="3:3" ht="15.75" customHeight="1">
      <c r="C322" s="11"/>
    </row>
    <row r="323" spans="3:3" ht="15.75" customHeight="1">
      <c r="C323" s="11"/>
    </row>
    <row r="324" spans="3:3" ht="15.75" customHeight="1">
      <c r="C324" s="11"/>
    </row>
    <row r="325" spans="3:3" ht="15.75" customHeight="1">
      <c r="C325" s="11"/>
    </row>
    <row r="326" spans="3:3" ht="15.75" customHeight="1">
      <c r="C326" s="11"/>
    </row>
    <row r="327" spans="3:3" ht="15.75" customHeight="1">
      <c r="C327" s="11"/>
    </row>
    <row r="328" spans="3:3" ht="15.75" customHeight="1">
      <c r="C328" s="11"/>
    </row>
    <row r="329" spans="3:3" ht="15.75" customHeight="1">
      <c r="C329" s="11"/>
    </row>
    <row r="330" spans="3:3" ht="15.75" customHeight="1">
      <c r="C330" s="11"/>
    </row>
    <row r="331" spans="3:3" ht="15.75" customHeight="1">
      <c r="C331" s="11"/>
    </row>
    <row r="332" spans="3:3" ht="15.75" customHeight="1">
      <c r="C332" s="11"/>
    </row>
    <row r="333" spans="3:3" ht="15.75" customHeight="1">
      <c r="C333" s="11"/>
    </row>
    <row r="334" spans="3:3" ht="15.75" customHeight="1">
      <c r="C334" s="11"/>
    </row>
    <row r="335" spans="3:3" ht="15.75" customHeight="1">
      <c r="C335" s="11"/>
    </row>
    <row r="336" spans="3:3" ht="15.75" customHeight="1">
      <c r="C336" s="11"/>
    </row>
    <row r="337" spans="3:3" ht="15.75" customHeight="1">
      <c r="C337" s="11"/>
    </row>
    <row r="338" spans="3:3" ht="15.75" customHeight="1">
      <c r="C338" s="11"/>
    </row>
    <row r="339" spans="3:3" ht="15.75" customHeight="1">
      <c r="C339" s="11"/>
    </row>
    <row r="340" spans="3:3" ht="15.75" customHeight="1">
      <c r="C340" s="11"/>
    </row>
    <row r="341" spans="3:3" ht="15.75" customHeight="1">
      <c r="C341" s="11"/>
    </row>
    <row r="342" spans="3:3" ht="15.75" customHeight="1">
      <c r="C342" s="11"/>
    </row>
    <row r="343" spans="3:3" ht="15.75" customHeight="1">
      <c r="C343" s="11"/>
    </row>
    <row r="344" spans="3:3" ht="15.75" customHeight="1">
      <c r="C344" s="11"/>
    </row>
    <row r="345" spans="3:3" ht="15.75" customHeight="1">
      <c r="C345" s="11"/>
    </row>
    <row r="346" spans="3:3" ht="15.75" customHeight="1">
      <c r="C346" s="11"/>
    </row>
    <row r="347" spans="3:3" ht="15.75" customHeight="1">
      <c r="C347" s="11"/>
    </row>
    <row r="348" spans="3:3" ht="15.75" customHeight="1">
      <c r="C348" s="11"/>
    </row>
    <row r="349" spans="3:3" ht="15.75" customHeight="1">
      <c r="C349" s="11"/>
    </row>
    <row r="350" spans="3:3" ht="15.75" customHeight="1">
      <c r="C350" s="11"/>
    </row>
    <row r="351" spans="3:3" ht="15.75" customHeight="1">
      <c r="C351" s="11"/>
    </row>
    <row r="352" spans="3:3" ht="15.75" customHeight="1">
      <c r="C352" s="11"/>
    </row>
    <row r="353" spans="3:3" ht="15.75" customHeight="1">
      <c r="C353" s="11"/>
    </row>
    <row r="354" spans="3:3" ht="15.75" customHeight="1">
      <c r="C354" s="11"/>
    </row>
    <row r="355" spans="3:3" ht="15.75" customHeight="1">
      <c r="C355" s="11"/>
    </row>
    <row r="356" spans="3:3" ht="15.75" customHeight="1">
      <c r="C356" s="11"/>
    </row>
    <row r="357" spans="3:3" ht="15.75" customHeight="1">
      <c r="C357" s="11"/>
    </row>
    <row r="358" spans="3:3" ht="15.75" customHeight="1">
      <c r="C358" s="11"/>
    </row>
    <row r="359" spans="3:3" ht="15.75" customHeight="1">
      <c r="C359" s="11"/>
    </row>
    <row r="360" spans="3:3" ht="15.75" customHeight="1">
      <c r="C360" s="11"/>
    </row>
    <row r="361" spans="3:3" ht="15.75" customHeight="1">
      <c r="C361" s="11"/>
    </row>
    <row r="362" spans="3:3" ht="15.75" customHeight="1">
      <c r="C362" s="11"/>
    </row>
    <row r="363" spans="3:3" ht="15.75" customHeight="1">
      <c r="C363" s="11"/>
    </row>
    <row r="364" spans="3:3" ht="15.75" customHeight="1">
      <c r="C364" s="11"/>
    </row>
    <row r="365" spans="3:3" ht="15.75" customHeight="1">
      <c r="C365" s="11"/>
    </row>
    <row r="366" spans="3:3" ht="15.75" customHeight="1">
      <c r="C366" s="11"/>
    </row>
    <row r="367" spans="3:3" ht="15.75" customHeight="1">
      <c r="C367" s="11"/>
    </row>
    <row r="368" spans="3:3" ht="15.75" customHeight="1">
      <c r="C368" s="11"/>
    </row>
    <row r="369" spans="3:3" ht="15.75" customHeight="1">
      <c r="C369" s="11"/>
    </row>
    <row r="370" spans="3:3" ht="15.75" customHeight="1">
      <c r="C370" s="11"/>
    </row>
    <row r="371" spans="3:3" ht="15.75" customHeight="1">
      <c r="C371" s="11"/>
    </row>
    <row r="372" spans="3:3" ht="15.75" customHeight="1">
      <c r="C372" s="11"/>
    </row>
    <row r="373" spans="3:3" ht="15.75" customHeight="1">
      <c r="C373" s="11"/>
    </row>
    <row r="374" spans="3:3" ht="15.75" customHeight="1">
      <c r="C374" s="11"/>
    </row>
    <row r="375" spans="3:3" ht="15.75" customHeight="1">
      <c r="C375" s="11"/>
    </row>
    <row r="376" spans="3:3" ht="15.75" customHeight="1">
      <c r="C376" s="11"/>
    </row>
    <row r="377" spans="3:3" ht="15.75" customHeight="1">
      <c r="C377" s="11"/>
    </row>
    <row r="378" spans="3:3" ht="15.75" customHeight="1">
      <c r="C378" s="11"/>
    </row>
    <row r="379" spans="3:3" ht="15.75" customHeight="1">
      <c r="C379" s="11"/>
    </row>
    <row r="380" spans="3:3" ht="15.75" customHeight="1">
      <c r="C380" s="11"/>
    </row>
    <row r="381" spans="3:3" ht="15.75" customHeight="1">
      <c r="C381" s="11"/>
    </row>
    <row r="382" spans="3:3" ht="15.75" customHeight="1">
      <c r="C382" s="11"/>
    </row>
    <row r="383" spans="3:3" ht="15.75" customHeight="1">
      <c r="C383" s="11"/>
    </row>
    <row r="384" spans="3:3" ht="15.75" customHeight="1">
      <c r="C384" s="11"/>
    </row>
    <row r="385" spans="3:3" ht="15.75" customHeight="1">
      <c r="C385" s="11"/>
    </row>
    <row r="386" spans="3:3" ht="15.75" customHeight="1">
      <c r="C386" s="11"/>
    </row>
    <row r="387" spans="3:3" ht="15.75" customHeight="1">
      <c r="C387" s="11"/>
    </row>
    <row r="388" spans="3:3" ht="15.75" customHeight="1">
      <c r="C388" s="11"/>
    </row>
    <row r="389" spans="3:3" ht="15.75" customHeight="1">
      <c r="C389" s="11"/>
    </row>
    <row r="390" spans="3:3" ht="15.75" customHeight="1">
      <c r="C390" s="11"/>
    </row>
    <row r="391" spans="3:3" ht="15.75" customHeight="1">
      <c r="C391" s="11"/>
    </row>
    <row r="392" spans="3:3" ht="15.75" customHeight="1">
      <c r="C392" s="11"/>
    </row>
    <row r="393" spans="3:3" ht="15.75" customHeight="1">
      <c r="C393" s="11"/>
    </row>
    <row r="394" spans="3:3" ht="15.75" customHeight="1">
      <c r="C394" s="11"/>
    </row>
    <row r="395" spans="3:3" ht="15.75" customHeight="1">
      <c r="C395" s="11"/>
    </row>
    <row r="396" spans="3:3" ht="15.75" customHeight="1">
      <c r="C396" s="11"/>
    </row>
    <row r="397" spans="3:3" ht="15.75" customHeight="1">
      <c r="C397" s="11"/>
    </row>
    <row r="398" spans="3:3" ht="15.75" customHeight="1">
      <c r="C398" s="11"/>
    </row>
    <row r="399" spans="3:3" ht="15.75" customHeight="1">
      <c r="C399" s="11"/>
    </row>
    <row r="400" spans="3:3" ht="15.75" customHeight="1">
      <c r="C400" s="11"/>
    </row>
    <row r="401" spans="3:3" ht="15.75" customHeight="1">
      <c r="C401" s="11"/>
    </row>
    <row r="402" spans="3:3" ht="15.75" customHeight="1">
      <c r="C402" s="11"/>
    </row>
    <row r="403" spans="3:3" ht="15.75" customHeight="1">
      <c r="C403" s="11"/>
    </row>
    <row r="404" spans="3:3" ht="15.75" customHeight="1">
      <c r="C404" s="11"/>
    </row>
    <row r="405" spans="3:3" ht="15.75" customHeight="1">
      <c r="C405" s="11"/>
    </row>
    <row r="406" spans="3:3" ht="15.75" customHeight="1">
      <c r="C406" s="11"/>
    </row>
    <row r="407" spans="3:3" ht="15.75" customHeight="1">
      <c r="C407" s="11"/>
    </row>
    <row r="408" spans="3:3" ht="15.75" customHeight="1">
      <c r="C408" s="11"/>
    </row>
    <row r="409" spans="3:3" ht="15.75" customHeight="1">
      <c r="C409" s="11"/>
    </row>
    <row r="410" spans="3:3" ht="15.75" customHeight="1">
      <c r="C410" s="11"/>
    </row>
    <row r="411" spans="3:3" ht="15.75" customHeight="1">
      <c r="C411" s="11"/>
    </row>
    <row r="412" spans="3:3" ht="15.75" customHeight="1">
      <c r="C412" s="11"/>
    </row>
    <row r="413" spans="3:3" ht="15.75" customHeight="1">
      <c r="C413" s="11"/>
    </row>
    <row r="414" spans="3:3" ht="15.75" customHeight="1">
      <c r="C414" s="11"/>
    </row>
    <row r="415" spans="3:3" ht="15.75" customHeight="1">
      <c r="C415" s="11"/>
    </row>
    <row r="416" spans="3:3" ht="15.75" customHeight="1">
      <c r="C416" s="11"/>
    </row>
    <row r="417" spans="3:3" ht="15.75" customHeight="1">
      <c r="C417" s="11"/>
    </row>
    <row r="418" spans="3:3" ht="15.75" customHeight="1">
      <c r="C418" s="11"/>
    </row>
    <row r="419" spans="3:3" ht="15.75" customHeight="1">
      <c r="C419" s="11"/>
    </row>
    <row r="420" spans="3:3" ht="15.75" customHeight="1">
      <c r="C420" s="11"/>
    </row>
    <row r="421" spans="3:3" ht="15.75" customHeight="1">
      <c r="C421" s="11"/>
    </row>
    <row r="422" spans="3:3" ht="15.75" customHeight="1">
      <c r="C422" s="11"/>
    </row>
    <row r="423" spans="3:3" ht="15.75" customHeight="1">
      <c r="C423" s="11"/>
    </row>
    <row r="424" spans="3:3" ht="15.75" customHeight="1">
      <c r="C424" s="11"/>
    </row>
    <row r="425" spans="3:3" ht="15.75" customHeight="1">
      <c r="C425" s="11"/>
    </row>
    <row r="426" spans="3:3" ht="15.75" customHeight="1">
      <c r="C426" s="11"/>
    </row>
    <row r="427" spans="3:3" ht="15.75" customHeight="1">
      <c r="C427" s="11"/>
    </row>
    <row r="428" spans="3:3" ht="15.75" customHeight="1">
      <c r="C428" s="11"/>
    </row>
    <row r="429" spans="3:3" ht="15.75" customHeight="1">
      <c r="C429" s="11"/>
    </row>
    <row r="430" spans="3:3" ht="15.75" customHeight="1">
      <c r="C430" s="11"/>
    </row>
    <row r="431" spans="3:3" ht="15.75" customHeight="1">
      <c r="C431" s="11"/>
    </row>
    <row r="432" spans="3:3" ht="15.75" customHeight="1">
      <c r="C432" s="11"/>
    </row>
    <row r="433" spans="3:3" ht="15.75" customHeight="1">
      <c r="C433" s="11"/>
    </row>
    <row r="434" spans="3:3" ht="15.75" customHeight="1">
      <c r="C434" s="11"/>
    </row>
    <row r="435" spans="3:3" ht="15.75" customHeight="1">
      <c r="C435" s="11"/>
    </row>
    <row r="436" spans="3:3" ht="15.75" customHeight="1">
      <c r="C436" s="11"/>
    </row>
    <row r="437" spans="3:3" ht="15.75" customHeight="1">
      <c r="C437" s="11"/>
    </row>
    <row r="438" spans="3:3" ht="15.75" customHeight="1">
      <c r="C438" s="11"/>
    </row>
    <row r="439" spans="3:3" ht="15.75" customHeight="1">
      <c r="C439" s="11"/>
    </row>
    <row r="440" spans="3:3" ht="15.75" customHeight="1">
      <c r="C440" s="11"/>
    </row>
    <row r="441" spans="3:3" ht="15.75" customHeight="1">
      <c r="C441" s="11"/>
    </row>
    <row r="442" spans="3:3" ht="15.75" customHeight="1">
      <c r="C442" s="11"/>
    </row>
    <row r="443" spans="3:3" ht="15.75" customHeight="1">
      <c r="C443" s="11"/>
    </row>
    <row r="444" spans="3:3" ht="15.75" customHeight="1">
      <c r="C444" s="11"/>
    </row>
    <row r="445" spans="3:3" ht="15.75" customHeight="1">
      <c r="C445" s="11"/>
    </row>
    <row r="446" spans="3:3" ht="15.75" customHeight="1">
      <c r="C446" s="11"/>
    </row>
    <row r="447" spans="3:3" ht="15.75" customHeight="1">
      <c r="C447" s="11"/>
    </row>
    <row r="448" spans="3:3" ht="15.75" customHeight="1">
      <c r="C448" s="11"/>
    </row>
    <row r="449" spans="3:3" ht="15.75" customHeight="1">
      <c r="C449" s="11"/>
    </row>
    <row r="450" spans="3:3" ht="15.75" customHeight="1">
      <c r="C450" s="11"/>
    </row>
    <row r="451" spans="3:3" ht="15.75" customHeight="1">
      <c r="C451" s="11"/>
    </row>
    <row r="452" spans="3:3" ht="15.75" customHeight="1">
      <c r="C452" s="11"/>
    </row>
    <row r="453" spans="3:3" ht="15.75" customHeight="1">
      <c r="C453" s="11"/>
    </row>
    <row r="454" spans="3:3" ht="15.75" customHeight="1">
      <c r="C454" s="11"/>
    </row>
    <row r="455" spans="3:3" ht="15.75" customHeight="1">
      <c r="C455" s="11"/>
    </row>
    <row r="456" spans="3:3" ht="15.75" customHeight="1">
      <c r="C456" s="11"/>
    </row>
    <row r="457" spans="3:3" ht="15.75" customHeight="1">
      <c r="C457" s="11"/>
    </row>
    <row r="458" spans="3:3" ht="15.75" customHeight="1">
      <c r="C458" s="11"/>
    </row>
    <row r="459" spans="3:3" ht="15.75" customHeight="1">
      <c r="C459" s="11"/>
    </row>
    <row r="460" spans="3:3" ht="15.75" customHeight="1">
      <c r="C460" s="11"/>
    </row>
    <row r="461" spans="3:3" ht="15.75" customHeight="1">
      <c r="C461" s="11"/>
    </row>
    <row r="462" spans="3:3" ht="15.75" customHeight="1">
      <c r="C462" s="11"/>
    </row>
    <row r="463" spans="3:3" ht="15.75" customHeight="1">
      <c r="C463" s="11"/>
    </row>
    <row r="464" spans="3:3" ht="15.75" customHeight="1">
      <c r="C464" s="11"/>
    </row>
    <row r="465" spans="3:3" ht="15.75" customHeight="1">
      <c r="C465" s="11"/>
    </row>
    <row r="466" spans="3:3" ht="15.75" customHeight="1">
      <c r="C466" s="11"/>
    </row>
    <row r="467" spans="3:3" ht="15.75" customHeight="1">
      <c r="C467" s="11"/>
    </row>
    <row r="468" spans="3:3" ht="15.75" customHeight="1">
      <c r="C468" s="11"/>
    </row>
    <row r="469" spans="3:3" ht="15.75" customHeight="1">
      <c r="C469" s="11"/>
    </row>
    <row r="470" spans="3:3" ht="15.75" customHeight="1">
      <c r="C470" s="11"/>
    </row>
    <row r="471" spans="3:3" ht="15.75" customHeight="1">
      <c r="C471" s="11"/>
    </row>
    <row r="472" spans="3:3" ht="15.75" customHeight="1">
      <c r="C472" s="11"/>
    </row>
    <row r="473" spans="3:3" ht="15.75" customHeight="1">
      <c r="C473" s="11"/>
    </row>
    <row r="474" spans="3:3" ht="15.75" customHeight="1">
      <c r="C474" s="11"/>
    </row>
    <row r="475" spans="3:3" ht="15.75" customHeight="1">
      <c r="C475" s="11"/>
    </row>
    <row r="476" spans="3:3" ht="15.75" customHeight="1">
      <c r="C476" s="11"/>
    </row>
    <row r="477" spans="3:3" ht="15.75" customHeight="1">
      <c r="C477" s="11"/>
    </row>
    <row r="478" spans="3:3" ht="15.75" customHeight="1">
      <c r="C478" s="11"/>
    </row>
    <row r="479" spans="3:3" ht="15.75" customHeight="1">
      <c r="C479" s="11"/>
    </row>
    <row r="480" spans="3:3" ht="15.75" customHeight="1">
      <c r="C480" s="11"/>
    </row>
    <row r="481" spans="3:3" ht="15.75" customHeight="1">
      <c r="C481" s="11"/>
    </row>
    <row r="482" spans="3:3" ht="15.75" customHeight="1">
      <c r="C482" s="11"/>
    </row>
    <row r="483" spans="3:3" ht="15.75" customHeight="1">
      <c r="C483" s="11"/>
    </row>
    <row r="484" spans="3:3" ht="15.75" customHeight="1">
      <c r="C484" s="11"/>
    </row>
    <row r="485" spans="3:3" ht="15.75" customHeight="1">
      <c r="C485" s="11"/>
    </row>
    <row r="486" spans="3:3" ht="15.75" customHeight="1">
      <c r="C486" s="11"/>
    </row>
    <row r="487" spans="3:3" ht="15.75" customHeight="1">
      <c r="C487" s="11"/>
    </row>
    <row r="488" spans="3:3" ht="15.75" customHeight="1">
      <c r="C488" s="11"/>
    </row>
    <row r="489" spans="3:3" ht="15.75" customHeight="1">
      <c r="C489" s="11"/>
    </row>
    <row r="490" spans="3:3" ht="15.75" customHeight="1">
      <c r="C490" s="11"/>
    </row>
    <row r="491" spans="3:3" ht="15.75" customHeight="1">
      <c r="C491" s="11"/>
    </row>
    <row r="492" spans="3:3" ht="15.75" customHeight="1">
      <c r="C492" s="11"/>
    </row>
    <row r="493" spans="3:3" ht="15.75" customHeight="1">
      <c r="C493" s="11"/>
    </row>
    <row r="494" spans="3:3" ht="15.75" customHeight="1">
      <c r="C494" s="11"/>
    </row>
    <row r="495" spans="3:3" ht="15.75" customHeight="1">
      <c r="C495" s="11"/>
    </row>
    <row r="496" spans="3:3" ht="15.75" customHeight="1">
      <c r="C496" s="11"/>
    </row>
    <row r="497" spans="3:3" ht="15.75" customHeight="1">
      <c r="C497" s="11"/>
    </row>
    <row r="498" spans="3:3" ht="15.75" customHeight="1">
      <c r="C498" s="11"/>
    </row>
    <row r="499" spans="3:3" ht="15.75" customHeight="1">
      <c r="C499" s="11"/>
    </row>
    <row r="500" spans="3:3" ht="15.75" customHeight="1">
      <c r="C500" s="11"/>
    </row>
    <row r="501" spans="3:3" ht="15.75" customHeight="1">
      <c r="C501" s="11"/>
    </row>
    <row r="502" spans="3:3" ht="15.75" customHeight="1">
      <c r="C502" s="11"/>
    </row>
    <row r="503" spans="3:3" ht="15.75" customHeight="1">
      <c r="C503" s="11"/>
    </row>
    <row r="504" spans="3:3" ht="15.75" customHeight="1">
      <c r="C504" s="11"/>
    </row>
    <row r="505" spans="3:3" ht="15.75" customHeight="1">
      <c r="C505" s="11"/>
    </row>
    <row r="506" spans="3:3" ht="15.75" customHeight="1">
      <c r="C506" s="11"/>
    </row>
    <row r="507" spans="3:3" ht="15.75" customHeight="1">
      <c r="C507" s="11"/>
    </row>
    <row r="508" spans="3:3" ht="15.75" customHeight="1">
      <c r="C508" s="11"/>
    </row>
    <row r="509" spans="3:3" ht="15.75" customHeight="1">
      <c r="C509" s="11"/>
    </row>
    <row r="510" spans="3:3" ht="15.75" customHeight="1">
      <c r="C510" s="11"/>
    </row>
    <row r="511" spans="3:3" ht="15.75" customHeight="1">
      <c r="C511" s="11"/>
    </row>
    <row r="512" spans="3:3" ht="15.75" customHeight="1">
      <c r="C512" s="11"/>
    </row>
    <row r="513" spans="3:3" ht="15.75" customHeight="1">
      <c r="C513" s="11"/>
    </row>
    <row r="514" spans="3:3" ht="15.75" customHeight="1">
      <c r="C514" s="11"/>
    </row>
    <row r="515" spans="3:3" ht="15.75" customHeight="1">
      <c r="C515" s="11"/>
    </row>
    <row r="516" spans="3:3" ht="15.75" customHeight="1">
      <c r="C516" s="11"/>
    </row>
    <row r="517" spans="3:3" ht="15.75" customHeight="1">
      <c r="C517" s="11"/>
    </row>
    <row r="518" spans="3:3" ht="15.75" customHeight="1">
      <c r="C518" s="11"/>
    </row>
    <row r="519" spans="3:3" ht="15.75" customHeight="1">
      <c r="C519" s="11"/>
    </row>
    <row r="520" spans="3:3" ht="15.75" customHeight="1">
      <c r="C520" s="11"/>
    </row>
    <row r="521" spans="3:3" ht="15.75" customHeight="1">
      <c r="C521" s="11"/>
    </row>
    <row r="522" spans="3:3" ht="15.75" customHeight="1">
      <c r="C522" s="11"/>
    </row>
    <row r="523" spans="3:3" ht="15.75" customHeight="1">
      <c r="C523" s="11"/>
    </row>
    <row r="524" spans="3:3" ht="15.75" customHeight="1">
      <c r="C524" s="11"/>
    </row>
    <row r="525" spans="3:3" ht="15.75" customHeight="1">
      <c r="C525" s="11"/>
    </row>
    <row r="526" spans="3:3" ht="15.75" customHeight="1">
      <c r="C526" s="11"/>
    </row>
    <row r="527" spans="3:3" ht="15.75" customHeight="1">
      <c r="C527" s="11"/>
    </row>
    <row r="528" spans="3:3" ht="15.75" customHeight="1">
      <c r="C528" s="11"/>
    </row>
    <row r="529" spans="3:3" ht="15.75" customHeight="1">
      <c r="C529" s="11"/>
    </row>
    <row r="530" spans="3:3" ht="15.75" customHeight="1">
      <c r="C530" s="11"/>
    </row>
    <row r="531" spans="3:3" ht="15.75" customHeight="1">
      <c r="C531" s="11"/>
    </row>
    <row r="532" spans="3:3" ht="15.75" customHeight="1">
      <c r="C532" s="11"/>
    </row>
    <row r="533" spans="3:3" ht="15.75" customHeight="1">
      <c r="C533" s="11"/>
    </row>
    <row r="534" spans="3:3" ht="15.75" customHeight="1">
      <c r="C534" s="11"/>
    </row>
    <row r="535" spans="3:3" ht="15.75" customHeight="1">
      <c r="C535" s="11"/>
    </row>
    <row r="536" spans="3:3" ht="15.75" customHeight="1">
      <c r="C536" s="11"/>
    </row>
    <row r="537" spans="3:3" ht="15.75" customHeight="1">
      <c r="C537" s="11"/>
    </row>
    <row r="538" spans="3:3" ht="15.75" customHeight="1">
      <c r="C538" s="11"/>
    </row>
    <row r="539" spans="3:3" ht="15.75" customHeight="1">
      <c r="C539" s="11"/>
    </row>
    <row r="540" spans="3:3" ht="15.75" customHeight="1">
      <c r="C540" s="11"/>
    </row>
    <row r="541" spans="3:3" ht="15.75" customHeight="1">
      <c r="C541" s="11"/>
    </row>
    <row r="542" spans="3:3" ht="15.75" customHeight="1">
      <c r="C542" s="11"/>
    </row>
    <row r="543" spans="3:3" ht="15.75" customHeight="1">
      <c r="C543" s="11"/>
    </row>
    <row r="544" spans="3:3" ht="15.75" customHeight="1">
      <c r="C544" s="11"/>
    </row>
    <row r="545" spans="3:3" ht="15.75" customHeight="1">
      <c r="C545" s="11"/>
    </row>
    <row r="546" spans="3:3" ht="15.75" customHeight="1">
      <c r="C546" s="11"/>
    </row>
    <row r="547" spans="3:3" ht="15.75" customHeight="1">
      <c r="C547" s="11"/>
    </row>
    <row r="548" spans="3:3" ht="15.75" customHeight="1">
      <c r="C548" s="11"/>
    </row>
    <row r="549" spans="3:3" ht="15.75" customHeight="1">
      <c r="C549" s="11"/>
    </row>
    <row r="550" spans="3:3" ht="15.75" customHeight="1">
      <c r="C550" s="11"/>
    </row>
    <row r="551" spans="3:3" ht="15.75" customHeight="1">
      <c r="C551" s="11"/>
    </row>
    <row r="552" spans="3:3" ht="15.75" customHeight="1">
      <c r="C552" s="11"/>
    </row>
    <row r="553" spans="3:3" ht="15.75" customHeight="1">
      <c r="C553" s="11"/>
    </row>
    <row r="554" spans="3:3" ht="15.75" customHeight="1">
      <c r="C554" s="11"/>
    </row>
    <row r="555" spans="3:3" ht="15.75" customHeight="1">
      <c r="C555" s="11"/>
    </row>
    <row r="556" spans="3:3" ht="15.75" customHeight="1">
      <c r="C556" s="11"/>
    </row>
    <row r="557" spans="3:3" ht="15.75" customHeight="1">
      <c r="C557" s="11"/>
    </row>
    <row r="558" spans="3:3" ht="15.75" customHeight="1">
      <c r="C558" s="11"/>
    </row>
    <row r="559" spans="3:3" ht="15.75" customHeight="1">
      <c r="C559" s="11"/>
    </row>
    <row r="560" spans="3:3" ht="15.75" customHeight="1">
      <c r="C560" s="11"/>
    </row>
    <row r="561" spans="3:3" ht="15.75" customHeight="1">
      <c r="C561" s="11"/>
    </row>
    <row r="562" spans="3:3" ht="15.75" customHeight="1">
      <c r="C562" s="11"/>
    </row>
    <row r="563" spans="3:3" ht="15.75" customHeight="1">
      <c r="C563" s="11"/>
    </row>
    <row r="564" spans="3:3" ht="15.75" customHeight="1">
      <c r="C564" s="11"/>
    </row>
    <row r="565" spans="3:3" ht="15.75" customHeight="1">
      <c r="C565" s="11"/>
    </row>
    <row r="566" spans="3:3" ht="15.75" customHeight="1">
      <c r="C566" s="11"/>
    </row>
    <row r="567" spans="3:3" ht="15.75" customHeight="1">
      <c r="C567" s="11"/>
    </row>
    <row r="568" spans="3:3" ht="15.75" customHeight="1">
      <c r="C568" s="11"/>
    </row>
    <row r="569" spans="3:3" ht="15.75" customHeight="1">
      <c r="C569" s="11"/>
    </row>
    <row r="570" spans="3:3" ht="15.75" customHeight="1">
      <c r="C570" s="11"/>
    </row>
    <row r="571" spans="3:3" ht="15.75" customHeight="1">
      <c r="C571" s="11"/>
    </row>
    <row r="572" spans="3:3" ht="15.75" customHeight="1">
      <c r="C572" s="11"/>
    </row>
    <row r="573" spans="3:3" ht="15.75" customHeight="1">
      <c r="C573" s="11"/>
    </row>
    <row r="574" spans="3:3" ht="15.75" customHeight="1">
      <c r="C574" s="11"/>
    </row>
    <row r="575" spans="3:3" ht="15.75" customHeight="1">
      <c r="C575" s="11"/>
    </row>
    <row r="576" spans="3:3" ht="15.75" customHeight="1">
      <c r="C576" s="11"/>
    </row>
    <row r="577" spans="3:3" ht="15.75" customHeight="1">
      <c r="C577" s="11"/>
    </row>
    <row r="578" spans="3:3" ht="15.75" customHeight="1">
      <c r="C578" s="11"/>
    </row>
    <row r="579" spans="3:3" ht="15.75" customHeight="1">
      <c r="C579" s="11"/>
    </row>
    <row r="580" spans="3:3" ht="15.75" customHeight="1">
      <c r="C580" s="11"/>
    </row>
    <row r="581" spans="3:3" ht="15.75" customHeight="1">
      <c r="C581" s="11"/>
    </row>
    <row r="582" spans="3:3" ht="15.75" customHeight="1">
      <c r="C582" s="11"/>
    </row>
    <row r="583" spans="3:3" ht="15.75" customHeight="1">
      <c r="C583" s="11"/>
    </row>
    <row r="584" spans="3:3" ht="15.75" customHeight="1">
      <c r="C584" s="11"/>
    </row>
    <row r="585" spans="3:3" ht="15.75" customHeight="1">
      <c r="C585" s="11"/>
    </row>
    <row r="586" spans="3:3" ht="15.75" customHeight="1">
      <c r="C586" s="11"/>
    </row>
    <row r="587" spans="3:3" ht="15.75" customHeight="1">
      <c r="C587" s="11"/>
    </row>
    <row r="588" spans="3:3" ht="15.75" customHeight="1">
      <c r="C588" s="11"/>
    </row>
    <row r="589" spans="3:3" ht="15.75" customHeight="1">
      <c r="C589" s="11"/>
    </row>
    <row r="590" spans="3:3" ht="15.75" customHeight="1">
      <c r="C590" s="11"/>
    </row>
    <row r="591" spans="3:3" ht="15.75" customHeight="1">
      <c r="C591" s="11"/>
    </row>
    <row r="592" spans="3:3" ht="15.75" customHeight="1">
      <c r="C592" s="11"/>
    </row>
    <row r="593" spans="3:3" ht="15.75" customHeight="1">
      <c r="C593" s="11"/>
    </row>
    <row r="594" spans="3:3" ht="15.75" customHeight="1">
      <c r="C594" s="11"/>
    </row>
    <row r="595" spans="3:3" ht="15.75" customHeight="1">
      <c r="C595" s="11"/>
    </row>
    <row r="596" spans="3:3" ht="15.75" customHeight="1">
      <c r="C596" s="11"/>
    </row>
    <row r="597" spans="3:3" ht="15.75" customHeight="1">
      <c r="C597" s="11"/>
    </row>
    <row r="598" spans="3:3" ht="15.75" customHeight="1">
      <c r="C598" s="11"/>
    </row>
    <row r="599" spans="3:3" ht="15.75" customHeight="1">
      <c r="C599" s="11"/>
    </row>
    <row r="600" spans="3:3" ht="15.75" customHeight="1">
      <c r="C600" s="11"/>
    </row>
    <row r="601" spans="3:3" ht="15.75" customHeight="1">
      <c r="C601" s="11"/>
    </row>
    <row r="602" spans="3:3" ht="15.75" customHeight="1">
      <c r="C602" s="11"/>
    </row>
    <row r="603" spans="3:3" ht="15.75" customHeight="1">
      <c r="C603" s="11"/>
    </row>
    <row r="604" spans="3:3" ht="15.75" customHeight="1">
      <c r="C604" s="11"/>
    </row>
    <row r="605" spans="3:3" ht="15.75" customHeight="1">
      <c r="C605" s="11"/>
    </row>
    <row r="606" spans="3:3" ht="15.75" customHeight="1">
      <c r="C606" s="11"/>
    </row>
    <row r="607" spans="3:3" ht="15.75" customHeight="1">
      <c r="C607" s="11"/>
    </row>
    <row r="608" spans="3:3" ht="15.75" customHeight="1">
      <c r="C608" s="11"/>
    </row>
    <row r="609" spans="3:3" ht="15.75" customHeight="1">
      <c r="C609" s="11"/>
    </row>
    <row r="610" spans="3:3" ht="15.75" customHeight="1">
      <c r="C610" s="11"/>
    </row>
    <row r="611" spans="3:3" ht="15.75" customHeight="1">
      <c r="C611" s="11"/>
    </row>
    <row r="612" spans="3:3" ht="15.75" customHeight="1">
      <c r="C612" s="11"/>
    </row>
    <row r="613" spans="3:3" ht="15.75" customHeight="1">
      <c r="C613" s="11"/>
    </row>
    <row r="614" spans="3:3" ht="15.75" customHeight="1">
      <c r="C614" s="11"/>
    </row>
    <row r="615" spans="3:3" ht="15.75" customHeight="1">
      <c r="C615" s="11"/>
    </row>
    <row r="616" spans="3:3" ht="15.75" customHeight="1">
      <c r="C616" s="11"/>
    </row>
    <row r="617" spans="3:3" ht="15.75" customHeight="1">
      <c r="C617" s="11"/>
    </row>
    <row r="618" spans="3:3" ht="15.75" customHeight="1">
      <c r="C618" s="11"/>
    </row>
    <row r="619" spans="3:3" ht="15.75" customHeight="1">
      <c r="C619" s="11"/>
    </row>
    <row r="620" spans="3:3" ht="15.75" customHeight="1">
      <c r="C620" s="11"/>
    </row>
    <row r="621" spans="3:3" ht="15.75" customHeight="1">
      <c r="C621" s="11"/>
    </row>
    <row r="622" spans="3:3" ht="15.75" customHeight="1">
      <c r="C622" s="11"/>
    </row>
    <row r="623" spans="3:3" ht="15.75" customHeight="1">
      <c r="C623" s="11"/>
    </row>
    <row r="624" spans="3:3" ht="15.75" customHeight="1">
      <c r="C624" s="11"/>
    </row>
    <row r="625" spans="3:3" ht="15.75" customHeight="1">
      <c r="C625" s="11"/>
    </row>
    <row r="626" spans="3:3" ht="15.75" customHeight="1">
      <c r="C626" s="11"/>
    </row>
    <row r="627" spans="3:3" ht="15.75" customHeight="1">
      <c r="C627" s="11"/>
    </row>
    <row r="628" spans="3:3" ht="15.75" customHeight="1">
      <c r="C628" s="11"/>
    </row>
    <row r="629" spans="3:3" ht="15.75" customHeight="1">
      <c r="C629" s="11"/>
    </row>
    <row r="630" spans="3:3" ht="15.75" customHeight="1">
      <c r="C630" s="11"/>
    </row>
    <row r="631" spans="3:3" ht="15.75" customHeight="1">
      <c r="C631" s="11"/>
    </row>
    <row r="632" spans="3:3" ht="15.75" customHeight="1">
      <c r="C632" s="11"/>
    </row>
    <row r="633" spans="3:3" ht="15.75" customHeight="1">
      <c r="C633" s="11"/>
    </row>
    <row r="634" spans="3:3" ht="15.75" customHeight="1">
      <c r="C634" s="11"/>
    </row>
    <row r="635" spans="3:3" ht="15.75" customHeight="1">
      <c r="C635" s="11"/>
    </row>
    <row r="636" spans="3:3" ht="15.75" customHeight="1">
      <c r="C636" s="11"/>
    </row>
    <row r="637" spans="3:3" ht="15.75" customHeight="1">
      <c r="C637" s="11"/>
    </row>
    <row r="638" spans="3:3" ht="15.75" customHeight="1">
      <c r="C638" s="11"/>
    </row>
    <row r="639" spans="3:3" ht="15.75" customHeight="1">
      <c r="C639" s="11"/>
    </row>
    <row r="640" spans="3:3" ht="15.75" customHeight="1">
      <c r="C640" s="11"/>
    </row>
    <row r="641" spans="3:3" ht="15.75" customHeight="1">
      <c r="C641" s="11"/>
    </row>
    <row r="642" spans="3:3" ht="15.75" customHeight="1">
      <c r="C642" s="11"/>
    </row>
    <row r="643" spans="3:3" ht="15.75" customHeight="1">
      <c r="C643" s="11"/>
    </row>
    <row r="644" spans="3:3" ht="15.75" customHeight="1">
      <c r="C644" s="11"/>
    </row>
    <row r="645" spans="3:3" ht="15.75" customHeight="1">
      <c r="C645" s="11"/>
    </row>
    <row r="646" spans="3:3" ht="15.75" customHeight="1">
      <c r="C646" s="11"/>
    </row>
    <row r="647" spans="3:3" ht="15.75" customHeight="1">
      <c r="C647" s="11"/>
    </row>
    <row r="648" spans="3:3" ht="15.75" customHeight="1">
      <c r="C648" s="11"/>
    </row>
    <row r="649" spans="3:3" ht="15.75" customHeight="1">
      <c r="C649" s="11"/>
    </row>
    <row r="650" spans="3:3" ht="15.75" customHeight="1">
      <c r="C650" s="11"/>
    </row>
    <row r="651" spans="3:3" ht="15.75" customHeight="1">
      <c r="C651" s="11"/>
    </row>
    <row r="652" spans="3:3" ht="15.75" customHeight="1">
      <c r="C652" s="11"/>
    </row>
    <row r="653" spans="3:3" ht="15.75" customHeight="1">
      <c r="C653" s="11"/>
    </row>
    <row r="654" spans="3:3" ht="15.75" customHeight="1">
      <c r="C654" s="11"/>
    </row>
    <row r="655" spans="3:3" ht="15.75" customHeight="1">
      <c r="C655" s="11"/>
    </row>
    <row r="656" spans="3:3" ht="15.75" customHeight="1">
      <c r="C656" s="11"/>
    </row>
    <row r="657" spans="3:3" ht="15.75" customHeight="1">
      <c r="C657" s="11"/>
    </row>
    <row r="658" spans="3:3" ht="15.75" customHeight="1">
      <c r="C658" s="11"/>
    </row>
    <row r="659" spans="3:3" ht="15.75" customHeight="1">
      <c r="C659" s="11"/>
    </row>
    <row r="660" spans="3:3" ht="15.75" customHeight="1">
      <c r="C660" s="11"/>
    </row>
    <row r="661" spans="3:3" ht="15.75" customHeight="1">
      <c r="C661" s="11"/>
    </row>
    <row r="662" spans="3:3" ht="15.75" customHeight="1">
      <c r="C662" s="11"/>
    </row>
    <row r="663" spans="3:3" ht="15.75" customHeight="1">
      <c r="C663" s="11"/>
    </row>
    <row r="664" spans="3:3" ht="15.75" customHeight="1">
      <c r="C664" s="11"/>
    </row>
    <row r="665" spans="3:3" ht="15.75" customHeight="1">
      <c r="C665" s="11"/>
    </row>
    <row r="666" spans="3:3" ht="15.75" customHeight="1">
      <c r="C666" s="11"/>
    </row>
    <row r="667" spans="3:3" ht="15.75" customHeight="1">
      <c r="C667" s="11"/>
    </row>
    <row r="668" spans="3:3" ht="15.75" customHeight="1">
      <c r="C668" s="11"/>
    </row>
    <row r="669" spans="3:3" ht="15.75" customHeight="1">
      <c r="C669" s="11"/>
    </row>
    <row r="670" spans="3:3" ht="15.75" customHeight="1">
      <c r="C670" s="11"/>
    </row>
    <row r="671" spans="3:3" ht="15.75" customHeight="1">
      <c r="C671" s="11"/>
    </row>
    <row r="672" spans="3:3" ht="15.75" customHeight="1">
      <c r="C672" s="11"/>
    </row>
    <row r="673" spans="3:3" ht="15.75" customHeight="1">
      <c r="C673" s="11"/>
    </row>
    <row r="674" spans="3:3" ht="15.75" customHeight="1">
      <c r="C674" s="11"/>
    </row>
    <row r="675" spans="3:3" ht="15.75" customHeight="1">
      <c r="C675" s="11"/>
    </row>
    <row r="676" spans="3:3" ht="15.75" customHeight="1">
      <c r="C676" s="11"/>
    </row>
    <row r="677" spans="3:3" ht="15.75" customHeight="1">
      <c r="C677" s="11"/>
    </row>
    <row r="678" spans="3:3" ht="15.75" customHeight="1">
      <c r="C678" s="11"/>
    </row>
    <row r="679" spans="3:3" ht="15.75" customHeight="1">
      <c r="C679" s="11"/>
    </row>
    <row r="680" spans="3:3" ht="15.75" customHeight="1">
      <c r="C680" s="11"/>
    </row>
    <row r="681" spans="3:3" ht="15.75" customHeight="1">
      <c r="C681" s="11"/>
    </row>
    <row r="682" spans="3:3" ht="15.75" customHeight="1">
      <c r="C682" s="11"/>
    </row>
    <row r="683" spans="3:3" ht="15.75" customHeight="1">
      <c r="C683" s="11"/>
    </row>
    <row r="684" spans="3:3" ht="15.75" customHeight="1">
      <c r="C684" s="11"/>
    </row>
    <row r="685" spans="3:3" ht="15.75" customHeight="1">
      <c r="C685" s="11"/>
    </row>
    <row r="686" spans="3:3" ht="15.75" customHeight="1">
      <c r="C686" s="11"/>
    </row>
    <row r="687" spans="3:3" ht="15.75" customHeight="1">
      <c r="C687" s="11"/>
    </row>
    <row r="688" spans="3:3" ht="15.75" customHeight="1">
      <c r="C688" s="11"/>
    </row>
    <row r="689" spans="3:3" ht="15.75" customHeight="1">
      <c r="C689" s="11"/>
    </row>
    <row r="690" spans="3:3" ht="15.75" customHeight="1">
      <c r="C690" s="11"/>
    </row>
    <row r="691" spans="3:3" ht="15.75" customHeight="1">
      <c r="C691" s="11"/>
    </row>
    <row r="692" spans="3:3" ht="15.75" customHeight="1">
      <c r="C692" s="11"/>
    </row>
    <row r="693" spans="3:3" ht="15.75" customHeight="1">
      <c r="C693" s="11"/>
    </row>
    <row r="694" spans="3:3" ht="15.75" customHeight="1">
      <c r="C694" s="11"/>
    </row>
    <row r="695" spans="3:3" ht="15.75" customHeight="1">
      <c r="C695" s="11"/>
    </row>
    <row r="696" spans="3:3" ht="15.75" customHeight="1">
      <c r="C696" s="11"/>
    </row>
    <row r="697" spans="3:3" ht="15.75" customHeight="1">
      <c r="C697" s="11"/>
    </row>
    <row r="698" spans="3:3" ht="15.75" customHeight="1">
      <c r="C698" s="11"/>
    </row>
    <row r="699" spans="3:3" ht="15.75" customHeight="1">
      <c r="C699" s="11"/>
    </row>
    <row r="700" spans="3:3" ht="15.75" customHeight="1">
      <c r="C700" s="11"/>
    </row>
    <row r="701" spans="3:3" ht="15.75" customHeight="1">
      <c r="C701" s="11"/>
    </row>
    <row r="702" spans="3:3" ht="15.75" customHeight="1">
      <c r="C702" s="11"/>
    </row>
    <row r="703" spans="3:3" ht="15.75" customHeight="1">
      <c r="C703" s="11"/>
    </row>
    <row r="704" spans="3:3" ht="15.75" customHeight="1">
      <c r="C704" s="11"/>
    </row>
    <row r="705" spans="3:3" ht="15.75" customHeight="1">
      <c r="C705" s="11"/>
    </row>
    <row r="706" spans="3:3" ht="15.75" customHeight="1">
      <c r="C706" s="11"/>
    </row>
    <row r="707" spans="3:3" ht="15.75" customHeight="1">
      <c r="C707" s="11"/>
    </row>
    <row r="708" spans="3:3" ht="15.75" customHeight="1">
      <c r="C708" s="11"/>
    </row>
    <row r="709" spans="3:3" ht="15.75" customHeight="1">
      <c r="C709" s="11"/>
    </row>
    <row r="710" spans="3:3" ht="15.75" customHeight="1">
      <c r="C710" s="11"/>
    </row>
    <row r="711" spans="3:3" ht="15.75" customHeight="1">
      <c r="C711" s="11"/>
    </row>
    <row r="712" spans="3:3" ht="15.75" customHeight="1">
      <c r="C712" s="11"/>
    </row>
    <row r="713" spans="3:3" ht="15.75" customHeight="1">
      <c r="C713" s="11"/>
    </row>
    <row r="714" spans="3:3" ht="15.75" customHeight="1">
      <c r="C714" s="11"/>
    </row>
    <row r="715" spans="3:3" ht="15.75" customHeight="1">
      <c r="C715" s="11"/>
    </row>
    <row r="716" spans="3:3" ht="15.75" customHeight="1">
      <c r="C716" s="11"/>
    </row>
    <row r="717" spans="3:3" ht="15.75" customHeight="1">
      <c r="C717" s="11"/>
    </row>
    <row r="718" spans="3:3" ht="15.75" customHeight="1">
      <c r="C718" s="11"/>
    </row>
    <row r="719" spans="3:3" ht="15.75" customHeight="1">
      <c r="C719" s="11"/>
    </row>
    <row r="720" spans="3:3" ht="15.75" customHeight="1">
      <c r="C720" s="11"/>
    </row>
    <row r="721" spans="3:3" ht="15.75" customHeight="1">
      <c r="C721" s="11"/>
    </row>
    <row r="722" spans="3:3" ht="15.75" customHeight="1">
      <c r="C722" s="11"/>
    </row>
    <row r="723" spans="3:3" ht="15.75" customHeight="1">
      <c r="C723" s="11"/>
    </row>
    <row r="724" spans="3:3" ht="15.75" customHeight="1">
      <c r="C724" s="11"/>
    </row>
    <row r="725" spans="3:3" ht="15.75" customHeight="1">
      <c r="C725" s="11"/>
    </row>
    <row r="726" spans="3:3" ht="15.75" customHeight="1">
      <c r="C726" s="11"/>
    </row>
    <row r="727" spans="3:3" ht="15.75" customHeight="1">
      <c r="C727" s="11"/>
    </row>
    <row r="728" spans="3:3" ht="15.75" customHeight="1">
      <c r="C728" s="11"/>
    </row>
    <row r="729" spans="3:3" ht="15.75" customHeight="1">
      <c r="C729" s="11"/>
    </row>
    <row r="730" spans="3:3" ht="15.75" customHeight="1">
      <c r="C730" s="11"/>
    </row>
    <row r="731" spans="3:3" ht="15.75" customHeight="1">
      <c r="C731" s="11"/>
    </row>
    <row r="732" spans="3:3" ht="15.75" customHeight="1">
      <c r="C732" s="11"/>
    </row>
    <row r="733" spans="3:3" ht="15.75" customHeight="1">
      <c r="C733" s="11"/>
    </row>
    <row r="734" spans="3:3" ht="15.75" customHeight="1">
      <c r="C734" s="11"/>
    </row>
    <row r="735" spans="3:3" ht="15.75" customHeight="1">
      <c r="C735" s="11"/>
    </row>
    <row r="736" spans="3:3" ht="15.75" customHeight="1">
      <c r="C736" s="11"/>
    </row>
    <row r="737" spans="3:3" ht="15.75" customHeight="1">
      <c r="C737" s="11"/>
    </row>
    <row r="738" spans="3:3" ht="15.75" customHeight="1">
      <c r="C738" s="11"/>
    </row>
    <row r="739" spans="3:3" ht="15.75" customHeight="1">
      <c r="C739" s="11"/>
    </row>
    <row r="740" spans="3:3" ht="15.75" customHeight="1">
      <c r="C740" s="11"/>
    </row>
    <row r="741" spans="3:3" ht="15.75" customHeight="1">
      <c r="C741" s="11"/>
    </row>
    <row r="742" spans="3:3" ht="15.75" customHeight="1">
      <c r="C742" s="11"/>
    </row>
    <row r="743" spans="3:3" ht="15.75" customHeight="1">
      <c r="C743" s="11"/>
    </row>
    <row r="744" spans="3:3" ht="15.75" customHeight="1">
      <c r="C744" s="11"/>
    </row>
    <row r="745" spans="3:3" ht="15.75" customHeight="1">
      <c r="C745" s="11"/>
    </row>
    <row r="746" spans="3:3" ht="15.75" customHeight="1">
      <c r="C746" s="11"/>
    </row>
    <row r="747" spans="3:3" ht="15.75" customHeight="1">
      <c r="C747" s="11"/>
    </row>
    <row r="748" spans="3:3" ht="15.75" customHeight="1">
      <c r="C748" s="11"/>
    </row>
    <row r="749" spans="3:3" ht="15.75" customHeight="1">
      <c r="C749" s="11"/>
    </row>
    <row r="750" spans="3:3" ht="15.75" customHeight="1">
      <c r="C750" s="11"/>
    </row>
    <row r="751" spans="3:3" ht="15.75" customHeight="1">
      <c r="C751" s="11"/>
    </row>
    <row r="752" spans="3:3" ht="15.75" customHeight="1">
      <c r="C752" s="11"/>
    </row>
    <row r="753" spans="3:3" ht="15.75" customHeight="1">
      <c r="C753" s="11"/>
    </row>
    <row r="754" spans="3:3" ht="15.75" customHeight="1">
      <c r="C754" s="11"/>
    </row>
    <row r="755" spans="3:3" ht="15.75" customHeight="1">
      <c r="C755" s="11"/>
    </row>
    <row r="756" spans="3:3" ht="15.75" customHeight="1">
      <c r="C756" s="11"/>
    </row>
    <row r="757" spans="3:3" ht="15.75" customHeight="1">
      <c r="C757" s="11"/>
    </row>
    <row r="758" spans="3:3" ht="15.75" customHeight="1">
      <c r="C758" s="11"/>
    </row>
    <row r="759" spans="3:3" ht="15.75" customHeight="1">
      <c r="C759" s="11"/>
    </row>
    <row r="760" spans="3:3" ht="15.75" customHeight="1">
      <c r="C760" s="11"/>
    </row>
    <row r="761" spans="3:3" ht="15.75" customHeight="1">
      <c r="C761" s="11"/>
    </row>
    <row r="762" spans="3:3" ht="15.75" customHeight="1">
      <c r="C762" s="11"/>
    </row>
    <row r="763" spans="3:3" ht="15.75" customHeight="1">
      <c r="C763" s="11"/>
    </row>
    <row r="764" spans="3:3" ht="15.75" customHeight="1">
      <c r="C764" s="11"/>
    </row>
    <row r="765" spans="3:3" ht="15.75" customHeight="1">
      <c r="C765" s="11"/>
    </row>
    <row r="766" spans="3:3" ht="15.75" customHeight="1">
      <c r="C766" s="11"/>
    </row>
    <row r="767" spans="3:3" ht="15.75" customHeight="1">
      <c r="C767" s="11"/>
    </row>
    <row r="768" spans="3:3" ht="15.75" customHeight="1">
      <c r="C768" s="11"/>
    </row>
    <row r="769" spans="3:3" ht="15.75" customHeight="1">
      <c r="C769" s="11"/>
    </row>
    <row r="770" spans="3:3" ht="15.75" customHeight="1">
      <c r="C770" s="11"/>
    </row>
    <row r="771" spans="3:3" ht="15.75" customHeight="1">
      <c r="C771" s="11"/>
    </row>
    <row r="772" spans="3:3" ht="15.75" customHeight="1">
      <c r="C772" s="11"/>
    </row>
    <row r="773" spans="3:3" ht="15.75" customHeight="1">
      <c r="C773" s="11"/>
    </row>
    <row r="774" spans="3:3" ht="15.75" customHeight="1">
      <c r="C774" s="11"/>
    </row>
    <row r="775" spans="3:3" ht="15.75" customHeight="1">
      <c r="C775" s="11"/>
    </row>
    <row r="776" spans="3:3" ht="15.75" customHeight="1">
      <c r="C776" s="11"/>
    </row>
    <row r="777" spans="3:3" ht="15.75" customHeight="1">
      <c r="C777" s="11"/>
    </row>
    <row r="778" spans="3:3" ht="15.75" customHeight="1">
      <c r="C778" s="11"/>
    </row>
    <row r="779" spans="3:3" ht="15.75" customHeight="1">
      <c r="C779" s="11"/>
    </row>
    <row r="780" spans="3:3" ht="15.75" customHeight="1">
      <c r="C780" s="11"/>
    </row>
    <row r="781" spans="3:3" ht="15.75" customHeight="1">
      <c r="C781" s="11"/>
    </row>
    <row r="782" spans="3:3" ht="15.75" customHeight="1">
      <c r="C782" s="11"/>
    </row>
    <row r="783" spans="3:3" ht="15.75" customHeight="1">
      <c r="C783" s="11"/>
    </row>
    <row r="784" spans="3:3" ht="15.75" customHeight="1">
      <c r="C784" s="11"/>
    </row>
    <row r="785" spans="3:3" ht="15.75" customHeight="1">
      <c r="C785" s="11"/>
    </row>
    <row r="786" spans="3:3" ht="15.75" customHeight="1">
      <c r="C786" s="11"/>
    </row>
    <row r="787" spans="3:3" ht="15.75" customHeight="1">
      <c r="C787" s="11"/>
    </row>
    <row r="788" spans="3:3" ht="15.75" customHeight="1">
      <c r="C788" s="11"/>
    </row>
    <row r="789" spans="3:3" ht="15.75" customHeight="1">
      <c r="C789" s="11"/>
    </row>
    <row r="790" spans="3:3" ht="15.75" customHeight="1">
      <c r="C790" s="11"/>
    </row>
    <row r="791" spans="3:3" ht="15.75" customHeight="1">
      <c r="C791" s="11"/>
    </row>
    <row r="792" spans="3:3" ht="15.75" customHeight="1">
      <c r="C792" s="11"/>
    </row>
    <row r="793" spans="3:3" ht="15.75" customHeight="1">
      <c r="C793" s="11"/>
    </row>
    <row r="794" spans="3:3" ht="15.75" customHeight="1">
      <c r="C794" s="11"/>
    </row>
    <row r="795" spans="3:3" ht="15.75" customHeight="1">
      <c r="C795" s="11"/>
    </row>
    <row r="796" spans="3:3" ht="15.75" customHeight="1">
      <c r="C796" s="11"/>
    </row>
    <row r="797" spans="3:3" ht="15.75" customHeight="1">
      <c r="C797" s="11"/>
    </row>
    <row r="798" spans="3:3" ht="15.75" customHeight="1">
      <c r="C798" s="11"/>
    </row>
    <row r="799" spans="3:3" ht="15.75" customHeight="1">
      <c r="C799" s="11"/>
    </row>
    <row r="800" spans="3:3" ht="15.75" customHeight="1">
      <c r="C800" s="11"/>
    </row>
    <row r="801" spans="3:3" ht="15.75" customHeight="1">
      <c r="C801" s="11"/>
    </row>
    <row r="802" spans="3:3" ht="15.75" customHeight="1">
      <c r="C802" s="11"/>
    </row>
    <row r="803" spans="3:3" ht="15.75" customHeight="1">
      <c r="C803" s="11"/>
    </row>
    <row r="804" spans="3:3" ht="15.75" customHeight="1">
      <c r="C804" s="11"/>
    </row>
    <row r="805" spans="3:3" ht="15.75" customHeight="1">
      <c r="C805" s="11"/>
    </row>
    <row r="806" spans="3:3" ht="15.75" customHeight="1">
      <c r="C806" s="11"/>
    </row>
    <row r="807" spans="3:3" ht="15.75" customHeight="1">
      <c r="C807" s="11"/>
    </row>
    <row r="808" spans="3:3" ht="15.75" customHeight="1">
      <c r="C808" s="11"/>
    </row>
    <row r="809" spans="3:3" ht="15.75" customHeight="1">
      <c r="C809" s="11"/>
    </row>
    <row r="810" spans="3:3" ht="15.75" customHeight="1">
      <c r="C810" s="11"/>
    </row>
    <row r="811" spans="3:3" ht="15.75" customHeight="1">
      <c r="C811" s="11"/>
    </row>
    <row r="812" spans="3:3" ht="15.75" customHeight="1">
      <c r="C812" s="11"/>
    </row>
    <row r="813" spans="3:3" ht="15.75" customHeight="1">
      <c r="C813" s="11"/>
    </row>
    <row r="814" spans="3:3" ht="15.75" customHeight="1">
      <c r="C814" s="11"/>
    </row>
    <row r="815" spans="3:3" ht="15.75" customHeight="1">
      <c r="C815" s="11"/>
    </row>
    <row r="816" spans="3:3" ht="15.75" customHeight="1">
      <c r="C816" s="11"/>
    </row>
    <row r="817" spans="3:3" ht="15.75" customHeight="1">
      <c r="C817" s="11"/>
    </row>
    <row r="818" spans="3:3" ht="15.75" customHeight="1">
      <c r="C818" s="11"/>
    </row>
    <row r="819" spans="3:3" ht="15.75" customHeight="1">
      <c r="C819" s="11"/>
    </row>
    <row r="820" spans="3:3" ht="15.75" customHeight="1">
      <c r="C820" s="11"/>
    </row>
    <row r="821" spans="3:3" ht="15.75" customHeight="1">
      <c r="C821" s="11"/>
    </row>
    <row r="822" spans="3:3" ht="15.75" customHeight="1">
      <c r="C822" s="11"/>
    </row>
    <row r="823" spans="3:3" ht="15.75" customHeight="1">
      <c r="C823" s="11"/>
    </row>
    <row r="824" spans="3:3" ht="15.75" customHeight="1">
      <c r="C824" s="11"/>
    </row>
    <row r="825" spans="3:3" ht="15.75" customHeight="1">
      <c r="C825" s="11"/>
    </row>
    <row r="826" spans="3:3" ht="15.75" customHeight="1">
      <c r="C826" s="11"/>
    </row>
    <row r="827" spans="3:3" ht="15.75" customHeight="1">
      <c r="C827" s="11"/>
    </row>
    <row r="828" spans="3:3" ht="15.75" customHeight="1">
      <c r="C828" s="11"/>
    </row>
    <row r="829" spans="3:3" ht="15.75" customHeight="1">
      <c r="C829" s="11"/>
    </row>
    <row r="830" spans="3:3" ht="15.75" customHeight="1">
      <c r="C830" s="11"/>
    </row>
    <row r="831" spans="3:3" ht="15.75" customHeight="1">
      <c r="C831" s="11"/>
    </row>
    <row r="832" spans="3:3" ht="15.75" customHeight="1">
      <c r="C832" s="11"/>
    </row>
    <row r="833" spans="3:3" ht="15.75" customHeight="1">
      <c r="C833" s="11"/>
    </row>
    <row r="834" spans="3:3" ht="15.75" customHeight="1">
      <c r="C834" s="11"/>
    </row>
    <row r="835" spans="3:3" ht="15.75" customHeight="1">
      <c r="C835" s="11"/>
    </row>
    <row r="836" spans="3:3" ht="15.75" customHeight="1">
      <c r="C836" s="11"/>
    </row>
    <row r="837" spans="3:3" ht="15.75" customHeight="1">
      <c r="C837" s="11"/>
    </row>
    <row r="838" spans="3:3" ht="15.75" customHeight="1">
      <c r="C838" s="11"/>
    </row>
    <row r="839" spans="3:3" ht="15.75" customHeight="1">
      <c r="C839" s="11"/>
    </row>
    <row r="840" spans="3:3" ht="15.75" customHeight="1">
      <c r="C840" s="11"/>
    </row>
    <row r="841" spans="3:3" ht="15.75" customHeight="1">
      <c r="C841" s="11"/>
    </row>
    <row r="842" spans="3:3" ht="15.75" customHeight="1">
      <c r="C842" s="11"/>
    </row>
    <row r="843" spans="3:3" ht="15.75" customHeight="1">
      <c r="C843" s="11"/>
    </row>
    <row r="844" spans="3:3" ht="15.75" customHeight="1">
      <c r="C844" s="11"/>
    </row>
    <row r="845" spans="3:3" ht="15.75" customHeight="1">
      <c r="C845" s="11"/>
    </row>
    <row r="846" spans="3:3" ht="15.75" customHeight="1">
      <c r="C846" s="11"/>
    </row>
    <row r="847" spans="3:3" ht="15.75" customHeight="1">
      <c r="C847" s="11"/>
    </row>
    <row r="848" spans="3:3" ht="15.75" customHeight="1">
      <c r="C848" s="11"/>
    </row>
    <row r="849" spans="3:3" ht="15.75" customHeight="1">
      <c r="C849" s="11"/>
    </row>
    <row r="850" spans="3:3" ht="15.75" customHeight="1">
      <c r="C850" s="11"/>
    </row>
    <row r="851" spans="3:3" ht="15.75" customHeight="1">
      <c r="C851" s="11"/>
    </row>
    <row r="852" spans="3:3" ht="15.75" customHeight="1">
      <c r="C852" s="11"/>
    </row>
    <row r="853" spans="3:3" ht="15.75" customHeight="1">
      <c r="C853" s="11"/>
    </row>
    <row r="854" spans="3:3" ht="15.75" customHeight="1">
      <c r="C854" s="11"/>
    </row>
    <row r="855" spans="3:3" ht="15.75" customHeight="1">
      <c r="C855" s="11"/>
    </row>
    <row r="856" spans="3:3" ht="15.75" customHeight="1">
      <c r="C856" s="11"/>
    </row>
    <row r="857" spans="3:3" ht="15.75" customHeight="1">
      <c r="C857" s="11"/>
    </row>
    <row r="858" spans="3:3" ht="15.75" customHeight="1">
      <c r="C858" s="11"/>
    </row>
    <row r="859" spans="3:3" ht="15.75" customHeight="1">
      <c r="C859" s="11"/>
    </row>
    <row r="860" spans="3:3" ht="15.75" customHeight="1">
      <c r="C860" s="11"/>
    </row>
    <row r="861" spans="3:3" ht="15.75" customHeight="1">
      <c r="C861" s="11"/>
    </row>
    <row r="862" spans="3:3" ht="15.75" customHeight="1">
      <c r="C862" s="11"/>
    </row>
    <row r="863" spans="3:3" ht="15.75" customHeight="1">
      <c r="C863" s="11"/>
    </row>
    <row r="864" spans="3:3" ht="15.75" customHeight="1">
      <c r="C864" s="11"/>
    </row>
    <row r="865" spans="3:3" ht="15.75" customHeight="1">
      <c r="C865" s="11"/>
    </row>
    <row r="866" spans="3:3" ht="15.75" customHeight="1">
      <c r="C866" s="11"/>
    </row>
    <row r="867" spans="3:3" ht="15.75" customHeight="1">
      <c r="C867" s="11"/>
    </row>
    <row r="868" spans="3:3" ht="15.75" customHeight="1">
      <c r="C868" s="11"/>
    </row>
    <row r="869" spans="3:3" ht="15.75" customHeight="1">
      <c r="C869" s="11"/>
    </row>
    <row r="870" spans="3:3" ht="15.75" customHeight="1">
      <c r="C870" s="11"/>
    </row>
    <row r="871" spans="3:3" ht="15.75" customHeight="1">
      <c r="C871" s="11"/>
    </row>
    <row r="872" spans="3:3" ht="15.75" customHeight="1">
      <c r="C872" s="11"/>
    </row>
    <row r="873" spans="3:3" ht="15.75" customHeight="1">
      <c r="C873" s="11"/>
    </row>
    <row r="874" spans="3:3" ht="15.75" customHeight="1">
      <c r="C874" s="11"/>
    </row>
    <row r="875" spans="3:3" ht="15.75" customHeight="1">
      <c r="C875" s="11"/>
    </row>
    <row r="876" spans="3:3" ht="15.75" customHeight="1">
      <c r="C876" s="11"/>
    </row>
    <row r="877" spans="3:3" ht="15.75" customHeight="1">
      <c r="C877" s="11"/>
    </row>
    <row r="878" spans="3:3" ht="15.75" customHeight="1">
      <c r="C878" s="11"/>
    </row>
    <row r="879" spans="3:3" ht="15.75" customHeight="1">
      <c r="C879" s="11"/>
    </row>
    <row r="880" spans="3:3" ht="15.75" customHeight="1">
      <c r="C880" s="11"/>
    </row>
    <row r="881" spans="3:3" ht="15.75" customHeight="1">
      <c r="C881" s="11"/>
    </row>
    <row r="882" spans="3:3" ht="15.75" customHeight="1">
      <c r="C882" s="11"/>
    </row>
    <row r="883" spans="3:3" ht="15.75" customHeight="1">
      <c r="C883" s="11"/>
    </row>
    <row r="884" spans="3:3" ht="15.75" customHeight="1">
      <c r="C884" s="11"/>
    </row>
    <row r="885" spans="3:3" ht="15.75" customHeight="1">
      <c r="C885" s="11"/>
    </row>
    <row r="886" spans="3:3" ht="15.75" customHeight="1">
      <c r="C886" s="11"/>
    </row>
    <row r="887" spans="3:3" ht="15.75" customHeight="1">
      <c r="C887" s="11"/>
    </row>
    <row r="888" spans="3:3" ht="15.75" customHeight="1">
      <c r="C888" s="11"/>
    </row>
    <row r="889" spans="3:3" ht="15.75" customHeight="1">
      <c r="C889" s="11"/>
    </row>
    <row r="890" spans="3:3" ht="15.75" customHeight="1">
      <c r="C890" s="11"/>
    </row>
    <row r="891" spans="3:3" ht="15.75" customHeight="1">
      <c r="C891" s="11"/>
    </row>
    <row r="892" spans="3:3" ht="15.75" customHeight="1">
      <c r="C892" s="11"/>
    </row>
    <row r="893" spans="3:3" ht="15.75" customHeight="1">
      <c r="C893" s="11"/>
    </row>
    <row r="894" spans="3:3" ht="15.75" customHeight="1">
      <c r="C894" s="11"/>
    </row>
    <row r="895" spans="3:3" ht="15.75" customHeight="1">
      <c r="C895" s="11"/>
    </row>
    <row r="896" spans="3:3" ht="15.75" customHeight="1">
      <c r="C896" s="11"/>
    </row>
    <row r="897" spans="3:3" ht="15.75" customHeight="1">
      <c r="C897" s="11"/>
    </row>
    <row r="898" spans="3:3" ht="15.75" customHeight="1">
      <c r="C898" s="11"/>
    </row>
    <row r="899" spans="3:3" ht="15.75" customHeight="1">
      <c r="C899" s="11"/>
    </row>
    <row r="900" spans="3:3" ht="15.75" customHeight="1">
      <c r="C900" s="11"/>
    </row>
    <row r="901" spans="3:3" ht="15.75" customHeight="1">
      <c r="C901" s="11"/>
    </row>
    <row r="902" spans="3:3" ht="15.75" customHeight="1">
      <c r="C902" s="11"/>
    </row>
    <row r="903" spans="3:3" ht="15.75" customHeight="1">
      <c r="C903" s="11"/>
    </row>
    <row r="904" spans="3:3" ht="15.75" customHeight="1">
      <c r="C904" s="11"/>
    </row>
    <row r="905" spans="3:3" ht="15.75" customHeight="1">
      <c r="C905" s="11"/>
    </row>
    <row r="906" spans="3:3" ht="15.75" customHeight="1">
      <c r="C906" s="11"/>
    </row>
    <row r="907" spans="3:3" ht="15.75" customHeight="1">
      <c r="C907" s="11"/>
    </row>
    <row r="908" spans="3:3" ht="15.75" customHeight="1">
      <c r="C908" s="11"/>
    </row>
    <row r="909" spans="3:3" ht="15.75" customHeight="1">
      <c r="C909" s="11"/>
    </row>
    <row r="910" spans="3:3" ht="15.75" customHeight="1">
      <c r="C910" s="11"/>
    </row>
    <row r="911" spans="3:3" ht="15.75" customHeight="1">
      <c r="C911" s="11"/>
    </row>
    <row r="912" spans="3:3" ht="15.75" customHeight="1">
      <c r="C912" s="11"/>
    </row>
    <row r="913" spans="3:3" ht="15.75" customHeight="1">
      <c r="C913" s="11"/>
    </row>
    <row r="914" spans="3:3" ht="15.75" customHeight="1">
      <c r="C914" s="11"/>
    </row>
    <row r="915" spans="3:3" ht="15.75" customHeight="1">
      <c r="C915" s="11"/>
    </row>
    <row r="916" spans="3:3" ht="15.75" customHeight="1">
      <c r="C916" s="11"/>
    </row>
    <row r="917" spans="3:3" ht="15.75" customHeight="1">
      <c r="C917" s="11"/>
    </row>
    <row r="918" spans="3:3" ht="15.75" customHeight="1">
      <c r="C918" s="11"/>
    </row>
    <row r="919" spans="3:3" ht="15.75" customHeight="1">
      <c r="C919" s="11"/>
    </row>
    <row r="920" spans="3:3" ht="15.75" customHeight="1">
      <c r="C920" s="11"/>
    </row>
    <row r="921" spans="3:3" ht="15.75" customHeight="1">
      <c r="C921" s="11"/>
    </row>
    <row r="922" spans="3:3" ht="15.75" customHeight="1">
      <c r="C922" s="11"/>
    </row>
    <row r="923" spans="3:3" ht="15.75" customHeight="1">
      <c r="C923" s="11"/>
    </row>
    <row r="924" spans="3:3" ht="15.75" customHeight="1">
      <c r="C924" s="11"/>
    </row>
    <row r="925" spans="3:3" ht="15.75" customHeight="1">
      <c r="C925" s="11"/>
    </row>
    <row r="926" spans="3:3" ht="15.75" customHeight="1">
      <c r="C926" s="11"/>
    </row>
    <row r="927" spans="3:3" ht="15.75" customHeight="1">
      <c r="C927" s="11"/>
    </row>
    <row r="928" spans="3:3" ht="15.75" customHeight="1">
      <c r="C928" s="11"/>
    </row>
    <row r="929" spans="3:3" ht="15.75" customHeight="1">
      <c r="C929" s="11"/>
    </row>
    <row r="930" spans="3:3" ht="15.75" customHeight="1">
      <c r="C930" s="11"/>
    </row>
    <row r="931" spans="3:3" ht="15.75" customHeight="1">
      <c r="C931" s="11"/>
    </row>
    <row r="932" spans="3:3" ht="15.75" customHeight="1">
      <c r="C932" s="11"/>
    </row>
    <row r="933" spans="3:3" ht="15.75" customHeight="1">
      <c r="C933" s="11"/>
    </row>
    <row r="934" spans="3:3" ht="15.75" customHeight="1">
      <c r="C934" s="11"/>
    </row>
    <row r="935" spans="3:3" ht="15.75" customHeight="1">
      <c r="C935" s="11"/>
    </row>
    <row r="936" spans="3:3" ht="15.75" customHeight="1">
      <c r="C936" s="11"/>
    </row>
    <row r="937" spans="3:3" ht="15.75" customHeight="1">
      <c r="C937" s="11"/>
    </row>
    <row r="938" spans="3:3" ht="15.75" customHeight="1">
      <c r="C938" s="11"/>
    </row>
    <row r="939" spans="3:3" ht="15.75" customHeight="1">
      <c r="C939" s="11"/>
    </row>
    <row r="940" spans="3:3" ht="15.75" customHeight="1">
      <c r="C940" s="11"/>
    </row>
    <row r="941" spans="3:3" ht="15.75" customHeight="1">
      <c r="C941" s="11"/>
    </row>
    <row r="942" spans="3:3" ht="15.75" customHeight="1">
      <c r="C942" s="11"/>
    </row>
    <row r="943" spans="3:3" ht="15.75" customHeight="1">
      <c r="C943" s="11"/>
    </row>
    <row r="944" spans="3:3" ht="15.75" customHeight="1">
      <c r="C944" s="11"/>
    </row>
    <row r="945" spans="3:3" ht="15.75" customHeight="1">
      <c r="C945" s="11"/>
    </row>
    <row r="946" spans="3:3" ht="15.75" customHeight="1">
      <c r="C946" s="11"/>
    </row>
    <row r="947" spans="3:3" ht="15.75" customHeight="1">
      <c r="C947" s="11"/>
    </row>
    <row r="948" spans="3:3" ht="15.75" customHeight="1">
      <c r="C948" s="11"/>
    </row>
    <row r="949" spans="3:3" ht="15.75" customHeight="1">
      <c r="C949" s="11"/>
    </row>
    <row r="950" spans="3:3" ht="15.75" customHeight="1">
      <c r="C950" s="11"/>
    </row>
    <row r="951" spans="3:3" ht="15.75" customHeight="1">
      <c r="C951" s="11"/>
    </row>
    <row r="952" spans="3:3" ht="15.75" customHeight="1">
      <c r="C952" s="11"/>
    </row>
    <row r="953" spans="3:3" ht="15.75" customHeight="1">
      <c r="C953" s="11"/>
    </row>
    <row r="954" spans="3:3" ht="15.75" customHeight="1">
      <c r="C954" s="11"/>
    </row>
    <row r="955" spans="3:3" ht="15.75" customHeight="1">
      <c r="C955" s="11"/>
    </row>
    <row r="956" spans="3:3" ht="15.75" customHeight="1">
      <c r="C956" s="11"/>
    </row>
    <row r="957" spans="3:3" ht="15.75" customHeight="1">
      <c r="C957" s="11"/>
    </row>
    <row r="958" spans="3:3" ht="15.75" customHeight="1">
      <c r="C958" s="11"/>
    </row>
    <row r="959" spans="3:3" ht="15.75" customHeight="1">
      <c r="C959" s="11"/>
    </row>
    <row r="960" spans="3:3" ht="15.75" customHeight="1">
      <c r="C960" s="11"/>
    </row>
    <row r="961" spans="3:3" ht="15.75" customHeight="1">
      <c r="C961" s="11"/>
    </row>
    <row r="962" spans="3:3" ht="15.75" customHeight="1">
      <c r="C962" s="11"/>
    </row>
    <row r="963" spans="3:3" ht="15.75" customHeight="1">
      <c r="C963" s="11"/>
    </row>
    <row r="964" spans="3:3" ht="15.75" customHeight="1">
      <c r="C964" s="11"/>
    </row>
    <row r="965" spans="3:3" ht="15.75" customHeight="1">
      <c r="C965" s="11"/>
    </row>
    <row r="966" spans="3:3" ht="15.75" customHeight="1">
      <c r="C966" s="11"/>
    </row>
    <row r="967" spans="3:3" ht="15.75" customHeight="1">
      <c r="C967" s="11"/>
    </row>
    <row r="968" spans="3:3" ht="15.75" customHeight="1">
      <c r="C968" s="11"/>
    </row>
    <row r="969" spans="3:3" ht="15.75" customHeight="1">
      <c r="C969" s="11"/>
    </row>
    <row r="970" spans="3:3" ht="15.75" customHeight="1">
      <c r="C970" s="11"/>
    </row>
    <row r="971" spans="3:3" ht="15.75" customHeight="1">
      <c r="C971" s="11"/>
    </row>
    <row r="972" spans="3:3" ht="15.75" customHeight="1">
      <c r="C972" s="11"/>
    </row>
    <row r="973" spans="3:3" ht="15.75" customHeight="1">
      <c r="C973" s="11"/>
    </row>
    <row r="974" spans="3:3" ht="15.75" customHeight="1">
      <c r="C974" s="11"/>
    </row>
    <row r="975" spans="3:3" ht="15.75" customHeight="1">
      <c r="C975" s="11"/>
    </row>
    <row r="976" spans="3:3" ht="15.75" customHeight="1">
      <c r="C976" s="11"/>
    </row>
    <row r="977" spans="3:3" ht="15.75" customHeight="1">
      <c r="C977" s="11"/>
    </row>
    <row r="978" spans="3:3" ht="15.75" customHeight="1">
      <c r="C978" s="11"/>
    </row>
    <row r="979" spans="3:3" ht="15.75" customHeight="1">
      <c r="C979" s="11"/>
    </row>
    <row r="980" spans="3:3" ht="15.75" customHeight="1">
      <c r="C980" s="11"/>
    </row>
    <row r="981" spans="3:3" ht="15.75" customHeight="1">
      <c r="C981" s="11"/>
    </row>
    <row r="982" spans="3:3" ht="15.75" customHeight="1">
      <c r="C982" s="11"/>
    </row>
  </sheetData>
  <mergeCells count="16">
    <mergeCell ref="B6:C6"/>
    <mergeCell ref="B2:T2"/>
    <mergeCell ref="B17:C17"/>
    <mergeCell ref="B18:C18"/>
    <mergeCell ref="B4:B5"/>
    <mergeCell ref="B7:B9"/>
    <mergeCell ref="B10:B12"/>
    <mergeCell ref="B13:C13"/>
    <mergeCell ref="B14:B16"/>
    <mergeCell ref="P4:T4"/>
    <mergeCell ref="U4:Y4"/>
    <mergeCell ref="B3:O3"/>
    <mergeCell ref="C4:C5"/>
    <mergeCell ref="D4:D5"/>
    <mergeCell ref="F4:J4"/>
    <mergeCell ref="K4:O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1F84-5A00-4990-BC08-97F1573976E5}">
  <dimension ref="A1:T15"/>
  <sheetViews>
    <sheetView zoomScale="70" zoomScaleNormal="70" workbookViewId="0">
      <selection activeCell="Q12" sqref="Q12"/>
    </sheetView>
  </sheetViews>
  <sheetFormatPr baseColWidth="10" defaultRowHeight="15"/>
  <cols>
    <col min="3" max="3" width="26.42578125" customWidth="1"/>
    <col min="5" max="5" width="24.85546875" customWidth="1"/>
  </cols>
  <sheetData>
    <row r="1" spans="1:20">
      <c r="A1" t="s">
        <v>92</v>
      </c>
    </row>
    <row r="2" spans="1:20" ht="20.2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</row>
    <row r="3" spans="1:20"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20">
      <c r="B4" s="35" t="s">
        <v>1</v>
      </c>
      <c r="C4" s="35" t="s">
        <v>2</v>
      </c>
      <c r="D4" s="35" t="s">
        <v>3</v>
      </c>
      <c r="E4" s="2" t="s">
        <v>4</v>
      </c>
      <c r="F4" s="37" t="s">
        <v>21</v>
      </c>
      <c r="G4" s="31"/>
      <c r="H4" s="31"/>
      <c r="I4" s="31"/>
      <c r="J4" s="32"/>
      <c r="K4" s="37" t="s">
        <v>22</v>
      </c>
      <c r="L4" s="31"/>
      <c r="M4" s="31"/>
      <c r="N4" s="31"/>
      <c r="O4" s="32"/>
      <c r="P4" s="37" t="s">
        <v>23</v>
      </c>
      <c r="Q4" s="31"/>
      <c r="R4" s="31"/>
      <c r="S4" s="31"/>
      <c r="T4" s="32"/>
    </row>
    <row r="5" spans="1:20">
      <c r="B5" s="36"/>
      <c r="C5" s="36"/>
      <c r="D5" s="36"/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2" t="s">
        <v>30</v>
      </c>
      <c r="Q5" s="2" t="s">
        <v>31</v>
      </c>
      <c r="R5" s="2" t="s">
        <v>32</v>
      </c>
      <c r="S5" s="3" t="s">
        <v>33</v>
      </c>
      <c r="T5" s="2" t="s">
        <v>34</v>
      </c>
    </row>
    <row r="6" spans="1:20">
      <c r="B6" s="40" t="s">
        <v>58</v>
      </c>
      <c r="C6" s="3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23"/>
      <c r="T6" s="13"/>
    </row>
    <row r="7" spans="1:20" ht="46.5" customHeight="1">
      <c r="B7" s="45" t="s">
        <v>86</v>
      </c>
      <c r="C7" s="14" t="s">
        <v>94</v>
      </c>
      <c r="D7" s="15" t="s">
        <v>13</v>
      </c>
      <c r="E7" s="25">
        <v>4</v>
      </c>
      <c r="F7" s="26">
        <v>2</v>
      </c>
      <c r="G7" s="26">
        <v>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7"/>
      <c r="T7" s="4"/>
    </row>
    <row r="8" spans="1:20" ht="36.75" customHeight="1">
      <c r="B8" s="49"/>
      <c r="C8" s="16" t="s">
        <v>95</v>
      </c>
      <c r="D8" s="15" t="s">
        <v>13</v>
      </c>
      <c r="E8" s="25">
        <v>4</v>
      </c>
      <c r="F8" s="4"/>
      <c r="G8" s="26">
        <v>2</v>
      </c>
      <c r="H8" s="4">
        <v>1</v>
      </c>
      <c r="I8" s="26">
        <v>1</v>
      </c>
      <c r="J8" s="4"/>
      <c r="K8" s="4"/>
      <c r="L8" s="4"/>
      <c r="M8" s="4"/>
      <c r="N8" s="4"/>
      <c r="O8" s="4"/>
      <c r="P8" s="4"/>
      <c r="Q8" s="4"/>
      <c r="R8" s="4"/>
      <c r="S8" s="27"/>
      <c r="T8" s="4"/>
    </row>
    <row r="9" spans="1:20" ht="60" customHeight="1">
      <c r="B9" s="49"/>
      <c r="C9" s="14" t="s">
        <v>96</v>
      </c>
      <c r="D9" s="15" t="s">
        <v>13</v>
      </c>
      <c r="E9" s="25">
        <v>5</v>
      </c>
      <c r="F9" s="4"/>
      <c r="G9" s="4"/>
      <c r="H9" s="26"/>
      <c r="I9" s="26"/>
      <c r="J9" s="4"/>
      <c r="K9" s="4">
        <v>1</v>
      </c>
      <c r="L9" s="4">
        <v>2</v>
      </c>
      <c r="M9" s="4">
        <v>1</v>
      </c>
      <c r="N9" s="4"/>
      <c r="O9" s="4"/>
      <c r="P9" s="4"/>
      <c r="Q9" s="4"/>
      <c r="R9" s="4"/>
      <c r="S9" s="27"/>
      <c r="T9" s="4"/>
    </row>
    <row r="10" spans="1:20" ht="52.5" customHeight="1">
      <c r="B10" s="50"/>
      <c r="C10" s="14" t="s">
        <v>97</v>
      </c>
      <c r="D10" s="15" t="s">
        <v>13</v>
      </c>
      <c r="E10" s="25">
        <v>3</v>
      </c>
      <c r="F10" s="4"/>
      <c r="G10" s="4"/>
      <c r="H10" s="26"/>
      <c r="I10" s="26"/>
      <c r="J10" s="4"/>
      <c r="K10" s="4"/>
      <c r="L10" s="4"/>
      <c r="M10" s="4"/>
      <c r="N10" s="4">
        <v>3</v>
      </c>
      <c r="O10" s="4"/>
      <c r="P10" s="4"/>
      <c r="Q10" s="4"/>
      <c r="R10" s="4"/>
      <c r="S10" s="27"/>
      <c r="T10" s="4"/>
    </row>
    <row r="11" spans="1:20" ht="45.75" customHeight="1">
      <c r="B11" s="45" t="s">
        <v>93</v>
      </c>
      <c r="C11" s="14" t="s">
        <v>98</v>
      </c>
      <c r="D11" s="15" t="s">
        <v>13</v>
      </c>
      <c r="E11" s="25">
        <v>2</v>
      </c>
      <c r="F11" s="4"/>
      <c r="G11" s="4"/>
      <c r="H11" s="4"/>
      <c r="I11" s="4"/>
      <c r="J11" s="26"/>
      <c r="K11" s="26"/>
      <c r="L11" s="26"/>
      <c r="M11" s="26"/>
      <c r="N11" s="26"/>
      <c r="O11" s="4">
        <v>1</v>
      </c>
      <c r="P11" s="4">
        <v>1</v>
      </c>
      <c r="Q11" s="4"/>
      <c r="R11" s="4"/>
      <c r="S11" s="27"/>
      <c r="T11" s="4"/>
    </row>
    <row r="12" spans="1:20" ht="46.5" customHeight="1">
      <c r="B12" s="42"/>
      <c r="C12" s="14" t="s">
        <v>99</v>
      </c>
      <c r="D12" s="15" t="s">
        <v>13</v>
      </c>
      <c r="E12" s="25">
        <v>2</v>
      </c>
      <c r="F12" s="4"/>
      <c r="G12" s="4"/>
      <c r="H12" s="4"/>
      <c r="I12" s="4"/>
      <c r="J12" s="4"/>
      <c r="K12" s="4"/>
      <c r="L12" s="26"/>
      <c r="M12" s="26"/>
      <c r="N12" s="26"/>
      <c r="O12" s="26"/>
      <c r="P12" s="4">
        <v>1</v>
      </c>
      <c r="Q12" s="4">
        <v>1</v>
      </c>
      <c r="R12" s="4"/>
      <c r="S12" s="27"/>
      <c r="T12" s="4"/>
    </row>
    <row r="13" spans="1:20" ht="51" customHeight="1">
      <c r="B13" s="36"/>
      <c r="C13" s="14" t="s">
        <v>100</v>
      </c>
      <c r="D13" s="15" t="s">
        <v>13</v>
      </c>
      <c r="E13" s="25">
        <v>2</v>
      </c>
      <c r="F13" s="4"/>
      <c r="G13" s="4"/>
      <c r="H13" s="4"/>
      <c r="I13" s="4"/>
      <c r="J13" s="4"/>
      <c r="K13" s="4"/>
      <c r="L13" s="4"/>
      <c r="M13" s="4"/>
      <c r="N13" s="4"/>
      <c r="O13" s="26"/>
      <c r="P13" s="26"/>
      <c r="Q13" s="4">
        <v>2</v>
      </c>
      <c r="R13" s="4"/>
      <c r="S13" s="27"/>
      <c r="T13" s="4"/>
    </row>
    <row r="14" spans="1:20">
      <c r="B14" s="37" t="s">
        <v>19</v>
      </c>
      <c r="C14" s="32"/>
      <c r="D14" s="7"/>
      <c r="E14" s="8">
        <f>SUM(E7:E13)</f>
        <v>22</v>
      </c>
      <c r="F14" s="8">
        <f>E14- SUM(F7:F13)</f>
        <v>20</v>
      </c>
      <c r="G14" s="8">
        <f>F14- SUM(G7:G13)</f>
        <v>16</v>
      </c>
      <c r="H14" s="8">
        <f>G14- SUM(H7:H13)</f>
        <v>15</v>
      </c>
      <c r="I14" s="8">
        <f>H14- SUM(I7:I13)</f>
        <v>14</v>
      </c>
      <c r="J14" s="8">
        <f>I14- SUM(J7:J13)</f>
        <v>14</v>
      </c>
      <c r="K14" s="8">
        <f>J14- SUM(K7:K13)</f>
        <v>13</v>
      </c>
      <c r="L14" s="8">
        <f>K14- SUM(L7:L13)</f>
        <v>11</v>
      </c>
      <c r="M14" s="8">
        <f>L14- SUM(M7:M13)</f>
        <v>10</v>
      </c>
      <c r="N14" s="8">
        <f>M14- SUM(N7:N13)</f>
        <v>7</v>
      </c>
      <c r="O14" s="8">
        <f>N14- SUM(O7:O13)</f>
        <v>6</v>
      </c>
      <c r="P14" s="8">
        <f>O14- SUM(P7:P13)</f>
        <v>4</v>
      </c>
      <c r="Q14" s="8">
        <f>P14- SUM(Q7:Q13)</f>
        <v>1</v>
      </c>
      <c r="R14" s="8">
        <f>Q14- SUM(R7:R13)</f>
        <v>1</v>
      </c>
      <c r="S14" s="8">
        <f>R14- SUM(S7:S13)</f>
        <v>1</v>
      </c>
      <c r="T14" s="8">
        <f>S14- SUM(T7:T13)</f>
        <v>1</v>
      </c>
    </row>
    <row r="15" spans="1:20">
      <c r="B15" s="44" t="s">
        <v>20</v>
      </c>
      <c r="C15" s="32"/>
      <c r="D15" s="9"/>
      <c r="E15" s="10">
        <f>SUM(E7:E13)</f>
        <v>22</v>
      </c>
      <c r="F15" s="10">
        <f>$E$15-($E$15/15*1)</f>
        <v>20.533333333333335</v>
      </c>
      <c r="G15" s="10">
        <f>$E$15-($E$15/15*2)</f>
        <v>19.066666666666666</v>
      </c>
      <c r="H15" s="10">
        <f>$E$15-($E$15/15*3)</f>
        <v>17.600000000000001</v>
      </c>
      <c r="I15" s="10">
        <f>$E$15-($E$15/15*4)</f>
        <v>16.133333333333333</v>
      </c>
      <c r="J15" s="10">
        <f>$E$15-($E$15/15*5)</f>
        <v>14.666666666666668</v>
      </c>
      <c r="K15" s="10">
        <f>$E$15-($E$15/15*6)</f>
        <v>13.200000000000001</v>
      </c>
      <c r="L15" s="10">
        <f>$E$15-($E$15/15*7)</f>
        <v>11.733333333333334</v>
      </c>
      <c r="M15" s="10">
        <f>$E$15-($E$15/15*8)</f>
        <v>10.266666666666667</v>
      </c>
      <c r="N15" s="10">
        <f>$E$15-($E$15/15*9)</f>
        <v>8.8000000000000007</v>
      </c>
      <c r="O15" s="10">
        <f>$E$15-($E$15/15*10)</f>
        <v>7.3333333333333339</v>
      </c>
      <c r="P15" s="10">
        <f>$E$15-($E$15/15*11)</f>
        <v>5.8666666666666671</v>
      </c>
      <c r="Q15" s="10">
        <f>$E$15-($E$15/15*12)</f>
        <v>4.4000000000000021</v>
      </c>
      <c r="R15" s="10">
        <f>$E$15-($E$15/15*13)</f>
        <v>2.9333333333333336</v>
      </c>
      <c r="S15" s="10">
        <f>$E$15-($E$15/15*14)</f>
        <v>1.4666666666666686</v>
      </c>
      <c r="T15" s="10">
        <f>$E$15-($E$15/15*15)</f>
        <v>0</v>
      </c>
    </row>
  </sheetData>
  <mergeCells count="13">
    <mergeCell ref="B15:C15"/>
    <mergeCell ref="B7:B10"/>
    <mergeCell ref="B6:C6"/>
    <mergeCell ref="B11:B13"/>
    <mergeCell ref="B14:C14"/>
    <mergeCell ref="B2:T2"/>
    <mergeCell ref="B3:O3"/>
    <mergeCell ref="B4:B5"/>
    <mergeCell ref="C4:C5"/>
    <mergeCell ref="D4:D5"/>
    <mergeCell ref="F4:J4"/>
    <mergeCell ref="K4:O4"/>
    <mergeCell ref="P4:T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>
      <selection activeCell="B3" sqref="B3:E3"/>
    </sheetView>
  </sheetViews>
  <sheetFormatPr baseColWidth="10" defaultColWidth="12.5703125" defaultRowHeight="15" customHeight="1"/>
  <cols>
    <col min="1" max="26" width="10.5703125" customWidth="1"/>
  </cols>
  <sheetData>
    <row r="2" spans="2:5">
      <c r="B2" s="47" t="s">
        <v>90</v>
      </c>
      <c r="C2" s="31"/>
      <c r="D2" s="31"/>
      <c r="E2" s="32"/>
    </row>
    <row r="3" spans="2:5">
      <c r="B3" s="48" t="s">
        <v>91</v>
      </c>
      <c r="C3" s="31"/>
      <c r="D3" s="31"/>
      <c r="E3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B3:E3"/>
  </mergeCells>
  <hyperlinks>
    <hyperlink ref="B3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 0</vt:lpstr>
      <vt:lpstr>Sprint 1</vt:lpstr>
      <vt:lpstr> Sprint 2</vt:lpstr>
      <vt:lpstr>Sprint 3</vt:lpstr>
      <vt:lpstr>Link 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Esquenazi</dc:creator>
  <cp:lastModifiedBy>Abraham Esquenazi</cp:lastModifiedBy>
  <dcterms:created xsi:type="dcterms:W3CDTF">2024-10-07T21:45:10Z</dcterms:created>
  <dcterms:modified xsi:type="dcterms:W3CDTF">2024-11-04T21:43:56Z</dcterms:modified>
</cp:coreProperties>
</file>