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eyurgajjar/Desktop/bootcamp/homework assignments/Excel-challange-homework/"/>
    </mc:Choice>
  </mc:AlternateContent>
  <xr:revisionPtr revIDLastSave="0" documentId="8_{322E9B50-F455-BE4D-8157-98D8FF60A128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Sheet2" sheetId="3" r:id="rId1"/>
    <sheet name="Sheet3" sheetId="4" r:id="rId2"/>
    <sheet name="Sheet4" sheetId="5" r:id="rId3"/>
    <sheet name="Crowdfunding" sheetId="1" r:id="rId4"/>
    <sheet name="bonus statistical analysis" sheetId="7" r:id="rId5"/>
    <sheet name="BONUS" sheetId="6" r:id="rId6"/>
  </sheets>
  <calcPr calcId="191029"/>
  <pivotCaches>
    <pivotCache cacheId="32" r:id="rId7"/>
    <pivotCache cacheId="3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6" l="1"/>
  <c r="C10" i="6"/>
  <c r="E10" i="6" s="1"/>
  <c r="B3" i="6"/>
  <c r="H4" i="6"/>
  <c r="H5" i="6"/>
  <c r="H6" i="6"/>
  <c r="H7" i="6"/>
  <c r="H9" i="6"/>
  <c r="H11" i="6"/>
  <c r="H12" i="6"/>
  <c r="H13" i="6"/>
  <c r="H2" i="6"/>
  <c r="G4" i="6"/>
  <c r="G5" i="6"/>
  <c r="G6" i="6"/>
  <c r="G7" i="6"/>
  <c r="G9" i="6"/>
  <c r="G11" i="6"/>
  <c r="G12" i="6"/>
  <c r="G13" i="6"/>
  <c r="G2" i="6"/>
  <c r="F4" i="6"/>
  <c r="F5" i="6"/>
  <c r="F6" i="6"/>
  <c r="F7" i="6"/>
  <c r="F9" i="6"/>
  <c r="F11" i="6"/>
  <c r="F12" i="6"/>
  <c r="F13" i="6"/>
  <c r="F2" i="6"/>
  <c r="E4" i="6"/>
  <c r="E5" i="6"/>
  <c r="E6" i="6"/>
  <c r="E7" i="6"/>
  <c r="E9" i="6"/>
  <c r="E11" i="6"/>
  <c r="E12" i="6"/>
  <c r="E13" i="6"/>
  <c r="D13" i="6"/>
  <c r="D12" i="6"/>
  <c r="D11" i="6"/>
  <c r="D10" i="6"/>
  <c r="D9" i="6"/>
  <c r="D8" i="6"/>
  <c r="D7" i="6"/>
  <c r="D6" i="6"/>
  <c r="D5" i="6"/>
  <c r="D4" i="6"/>
  <c r="D3" i="6"/>
  <c r="D2" i="6"/>
  <c r="B2" i="6"/>
  <c r="C9" i="6"/>
  <c r="C12" i="6"/>
  <c r="C13" i="6"/>
  <c r="C11" i="6"/>
  <c r="C7" i="6"/>
  <c r="C6" i="6"/>
  <c r="C5" i="6"/>
  <c r="C4" i="6"/>
  <c r="C3" i="6"/>
  <c r="C2" i="6"/>
  <c r="B4" i="6"/>
  <c r="B13" i="6"/>
  <c r="B12" i="6"/>
  <c r="B11" i="6"/>
  <c r="B10" i="6"/>
  <c r="B9" i="6"/>
  <c r="B8" i="6"/>
  <c r="B7" i="6"/>
  <c r="B6" i="6"/>
  <c r="B5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E8" i="6" l="1"/>
  <c r="H10" i="6"/>
  <c r="F10" i="6"/>
  <c r="G10" i="6"/>
  <c r="E3" i="6"/>
  <c r="E2" i="6"/>
  <c r="F8" i="6" l="1"/>
  <c r="H8" i="6"/>
  <c r="G8" i="6"/>
  <c r="H3" i="6"/>
  <c r="G3" i="6"/>
  <c r="F3" i="6"/>
</calcChain>
</file>

<file path=xl/sharedStrings.xml><?xml version="1.0" encoding="utf-8"?>
<sst xmlns="http://schemas.openxmlformats.org/spreadsheetml/2006/main" count="8120" uniqueCount="2104">
  <si>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</si>
  <si>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</si>
  <si>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</si>
  <si>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</si>
  <si>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</si>
  <si>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</si>
  <si>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</si>
  <si>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</si>
  <si>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</si>
  <si>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</si>
  <si>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</si>
  <si>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</si>
  <si>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</si>
  <si>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</si>
  <si>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</si>
  <si>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</si>
  <si>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</si>
  <si>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</si>
  <si>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</si>
  <si>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</si>
  <si>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</si>
  <si>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</si>
  <si>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</si>
  <si>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</si>
  <si>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</si>
  <si>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</si>
  <si>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</si>
  <si>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</si>
  <si>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</si>
  <si>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</si>
  <si>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</si>
  <si>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</si>
  <si>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</si>
  <si>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</si>
  <si>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</si>
  <si>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</si>
  <si>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</si>
  <si>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</si>
  <si>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</si>
  <si>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</si>
  <si>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</si>
  <si>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</si>
  <si>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</si>
  <si>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</si>
  <si>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</si>
  <si>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</si>
  <si>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</si>
  <si>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</si>
  <si>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</si>
  <si>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</si>
  <si>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</si>
  <si>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</si>
  <si>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</si>
  <si>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</si>
  <si>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</si>
  <si>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</si>
  <si>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</si>
  <si>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</si>
  <si>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</si>
  <si>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</si>
  <si>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</si>
  <si>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</si>
  <si>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</si>
  <si>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</si>
  <si>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</si>
  <si>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</si>
  <si>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</si>
  <si>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</si>
  <si>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</si>
  <si>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</si>
  <si>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</si>
  <si>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</si>
  <si>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</si>
  <si>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</si>
  <si>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</si>
  <si>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</si>
  <si>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</si>
  <si>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</si>
  <si>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</si>
  <si>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</si>
  <si>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</si>
  <si>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</si>
  <si>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</si>
  <si>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</si>
  <si>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</si>
  <si>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</si>
  <si>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</si>
  <si>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</si>
  <si>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</si>
  <si>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</si>
  <si>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</si>
  <si>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</si>
  <si>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</si>
  <si>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</si>
  <si>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</si>
  <si>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</si>
  <si>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</si>
  <si>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</si>
  <si>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</si>
  <si>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</si>
  <si>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</si>
  <si>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</si>
  <si>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</si>
  <si>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</si>
  <si>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</si>
  <si>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</si>
  <si>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</si>
  <si>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</si>
  <si>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</si>
  <si>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</si>
  <si>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</si>
  <si>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</si>
  <si>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</si>
  <si>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</si>
  <si>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</si>
  <si>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</si>
  <si>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</si>
  <si>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</si>
  <si>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</si>
  <si>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</si>
  <si>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</si>
  <si>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</si>
  <si>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</si>
  <si>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</si>
  <si>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</si>
  <si>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</si>
  <si>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</si>
  <si>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</si>
  <si>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</si>
  <si>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</si>
  <si>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</si>
  <si>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</si>
  <si>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</si>
  <si>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</si>
  <si>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</si>
  <si>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</si>
  <si>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</si>
  <si>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</si>
  <si>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</si>
  <si>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</si>
  <si>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</si>
  <si>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</si>
  <si>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</si>
  <si>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</si>
  <si>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</si>
  <si>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</si>
  <si>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</si>
  <si>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</si>
  <si>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</si>
  <si>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</si>
  <si>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</si>
  <si>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</si>
  <si>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</si>
  <si>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</si>
  <si>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</si>
  <si>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</si>
  <si>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</si>
  <si>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</si>
  <si>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</si>
  <si>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</si>
  <si>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</si>
  <si>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</si>
  <si>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</si>
  <si>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</si>
  <si>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</si>
  <si>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</si>
  <si>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</si>
  <si>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</si>
  <si>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</si>
  <si>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</si>
  <si>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</si>
  <si>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</si>
  <si>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</si>
  <si>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</si>
  <si>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</si>
  <si>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</si>
  <si>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</si>
  <si>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</si>
  <si>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</si>
  <si>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</si>
  <si>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</si>
  <si>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</si>
  <si>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</si>
  <si>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</si>
  <si>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</si>
  <si>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</si>
  <si>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</si>
  <si>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</si>
  <si>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</si>
  <si>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</si>
  <si>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</si>
  <si>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</si>
  <si>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</si>
  <si>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</si>
  <si>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</si>
  <si>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</si>
  <si>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</si>
  <si>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</si>
  <si>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</si>
  <si>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</si>
  <si>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</si>
  <si>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</si>
  <si>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</si>
  <si>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</si>
  <si>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</si>
  <si>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</si>
  <si>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</si>
  <si>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</si>
  <si>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</si>
  <si>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</si>
  <si>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</si>
  <si>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</si>
  <si>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</si>
  <si>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</si>
  <si>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</si>
  <si>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</si>
  <si>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</si>
  <si>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</si>
  <si>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</si>
  <si>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</si>
  <si>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</si>
  <si>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</si>
  <si>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</si>
  <si>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</si>
  <si>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</si>
  <si>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</si>
  <si>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</si>
  <si>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</si>
  <si>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</si>
  <si>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</si>
  <si>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</si>
  <si>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</si>
  <si>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</si>
  <si>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</si>
  <si>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</si>
  <si>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</si>
  <si>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</si>
  <si>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</si>
  <si>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</si>
  <si>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</si>
  <si>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</si>
  <si>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</si>
  <si>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</si>
  <si>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</si>
  <si>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</si>
  <si>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</si>
  <si>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</si>
  <si>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</si>
  <si>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</si>
  <si>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</si>
  <si>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</si>
  <si>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</si>
  <si>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</si>
  <si>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</si>
  <si>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</si>
  <si>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</si>
  <si>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</si>
  <si>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</si>
  <si>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</si>
  <si>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</si>
  <si>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</si>
  <si>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</si>
  <si>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</si>
  <si>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</si>
  <si>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</si>
  <si>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</si>
  <si>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</si>
  <si>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</si>
  <si>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</si>
  <si>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</si>
  <si>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</si>
  <si>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</si>
  <si>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</si>
  <si>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</si>
  <si>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</si>
  <si>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</si>
  <si>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</si>
  <si>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</si>
  <si>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</si>
  <si>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</si>
  <si>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</si>
  <si>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</si>
  <si>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</si>
  <si>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</si>
  <si>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</si>
  <si>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</si>
  <si>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</si>
  <si>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</si>
  <si>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</si>
  <si>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</si>
  <si>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</si>
  <si>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</si>
  <si>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</si>
  <si>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</si>
  <si>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</si>
  <si>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</si>
  <si>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</si>
  <si>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</si>
  <si>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</si>
  <si>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</si>
  <si>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</si>
  <si>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</si>
  <si>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</si>
  <si>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</si>
  <si>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</si>
  <si>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</si>
  <si>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</si>
  <si>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</si>
  <si>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</si>
  <si>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</si>
  <si>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</si>
  <si>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</si>
  <si>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</si>
  <si>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</si>
  <si>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</si>
  <si>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</si>
  <si>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</si>
  <si>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</si>
  <si>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</si>
  <si>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</si>
  <si>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</si>
  <si>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</si>
  <si>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</si>
  <si>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</si>
  <si>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</si>
  <si>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</si>
  <si>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</si>
  <si>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</si>
  <si>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</si>
  <si>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</si>
  <si>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</si>
  <si>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</si>
  <si>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</si>
  <si>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</si>
  <si>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</si>
  <si>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</si>
  <si>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</si>
  <si>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</si>
  <si>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</si>
  <si>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</si>
  <si>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</si>
  <si>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</si>
  <si>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</si>
  <si>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</si>
  <si>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</si>
  <si>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</si>
  <si>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</si>
  <si>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</si>
  <si>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</si>
  <si>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</si>
  <si>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</si>
  <si>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</si>
  <si>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</si>
  <si>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</si>
  <si>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</si>
  <si>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</si>
  <si>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</si>
  <si>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</si>
  <si>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</si>
  <si>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</si>
  <si>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</si>
  <si>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</si>
  <si>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</si>
  <si>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</si>
  <si>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</si>
  <si>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</si>
  <si>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</si>
  <si>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</si>
  <si>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</si>
  <si>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</si>
  <si>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</si>
  <si>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</si>
  <si>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</si>
  <si>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</si>
  <si>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</si>
  <si>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</si>
  <si>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</si>
  <si>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</si>
  <si>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</si>
  <si>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</si>
  <si>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</si>
  <si>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</si>
  <si>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</si>
  <si>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</si>
  <si>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</si>
  <si>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</si>
  <si>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</si>
  <si>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</si>
  <si>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</si>
  <si>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</si>
  <si>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</si>
  <si>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</si>
  <si>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</si>
  <si>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</si>
  <si>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</si>
  <si>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</si>
  <si>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</si>
  <si>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</si>
  <si>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</si>
  <si>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</si>
  <si>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</si>
  <si>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</si>
  <si>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</si>
  <si>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</si>
  <si>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</si>
  <si>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</si>
  <si>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</si>
  <si>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</si>
  <si>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</si>
  <si>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</si>
  <si>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</si>
  <si>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</si>
  <si>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</si>
  <si>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</si>
  <si>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</si>
  <si>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</si>
  <si>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</si>
  <si>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</si>
  <si>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</si>
  <si>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</si>
  <si>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</si>
  <si>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</si>
  <si>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</si>
  <si>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</si>
  <si>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</si>
  <si>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</si>
  <si>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</si>
  <si>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</si>
  <si>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</si>
  <si>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</si>
  <si>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</si>
  <si>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</si>
  <si>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</si>
  <si>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</si>
  <si>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</si>
  <si>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</si>
  <si>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</si>
  <si>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</si>
  <si>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</si>
  <si>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</si>
  <si>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</si>
  <si>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</si>
  <si>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</si>
  <si>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</si>
  <si>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</si>
  <si>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</si>
  <si>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</si>
  <si>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</si>
  <si>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</si>
  <si>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</si>
  <si>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</si>
  <si>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</si>
  <si>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</si>
  <si>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</si>
  <si>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</si>
  <si>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</si>
  <si>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</si>
  <si>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</si>
  <si>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</si>
  <si>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</si>
  <si>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</si>
  <si>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</si>
  <si>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</si>
  <si>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</si>
  <si>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</si>
  <si>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</si>
  <si>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</si>
  <si>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</si>
  <si>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</si>
  <si>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</si>
  <si>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</si>
  <si>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</si>
  <si>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</si>
  <si>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</si>
  <si>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</si>
  <si>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</si>
  <si>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</si>
  <si>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</si>
  <si>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</si>
  <si>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</si>
  <si>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</si>
  <si>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</si>
  <si>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</si>
  <si>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</si>
  <si>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</si>
  <si>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</si>
  <si>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</si>
  <si>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</si>
  <si>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</si>
  <si>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</si>
  <si>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</si>
  <si>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</si>
  <si>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</si>
  <si>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</si>
  <si>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</si>
  <si>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</si>
  <si>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</si>
  <si>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</si>
  <si>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</si>
  <si>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</si>
  <si>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</si>
  <si>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</si>
  <si>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</si>
  <si>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</si>
  <si>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</si>
  <si>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</si>
  <si>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</si>
  <si>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</si>
  <si>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</si>
  <si>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</si>
  <si>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</si>
  <si>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</si>
  <si>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</si>
  <si>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</si>
  <si>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</si>
  <si>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</si>
  <si>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</si>
  <si>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</si>
  <si>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</si>
  <si>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</si>
  <si>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</si>
  <si>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</si>
  <si>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</si>
  <si>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</si>
  <si>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</si>
  <si>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</si>
  <si>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</si>
  <si>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</si>
  <si>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</si>
  <si>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</si>
  <si>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</si>
  <si>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</si>
  <si>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</si>
  <si>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</si>
  <si>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</si>
  <si>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</si>
  <si>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</si>
  <si>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</si>
  <si>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</si>
  <si>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</si>
  <si>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</si>
  <si>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</si>
  <si>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</si>
  <si>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</si>
  <si>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</si>
  <si>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</si>
  <si>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</si>
  <si>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</si>
  <si>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</si>
  <si>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</si>
  <si>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</si>
  <si>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</si>
  <si>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</si>
  <si>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</si>
  <si>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</si>
  <si>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</si>
  <si>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</si>
  <si>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</si>
  <si>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</si>
  <si>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</si>
  <si>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</si>
  <si>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</si>
  <si>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</si>
  <si>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</si>
  <si>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</si>
  <si>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</si>
  <si>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</si>
  <si>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</si>
  <si>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</si>
  <si>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</si>
  <si>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</si>
  <si>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</si>
  <si>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</si>
  <si>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</si>
  <si>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</si>
  <si>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</si>
  <si>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</si>
  <si>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</si>
  <si>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</si>
  <si>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</si>
  <si>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</si>
  <si>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</si>
  <si>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</si>
  <si>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</si>
  <si>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</si>
  <si>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</si>
  <si>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</si>
  <si>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</si>
  <si>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</si>
  <si>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</si>
  <si>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</si>
  <si>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</si>
  <si>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</si>
  <si>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</si>
  <si>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</si>
  <si>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</si>
  <si>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</si>
  <si>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</si>
  <si>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</si>
  <si>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</si>
  <si>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</si>
  <si>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</si>
  <si>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</si>
  <si>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</si>
  <si>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</si>
  <si>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</si>
  <si>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</si>
  <si>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</si>
  <si>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</si>
  <si>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</si>
  <si>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</si>
  <si>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</si>
  <si>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</si>
  <si>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</si>
  <si>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</si>
  <si>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</si>
  <si>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</si>
  <si>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</si>
  <si>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</si>
  <si>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</si>
  <si>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</si>
  <si>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</si>
  <si>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</si>
  <si>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</si>
  <si>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</si>
  <si>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</si>
  <si>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</si>
  <si>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</si>
  <si>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</si>
  <si>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</si>
  <si>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</si>
  <si>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</si>
  <si>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</si>
  <si>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</si>
  <si>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</si>
  <si>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</si>
  <si>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</si>
  <si>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</si>
  <si>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</si>
  <si>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</si>
  <si>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</si>
  <si>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</si>
  <si>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</si>
  <si>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</si>
  <si>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</si>
  <si>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</si>
  <si>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</si>
  <si>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</si>
  <si>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</si>
  <si>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</si>
  <si>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</si>
  <si>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</si>
  <si>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</si>
  <si>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</si>
  <si>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</si>
  <si>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</si>
  <si>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</si>
  <si>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</si>
  <si>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</si>
  <si>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</si>
  <si>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</si>
  <si>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</si>
  <si>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</si>
  <si>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</si>
  <si>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</si>
  <si>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</si>
  <si>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</si>
  <si>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</si>
  <si>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</si>
  <si>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</si>
  <si>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</si>
  <si>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</si>
  <si>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</si>
  <si>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</si>
  <si>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</si>
  <si>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</si>
  <si>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</si>
  <si>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</si>
  <si>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</si>
  <si>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</si>
  <si>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</si>
  <si>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</si>
  <si>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</si>
  <si>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</si>
  <si>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</si>
  <si>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</si>
  <si>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</si>
  <si>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</si>
  <si>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</si>
  <si>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</si>
  <si>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</si>
  <si>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</si>
  <si>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</si>
  <si>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</si>
  <si>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</si>
  <si>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</si>
  <si>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</si>
  <si>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</si>
  <si>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</si>
  <si>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</si>
  <si>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</si>
  <si>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</si>
  <si>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</si>
  <si>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</si>
  <si>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</si>
  <si>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</si>
  <si>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</si>
  <si>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</si>
  <si>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</si>
  <si>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</si>
  <si>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</si>
  <si>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</si>
  <si>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</si>
  <si>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</si>
  <si>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</si>
  <si>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</si>
  <si>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</si>
  <si>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</si>
  <si>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</si>
  <si>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</si>
  <si>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</si>
  <si>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</si>
  <si>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</si>
  <si>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</si>
  <si>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</si>
  <si>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</si>
  <si>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</si>
  <si>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</si>
  <si>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</si>
  <si>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</si>
  <si>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</si>
  <si>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</si>
  <si>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</si>
  <si>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</si>
  <si>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</si>
  <si>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</si>
  <si>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</si>
  <si>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</si>
  <si>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</si>
  <si>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</si>
  <si>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</si>
  <si>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</si>
  <si>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</si>
  <si>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</si>
  <si>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</si>
  <si>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</si>
  <si>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</si>
  <si>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</si>
  <si>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</si>
  <si>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</si>
  <si>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</si>
  <si>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</si>
  <si>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</si>
  <si>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</si>
  <si>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</si>
  <si>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</si>
  <si>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</si>
  <si>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</si>
  <si>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</si>
  <si>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</si>
  <si>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</si>
  <si>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</si>
  <si>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</si>
  <si>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</si>
  <si>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</si>
  <si>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</si>
  <si>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</si>
  <si>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</si>
  <si>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</si>
  <si>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</si>
  <si>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</si>
  <si>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</si>
  <si>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</si>
  <si>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</si>
  <si>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</si>
  <si>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</si>
  <si>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</si>
  <si>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</si>
  <si>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</si>
  <si>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</si>
  <si>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</si>
  <si>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</si>
  <si>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</si>
  <si>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</si>
  <si>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</si>
  <si>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</si>
  <si>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</si>
  <si>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</si>
  <si>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</si>
  <si>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</si>
  <si>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</si>
  <si>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</si>
  <si>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</si>
  <si>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</si>
  <si>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</si>
  <si>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</si>
  <si>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</si>
  <si>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</si>
  <si>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</si>
  <si>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</si>
  <si>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</si>
  <si>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</si>
  <si>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</si>
  <si>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</si>
  <si>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</si>
  <si>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</si>
  <si>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</si>
  <si>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</si>
  <si>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</si>
  <si>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</si>
  <si>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</si>
  <si>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</si>
  <si>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</si>
  <si>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</si>
  <si>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</si>
  <si>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</si>
  <si>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</si>
  <si>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</si>
  <si>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</si>
  <si>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</si>
  <si>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</si>
  <si>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</si>
  <si>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</si>
  <si>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</si>
  <si>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</si>
  <si>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</si>
  <si>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</si>
  <si>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</si>
  <si>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</si>
  <si>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</si>
  <si>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</si>
  <si>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</si>
  <si>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</si>
  <si>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</si>
  <si>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</si>
  <si>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</si>
  <si>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</si>
  <si>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</si>
  <si>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</si>
  <si>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</si>
  <si>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</si>
  <si>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</si>
  <si>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</si>
  <si>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</si>
  <si>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</si>
  <si>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</si>
  <si>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</si>
  <si>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</si>
  <si>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</si>
  <si>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</si>
  <si>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</si>
  <si>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</si>
  <si>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</si>
  <si>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</si>
  <si>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</si>
  <si>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</si>
  <si>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</si>
  <si>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</si>
  <si>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</si>
  <si>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</si>
  <si>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</si>
  <si>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</si>
  <si>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</si>
  <si>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</si>
  <si>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</si>
  <si>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</si>
  <si>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</si>
  <si>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</si>
  <si>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</si>
  <si>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</si>
  <si>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</si>
  <si>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</si>
  <si>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</si>
  <si>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</si>
  <si>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</si>
  <si>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</si>
  <si>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</si>
  <si>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</si>
  <si>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</si>
  <si>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</si>
  <si>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</si>
  <si>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</si>
  <si>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</si>
  <si>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</si>
  <si>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</si>
  <si>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</si>
  <si>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</si>
  <si>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</si>
  <si>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</si>
  <si>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</si>
  <si>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</si>
  <si>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</si>
  <si>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</si>
  <si>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</si>
  <si>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</si>
  <si>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</si>
  <si>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</si>
  <si>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</si>
  <si>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</si>
  <si>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</si>
  <si>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</si>
  <si>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</si>
  <si>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</si>
  <si>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</si>
  <si>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</si>
  <si>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</si>
  <si>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</si>
  <si>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</si>
  <si>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</si>
  <si>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</si>
  <si>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</si>
  <si>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</si>
  <si>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</si>
  <si>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</si>
  <si>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</si>
  <si>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</si>
  <si>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</si>
  <si>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</si>
  <si>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</si>
  <si>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</si>
  <si>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</si>
  <si>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</si>
  <si>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</si>
  <si>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</si>
  <si>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</si>
  <si>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</si>
  <si>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</si>
  <si>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</si>
  <si>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</si>
  <si>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</si>
  <si>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</si>
  <si>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</si>
  <si>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</si>
  <si>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</si>
  <si>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</si>
  <si>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</si>
  <si>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</si>
  <si>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</si>
  <si>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</si>
  <si>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</si>
  <si>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</si>
  <si>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</si>
  <si>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</si>
  <si>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</si>
  <si>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</si>
  <si>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</si>
  <si>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</si>
  <si>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</si>
  <si>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</si>
  <si>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</si>
  <si>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</si>
  <si>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</si>
  <si>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</si>
  <si>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</si>
  <si>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</si>
  <si>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</si>
  <si>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</si>
  <si>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</si>
  <si>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</si>
  <si>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</si>
  <si>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</si>
  <si>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</si>
  <si>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</si>
  <si>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</si>
  <si>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</si>
  <si>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</si>
  <si>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</si>
  <si>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</si>
  <si>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</si>
  <si>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</si>
  <si>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</si>
  <si>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</si>
  <si>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</si>
  <si>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</si>
  <si>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</si>
  <si>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</si>
  <si>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</si>
  <si>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</si>
  <si>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</si>
  <si>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</si>
  <si>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</si>
  <si>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</si>
  <si>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</si>
  <si>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</si>
  <si>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</si>
  <si>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</si>
  <si>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</si>
  <si>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</si>
  <si>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</si>
  <si>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</si>
  <si>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</si>
  <si>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</si>
  <si>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</si>
  <si>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</si>
  <si>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</si>
  <si>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</si>
  <si>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</si>
  <si>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</si>
  <si>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</si>
  <si>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</si>
  <si>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</si>
  <si>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</si>
  <si>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</si>
  <si>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</si>
  <si>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</si>
  <si>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</si>
  <si>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</si>
  <si>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</si>
  <si>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</si>
  <si>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</si>
  <si>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</si>
  <si>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</si>
  <si>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</si>
  <si>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</si>
  <si>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</si>
  <si>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</si>
  <si>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</si>
  <si>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</si>
  <si>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</si>
  <si>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</si>
  <si>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</si>
  <si>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</si>
  <si>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</si>
  <si>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</si>
  <si>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</si>
  <si>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</si>
  <si>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</si>
  <si>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</si>
  <si>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</si>
  <si>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</si>
  <si>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</si>
  <si>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</si>
  <si>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</si>
  <si>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</si>
  <si>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</si>
  <si>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</si>
  <si>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</si>
  <si>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</si>
  <si>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</si>
  <si>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</si>
  <si>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</si>
  <si>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</si>
  <si>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</si>
  <si>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</si>
  <si>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</si>
  <si>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</si>
  <si>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</si>
  <si>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</si>
  <si>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</si>
  <si>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</si>
  <si>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</si>
  <si>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</si>
  <si>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</si>
  <si>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</si>
  <si>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</si>
  <si>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</si>
  <si>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</si>
  <si>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</si>
  <si>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</si>
  <si>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</si>
  <si>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</si>
  <si>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</si>
  <si>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</si>
  <si>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</si>
  <si>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</si>
  <si>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</si>
  <si>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</si>
  <si>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</si>
  <si>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</si>
  <si>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</si>
  <si>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</si>
  <si>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</si>
  <si>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</si>
  <si>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</si>
  <si>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</si>
  <si>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</si>
  <si>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</si>
  <si>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</si>
  <si>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</si>
  <si>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</si>
  <si>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</si>
  <si>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</si>
  <si>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</si>
  <si>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</si>
  <si>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</si>
  <si>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</si>
  <si>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</si>
  <si>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</si>
  <si>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</si>
  <si>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</si>
  <si>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</si>
  <si>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</si>
  <si>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</si>
  <si>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</si>
  <si>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</si>
  <si>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</si>
  <si>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</si>
  <si>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</si>
  <si>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</si>
  <si>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</si>
  <si>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</si>
  <si>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</si>
  <si>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</si>
  <si>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</si>
  <si>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</si>
  <si>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</si>
  <si>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</si>
  <si>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</si>
  <si>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</si>
  <si>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</si>
  <si>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</si>
  <si>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</si>
  <si>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</si>
  <si>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</si>
  <si>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</si>
  <si>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</si>
  <si>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</si>
  <si>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</si>
  <si>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</si>
  <si>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</si>
  <si>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</si>
  <si>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</si>
  <si>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</si>
  <si>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</si>
  <si>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</si>
  <si>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</si>
  <si>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</si>
  <si>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</si>
  <si>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</si>
  <si>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</si>
  <si>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</si>
  <si>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</si>
  <si>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</si>
  <si>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</si>
  <si>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</si>
  <si>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</si>
  <si>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</si>
  <si>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</si>
  <si>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</si>
  <si>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</si>
  <si>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</si>
  <si>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</si>
  <si>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</si>
  <si>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</si>
  <si>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</si>
  <si>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</si>
  <si>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</si>
  <si>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</si>
  <si>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</si>
  <si>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</si>
  <si>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</si>
  <si>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</si>
  <si>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</si>
  <si>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</si>
  <si>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</si>
  <si>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</si>
  <si>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</si>
  <si>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</si>
  <si>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</si>
  <si>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</si>
  <si>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</si>
  <si>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</si>
  <si>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</si>
  <si>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</si>
  <si>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</si>
  <si>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</si>
  <si>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</si>
  <si>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</si>
  <si>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</si>
  <si>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</si>
  <si>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</si>
  <si>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</si>
  <si>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</si>
  <si>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</si>
  <si>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</si>
  <si>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</si>
  <si>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</si>
  <si>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</si>
  <si>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</si>
  <si>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</si>
  <si>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</si>
  <si>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</si>
  <si>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</si>
  <si>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</si>
  <si>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</si>
  <si>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</si>
  <si>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</si>
  <si>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</si>
  <si>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</si>
  <si>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</si>
  <si>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</si>
  <si>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</si>
  <si>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</si>
  <si>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</si>
  <si>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</si>
  <si>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</si>
  <si>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</si>
  <si>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</si>
  <si>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</si>
  <si>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</si>
  <si>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</si>
  <si>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</si>
  <si>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</si>
  <si>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</si>
  <si>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</si>
  <si>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</si>
  <si>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</si>
  <si>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</si>
  <si>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</si>
  <si>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</si>
  <si>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</si>
  <si>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</si>
  <si>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</si>
  <si>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</si>
  <si>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</si>
  <si>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</si>
  <si>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</si>
  <si>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</si>
  <si>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</si>
  <si>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</si>
  <si>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</si>
  <si>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</si>
  <si>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</si>
  <si>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</si>
  <si>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</si>
  <si>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</si>
  <si>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</si>
  <si>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</si>
  <si>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</si>
  <si>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</si>
  <si>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</si>
  <si>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</si>
  <si>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</si>
  <si>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</si>
  <si>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</si>
  <si>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</si>
  <si>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</si>
  <si>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</si>
  <si>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</si>
  <si>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</si>
  <si>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</si>
  <si>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</si>
  <si>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</si>
  <si>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</si>
  <si>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</si>
  <si>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</si>
  <si>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</si>
  <si>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</si>
  <si>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</si>
  <si>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</si>
  <si>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</si>
  <si>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</si>
  <si>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</si>
  <si>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</si>
  <si>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</si>
  <si>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</si>
  <si>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</si>
  <si>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</si>
  <si>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</si>
  <si>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</si>
  <si>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</si>
  <si>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</si>
  <si>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</si>
  <si>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</si>
  <si>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</si>
  <si>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</si>
  <si>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</si>
  <si>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</si>
  <si>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</si>
  <si>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</si>
  <si>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</si>
  <si>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</si>
  <si>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</si>
  <si>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</si>
  <si>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</si>
  <si>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</si>
  <si>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</si>
  <si>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</si>
  <si>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</si>
  <si>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</si>
  <si>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</si>
  <si>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</si>
  <si>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</si>
  <si>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</si>
  <si>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</si>
  <si>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</si>
  <si>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</si>
  <si>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</si>
  <si>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</si>
  <si>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</si>
  <si>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</si>
  <si>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</si>
  <si>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</si>
  <si>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</si>
  <si>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</si>
  <si>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</si>
  <si>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</si>
  <si>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</si>
  <si>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</si>
  <si>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</si>
  <si>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</si>
  <si>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</si>
  <si>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</si>
  <si>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</si>
  <si>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</si>
  <si>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</si>
  <si>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</si>
  <si>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</si>
  <si>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</si>
  <si>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</si>
  <si>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</si>
  <si>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</si>
  <si>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</si>
  <si>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</si>
  <si>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</si>
  <si>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</si>
  <si>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</si>
  <si>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</si>
  <si>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</si>
  <si>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</si>
  <si>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</si>
  <si>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</si>
  <si>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</si>
  <si>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</si>
  <si>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</si>
  <si>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</si>
  <si>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</si>
  <si>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</si>
  <si>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</si>
  <si>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</si>
  <si>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</si>
  <si>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</si>
  <si>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</si>
  <si>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</si>
  <si>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</si>
  <si>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</si>
  <si>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</si>
  <si>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</si>
  <si>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</si>
  <si>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</si>
  <si>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</si>
  <si>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</si>
  <si>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</si>
  <si>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</si>
  <si>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</si>
  <si>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</si>
  <si>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</si>
  <si>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</si>
  <si>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</si>
  <si>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</si>
  <si>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</si>
  <si>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</si>
  <si>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</si>
  <si>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</si>
  <si>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</si>
  <si>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</si>
  <si>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</si>
  <si>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</si>
  <si>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</si>
  <si>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</si>
  <si>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</si>
  <si>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</si>
  <si>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</si>
  <si>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</si>
  <si>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</si>
  <si>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</si>
  <si>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</si>
  <si>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</si>
  <si>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</si>
  <si>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</si>
  <si>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</si>
  <si>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</si>
  <si>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</si>
  <si>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</si>
  <si>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</si>
  <si>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</si>
  <si>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</si>
  <si>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</si>
  <si>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</si>
  <si>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</si>
  <si>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</si>
  <si>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</si>
  <si>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</si>
  <si>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</si>
  <si>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</si>
  <si>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</si>
  <si>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</si>
  <si>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</si>
  <si>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</si>
  <si>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</si>
  <si>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</si>
  <si>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</si>
  <si>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</si>
  <si>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</si>
  <si>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</si>
  <si>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</si>
  <si>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</si>
  <si>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</si>
  <si>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</si>
  <si>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</si>
  <si>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</si>
  <si>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</si>
  <si>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</si>
  <si>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</si>
  <si>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</si>
  <si>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</si>
  <si>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</si>
  <si>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</si>
  <si>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</si>
  <si>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</si>
  <si>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</si>
  <si>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</si>
  <si>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</si>
  <si>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</si>
  <si>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</si>
  <si>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</si>
  <si>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</si>
  <si>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</si>
  <si>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</si>
  <si>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</si>
  <si>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</si>
  <si>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</si>
  <si>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</si>
  <si>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</si>
  <si>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</si>
  <si>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</si>
  <si>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</si>
  <si>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</si>
  <si>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</si>
  <si>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</si>
  <si>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</si>
  <si>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</si>
  <si>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</si>
  <si>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</si>
  <si>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</si>
  <si>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</si>
  <si>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</si>
  <si>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</si>
  <si>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</si>
  <si>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</si>
  <si>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</si>
  <si>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</si>
  <si>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</si>
  <si>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</si>
  <si>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</si>
  <si>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</si>
  <si>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</si>
  <si>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</si>
  <si>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</si>
  <si>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</si>
  <si>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</si>
  <si>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</si>
  <si>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</si>
  <si>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</si>
  <si>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</si>
  <si>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</si>
  <si>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</si>
  <si>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</si>
  <si>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</si>
  <si>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</si>
  <si>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</si>
  <si>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</si>
  <si>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</si>
  <si>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</si>
  <si>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</si>
  <si>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</si>
  <si>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</si>
  <si>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</si>
  <si>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</si>
  <si>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</si>
  <si>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</si>
  <si>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</si>
  <si>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</si>
  <si>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</si>
  <si>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</si>
  <si>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</si>
  <si>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</si>
  <si>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</si>
  <si>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</si>
  <si>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</si>
  <si>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</si>
  <si>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</si>
  <si>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</si>
  <si>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</si>
  <si>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</si>
  <si>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</si>
  <si>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</si>
  <si>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</si>
  <si>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</si>
  <si>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</si>
  <si>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</si>
  <si>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</si>
  <si>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</si>
  <si>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</si>
  <si>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</si>
  <si>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</si>
  <si>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</si>
  <si>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</si>
  <si>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</si>
  <si>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</si>
  <si>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</si>
  <si>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</si>
  <si>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</si>
  <si>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</si>
  <si>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</si>
  <si>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</si>
  <si>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</si>
  <si>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</si>
  <si>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</si>
  <si>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</si>
  <si>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</si>
  <si>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</si>
  <si>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</si>
  <si>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</si>
  <si>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</si>
  <si>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</si>
  <si>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</si>
  <si>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</si>
  <si>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</si>
  <si>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</si>
  <si>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</si>
  <si>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</si>
  <si>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</si>
  <si>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</si>
  <si>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</si>
  <si>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</si>
  <si>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</si>
  <si>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</si>
  <si>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</si>
  <si>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</si>
  <si>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</si>
  <si>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</si>
  <si>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</si>
  <si>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</si>
  <si>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</si>
  <si>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</si>
  <si>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</si>
  <si>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</si>
  <si>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</si>
  <si>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</si>
  <si>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</si>
  <si>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</si>
  <si>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</si>
  <si>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</si>
  <si>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</si>
  <si>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</si>
  <si>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</si>
  <si>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</si>
  <si>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</si>
  <si>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</si>
  <si>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</si>
  <si>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</si>
  <si>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</si>
  <si>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</si>
  <si>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</si>
  <si>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</si>
  <si>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</si>
  <si>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</si>
  <si>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</si>
  <si>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</si>
  <si>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</si>
  <si>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</si>
  <si>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</si>
  <si>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</si>
  <si>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</si>
  <si>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</si>
  <si>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</si>
  <si>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</si>
  <si>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</si>
  <si>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</si>
  <si>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</si>
  <si>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</si>
  <si>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</si>
  <si>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</si>
  <si>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</si>
  <si>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</si>
  <si>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</si>
  <si>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</si>
  <si>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</si>
  <si>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</si>
  <si>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</si>
  <si>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</si>
  <si>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</si>
  <si>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</si>
  <si>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</si>
  <si>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</si>
  <si>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</si>
  <si>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</si>
  <si>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</si>
  <si>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</si>
  <si>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</si>
  <si>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</si>
  <si>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</si>
  <si>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</si>
  <si>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</si>
  <si>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</si>
  <si>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</si>
  <si>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</si>
  <si>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</si>
  <si>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</si>
  <si>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</si>
  <si>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</si>
  <si>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</si>
  <si>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</si>
  <si>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</si>
  <si>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</si>
  <si>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</si>
  <si>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</si>
  <si>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</si>
  <si>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</si>
  <si>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</si>
  <si>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</si>
  <si>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</si>
  <si>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</si>
  <si>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</si>
  <si>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</si>
  <si>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</si>
  <si>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</si>
  <si>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</si>
  <si>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</si>
  <si>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</si>
  <si>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</si>
  <si>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</si>
  <si>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</si>
  <si>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</si>
  <si>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</si>
  <si>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</si>
  <si>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</si>
  <si>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</si>
  <si>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</si>
  <si>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</si>
  <si>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</si>
  <si>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</si>
  <si>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</si>
  <si>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</si>
  <si>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</si>
  <si>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</si>
  <si>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</si>
  <si>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</si>
  <si>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</si>
  <si>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</si>
  <si>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</si>
  <si>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</si>
  <si>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</si>
  <si>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</si>
  <si>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</si>
  <si>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</si>
  <si>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</si>
  <si>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</si>
  <si>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</si>
  <si>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</si>
  <si>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</si>
  <si>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</si>
  <si>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</si>
  <si>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</si>
  <si>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</si>
  <si>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</si>
  <si>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</si>
  <si>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</si>
  <si>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</si>
  <si>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</si>
  <si>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</si>
  <si>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</si>
  <si>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</si>
  <si>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</si>
  <si>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</si>
  <si>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</si>
  <si>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</si>
  <si>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</si>
  <si>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</si>
  <si>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</si>
  <si>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</si>
  <si>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</si>
  <si>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</si>
  <si>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</si>
  <si>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</si>
  <si>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</si>
  <si>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</si>
  <si>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</si>
  <si>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</si>
  <si>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</si>
  <si>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</si>
  <si>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</si>
  <si>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</si>
  <si>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</si>
  <si>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</si>
  <si>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</si>
  <si>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</si>
  <si>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</si>
  <si>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</si>
  <si>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</si>
  <si>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</si>
  <si>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</si>
  <si>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</si>
  <si>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</si>
  <si>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</si>
  <si>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</si>
  <si>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</si>
  <si>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</si>
  <si>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</si>
  <si>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</si>
  <si>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</si>
  <si>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</si>
  <si>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</si>
  <si>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</si>
  <si>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</si>
  <si>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</si>
  <si>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</si>
  <si>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</si>
  <si>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</si>
  <si>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</si>
  <si>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</si>
  <si>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</si>
  <si>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</si>
  <si>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</si>
  <si>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</si>
  <si>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</si>
  <si>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</si>
  <si>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</si>
  <si>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</si>
  <si>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</si>
  <si>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</si>
  <si>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</si>
  <si>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</si>
  <si>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</si>
  <si>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</si>
  <si>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</si>
  <si>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</si>
  <si>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</si>
  <si>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</si>
  <si>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</si>
  <si>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</si>
  <si>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</si>
  <si>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</si>
  <si>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</si>
  <si>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</si>
  <si>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</si>
  <si>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</si>
  <si>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</si>
  <si>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</si>
  <si>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</si>
  <si>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</si>
  <si>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</si>
  <si>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</si>
  <si>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</si>
  <si>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</si>
  <si>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</si>
  <si>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</si>
  <si>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</si>
  <si>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</si>
  <si>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</si>
  <si>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</si>
  <si>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</si>
  <si>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</si>
  <si>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</si>
  <si>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</si>
  <si>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</si>
  <si>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</si>
  <si>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</si>
  <si>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</si>
  <si>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</si>
  <si>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</si>
  <si>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</si>
  <si>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</si>
  <si>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</si>
  <si>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</si>
  <si>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</si>
  <si>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</si>
  <si>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</si>
  <si>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</si>
  <si>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</si>
  <si>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</si>
  <si>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</si>
  <si>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</si>
  <si>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</si>
  <si>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</si>
  <si>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</si>
  <si>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</si>
  <si>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</si>
  <si>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</si>
  <si>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</si>
  <si>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</si>
  <si>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</si>
  <si>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</si>
  <si>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</si>
  <si>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</si>
  <si>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</si>
  <si>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</si>
  <si>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</si>
  <si>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</si>
  <si>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</si>
  <si>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</si>
  <si>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</si>
  <si>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</si>
  <si>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</si>
  <si>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</si>
  <si>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</si>
  <si>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</si>
  <si>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</si>
  <si>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</si>
  <si>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</si>
  <si>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</si>
  <si>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</si>
  <si>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</si>
  <si>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</si>
  <si>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</si>
  <si>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</si>
  <si>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</si>
  <si>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</si>
  <si>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</si>
  <si>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</si>
  <si>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</si>
  <si>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</si>
  <si>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</si>
  <si>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</si>
  <si>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</si>
  <si>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</si>
  <si>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</si>
  <si>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</si>
  <si>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</si>
  <si>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</si>
  <si>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</si>
  <si>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</si>
  <si>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</si>
  <si>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</si>
  <si>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</si>
  <si>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</si>
  <si>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</si>
  <si>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</si>
  <si>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</si>
  <si>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</si>
  <si>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</si>
  <si>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</si>
  <si>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</si>
  <si>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</si>
  <si>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</si>
  <si>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</si>
  <si>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</si>
  <si>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</si>
  <si>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</si>
  <si>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</si>
  <si>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</si>
  <si>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</si>
  <si>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</si>
  <si>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</si>
  <si>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</si>
  <si>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</si>
  <si>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</si>
  <si>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</si>
  <si>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</si>
  <si>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</si>
  <si>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</si>
  <si>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</si>
  <si>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</si>
  <si>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</si>
  <si>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</si>
  <si>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</si>
  <si>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</si>
  <si>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</si>
  <si>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</si>
  <si>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</si>
  <si>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</si>
  <si>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</si>
  <si>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</si>
  <si>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</si>
  <si>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</si>
  <si>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</si>
  <si>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</si>
  <si>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</si>
  <si>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</si>
  <si>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</si>
  <si>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</si>
  <si>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</si>
  <si>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</si>
  <si>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</si>
  <si>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</si>
  <si>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</si>
  <si>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</si>
  <si>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</si>
  <si>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</si>
  <si>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</si>
  <si>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</si>
  <si>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</si>
  <si>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</si>
  <si>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</si>
  <si>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</si>
  <si>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</si>
  <si>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</si>
  <si>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</si>
  <si>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</si>
  <si>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</si>
  <si>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</si>
  <si>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</si>
  <si>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</si>
  <si>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</si>
  <si>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</si>
  <si>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</si>
  <si>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</si>
  <si>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</si>
  <si>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</si>
  <si>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</si>
  <si>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</si>
  <si>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</si>
  <si>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</si>
  <si>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</si>
  <si>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</si>
  <si>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</si>
  <si>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</si>
  <si>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</si>
  <si>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</si>
  <si>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</si>
  <si>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</si>
  <si>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</si>
  <si>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</si>
  <si>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</si>
  <si>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</si>
  <si>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</si>
  <si>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</si>
  <si>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</si>
  <si>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</si>
  <si>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</si>
  <si>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</si>
  <si>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</si>
  <si>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</si>
  <si>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</si>
  <si>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</si>
  <si>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</si>
  <si>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</si>
  <si>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</si>
  <si>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</si>
  <si>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</si>
  <si>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</si>
  <si>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</si>
  <si>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</si>
  <si>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</si>
  <si>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</si>
  <si>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</si>
  <si>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</si>
  <si>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</si>
  <si>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</si>
  <si>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</si>
  <si>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</si>
  <si>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</si>
  <si>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</si>
  <si>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</si>
  <si>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</si>
  <si>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</si>
  <si>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</si>
  <si>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</si>
  <si>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</si>
  <si>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</si>
  <si>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</si>
  <si>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</si>
  <si>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</si>
  <si>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</si>
  <si>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</si>
  <si>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</si>
  <si>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</si>
  <si>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</si>
  <si>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</si>
  <si>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</si>
  <si>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</si>
  <si>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</si>
  <si>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</si>
  <si>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</si>
  <si>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</si>
  <si>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</si>
  <si>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</si>
  <si>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</si>
  <si>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</si>
  <si>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</si>
  <si>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</si>
  <si>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</si>
  <si>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</si>
  <si>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</si>
  <si>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</si>
  <si>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</si>
  <si>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</si>
  <si>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</si>
  <si>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</si>
  <si>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</si>
  <si>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</si>
  <si>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</si>
  <si>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</si>
  <si>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</si>
  <si>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</si>
  <si>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</si>
  <si>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</si>
  <si>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</si>
  <si>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</si>
  <si>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</si>
  <si>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</si>
  <si>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</si>
  <si>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</si>
  <si>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</si>
  <si>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</si>
  <si>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</si>
  <si>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</si>
  <si>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</si>
  <si>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</si>
  <si>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</si>
  <si>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</si>
  <si>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</si>
  <si>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</si>
  <si>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</si>
  <si>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</si>
  <si>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</si>
  <si>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</si>
  <si>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</si>
  <si>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</si>
  <si>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</si>
  <si>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</si>
  <si>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</si>
  <si>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</si>
  <si>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</si>
  <si>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</si>
  <si>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</si>
  <si>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</si>
  <si>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</si>
  <si>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</si>
  <si>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</si>
  <si>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</si>
  <si>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</si>
  <si>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</si>
  <si>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</si>
  <si>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</si>
  <si>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</si>
  <si>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</si>
  <si>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</si>
  <si>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Column Labels</t>
  </si>
  <si>
    <t>Row Labels</t>
  </si>
  <si>
    <t>Grand Total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</si>
  <si>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</si>
  <si>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</si>
  <si>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</si>
  <si>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</si>
  <si>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</si>
  <si>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</si>
  <si>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</si>
  <si>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</si>
  <si>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</si>
  <si>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</si>
  <si>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</si>
  <si>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</si>
  <si>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</si>
  <si>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</si>
  <si>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</si>
  <si>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</si>
  <si>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</si>
  <si>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</si>
  <si>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</si>
  <si>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</si>
  <si>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</si>
  <si>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</si>
  <si>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</si>
  <si>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</si>
  <si>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</si>
  <si>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</si>
  <si>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</si>
  <si>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</si>
  <si>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</si>
  <si>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</si>
  <si>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</si>
  <si>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</si>
  <si>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</si>
  <si>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</si>
  <si>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(All)</t>
  </si>
  <si>
    <t>parent category</t>
  </si>
  <si>
    <t>Date Created Conversion</t>
  </si>
  <si>
    <t>Date Ended Conversion</t>
  </si>
  <si>
    <t>Mar</t>
  </si>
  <si>
    <t>May</t>
  </si>
  <si>
    <t>Jun</t>
  </si>
  <si>
    <t>Jul</t>
  </si>
  <si>
    <t>Aug</t>
  </si>
  <si>
    <t>Sep</t>
  </si>
  <si>
    <t>Oct</t>
  </si>
  <si>
    <t>Jan</t>
  </si>
  <si>
    <t>Feb</t>
  </si>
  <si>
    <t>Apr</t>
  </si>
  <si>
    <t>Nov</t>
  </si>
  <si>
    <t>Dec</t>
  </si>
  <si>
    <t>Years</t>
  </si>
  <si>
    <t>Count of outcome</t>
  </si>
  <si>
    <t>Goal</t>
  </si>
  <si>
    <t>Number Successful</t>
  </si>
  <si>
    <t>number failed</t>
  </si>
  <si>
    <t>Percentage Successful</t>
  </si>
  <si>
    <t>Percentage Failed</t>
  </si>
  <si>
    <t>Percentage Canceled</t>
  </si>
  <si>
    <t>Number Canceled</t>
  </si>
  <si>
    <t>total projects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</si>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</sst>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2B2B2B"/>
      <name val="Arial"/>
      <family val="2"/>
    </font>
    <font>
      <b/>
      <sz val="10"/>
      <color rgb="FF2B2B2B"/>
      <name val="Monaco"/>
      <family val="2"/>
    </font>
    <font>
      <sz val="15"/>
      <color rgb="FFD1D2D3"/>
      <name val="Arial"/>
      <family val="2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16" fillId="0" borderId="0" xfId="0" applyFont="1"/>
    <xf numFmtId="1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19" fillId="0" borderId="0" xfId="0" applyFont="1"/>
    <xf numFmtId="0" fontId="18" fillId="0" borderId="0" xfId="0" applyFont="1"/>
    <xf numFmtId="0" fontId="21" fillId="0" borderId="0" xfId="43"/>
    <xf numFmtId="0" fontId="20" fillId="0" borderId="0" xfId="0" applyFont="1"/>
    <xf numFmtId="9" fontId="0" fillId="0" borderId="0" xfId="42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[UTSA HOMEWORK ONE FINAL.xlsx]Sheet2!PivotTable4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9-0A47-9CA7-C155DE3B934E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E79-0A47-9CA7-C155DE3B934E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E79-0A47-9CA7-C155DE3B934E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E79-0A47-9CA7-C155DE3B9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8526639"/>
        <c:axId val="898197855"/>
      </c:barChart>
      <c:catAx>
        <c:axId val="89852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97855"/>
        <c:crosses val="autoZero"/>
        <c:auto val="1"/>
        <c:lblAlgn val="ctr"/>
        <c:lblOffset val="100"/>
        <c:noMultiLvlLbl val="0"/>
      </c:catAx>
      <c:valAx>
        <c:axId val="89819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52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[UTSA HOMEWORK ONE FINAL.xlsx]Sheet2!PivotTable4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5-504D-8231-7CBDDA3CCE6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35-504D-8231-7CBDDA3CCE6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35-504D-8231-7CBDDA3CCE6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35-504D-8231-7CBDDA3CC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4171983"/>
        <c:axId val="1646046416"/>
      </c:barChart>
      <c:catAx>
        <c:axId val="105417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046416"/>
        <c:crosses val="autoZero"/>
        <c:auto val="1"/>
        <c:lblAlgn val="ctr"/>
        <c:lblOffset val="100"/>
        <c:noMultiLvlLbl val="0"/>
      </c:catAx>
      <c:valAx>
        <c:axId val="164604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17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[UTSA HOMEWORK ONE FINAL.xlsx]Sheet3!PivotTable5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891426071741032"/>
          <c:y val="4.6296296296296294E-2"/>
          <c:w val="0.67986636045494309"/>
          <c:h val="0.62397710702828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Sheet3!$B$5:$B$6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Sheet3!$B$7:$B$31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D-034A-BC0C-67EBB50D3640}"/>
            </c:ext>
          </c:extLst>
        </c:ser>
        <c:ser>
          <c:idx val="1"/>
          <c:order val="1"/>
          <c:tx>
            <c:strRef>
              <c:f>Sheet3!$C$5:$C$6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Sheet3!$C$7:$C$31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8D-034A-BC0C-67EBB50D3640}"/>
            </c:ext>
          </c:extLst>
        </c:ser>
        <c:ser>
          <c:idx val="2"/>
          <c:order val="2"/>
          <c:tx>
            <c:strRef>
              <c:f>Sheet3!$D$5:$D$6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Sheet3!$D$7:$D$31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8D-034A-BC0C-67EBB50D3640}"/>
            </c:ext>
          </c:extLst>
        </c:ser>
        <c:ser>
          <c:idx val="3"/>
          <c:order val="3"/>
          <c:tx>
            <c:strRef>
              <c:f>Sheet3!$E$5:$E$6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Sheet3!$E$7:$E$31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8D-034A-BC0C-67EBB50D3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651664"/>
        <c:axId val="560653312"/>
      </c:barChart>
      <c:catAx>
        <c:axId val="56065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53312"/>
        <c:crosses val="autoZero"/>
        <c:auto val="1"/>
        <c:lblAlgn val="ctr"/>
        <c:lblOffset val="100"/>
        <c:noMultiLvlLbl val="0"/>
      </c:catAx>
      <c:valAx>
        <c:axId val="5606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5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[UTSA HOMEWORK ONE FINAL.xlsx]Sheet4!PivotTable6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1-E648-86BF-7CAFDEC7D6F9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1-E648-86BF-7CAFDEC7D6F9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51-E648-86BF-7CAFDEC7D6F9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51-E648-86BF-7CAFDEC7D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9908000"/>
        <c:axId val="1709909648"/>
      </c:lineChart>
      <c:catAx>
        <c:axId val="170990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09648"/>
        <c:crosses val="autoZero"/>
        <c:auto val="1"/>
        <c:lblAlgn val="ctr"/>
        <c:lblOffset val="100"/>
        <c:noMultiLvlLbl val="0"/>
      </c:catAx>
      <c:valAx>
        <c:axId val="17099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0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BONUS!$A$2:$A$24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BONUS!$F$2:$F$24</c:f>
              <c:numCache>
                <c:formatCode>0%</c:formatCode>
                <c:ptCount val="23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F-CA4C-8D3C-1C07962483A7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BONUS!$A$2:$A$24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BONUS!$G$2:$G$24</c:f>
              <c:numCache>
                <c:formatCode>0%</c:formatCode>
                <c:ptCount val="23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F-CA4C-8D3C-1C07962483A7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BONUS!$A$2:$A$24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BONUS!$H$2:$H$24</c:f>
              <c:numCache>
                <c:formatCode>0%</c:formatCode>
                <c:ptCount val="23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3F-CA4C-8D3C-1C0796248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82592"/>
        <c:axId val="125460176"/>
      </c:lineChart>
      <c:catAx>
        <c:axId val="12528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0176"/>
        <c:crosses val="autoZero"/>
        <c:auto val="1"/>
        <c:lblAlgn val="ctr"/>
        <c:lblOffset val="100"/>
        <c:noMultiLvlLbl val="0"/>
      </c:catAx>
      <c:valAx>
        <c:axId val="12546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8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2</xdr:row>
      <xdr:rowOff>0</xdr:rowOff>
    </xdr:from>
    <xdr:to>
      <xdr:col>11</xdr:col>
      <xdr:colOff>774700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890A3F-8D81-997A-432A-A5A4FE3A5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254000</xdr:colOff>
      <xdr:row>2</xdr:row>
      <xdr:rowOff>6350</xdr:rowOff>
    </xdr:from>
    <xdr:to>
      <xdr:col>10</xdr:col>
      <xdr:colOff>825500</xdr:colOff>
      <xdr:row>15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57A644-2F05-CB0F-42E5-DF2C302DC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</xdr:row>
      <xdr:rowOff>6350</xdr:rowOff>
    </xdr:from>
    <xdr:to>
      <xdr:col>13</xdr:col>
      <xdr:colOff>812800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E2F697-5DBB-E4C3-3A73-C31B12B7A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</xdr:row>
      <xdr:rowOff>196850</xdr:rowOff>
    </xdr:from>
    <xdr:to>
      <xdr:col>12</xdr:col>
      <xdr:colOff>812800</xdr:colOff>
      <xdr:row>18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AD1038-5E8F-80C1-8B6B-C0D3599E1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431321</xdr:colOff>
      <xdr:row>14</xdr:row>
      <xdr:rowOff>131791</xdr:rowOff>
    </xdr:from>
    <xdr:to>
      <xdr:col>11</xdr:col>
      <xdr:colOff>814717</xdr:colOff>
      <xdr:row>40</xdr:row>
      <xdr:rowOff>47923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F813ED-0F51-91C2-5DA7-506964430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yur gajjar" refreshedDate="44831.914193171295" createdVersion="8" refreshedVersion="8" minRefreshableVersion="3" recordCount="1000" xr:uid="{8A21B602-F057-2C4C-BF44-196BA0B6486A}">
  <cacheSource type="worksheet">
    <worksheetSource ref="A1:P1001" sheet="Crowdfunding"/>
  </cacheSource>
  <cacheFields count="16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yur gajjar" refreshedDate="44832.496167708334" createdVersion="8" refreshedVersion="8" minRefreshableVersion="3" recordCount="1000" xr:uid="{C72826A9-7295-3043-9DDE-51BA0FD449F6}">
  <cacheSource type="worksheet">
    <worksheetSource ref="A1:R1001" sheet="Crowdfunding"/>
  </cacheSource>
  <cacheFields count="20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9" base="16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6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6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x v="0"/>
    <x v="0"/>
  </r>
  <r>
    <x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x v="1"/>
    <x v="1"/>
  </r>
  <r>
    <x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x v="2"/>
    <x v="2"/>
  </r>
  <r>
    <x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x v="1"/>
    <x v="1"/>
  </r>
  <r>
    <x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x v="3"/>
    <x v="3"/>
  </r>
  <r>
    <x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x v="3"/>
    <x v="3"/>
  </r>
  <r>
    <x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x v="4"/>
    <x v="4"/>
  </r>
  <r>
    <x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x v="3"/>
    <x v="3"/>
  </r>
  <r>
    <x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x v="3"/>
    <x v="3"/>
  </r>
  <r>
    <x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x v="1"/>
    <x v="5"/>
  </r>
  <r>
    <x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x v="4"/>
    <x v="6"/>
  </r>
  <r>
    <x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x v="3"/>
    <x v="3"/>
  </r>
  <r>
    <x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x v="4"/>
    <x v="6"/>
  </r>
  <r>
    <x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x v="1"/>
    <x v="7"/>
  </r>
  <r>
    <x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x v="1"/>
    <x v="7"/>
  </r>
  <r>
    <x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x v="2"/>
    <x v="8"/>
  </r>
  <r>
    <x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x v="5"/>
    <x v="9"/>
  </r>
  <r>
    <x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x v="4"/>
    <x v="10"/>
  </r>
  <r>
    <x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x v="3"/>
    <x v="3"/>
  </r>
  <r>
    <x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x v="3"/>
    <x v="3"/>
  </r>
  <r>
    <x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x v="4"/>
    <x v="6"/>
  </r>
  <r>
    <x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x v="3"/>
    <x v="3"/>
  </r>
  <r>
    <x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x v="3"/>
    <x v="3"/>
  </r>
  <r>
    <x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x v="4"/>
    <x v="4"/>
  </r>
  <r>
    <x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x v="2"/>
    <x v="8"/>
  </r>
  <r>
    <x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x v="6"/>
    <x v="11"/>
  </r>
  <r>
    <x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x v="3"/>
    <x v="3"/>
  </r>
  <r>
    <x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x v="1"/>
    <x v="1"/>
  </r>
  <r>
    <x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x v="3"/>
    <x v="3"/>
  </r>
  <r>
    <x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x v="4"/>
    <x v="12"/>
  </r>
  <r>
    <x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x v="4"/>
    <x v="10"/>
  </r>
  <r>
    <x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x v="6"/>
    <x v="11"/>
  </r>
  <r>
    <x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x v="4"/>
    <x v="4"/>
  </r>
  <r>
    <x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x v="3"/>
    <x v="3"/>
  </r>
  <r>
    <x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x v="4"/>
    <x v="4"/>
  </r>
  <r>
    <x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x v="4"/>
    <x v="6"/>
  </r>
  <r>
    <x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x v="3"/>
    <x v="3"/>
  </r>
  <r>
    <x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x v="5"/>
    <x v="13"/>
  </r>
  <r>
    <x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x v="7"/>
    <x v="14"/>
  </r>
  <r>
    <x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x v="3"/>
    <x v="3"/>
  </r>
  <r>
    <x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x v="2"/>
    <x v="8"/>
  </r>
  <r>
    <x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x v="1"/>
    <x v="1"/>
  </r>
  <r>
    <x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x v="0"/>
    <x v="0"/>
  </r>
  <r>
    <x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x v="5"/>
    <x v="15"/>
  </r>
  <r>
    <x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x v="5"/>
    <x v="13"/>
  </r>
  <r>
    <x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x v="3"/>
    <x v="3"/>
  </r>
  <r>
    <x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x v="1"/>
    <x v="1"/>
  </r>
  <r>
    <x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x v="3"/>
    <x v="3"/>
  </r>
  <r>
    <x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x v="3"/>
    <x v="3"/>
  </r>
  <r>
    <x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x v="1"/>
    <x v="1"/>
  </r>
  <r>
    <x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x v="1"/>
    <x v="16"/>
  </r>
  <r>
    <x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x v="2"/>
    <x v="8"/>
  </r>
  <r>
    <x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x v="3"/>
    <x v="3"/>
  </r>
  <r>
    <x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x v="4"/>
    <x v="6"/>
  </r>
  <r>
    <x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x v="2"/>
    <x v="8"/>
  </r>
  <r>
    <x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x v="1"/>
    <x v="17"/>
  </r>
  <r>
    <x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x v="2"/>
    <x v="8"/>
  </r>
  <r>
    <x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x v="6"/>
    <x v="11"/>
  </r>
  <r>
    <x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x v="3"/>
    <x v="3"/>
  </r>
  <r>
    <x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x v="3"/>
    <x v="3"/>
  </r>
  <r>
    <x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x v="3"/>
    <x v="3"/>
  </r>
  <r>
    <x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x v="3"/>
    <x v="3"/>
  </r>
  <r>
    <x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x v="2"/>
    <x v="2"/>
  </r>
  <r>
    <x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x v="3"/>
    <x v="3"/>
  </r>
  <r>
    <x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x v="2"/>
    <x v="2"/>
  </r>
  <r>
    <x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x v="3"/>
    <x v="3"/>
  </r>
  <r>
    <x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x v="3"/>
    <x v="3"/>
  </r>
  <r>
    <x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x v="2"/>
    <x v="8"/>
  </r>
  <r>
    <x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x v="3"/>
    <x v="3"/>
  </r>
  <r>
    <x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x v="3"/>
    <x v="3"/>
  </r>
  <r>
    <x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x v="3"/>
    <x v="3"/>
  </r>
  <r>
    <x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x v="3"/>
    <x v="3"/>
  </r>
  <r>
    <x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x v="4"/>
    <x v="10"/>
  </r>
  <r>
    <x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x v="1"/>
    <x v="17"/>
  </r>
  <r>
    <x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x v="1"/>
    <x v="16"/>
  </r>
  <r>
    <x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x v="7"/>
    <x v="14"/>
  </r>
  <r>
    <x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x v="3"/>
    <x v="3"/>
  </r>
  <r>
    <x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x v="4"/>
    <x v="10"/>
  </r>
  <r>
    <x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x v="5"/>
    <x v="18"/>
  </r>
  <r>
    <x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x v="3"/>
    <x v="3"/>
  </r>
  <r>
    <x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x v="6"/>
    <x v="11"/>
  </r>
  <r>
    <x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x v="1"/>
    <x v="1"/>
  </r>
  <r>
    <x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x v="6"/>
    <x v="11"/>
  </r>
  <r>
    <x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x v="1"/>
    <x v="5"/>
  </r>
  <r>
    <x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x v="2"/>
    <x v="8"/>
  </r>
  <r>
    <x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x v="1"/>
    <x v="7"/>
  </r>
  <r>
    <x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x v="3"/>
    <x v="3"/>
  </r>
  <r>
    <x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x v="1"/>
    <x v="1"/>
  </r>
  <r>
    <x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x v="5"/>
    <x v="18"/>
  </r>
  <r>
    <x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x v="3"/>
    <x v="3"/>
  </r>
  <r>
    <x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x v="3"/>
    <x v="3"/>
  </r>
  <r>
    <x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x v="5"/>
    <x v="18"/>
  </r>
  <r>
    <x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x v="6"/>
    <x v="11"/>
  </r>
  <r>
    <x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x v="3"/>
    <x v="3"/>
  </r>
  <r>
    <x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x v="2"/>
    <x v="2"/>
  </r>
  <r>
    <x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x v="4"/>
    <x v="4"/>
  </r>
  <r>
    <x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x v="3"/>
    <x v="3"/>
  </r>
  <r>
    <x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x v="0"/>
    <x v="0"/>
  </r>
  <r>
    <x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x v="6"/>
    <x v="11"/>
  </r>
  <r>
    <x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x v="3"/>
    <x v="3"/>
  </r>
  <r>
    <x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x v="3"/>
    <x v="3"/>
  </r>
  <r>
    <x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x v="1"/>
    <x v="5"/>
  </r>
  <r>
    <x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x v="2"/>
    <x v="8"/>
  </r>
  <r>
    <x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x v="1"/>
    <x v="5"/>
  </r>
  <r>
    <x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x v="1"/>
    <x v="7"/>
  </r>
  <r>
    <x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x v="2"/>
    <x v="2"/>
  </r>
  <r>
    <x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x v="3"/>
    <x v="3"/>
  </r>
  <r>
    <x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x v="3"/>
    <x v="3"/>
  </r>
  <r>
    <x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x v="4"/>
    <x v="4"/>
  </r>
  <r>
    <x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x v="4"/>
    <x v="19"/>
  </r>
  <r>
    <x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x v="0"/>
    <x v="0"/>
  </r>
  <r>
    <x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x v="5"/>
    <x v="15"/>
  </r>
  <r>
    <x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x v="2"/>
    <x v="2"/>
  </r>
  <r>
    <x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x v="0"/>
    <x v="0"/>
  </r>
  <r>
    <x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x v="2"/>
    <x v="8"/>
  </r>
  <r>
    <x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x v="5"/>
    <x v="13"/>
  </r>
  <r>
    <x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x v="3"/>
    <x v="3"/>
  </r>
  <r>
    <x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x v="4"/>
    <x v="19"/>
  </r>
  <r>
    <x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x v="7"/>
    <x v="14"/>
  </r>
  <r>
    <x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x v="4"/>
    <x v="4"/>
  </r>
  <r>
    <x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x v="6"/>
    <x v="20"/>
  </r>
  <r>
    <x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x v="6"/>
    <x v="11"/>
  </r>
  <r>
    <x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x v="5"/>
    <x v="13"/>
  </r>
  <r>
    <x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x v="3"/>
    <x v="3"/>
  </r>
  <r>
    <x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x v="7"/>
    <x v="14"/>
  </r>
  <r>
    <x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x v="3"/>
    <x v="3"/>
  </r>
  <r>
    <x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x v="3"/>
    <x v="3"/>
  </r>
  <r>
    <x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x v="3"/>
    <x v="3"/>
  </r>
  <r>
    <x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x v="1"/>
    <x v="1"/>
  </r>
  <r>
    <x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x v="0"/>
    <x v="0"/>
  </r>
  <r>
    <x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x v="4"/>
    <x v="6"/>
  </r>
  <r>
    <x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x v="2"/>
    <x v="2"/>
  </r>
  <r>
    <x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x v="3"/>
    <x v="3"/>
  </r>
  <r>
    <x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x v="1"/>
    <x v="21"/>
  </r>
  <r>
    <x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x v="4"/>
    <x v="4"/>
  </r>
  <r>
    <x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x v="3"/>
    <x v="3"/>
  </r>
  <r>
    <x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x v="4"/>
    <x v="6"/>
  </r>
  <r>
    <x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x v="5"/>
    <x v="9"/>
  </r>
  <r>
    <x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x v="6"/>
    <x v="20"/>
  </r>
  <r>
    <x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x v="2"/>
    <x v="8"/>
  </r>
  <r>
    <x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x v="4"/>
    <x v="4"/>
  </r>
  <r>
    <x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x v="2"/>
    <x v="2"/>
  </r>
  <r>
    <x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x v="2"/>
    <x v="2"/>
  </r>
  <r>
    <x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x v="1"/>
    <x v="7"/>
  </r>
  <r>
    <x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x v="3"/>
    <x v="3"/>
  </r>
  <r>
    <x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x v="2"/>
    <x v="8"/>
  </r>
  <r>
    <x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x v="3"/>
    <x v="3"/>
  </r>
  <r>
    <x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x v="3"/>
    <x v="3"/>
  </r>
  <r>
    <x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x v="2"/>
    <x v="8"/>
  </r>
  <r>
    <x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x v="1"/>
    <x v="7"/>
  </r>
  <r>
    <x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x v="1"/>
    <x v="1"/>
  </r>
  <r>
    <x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x v="1"/>
    <x v="5"/>
  </r>
  <r>
    <x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x v="1"/>
    <x v="7"/>
  </r>
  <r>
    <x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x v="3"/>
    <x v="3"/>
  </r>
  <r>
    <x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x v="1"/>
    <x v="7"/>
  </r>
  <r>
    <x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x v="3"/>
    <x v="3"/>
  </r>
  <r>
    <x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x v="1"/>
    <x v="1"/>
  </r>
  <r>
    <x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x v="7"/>
    <x v="14"/>
  </r>
  <r>
    <x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x v="1"/>
    <x v="1"/>
  </r>
  <r>
    <x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x v="3"/>
    <x v="3"/>
  </r>
  <r>
    <x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x v="2"/>
    <x v="8"/>
  </r>
  <r>
    <x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x v="2"/>
    <x v="2"/>
  </r>
  <r>
    <x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x v="1"/>
    <x v="1"/>
  </r>
  <r>
    <x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x v="7"/>
    <x v="14"/>
  </r>
  <r>
    <x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x v="3"/>
    <x v="3"/>
  </r>
  <r>
    <x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x v="2"/>
    <x v="2"/>
  </r>
  <r>
    <x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x v="7"/>
    <x v="14"/>
  </r>
  <r>
    <x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x v="3"/>
    <x v="3"/>
  </r>
  <r>
    <x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x v="1"/>
    <x v="7"/>
  </r>
  <r>
    <x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x v="4"/>
    <x v="12"/>
  </r>
  <r>
    <x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x v="1"/>
    <x v="7"/>
  </r>
  <r>
    <x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x v="5"/>
    <x v="18"/>
  </r>
  <r>
    <x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x v="4"/>
    <x v="4"/>
  </r>
  <r>
    <x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x v="3"/>
    <x v="3"/>
  </r>
  <r>
    <x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x v="2"/>
    <x v="8"/>
  </r>
  <r>
    <x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x v="3"/>
    <x v="3"/>
  </r>
  <r>
    <x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x v="3"/>
    <x v="3"/>
  </r>
  <r>
    <x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x v="3"/>
    <x v="3"/>
  </r>
  <r>
    <x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x v="0"/>
    <x v="0"/>
  </r>
  <r>
    <x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x v="3"/>
    <x v="3"/>
  </r>
  <r>
    <x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x v="2"/>
    <x v="8"/>
  </r>
  <r>
    <x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x v="2"/>
    <x v="2"/>
  </r>
  <r>
    <x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x v="3"/>
    <x v="3"/>
  </r>
  <r>
    <x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x v="1"/>
    <x v="1"/>
  </r>
  <r>
    <x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x v="3"/>
    <x v="3"/>
  </r>
  <r>
    <x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x v="4"/>
    <x v="19"/>
  </r>
  <r>
    <x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x v="3"/>
    <x v="3"/>
  </r>
  <r>
    <x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x v="4"/>
    <x v="12"/>
  </r>
  <r>
    <x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x v="3"/>
    <x v="3"/>
  </r>
  <r>
    <x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x v="3"/>
    <x v="3"/>
  </r>
  <r>
    <x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x v="3"/>
    <x v="3"/>
  </r>
  <r>
    <x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x v="3"/>
    <x v="3"/>
  </r>
  <r>
    <x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x v="1"/>
    <x v="1"/>
  </r>
  <r>
    <x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x v="1"/>
    <x v="7"/>
  </r>
  <r>
    <x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x v="1"/>
    <x v="16"/>
  </r>
  <r>
    <x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x v="1"/>
    <x v="5"/>
  </r>
  <r>
    <x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x v="2"/>
    <x v="8"/>
  </r>
  <r>
    <x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x v="4"/>
    <x v="6"/>
  </r>
  <r>
    <x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x v="1"/>
    <x v="5"/>
  </r>
  <r>
    <x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x v="1"/>
    <x v="1"/>
  </r>
  <r>
    <x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x v="3"/>
    <x v="3"/>
  </r>
  <r>
    <x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x v="2"/>
    <x v="2"/>
  </r>
  <r>
    <x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x v="0"/>
    <x v="0"/>
  </r>
  <r>
    <x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x v="3"/>
    <x v="3"/>
  </r>
  <r>
    <x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x v="1"/>
    <x v="17"/>
  </r>
  <r>
    <x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x v="3"/>
    <x v="3"/>
  </r>
  <r>
    <x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x v="5"/>
    <x v="13"/>
  </r>
  <r>
    <x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x v="1"/>
    <x v="1"/>
  </r>
  <r>
    <x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x v="4"/>
    <x v="4"/>
  </r>
  <r>
    <x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x v="4"/>
    <x v="4"/>
  </r>
  <r>
    <x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x v="4"/>
    <x v="22"/>
  </r>
  <r>
    <x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x v="3"/>
    <x v="3"/>
  </r>
  <r>
    <x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x v="3"/>
    <x v="3"/>
  </r>
  <r>
    <x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x v="1"/>
    <x v="7"/>
  </r>
  <r>
    <x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x v="1"/>
    <x v="1"/>
  </r>
  <r>
    <x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x v="3"/>
    <x v="3"/>
  </r>
  <r>
    <x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x v="3"/>
    <x v="3"/>
  </r>
  <r>
    <x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x v="4"/>
    <x v="22"/>
  </r>
  <r>
    <x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x v="4"/>
    <x v="12"/>
  </r>
  <r>
    <x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x v="4"/>
    <x v="10"/>
  </r>
  <r>
    <x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x v="3"/>
    <x v="3"/>
  </r>
  <r>
    <x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x v="0"/>
    <x v="0"/>
  </r>
  <r>
    <x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x v="7"/>
    <x v="14"/>
  </r>
  <r>
    <x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x v="3"/>
    <x v="3"/>
  </r>
  <r>
    <x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x v="4"/>
    <x v="22"/>
  </r>
  <r>
    <x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x v="1"/>
    <x v="1"/>
  </r>
  <r>
    <x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x v="7"/>
    <x v="14"/>
  </r>
  <r>
    <x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x v="6"/>
    <x v="20"/>
  </r>
  <r>
    <x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x v="4"/>
    <x v="10"/>
  </r>
  <r>
    <x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x v="6"/>
    <x v="20"/>
  </r>
  <r>
    <x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x v="6"/>
    <x v="11"/>
  </r>
  <r>
    <x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x v="3"/>
    <x v="3"/>
  </r>
  <r>
    <x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x v="3"/>
    <x v="3"/>
  </r>
  <r>
    <x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x v="4"/>
    <x v="10"/>
  </r>
  <r>
    <x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x v="6"/>
    <x v="11"/>
  </r>
  <r>
    <x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x v="4"/>
    <x v="10"/>
  </r>
  <r>
    <x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x v="1"/>
    <x v="1"/>
  </r>
  <r>
    <x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x v="4"/>
    <x v="10"/>
  </r>
  <r>
    <x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x v="3"/>
    <x v="3"/>
  </r>
  <r>
    <x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x v="2"/>
    <x v="8"/>
  </r>
  <r>
    <x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x v="3"/>
    <x v="3"/>
  </r>
  <r>
    <x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x v="5"/>
    <x v="9"/>
  </r>
  <r>
    <x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x v="1"/>
    <x v="1"/>
  </r>
  <r>
    <x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x v="3"/>
    <x v="3"/>
  </r>
  <r>
    <x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x v="3"/>
    <x v="3"/>
  </r>
  <r>
    <x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x v="3"/>
    <x v="3"/>
  </r>
  <r>
    <x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x v="2"/>
    <x v="2"/>
  </r>
  <r>
    <x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x v="5"/>
    <x v="13"/>
  </r>
  <r>
    <x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x v="6"/>
    <x v="20"/>
  </r>
  <r>
    <x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x v="5"/>
    <x v="18"/>
  </r>
  <r>
    <x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x v="1"/>
    <x v="1"/>
  </r>
  <r>
    <x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x v="3"/>
    <x v="3"/>
  </r>
  <r>
    <x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x v="3"/>
    <x v="3"/>
  </r>
  <r>
    <x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x v="4"/>
    <x v="6"/>
  </r>
  <r>
    <x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x v="5"/>
    <x v="9"/>
  </r>
  <r>
    <x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x v="1"/>
    <x v="1"/>
  </r>
  <r>
    <x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x v="1"/>
    <x v="1"/>
  </r>
  <r>
    <x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x v="3"/>
    <x v="3"/>
  </r>
  <r>
    <x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x v="3"/>
    <x v="3"/>
  </r>
  <r>
    <x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x v="7"/>
    <x v="14"/>
  </r>
  <r>
    <x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x v="1"/>
    <x v="1"/>
  </r>
  <r>
    <x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x v="1"/>
    <x v="1"/>
  </r>
  <r>
    <x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x v="1"/>
    <x v="7"/>
  </r>
  <r>
    <x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x v="7"/>
    <x v="14"/>
  </r>
  <r>
    <x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x v="3"/>
    <x v="3"/>
  </r>
  <r>
    <x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x v="3"/>
    <x v="3"/>
  </r>
  <r>
    <x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x v="1"/>
    <x v="17"/>
  </r>
  <r>
    <x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x v="3"/>
    <x v="3"/>
  </r>
  <r>
    <x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x v="4"/>
    <x v="4"/>
  </r>
  <r>
    <x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x v="4"/>
    <x v="19"/>
  </r>
  <r>
    <x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x v="6"/>
    <x v="11"/>
  </r>
  <r>
    <x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x v="7"/>
    <x v="14"/>
  </r>
  <r>
    <x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x v="3"/>
    <x v="3"/>
  </r>
  <r>
    <x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x v="3"/>
    <x v="3"/>
  </r>
  <r>
    <x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x v="3"/>
    <x v="3"/>
  </r>
  <r>
    <x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x v="5"/>
    <x v="18"/>
  </r>
  <r>
    <x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x v="6"/>
    <x v="11"/>
  </r>
  <r>
    <x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x v="3"/>
    <x v="3"/>
  </r>
  <r>
    <x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x v="2"/>
    <x v="2"/>
  </r>
  <r>
    <x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x v="3"/>
    <x v="3"/>
  </r>
  <r>
    <x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x v="4"/>
    <x v="10"/>
  </r>
  <r>
    <x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x v="3"/>
    <x v="3"/>
  </r>
  <r>
    <x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x v="4"/>
    <x v="19"/>
  </r>
  <r>
    <x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x v="1"/>
    <x v="1"/>
  </r>
  <r>
    <x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x v="2"/>
    <x v="2"/>
  </r>
  <r>
    <x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x v="3"/>
    <x v="3"/>
  </r>
  <r>
    <x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x v="3"/>
    <x v="3"/>
  </r>
  <r>
    <x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x v="1"/>
    <x v="5"/>
  </r>
  <r>
    <x v="288"/>
    <s v="Garcia Ltd"/>
    <s v="Secured global success"/>
    <n v="5600"/>
    <n v="5476"/>
    <x v="0"/>
    <n v="137"/>
    <x v="3"/>
    <s v="DKK"/>
    <n v="1331701200"/>
    <n v="1331787600"/>
    <b v="0"/>
    <b v="1"/>
    <s v="music/metal"/>
    <x v="1"/>
    <x v="16"/>
  </r>
  <r>
    <x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x v="3"/>
    <x v="3"/>
  </r>
  <r>
    <x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x v="4"/>
    <x v="4"/>
  </r>
  <r>
    <x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x v="2"/>
    <x v="2"/>
  </r>
  <r>
    <x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x v="0"/>
    <x v="0"/>
  </r>
  <r>
    <x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x v="3"/>
    <x v="3"/>
  </r>
  <r>
    <x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x v="3"/>
    <x v="3"/>
  </r>
  <r>
    <x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x v="3"/>
    <x v="3"/>
  </r>
  <r>
    <x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x v="3"/>
    <x v="3"/>
  </r>
  <r>
    <x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x v="3"/>
    <x v="3"/>
  </r>
  <r>
    <x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x v="1"/>
    <x v="1"/>
  </r>
  <r>
    <x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x v="0"/>
    <x v="0"/>
  </r>
  <r>
    <x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x v="5"/>
    <x v="9"/>
  </r>
  <r>
    <x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x v="4"/>
    <x v="4"/>
  </r>
  <r>
    <x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x v="3"/>
    <x v="3"/>
  </r>
  <r>
    <x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x v="1"/>
    <x v="7"/>
  </r>
  <r>
    <x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x v="4"/>
    <x v="4"/>
  </r>
  <r>
    <x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x v="3"/>
    <x v="3"/>
  </r>
  <r>
    <x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x v="3"/>
    <x v="3"/>
  </r>
  <r>
    <x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x v="5"/>
    <x v="13"/>
  </r>
  <r>
    <x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x v="3"/>
    <x v="3"/>
  </r>
  <r>
    <x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x v="1"/>
    <x v="7"/>
  </r>
  <r>
    <x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x v="6"/>
    <x v="11"/>
  </r>
  <r>
    <x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x v="3"/>
    <x v="3"/>
  </r>
  <r>
    <x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x v="3"/>
    <x v="3"/>
  </r>
  <r>
    <x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x v="1"/>
    <x v="1"/>
  </r>
  <r>
    <x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x v="4"/>
    <x v="4"/>
  </r>
  <r>
    <x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x v="3"/>
    <x v="3"/>
  </r>
  <r>
    <x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x v="0"/>
    <x v="0"/>
  </r>
  <r>
    <x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x v="3"/>
    <x v="3"/>
  </r>
  <r>
    <x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x v="1"/>
    <x v="1"/>
  </r>
  <r>
    <x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x v="2"/>
    <x v="2"/>
  </r>
  <r>
    <x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x v="5"/>
    <x v="13"/>
  </r>
  <r>
    <x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x v="4"/>
    <x v="12"/>
  </r>
  <r>
    <x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x v="3"/>
    <x v="3"/>
  </r>
  <r>
    <x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x v="4"/>
    <x v="4"/>
  </r>
  <r>
    <x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x v="3"/>
    <x v="3"/>
  </r>
  <r>
    <x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x v="3"/>
    <x v="3"/>
  </r>
  <r>
    <x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x v="4"/>
    <x v="10"/>
  </r>
  <r>
    <x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x v="3"/>
    <x v="3"/>
  </r>
  <r>
    <x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x v="1"/>
    <x v="1"/>
  </r>
  <r>
    <x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x v="6"/>
    <x v="11"/>
  </r>
  <r>
    <x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x v="4"/>
    <x v="4"/>
  </r>
  <r>
    <x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x v="0"/>
    <x v="0"/>
  </r>
  <r>
    <x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x v="2"/>
    <x v="8"/>
  </r>
  <r>
    <x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x v="3"/>
    <x v="3"/>
  </r>
  <r>
    <x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x v="1"/>
    <x v="1"/>
  </r>
  <r>
    <x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x v="1"/>
    <x v="1"/>
  </r>
  <r>
    <x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x v="1"/>
    <x v="1"/>
  </r>
  <r>
    <x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x v="3"/>
    <x v="3"/>
  </r>
  <r>
    <x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x v="3"/>
    <x v="3"/>
  </r>
  <r>
    <x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x v="3"/>
    <x v="3"/>
  </r>
  <r>
    <x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x v="7"/>
    <x v="14"/>
  </r>
  <r>
    <x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x v="1"/>
    <x v="7"/>
  </r>
  <r>
    <x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x v="3"/>
    <x v="3"/>
  </r>
  <r>
    <x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x v="3"/>
    <x v="3"/>
  </r>
  <r>
    <x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x v="6"/>
    <x v="11"/>
  </r>
  <r>
    <x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x v="4"/>
    <x v="6"/>
  </r>
  <r>
    <x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x v="1"/>
    <x v="7"/>
  </r>
  <r>
    <x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x v="2"/>
    <x v="2"/>
  </r>
  <r>
    <x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x v="0"/>
    <x v="0"/>
  </r>
  <r>
    <x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x v="3"/>
    <x v="3"/>
  </r>
  <r>
    <x v="350"/>
    <s v="Shannon Ltd"/>
    <s v="Pre-emptive neutral capacity"/>
    <n v="100"/>
    <n v="5"/>
    <x v="0"/>
    <n v="1"/>
    <x v="1"/>
    <s v="USD"/>
    <n v="1432098000"/>
    <n v="1433653200"/>
    <b v="0"/>
    <b v="1"/>
    <s v="music/jazz"/>
    <x v="1"/>
    <x v="17"/>
  </r>
  <r>
    <x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x v="1"/>
    <x v="1"/>
  </r>
  <r>
    <x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x v="3"/>
    <x v="3"/>
  </r>
  <r>
    <x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x v="3"/>
    <x v="3"/>
  </r>
  <r>
    <x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x v="4"/>
    <x v="4"/>
  </r>
  <r>
    <x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x v="2"/>
    <x v="8"/>
  </r>
  <r>
    <x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x v="3"/>
    <x v="3"/>
  </r>
  <r>
    <x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x v="6"/>
    <x v="11"/>
  </r>
  <r>
    <x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x v="7"/>
    <x v="14"/>
  </r>
  <r>
    <x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x v="4"/>
    <x v="10"/>
  </r>
  <r>
    <x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x v="3"/>
    <x v="3"/>
  </r>
  <r>
    <x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x v="3"/>
    <x v="3"/>
  </r>
  <r>
    <x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x v="1"/>
    <x v="1"/>
  </r>
  <r>
    <x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x v="1"/>
    <x v="1"/>
  </r>
  <r>
    <x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x v="1"/>
    <x v="7"/>
  </r>
  <r>
    <x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x v="3"/>
    <x v="3"/>
  </r>
  <r>
    <x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x v="3"/>
    <x v="3"/>
  </r>
  <r>
    <x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x v="3"/>
    <x v="3"/>
  </r>
  <r>
    <x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x v="4"/>
    <x v="4"/>
  </r>
  <r>
    <x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x v="4"/>
    <x v="19"/>
  </r>
  <r>
    <x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x v="3"/>
    <x v="3"/>
  </r>
  <r>
    <x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x v="3"/>
    <x v="3"/>
  </r>
  <r>
    <x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x v="4"/>
    <x v="4"/>
  </r>
  <r>
    <x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x v="3"/>
    <x v="3"/>
  </r>
  <r>
    <x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x v="4"/>
    <x v="4"/>
  </r>
  <r>
    <x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x v="1"/>
    <x v="7"/>
  </r>
  <r>
    <x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x v="1"/>
    <x v="1"/>
  </r>
  <r>
    <x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x v="3"/>
    <x v="3"/>
  </r>
  <r>
    <x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x v="4"/>
    <x v="4"/>
  </r>
  <r>
    <x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x v="3"/>
    <x v="3"/>
  </r>
  <r>
    <x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x v="3"/>
    <x v="3"/>
  </r>
  <r>
    <x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x v="3"/>
    <x v="3"/>
  </r>
  <r>
    <x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x v="7"/>
    <x v="14"/>
  </r>
  <r>
    <x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x v="0"/>
    <x v="0"/>
  </r>
  <r>
    <x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x v="4"/>
    <x v="4"/>
  </r>
  <r>
    <x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x v="5"/>
    <x v="9"/>
  </r>
  <r>
    <x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x v="3"/>
    <x v="3"/>
  </r>
  <r>
    <x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x v="2"/>
    <x v="8"/>
  </r>
  <r>
    <x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x v="1"/>
    <x v="7"/>
  </r>
  <r>
    <x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x v="3"/>
    <x v="3"/>
  </r>
  <r>
    <x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x v="7"/>
    <x v="14"/>
  </r>
  <r>
    <x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x v="5"/>
    <x v="9"/>
  </r>
  <r>
    <x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x v="2"/>
    <x v="8"/>
  </r>
  <r>
    <x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x v="1"/>
    <x v="17"/>
  </r>
  <r>
    <x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x v="4"/>
    <x v="4"/>
  </r>
  <r>
    <x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x v="3"/>
    <x v="3"/>
  </r>
  <r>
    <x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x v="4"/>
    <x v="6"/>
  </r>
  <r>
    <x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x v="1"/>
    <x v="1"/>
  </r>
  <r>
    <x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x v="4"/>
    <x v="10"/>
  </r>
  <r>
    <x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x v="1"/>
    <x v="7"/>
  </r>
  <r>
    <x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x v="7"/>
    <x v="14"/>
  </r>
  <r>
    <x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x v="3"/>
    <x v="3"/>
  </r>
  <r>
    <x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x v="4"/>
    <x v="12"/>
  </r>
  <r>
    <x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x v="3"/>
    <x v="3"/>
  </r>
  <r>
    <x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x v="3"/>
    <x v="3"/>
  </r>
  <r>
    <x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x v="3"/>
    <x v="3"/>
  </r>
  <r>
    <x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x v="4"/>
    <x v="4"/>
  </r>
  <r>
    <x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x v="3"/>
    <x v="3"/>
  </r>
  <r>
    <x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x v="4"/>
    <x v="4"/>
  </r>
  <r>
    <x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x v="1"/>
    <x v="1"/>
  </r>
  <r>
    <x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x v="6"/>
    <x v="20"/>
  </r>
  <r>
    <x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x v="3"/>
    <x v="3"/>
  </r>
  <r>
    <x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x v="5"/>
    <x v="13"/>
  </r>
  <r>
    <x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x v="4"/>
    <x v="10"/>
  </r>
  <r>
    <x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x v="0"/>
    <x v="0"/>
  </r>
  <r>
    <x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x v="3"/>
    <x v="3"/>
  </r>
  <r>
    <x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x v="4"/>
    <x v="4"/>
  </r>
  <r>
    <x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x v="3"/>
    <x v="3"/>
  </r>
  <r>
    <x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x v="4"/>
    <x v="4"/>
  </r>
  <r>
    <x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x v="2"/>
    <x v="2"/>
  </r>
  <r>
    <x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x v="3"/>
    <x v="3"/>
  </r>
  <r>
    <x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x v="2"/>
    <x v="8"/>
  </r>
  <r>
    <x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x v="3"/>
    <x v="3"/>
  </r>
  <r>
    <x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x v="0"/>
    <x v="0"/>
  </r>
  <r>
    <x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x v="1"/>
    <x v="7"/>
  </r>
  <r>
    <x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x v="7"/>
    <x v="14"/>
  </r>
  <r>
    <x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x v="3"/>
    <x v="3"/>
  </r>
  <r>
    <x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x v="3"/>
    <x v="3"/>
  </r>
  <r>
    <x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x v="4"/>
    <x v="10"/>
  </r>
  <r>
    <x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x v="7"/>
    <x v="14"/>
  </r>
  <r>
    <x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x v="3"/>
    <x v="3"/>
  </r>
  <r>
    <x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x v="3"/>
    <x v="3"/>
  </r>
  <r>
    <x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x v="3"/>
    <x v="3"/>
  </r>
  <r>
    <x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x v="4"/>
    <x v="4"/>
  </r>
  <r>
    <x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x v="3"/>
    <x v="3"/>
  </r>
  <r>
    <x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x v="3"/>
    <x v="3"/>
  </r>
  <r>
    <x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x v="1"/>
    <x v="17"/>
  </r>
  <r>
    <x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x v="4"/>
    <x v="10"/>
  </r>
  <r>
    <x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x v="3"/>
    <x v="3"/>
  </r>
  <r>
    <x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x v="4"/>
    <x v="22"/>
  </r>
  <r>
    <x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x v="4"/>
    <x v="19"/>
  </r>
  <r>
    <x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x v="2"/>
    <x v="8"/>
  </r>
  <r>
    <x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x v="3"/>
    <x v="3"/>
  </r>
  <r>
    <x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x v="3"/>
    <x v="3"/>
  </r>
  <r>
    <x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x v="1"/>
    <x v="7"/>
  </r>
  <r>
    <x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x v="3"/>
    <x v="3"/>
  </r>
  <r>
    <x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x v="2"/>
    <x v="8"/>
  </r>
  <r>
    <x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x v="4"/>
    <x v="19"/>
  </r>
  <r>
    <x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x v="6"/>
    <x v="11"/>
  </r>
  <r>
    <x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x v="6"/>
    <x v="11"/>
  </r>
  <r>
    <x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x v="4"/>
    <x v="10"/>
  </r>
  <r>
    <x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x v="1"/>
    <x v="1"/>
  </r>
  <r>
    <x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x v="4"/>
    <x v="6"/>
  </r>
  <r>
    <x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x v="4"/>
    <x v="22"/>
  </r>
  <r>
    <x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x v="4"/>
    <x v="6"/>
  </r>
  <r>
    <x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x v="3"/>
    <x v="3"/>
  </r>
  <r>
    <x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x v="1"/>
    <x v="7"/>
  </r>
  <r>
    <x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x v="3"/>
    <x v="3"/>
  </r>
  <r>
    <x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x v="3"/>
    <x v="3"/>
  </r>
  <r>
    <x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x v="4"/>
    <x v="4"/>
  </r>
  <r>
    <x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x v="3"/>
    <x v="3"/>
  </r>
  <r>
    <x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x v="4"/>
    <x v="6"/>
  </r>
  <r>
    <x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x v="6"/>
    <x v="20"/>
  </r>
  <r>
    <x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x v="4"/>
    <x v="10"/>
  </r>
  <r>
    <x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x v="3"/>
    <x v="3"/>
  </r>
  <r>
    <x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x v="5"/>
    <x v="18"/>
  </r>
  <r>
    <x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x v="2"/>
    <x v="8"/>
  </r>
  <r>
    <x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x v="2"/>
    <x v="2"/>
  </r>
  <r>
    <x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x v="3"/>
    <x v="3"/>
  </r>
  <r>
    <x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x v="4"/>
    <x v="6"/>
  </r>
  <r>
    <x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x v="2"/>
    <x v="8"/>
  </r>
  <r>
    <x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x v="0"/>
    <x v="0"/>
  </r>
  <r>
    <x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x v="1"/>
    <x v="1"/>
  </r>
  <r>
    <x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x v="1"/>
    <x v="5"/>
  </r>
  <r>
    <x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x v="4"/>
    <x v="19"/>
  </r>
  <r>
    <x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x v="5"/>
    <x v="18"/>
  </r>
  <r>
    <x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x v="5"/>
    <x v="13"/>
  </r>
  <r>
    <x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x v="4"/>
    <x v="22"/>
  </r>
  <r>
    <x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x v="2"/>
    <x v="8"/>
  </r>
  <r>
    <x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x v="0"/>
    <x v="0"/>
  </r>
  <r>
    <x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x v="7"/>
    <x v="14"/>
  </r>
  <r>
    <x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x v="3"/>
    <x v="3"/>
  </r>
  <r>
    <x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x v="5"/>
    <x v="13"/>
  </r>
  <r>
    <x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x v="3"/>
    <x v="3"/>
  </r>
  <r>
    <x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x v="0"/>
    <x v="0"/>
  </r>
  <r>
    <x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x v="3"/>
    <x v="3"/>
  </r>
  <r>
    <x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x v="5"/>
    <x v="18"/>
  </r>
  <r>
    <x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x v="3"/>
    <x v="3"/>
  </r>
  <r>
    <x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x v="3"/>
    <x v="3"/>
  </r>
  <r>
    <x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x v="2"/>
    <x v="8"/>
  </r>
  <r>
    <x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x v="8"/>
    <x v="23"/>
  </r>
  <r>
    <x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x v="0"/>
    <x v="0"/>
  </r>
  <r>
    <x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x v="4"/>
    <x v="12"/>
  </r>
  <r>
    <x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x v="7"/>
    <x v="14"/>
  </r>
  <r>
    <x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x v="2"/>
    <x v="8"/>
  </r>
  <r>
    <x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x v="3"/>
    <x v="3"/>
  </r>
  <r>
    <x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x v="4"/>
    <x v="10"/>
  </r>
  <r>
    <x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x v="2"/>
    <x v="8"/>
  </r>
  <r>
    <x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x v="2"/>
    <x v="2"/>
  </r>
  <r>
    <x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x v="4"/>
    <x v="4"/>
  </r>
  <r>
    <x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x v="3"/>
    <x v="3"/>
  </r>
  <r>
    <x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x v="4"/>
    <x v="4"/>
  </r>
  <r>
    <x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x v="6"/>
    <x v="11"/>
  </r>
  <r>
    <x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x v="4"/>
    <x v="6"/>
  </r>
  <r>
    <x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x v="1"/>
    <x v="1"/>
  </r>
  <r>
    <x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x v="5"/>
    <x v="15"/>
  </r>
  <r>
    <x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x v="3"/>
    <x v="3"/>
  </r>
  <r>
    <x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x v="2"/>
    <x v="2"/>
  </r>
  <r>
    <x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x v="3"/>
    <x v="3"/>
  </r>
  <r>
    <x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x v="3"/>
    <x v="3"/>
  </r>
  <r>
    <x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x v="4"/>
    <x v="6"/>
  </r>
  <r>
    <x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x v="3"/>
    <x v="3"/>
  </r>
  <r>
    <x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x v="6"/>
    <x v="11"/>
  </r>
  <r>
    <x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x v="4"/>
    <x v="19"/>
  </r>
  <r>
    <x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x v="1"/>
    <x v="1"/>
  </r>
  <r>
    <x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x v="3"/>
    <x v="3"/>
  </r>
  <r>
    <x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x v="5"/>
    <x v="9"/>
  </r>
  <r>
    <x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x v="0"/>
    <x v="0"/>
  </r>
  <r>
    <x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x v="4"/>
    <x v="10"/>
  </r>
  <r>
    <x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x v="1"/>
    <x v="1"/>
  </r>
  <r>
    <x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x v="3"/>
    <x v="3"/>
  </r>
  <r>
    <x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x v="4"/>
    <x v="6"/>
  </r>
  <r>
    <x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x v="4"/>
    <x v="12"/>
  </r>
  <r>
    <x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x v="4"/>
    <x v="12"/>
  </r>
  <r>
    <x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x v="3"/>
    <x v="3"/>
  </r>
  <r>
    <x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x v="2"/>
    <x v="8"/>
  </r>
  <r>
    <x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x v="3"/>
    <x v="3"/>
  </r>
  <r>
    <x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x v="4"/>
    <x v="10"/>
  </r>
  <r>
    <x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x v="1"/>
    <x v="7"/>
  </r>
  <r>
    <x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x v="6"/>
    <x v="11"/>
  </r>
  <r>
    <x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x v="5"/>
    <x v="13"/>
  </r>
  <r>
    <x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x v="6"/>
    <x v="11"/>
  </r>
  <r>
    <x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x v="3"/>
    <x v="3"/>
  </r>
  <r>
    <x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x v="1"/>
    <x v="7"/>
  </r>
  <r>
    <x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x v="4"/>
    <x v="6"/>
  </r>
  <r>
    <x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x v="3"/>
    <x v="3"/>
  </r>
  <r>
    <x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x v="5"/>
    <x v="13"/>
  </r>
  <r>
    <x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x v="4"/>
    <x v="4"/>
  </r>
  <r>
    <x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x v="6"/>
    <x v="20"/>
  </r>
  <r>
    <x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x v="0"/>
    <x v="0"/>
  </r>
  <r>
    <x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x v="7"/>
    <x v="14"/>
  </r>
  <r>
    <x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x v="6"/>
    <x v="20"/>
  </r>
  <r>
    <x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x v="1"/>
    <x v="7"/>
  </r>
  <r>
    <x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x v="6"/>
    <x v="11"/>
  </r>
  <r>
    <x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x v="1"/>
    <x v="1"/>
  </r>
  <r>
    <x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x v="3"/>
    <x v="3"/>
  </r>
  <r>
    <x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x v="3"/>
    <x v="3"/>
  </r>
  <r>
    <x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x v="4"/>
    <x v="6"/>
  </r>
  <r>
    <x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x v="3"/>
    <x v="3"/>
  </r>
  <r>
    <x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x v="2"/>
    <x v="8"/>
  </r>
  <r>
    <x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x v="1"/>
    <x v="7"/>
  </r>
  <r>
    <x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x v="2"/>
    <x v="2"/>
  </r>
  <r>
    <x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x v="3"/>
    <x v="3"/>
  </r>
  <r>
    <x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x v="1"/>
    <x v="1"/>
  </r>
  <r>
    <x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x v="1"/>
    <x v="7"/>
  </r>
  <r>
    <x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x v="1"/>
    <x v="1"/>
  </r>
  <r>
    <x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x v="5"/>
    <x v="18"/>
  </r>
  <r>
    <x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x v="4"/>
    <x v="22"/>
  </r>
  <r>
    <x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x v="3"/>
    <x v="3"/>
  </r>
  <r>
    <x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x v="3"/>
    <x v="3"/>
  </r>
  <r>
    <x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x v="4"/>
    <x v="10"/>
  </r>
  <r>
    <x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x v="3"/>
    <x v="3"/>
  </r>
  <r>
    <x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x v="1"/>
    <x v="1"/>
  </r>
  <r>
    <x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x v="4"/>
    <x v="4"/>
  </r>
  <r>
    <x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x v="3"/>
    <x v="3"/>
  </r>
  <r>
    <x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x v="3"/>
    <x v="3"/>
  </r>
  <r>
    <x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x v="1"/>
    <x v="5"/>
  </r>
  <r>
    <x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x v="1"/>
    <x v="1"/>
  </r>
  <r>
    <x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x v="3"/>
    <x v="3"/>
  </r>
  <r>
    <x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x v="4"/>
    <x v="10"/>
  </r>
  <r>
    <x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x v="1"/>
    <x v="1"/>
  </r>
  <r>
    <x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x v="4"/>
    <x v="12"/>
  </r>
  <r>
    <x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x v="1"/>
    <x v="1"/>
  </r>
  <r>
    <x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x v="8"/>
    <x v="23"/>
  </r>
  <r>
    <x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x v="0"/>
    <x v="0"/>
  </r>
  <r>
    <x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x v="3"/>
    <x v="3"/>
  </r>
  <r>
    <x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x v="3"/>
    <x v="3"/>
  </r>
  <r>
    <x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x v="1"/>
    <x v="17"/>
  </r>
  <r>
    <x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x v="4"/>
    <x v="22"/>
  </r>
  <r>
    <x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x v="1"/>
    <x v="17"/>
  </r>
  <r>
    <x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x v="3"/>
    <x v="3"/>
  </r>
  <r>
    <x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x v="2"/>
    <x v="2"/>
  </r>
  <r>
    <x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x v="6"/>
    <x v="11"/>
  </r>
  <r>
    <x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x v="4"/>
    <x v="4"/>
  </r>
  <r>
    <x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x v="2"/>
    <x v="2"/>
  </r>
  <r>
    <x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x v="5"/>
    <x v="18"/>
  </r>
  <r>
    <x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x v="1"/>
    <x v="1"/>
  </r>
  <r>
    <x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x v="0"/>
    <x v="0"/>
  </r>
  <r>
    <x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x v="3"/>
    <x v="3"/>
  </r>
  <r>
    <x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x v="4"/>
    <x v="4"/>
  </r>
  <r>
    <x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x v="5"/>
    <x v="15"/>
  </r>
  <r>
    <x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x v="6"/>
    <x v="11"/>
  </r>
  <r>
    <x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x v="3"/>
    <x v="3"/>
  </r>
  <r>
    <x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x v="4"/>
    <x v="10"/>
  </r>
  <r>
    <x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x v="3"/>
    <x v="3"/>
  </r>
  <r>
    <x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x v="3"/>
    <x v="3"/>
  </r>
  <r>
    <x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x v="4"/>
    <x v="6"/>
  </r>
  <r>
    <x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x v="3"/>
    <x v="3"/>
  </r>
  <r>
    <x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x v="1"/>
    <x v="1"/>
  </r>
  <r>
    <x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x v="4"/>
    <x v="4"/>
  </r>
  <r>
    <x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x v="0"/>
    <x v="0"/>
  </r>
  <r>
    <x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x v="2"/>
    <x v="8"/>
  </r>
  <r>
    <x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x v="3"/>
    <x v="3"/>
  </r>
  <r>
    <x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x v="3"/>
    <x v="3"/>
  </r>
  <r>
    <x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x v="3"/>
    <x v="3"/>
  </r>
  <r>
    <x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x v="5"/>
    <x v="9"/>
  </r>
  <r>
    <x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x v="1"/>
    <x v="1"/>
  </r>
  <r>
    <x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x v="0"/>
    <x v="0"/>
  </r>
  <r>
    <x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x v="1"/>
    <x v="17"/>
  </r>
  <r>
    <x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x v="4"/>
    <x v="22"/>
  </r>
  <r>
    <x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x v="3"/>
    <x v="3"/>
  </r>
  <r>
    <x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x v="3"/>
    <x v="3"/>
  </r>
  <r>
    <x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x v="1"/>
    <x v="5"/>
  </r>
  <r>
    <x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x v="3"/>
    <x v="3"/>
  </r>
  <r>
    <x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x v="3"/>
    <x v="3"/>
  </r>
  <r>
    <x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x v="3"/>
    <x v="3"/>
  </r>
  <r>
    <x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x v="1"/>
    <x v="7"/>
  </r>
  <r>
    <x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x v="3"/>
    <x v="3"/>
  </r>
  <r>
    <x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x v="5"/>
    <x v="9"/>
  </r>
  <r>
    <x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x v="3"/>
    <x v="3"/>
  </r>
  <r>
    <x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x v="7"/>
    <x v="14"/>
  </r>
  <r>
    <x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x v="3"/>
    <x v="3"/>
  </r>
  <r>
    <x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x v="1"/>
    <x v="7"/>
  </r>
  <r>
    <x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x v="3"/>
    <x v="3"/>
  </r>
  <r>
    <x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x v="7"/>
    <x v="14"/>
  </r>
  <r>
    <x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x v="3"/>
    <x v="3"/>
  </r>
  <r>
    <x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x v="3"/>
    <x v="3"/>
  </r>
  <r>
    <x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x v="0"/>
    <x v="0"/>
  </r>
  <r>
    <x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x v="1"/>
    <x v="7"/>
  </r>
  <r>
    <x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x v="3"/>
    <x v="3"/>
  </r>
  <r>
    <x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x v="3"/>
    <x v="3"/>
  </r>
  <r>
    <x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x v="3"/>
    <x v="3"/>
  </r>
  <r>
    <x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x v="3"/>
    <x v="3"/>
  </r>
  <r>
    <x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x v="4"/>
    <x v="10"/>
  </r>
  <r>
    <x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x v="4"/>
    <x v="19"/>
  </r>
  <r>
    <x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x v="4"/>
    <x v="19"/>
  </r>
  <r>
    <x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x v="4"/>
    <x v="10"/>
  </r>
  <r>
    <x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x v="3"/>
    <x v="3"/>
  </r>
  <r>
    <x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x v="3"/>
    <x v="3"/>
  </r>
  <r>
    <x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x v="4"/>
    <x v="6"/>
  </r>
  <r>
    <x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x v="3"/>
    <x v="3"/>
  </r>
  <r>
    <x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x v="3"/>
    <x v="3"/>
  </r>
  <r>
    <x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x v="2"/>
    <x v="8"/>
  </r>
  <r>
    <x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x v="3"/>
    <x v="3"/>
  </r>
  <r>
    <x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x v="3"/>
    <x v="3"/>
  </r>
  <r>
    <x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x v="1"/>
    <x v="1"/>
  </r>
  <r>
    <x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x v="6"/>
    <x v="11"/>
  </r>
  <r>
    <x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x v="5"/>
    <x v="18"/>
  </r>
  <r>
    <x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x v="0"/>
    <x v="0"/>
  </r>
  <r>
    <x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x v="3"/>
    <x v="3"/>
  </r>
  <r>
    <x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x v="1"/>
    <x v="17"/>
  </r>
  <r>
    <x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x v="4"/>
    <x v="12"/>
  </r>
  <r>
    <x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x v="2"/>
    <x v="2"/>
  </r>
  <r>
    <x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x v="2"/>
    <x v="2"/>
  </r>
  <r>
    <x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x v="1"/>
    <x v="16"/>
  </r>
  <r>
    <x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x v="7"/>
    <x v="14"/>
  </r>
  <r>
    <x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x v="0"/>
    <x v="0"/>
  </r>
  <r>
    <x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x v="4"/>
    <x v="22"/>
  </r>
  <r>
    <x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x v="1"/>
    <x v="1"/>
  </r>
  <r>
    <x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x v="4"/>
    <x v="4"/>
  </r>
  <r>
    <x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x v="3"/>
    <x v="3"/>
  </r>
  <r>
    <x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x v="1"/>
    <x v="17"/>
  </r>
  <r>
    <x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x v="3"/>
    <x v="3"/>
  </r>
  <r>
    <x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x v="3"/>
    <x v="3"/>
  </r>
  <r>
    <x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x v="1"/>
    <x v="17"/>
  </r>
  <r>
    <x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x v="4"/>
    <x v="4"/>
  </r>
  <r>
    <x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x v="3"/>
    <x v="3"/>
  </r>
  <r>
    <x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x v="8"/>
    <x v="23"/>
  </r>
  <r>
    <x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x v="3"/>
    <x v="3"/>
  </r>
  <r>
    <x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x v="3"/>
    <x v="3"/>
  </r>
  <r>
    <x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x v="1"/>
    <x v="7"/>
  </r>
  <r>
    <x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x v="3"/>
    <x v="3"/>
  </r>
  <r>
    <x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x v="3"/>
    <x v="3"/>
  </r>
  <r>
    <x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x v="1"/>
    <x v="7"/>
  </r>
  <r>
    <x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x v="7"/>
    <x v="14"/>
  </r>
  <r>
    <x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x v="8"/>
    <x v="23"/>
  </r>
  <r>
    <x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x v="7"/>
    <x v="14"/>
  </r>
  <r>
    <x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x v="5"/>
    <x v="13"/>
  </r>
  <r>
    <x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x v="4"/>
    <x v="6"/>
  </r>
  <r>
    <x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x v="0"/>
    <x v="0"/>
  </r>
  <r>
    <x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x v="6"/>
    <x v="20"/>
  </r>
  <r>
    <x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x v="3"/>
    <x v="3"/>
  </r>
  <r>
    <x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x v="3"/>
    <x v="3"/>
  </r>
  <r>
    <x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x v="3"/>
    <x v="3"/>
  </r>
  <r>
    <x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x v="5"/>
    <x v="9"/>
  </r>
  <r>
    <x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x v="3"/>
    <x v="3"/>
  </r>
  <r>
    <x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x v="2"/>
    <x v="8"/>
  </r>
  <r>
    <x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x v="3"/>
    <x v="3"/>
  </r>
  <r>
    <x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x v="4"/>
    <x v="19"/>
  </r>
  <r>
    <x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x v="2"/>
    <x v="2"/>
  </r>
  <r>
    <x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x v="4"/>
    <x v="4"/>
  </r>
  <r>
    <x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x v="4"/>
    <x v="4"/>
  </r>
  <r>
    <x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x v="1"/>
    <x v="1"/>
  </r>
  <r>
    <x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x v="3"/>
    <x v="3"/>
  </r>
  <r>
    <x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x v="3"/>
    <x v="3"/>
  </r>
  <r>
    <x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x v="1"/>
    <x v="1"/>
  </r>
  <r>
    <x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x v="3"/>
    <x v="3"/>
  </r>
  <r>
    <x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x v="1"/>
    <x v="5"/>
  </r>
  <r>
    <x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x v="2"/>
    <x v="8"/>
  </r>
  <r>
    <x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x v="4"/>
    <x v="6"/>
  </r>
  <r>
    <x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x v="2"/>
    <x v="8"/>
  </r>
  <r>
    <x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x v="3"/>
    <x v="3"/>
  </r>
  <r>
    <x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x v="2"/>
    <x v="8"/>
  </r>
  <r>
    <x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x v="5"/>
    <x v="18"/>
  </r>
  <r>
    <x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x v="4"/>
    <x v="10"/>
  </r>
  <r>
    <x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x v="5"/>
    <x v="9"/>
  </r>
  <r>
    <x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x v="2"/>
    <x v="2"/>
  </r>
  <r>
    <x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x v="4"/>
    <x v="6"/>
  </r>
  <r>
    <x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x v="3"/>
    <x v="3"/>
  </r>
  <r>
    <x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x v="3"/>
    <x v="3"/>
  </r>
  <r>
    <x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x v="3"/>
    <x v="3"/>
  </r>
  <r>
    <x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x v="3"/>
    <x v="3"/>
  </r>
  <r>
    <x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x v="3"/>
    <x v="3"/>
  </r>
  <r>
    <x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x v="5"/>
    <x v="15"/>
  </r>
  <r>
    <x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x v="1"/>
    <x v="1"/>
  </r>
  <r>
    <x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x v="6"/>
    <x v="20"/>
  </r>
  <r>
    <x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x v="3"/>
    <x v="3"/>
  </r>
  <r>
    <x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x v="4"/>
    <x v="4"/>
  </r>
  <r>
    <x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x v="2"/>
    <x v="8"/>
  </r>
  <r>
    <x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x v="5"/>
    <x v="13"/>
  </r>
  <r>
    <x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x v="3"/>
    <x v="3"/>
  </r>
  <r>
    <x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x v="1"/>
    <x v="1"/>
  </r>
  <r>
    <x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x v="4"/>
    <x v="4"/>
  </r>
  <r>
    <x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x v="3"/>
    <x v="3"/>
  </r>
  <r>
    <x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x v="3"/>
    <x v="3"/>
  </r>
  <r>
    <x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x v="6"/>
    <x v="20"/>
  </r>
  <r>
    <x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x v="3"/>
    <x v="3"/>
  </r>
  <r>
    <x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x v="2"/>
    <x v="2"/>
  </r>
  <r>
    <x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x v="3"/>
    <x v="3"/>
  </r>
  <r>
    <x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x v="4"/>
    <x v="6"/>
  </r>
  <r>
    <x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x v="2"/>
    <x v="8"/>
  </r>
  <r>
    <x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x v="2"/>
    <x v="2"/>
  </r>
  <r>
    <x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x v="1"/>
    <x v="1"/>
  </r>
  <r>
    <x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x v="1"/>
    <x v="16"/>
  </r>
  <r>
    <x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x v="3"/>
    <x v="3"/>
  </r>
  <r>
    <x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x v="7"/>
    <x v="14"/>
  </r>
  <r>
    <x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x v="5"/>
    <x v="9"/>
  </r>
  <r>
    <x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x v="1"/>
    <x v="7"/>
  </r>
  <r>
    <x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x v="3"/>
    <x v="3"/>
  </r>
  <r>
    <x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x v="1"/>
    <x v="7"/>
  </r>
  <r>
    <x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x v="3"/>
    <x v="3"/>
  </r>
  <r>
    <x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x v="3"/>
    <x v="3"/>
  </r>
  <r>
    <x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x v="1"/>
    <x v="5"/>
  </r>
  <r>
    <x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x v="3"/>
    <x v="3"/>
  </r>
  <r>
    <x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x v="3"/>
    <x v="3"/>
  </r>
  <r>
    <x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x v="2"/>
    <x v="8"/>
  </r>
  <r>
    <x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x v="2"/>
    <x v="2"/>
  </r>
  <r>
    <x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x v="3"/>
    <x v="3"/>
  </r>
  <r>
    <x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x v="4"/>
    <x v="10"/>
  </r>
  <r>
    <x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x v="2"/>
    <x v="8"/>
  </r>
  <r>
    <x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x v="1"/>
    <x v="5"/>
  </r>
  <r>
    <x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x v="5"/>
    <x v="9"/>
  </r>
  <r>
    <x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x v="3"/>
    <x v="3"/>
  </r>
  <r>
    <x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x v="7"/>
    <x v="14"/>
  </r>
  <r>
    <x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x v="3"/>
    <x v="3"/>
  </r>
  <r>
    <x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x v="3"/>
    <x v="3"/>
  </r>
  <r>
    <x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x v="3"/>
    <x v="3"/>
  </r>
  <r>
    <x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x v="4"/>
    <x v="6"/>
  </r>
  <r>
    <x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x v="1"/>
    <x v="1"/>
  </r>
  <r>
    <x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x v="1"/>
    <x v="5"/>
  </r>
  <r>
    <x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x v="6"/>
    <x v="11"/>
  </r>
  <r>
    <x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x v="1"/>
    <x v="1"/>
  </r>
  <r>
    <x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x v="1"/>
    <x v="17"/>
  </r>
  <r>
    <x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x v="3"/>
    <x v="3"/>
  </r>
  <r>
    <x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x v="1"/>
    <x v="1"/>
  </r>
  <r>
    <x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x v="1"/>
    <x v="7"/>
  </r>
  <r>
    <x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x v="4"/>
    <x v="22"/>
  </r>
  <r>
    <x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x v="5"/>
    <x v="18"/>
  </r>
  <r>
    <x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x v="3"/>
    <x v="3"/>
  </r>
  <r>
    <x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x v="6"/>
    <x v="11"/>
  </r>
  <r>
    <x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x v="3"/>
    <x v="3"/>
  </r>
  <r>
    <x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x v="3"/>
    <x v="3"/>
  </r>
  <r>
    <x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x v="1"/>
    <x v="7"/>
  </r>
  <r>
    <x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x v="3"/>
    <x v="3"/>
  </r>
  <r>
    <x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x v="2"/>
    <x v="2"/>
  </r>
  <r>
    <x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x v="1"/>
    <x v="1"/>
  </r>
  <r>
    <x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x v="3"/>
    <x v="3"/>
  </r>
  <r>
    <x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x v="3"/>
    <x v="3"/>
  </r>
  <r>
    <x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x v="4"/>
    <x v="10"/>
  </r>
  <r>
    <x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x v="3"/>
    <x v="3"/>
  </r>
  <r>
    <x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x v="4"/>
    <x v="6"/>
  </r>
  <r>
    <x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x v="3"/>
    <x v="3"/>
  </r>
  <r>
    <x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x v="4"/>
    <x v="10"/>
  </r>
  <r>
    <x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x v="1"/>
    <x v="1"/>
  </r>
  <r>
    <x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x v="2"/>
    <x v="2"/>
  </r>
  <r>
    <x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x v="4"/>
    <x v="10"/>
  </r>
  <r>
    <x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x v="1"/>
    <x v="17"/>
  </r>
  <r>
    <x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x v="1"/>
    <x v="1"/>
  </r>
  <r>
    <x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x v="4"/>
    <x v="10"/>
  </r>
  <r>
    <x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x v="3"/>
    <x v="3"/>
  </r>
  <r>
    <x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x v="3"/>
    <x v="3"/>
  </r>
  <r>
    <x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x v="0"/>
    <x v="0"/>
  </r>
  <r>
    <x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x v="3"/>
    <x v="3"/>
  </r>
  <r>
    <x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x v="5"/>
    <x v="9"/>
  </r>
  <r>
    <x v="794"/>
    <s v="Welch Inc"/>
    <s v="Optional optimal website"/>
    <n v="6600"/>
    <n v="8276"/>
    <x v="1"/>
    <n v="110"/>
    <x v="1"/>
    <s v="USD"/>
    <n v="1513922400"/>
    <n v="1514959200"/>
    <b v="0"/>
    <b v="0"/>
    <s v="music/rock"/>
    <x v="1"/>
    <x v="1"/>
  </r>
  <r>
    <x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x v="4"/>
    <x v="6"/>
  </r>
  <r>
    <x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x v="6"/>
    <x v="20"/>
  </r>
  <r>
    <x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x v="2"/>
    <x v="2"/>
  </r>
  <r>
    <x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x v="3"/>
    <x v="3"/>
  </r>
  <r>
    <x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x v="3"/>
    <x v="3"/>
  </r>
  <r>
    <x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x v="1"/>
    <x v="1"/>
  </r>
  <r>
    <x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x v="7"/>
    <x v="14"/>
  </r>
  <r>
    <x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x v="7"/>
    <x v="14"/>
  </r>
  <r>
    <x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x v="3"/>
    <x v="3"/>
  </r>
  <r>
    <x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x v="1"/>
    <x v="1"/>
  </r>
  <r>
    <x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x v="4"/>
    <x v="4"/>
  </r>
  <r>
    <x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x v="4"/>
    <x v="6"/>
  </r>
  <r>
    <x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x v="3"/>
    <x v="3"/>
  </r>
  <r>
    <x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x v="0"/>
    <x v="0"/>
  </r>
  <r>
    <x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x v="4"/>
    <x v="4"/>
  </r>
  <r>
    <x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x v="3"/>
    <x v="3"/>
  </r>
  <r>
    <x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x v="6"/>
    <x v="11"/>
  </r>
  <r>
    <x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x v="5"/>
    <x v="9"/>
  </r>
  <r>
    <x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x v="6"/>
    <x v="11"/>
  </r>
  <r>
    <x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x v="1"/>
    <x v="1"/>
  </r>
  <r>
    <x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x v="1"/>
    <x v="1"/>
  </r>
  <r>
    <x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x v="3"/>
    <x v="3"/>
  </r>
  <r>
    <x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x v="5"/>
    <x v="9"/>
  </r>
  <r>
    <x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x v="3"/>
    <x v="3"/>
  </r>
  <r>
    <x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x v="6"/>
    <x v="11"/>
  </r>
  <r>
    <x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x v="1"/>
    <x v="1"/>
  </r>
  <r>
    <x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x v="4"/>
    <x v="4"/>
  </r>
  <r>
    <x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x v="1"/>
    <x v="1"/>
  </r>
  <r>
    <x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x v="1"/>
    <x v="1"/>
  </r>
  <r>
    <x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x v="5"/>
    <x v="9"/>
  </r>
  <r>
    <x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x v="4"/>
    <x v="12"/>
  </r>
  <r>
    <x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x v="3"/>
    <x v="3"/>
  </r>
  <r>
    <x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x v="4"/>
    <x v="6"/>
  </r>
  <r>
    <x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x v="3"/>
    <x v="3"/>
  </r>
  <r>
    <x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x v="3"/>
    <x v="3"/>
  </r>
  <r>
    <x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x v="3"/>
    <x v="3"/>
  </r>
  <r>
    <x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x v="7"/>
    <x v="14"/>
  </r>
  <r>
    <x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x v="5"/>
    <x v="18"/>
  </r>
  <r>
    <x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x v="5"/>
    <x v="18"/>
  </r>
  <r>
    <x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x v="3"/>
    <x v="3"/>
  </r>
  <r>
    <x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x v="2"/>
    <x v="2"/>
  </r>
  <r>
    <x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x v="1"/>
    <x v="7"/>
  </r>
  <r>
    <x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x v="1"/>
    <x v="17"/>
  </r>
  <r>
    <x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x v="3"/>
    <x v="3"/>
  </r>
  <r>
    <x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x v="4"/>
    <x v="4"/>
  </r>
  <r>
    <x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x v="3"/>
    <x v="3"/>
  </r>
  <r>
    <x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x v="2"/>
    <x v="2"/>
  </r>
  <r>
    <x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x v="2"/>
    <x v="8"/>
  </r>
  <r>
    <x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x v="7"/>
    <x v="14"/>
  </r>
  <r>
    <x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x v="4"/>
    <x v="4"/>
  </r>
  <r>
    <x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x v="2"/>
    <x v="2"/>
  </r>
  <r>
    <x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x v="2"/>
    <x v="2"/>
  </r>
  <r>
    <x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x v="0"/>
    <x v="0"/>
  </r>
  <r>
    <x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x v="4"/>
    <x v="6"/>
  </r>
  <r>
    <x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x v="1"/>
    <x v="7"/>
  </r>
  <r>
    <x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x v="1"/>
    <x v="1"/>
  </r>
  <r>
    <x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x v="1"/>
    <x v="5"/>
  </r>
  <r>
    <x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x v="6"/>
    <x v="11"/>
  </r>
  <r>
    <x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x v="1"/>
    <x v="7"/>
  </r>
  <r>
    <x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x v="5"/>
    <x v="13"/>
  </r>
  <r>
    <x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x v="3"/>
    <x v="3"/>
  </r>
  <r>
    <x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x v="0"/>
    <x v="0"/>
  </r>
  <r>
    <x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x v="4"/>
    <x v="12"/>
  </r>
  <r>
    <x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x v="0"/>
    <x v="0"/>
  </r>
  <r>
    <x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x v="3"/>
    <x v="3"/>
  </r>
  <r>
    <x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x v="2"/>
    <x v="8"/>
  </r>
  <r>
    <x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x v="3"/>
    <x v="3"/>
  </r>
  <r>
    <x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x v="3"/>
    <x v="3"/>
  </r>
  <r>
    <x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x v="4"/>
    <x v="19"/>
  </r>
  <r>
    <x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x v="4"/>
    <x v="12"/>
  </r>
  <r>
    <x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x v="3"/>
    <x v="3"/>
  </r>
  <r>
    <x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x v="7"/>
    <x v="14"/>
  </r>
  <r>
    <x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x v="0"/>
    <x v="0"/>
  </r>
  <r>
    <x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x v="3"/>
    <x v="3"/>
  </r>
  <r>
    <x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x v="4"/>
    <x v="6"/>
  </r>
  <r>
    <x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x v="3"/>
    <x v="3"/>
  </r>
  <r>
    <x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x v="3"/>
    <x v="3"/>
  </r>
  <r>
    <x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x v="4"/>
    <x v="22"/>
  </r>
  <r>
    <x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x v="7"/>
    <x v="14"/>
  </r>
  <r>
    <x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x v="7"/>
    <x v="14"/>
  </r>
  <r>
    <x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x v="1"/>
    <x v="1"/>
  </r>
  <r>
    <x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x v="7"/>
    <x v="14"/>
  </r>
  <r>
    <x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x v="0"/>
    <x v="0"/>
  </r>
  <r>
    <x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x v="1"/>
    <x v="16"/>
  </r>
  <r>
    <x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x v="5"/>
    <x v="9"/>
  </r>
  <r>
    <x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x v="1"/>
    <x v="5"/>
  </r>
  <r>
    <x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x v="3"/>
    <x v="3"/>
  </r>
  <r>
    <x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x v="3"/>
    <x v="3"/>
  </r>
  <r>
    <x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x v="4"/>
    <x v="12"/>
  </r>
  <r>
    <x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x v="3"/>
    <x v="3"/>
  </r>
  <r>
    <x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x v="3"/>
    <x v="3"/>
  </r>
  <r>
    <x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x v="1"/>
    <x v="7"/>
  </r>
  <r>
    <x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x v="3"/>
    <x v="3"/>
  </r>
  <r>
    <x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x v="3"/>
    <x v="3"/>
  </r>
  <r>
    <x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x v="1"/>
    <x v="5"/>
  </r>
  <r>
    <x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x v="1"/>
    <x v="7"/>
  </r>
  <r>
    <x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x v="4"/>
    <x v="4"/>
  </r>
  <r>
    <x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x v="5"/>
    <x v="18"/>
  </r>
  <r>
    <x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x v="4"/>
    <x v="4"/>
  </r>
  <r>
    <x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x v="4"/>
    <x v="19"/>
  </r>
  <r>
    <x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x v="3"/>
    <x v="3"/>
  </r>
  <r>
    <x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x v="0"/>
    <x v="0"/>
  </r>
  <r>
    <x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x v="3"/>
    <x v="3"/>
  </r>
  <r>
    <x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x v="4"/>
    <x v="4"/>
  </r>
  <r>
    <x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x v="1"/>
    <x v="17"/>
  </r>
  <r>
    <x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x v="2"/>
    <x v="2"/>
  </r>
  <r>
    <x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x v="1"/>
    <x v="1"/>
  </r>
  <r>
    <x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x v="2"/>
    <x v="2"/>
  </r>
  <r>
    <x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x v="5"/>
    <x v="9"/>
  </r>
  <r>
    <x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x v="5"/>
    <x v="15"/>
  </r>
  <r>
    <x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x v="3"/>
    <x v="3"/>
  </r>
  <r>
    <x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x v="4"/>
    <x v="4"/>
  </r>
  <r>
    <x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x v="3"/>
    <x v="3"/>
  </r>
  <r>
    <x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x v="6"/>
    <x v="11"/>
  </r>
  <r>
    <x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x v="3"/>
    <x v="3"/>
  </r>
  <r>
    <x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x v="3"/>
    <x v="3"/>
  </r>
  <r>
    <x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x v="2"/>
    <x v="2"/>
  </r>
  <r>
    <x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x v="4"/>
    <x v="6"/>
  </r>
  <r>
    <x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x v="4"/>
    <x v="6"/>
  </r>
  <r>
    <x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x v="3"/>
    <x v="3"/>
  </r>
  <r>
    <x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x v="4"/>
    <x v="19"/>
  </r>
  <r>
    <x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x v="7"/>
    <x v="14"/>
  </r>
  <r>
    <x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x v="4"/>
    <x v="12"/>
  </r>
  <r>
    <x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x v="5"/>
    <x v="15"/>
  </r>
  <r>
    <x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x v="3"/>
    <x v="3"/>
  </r>
  <r>
    <x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x v="4"/>
    <x v="10"/>
  </r>
  <r>
    <x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x v="2"/>
    <x v="2"/>
  </r>
  <r>
    <x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x v="1"/>
    <x v="21"/>
  </r>
  <r>
    <x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x v="3"/>
    <x v="3"/>
  </r>
  <r>
    <x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x v="3"/>
    <x v="3"/>
  </r>
  <r>
    <x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x v="3"/>
    <x v="3"/>
  </r>
  <r>
    <x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x v="0"/>
    <x v="0"/>
  </r>
  <r>
    <x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x v="3"/>
    <x v="3"/>
  </r>
  <r>
    <x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x v="2"/>
    <x v="2"/>
  </r>
  <r>
    <x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x v="3"/>
    <x v="3"/>
  </r>
  <r>
    <x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x v="3"/>
    <x v="3"/>
  </r>
  <r>
    <x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x v="3"/>
    <x v="3"/>
  </r>
  <r>
    <x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x v="1"/>
    <x v="1"/>
  </r>
  <r>
    <x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x v="3"/>
    <x v="3"/>
  </r>
  <r>
    <x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x v="3"/>
    <x v="3"/>
  </r>
  <r>
    <x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x v="3"/>
    <x v="3"/>
  </r>
  <r>
    <x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x v="3"/>
    <x v="3"/>
  </r>
  <r>
    <x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x v="4"/>
    <x v="4"/>
  </r>
  <r>
    <x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x v="5"/>
    <x v="13"/>
  </r>
  <r>
    <x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x v="6"/>
    <x v="11"/>
  </r>
  <r>
    <x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x v="2"/>
    <x v="2"/>
  </r>
  <r>
    <x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x v="3"/>
    <x v="3"/>
  </r>
  <r>
    <x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x v="3"/>
    <x v="3"/>
  </r>
  <r>
    <x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x v="0"/>
    <x v="0"/>
  </r>
  <r>
    <x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x v="7"/>
    <x v="14"/>
  </r>
  <r>
    <x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x v="7"/>
    <x v="14"/>
  </r>
  <r>
    <x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x v="3"/>
    <x v="3"/>
  </r>
  <r>
    <x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x v="3"/>
    <x v="3"/>
  </r>
  <r>
    <x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x v="4"/>
    <x v="4"/>
  </r>
  <r>
    <x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x v="2"/>
    <x v="2"/>
  </r>
  <r>
    <x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x v="3"/>
    <x v="3"/>
  </r>
  <r>
    <x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x v="1"/>
    <x v="1"/>
  </r>
  <r>
    <x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x v="4"/>
    <x v="4"/>
  </r>
  <r>
    <x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x v="4"/>
    <x v="22"/>
  </r>
  <r>
    <x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x v="2"/>
    <x v="2"/>
  </r>
  <r>
    <x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x v="3"/>
    <x v="3"/>
  </r>
  <r>
    <x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x v="4"/>
    <x v="22"/>
  </r>
  <r>
    <x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x v="3"/>
    <x v="3"/>
  </r>
  <r>
    <x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x v="4"/>
    <x v="10"/>
  </r>
  <r>
    <x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x v="5"/>
    <x v="18"/>
  </r>
  <r>
    <x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x v="2"/>
    <x v="2"/>
  </r>
  <r>
    <x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x v="5"/>
    <x v="18"/>
  </r>
  <r>
    <x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x v="0"/>
    <x v="0"/>
  </r>
  <r>
    <x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x v="7"/>
    <x v="14"/>
  </r>
  <r>
    <x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x v="3"/>
    <x v="3"/>
  </r>
  <r>
    <x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x v="1"/>
    <x v="1"/>
  </r>
  <r>
    <x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x v="3"/>
    <x v="3"/>
  </r>
  <r>
    <x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x v="1"/>
    <x v="21"/>
  </r>
  <r>
    <x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x v="0"/>
    <x v="0"/>
  </r>
  <r>
    <x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x v="3"/>
    <x v="3"/>
  </r>
  <r>
    <x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x v="3"/>
    <x v="3"/>
  </r>
  <r>
    <x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x v="4"/>
    <x v="19"/>
  </r>
  <r>
    <x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x v="2"/>
    <x v="2"/>
  </r>
  <r>
    <x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x v="3"/>
    <x v="3"/>
  </r>
  <r>
    <x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x v="1"/>
    <x v="7"/>
  </r>
  <r>
    <x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x v="3"/>
    <x v="3"/>
  </r>
  <r>
    <x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x v="3"/>
    <x v="3"/>
  </r>
  <r>
    <x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x v="0"/>
    <x v="0"/>
  </r>
  <r>
    <x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x v="6"/>
    <x v="11"/>
  </r>
  <r>
    <x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x v="3"/>
    <x v="3"/>
  </r>
  <r>
    <x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x v="5"/>
    <x v="9"/>
  </r>
  <r>
    <x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x v="2"/>
    <x v="2"/>
  </r>
  <r>
    <x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x v="4"/>
    <x v="4"/>
  </r>
  <r>
    <x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x v="4"/>
    <x v="4"/>
  </r>
  <r>
    <x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x v="3"/>
    <x v="3"/>
  </r>
  <r>
    <x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x v="1"/>
    <x v="1"/>
  </r>
  <r>
    <x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x v="1"/>
    <x v="1"/>
  </r>
  <r>
    <x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x v="4"/>
    <x v="4"/>
  </r>
  <r>
    <x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x v="5"/>
    <x v="15"/>
  </r>
  <r>
    <x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x v="5"/>
    <x v="18"/>
  </r>
  <r>
    <x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x v="4"/>
    <x v="6"/>
  </r>
  <r>
    <x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x v="1"/>
    <x v="1"/>
  </r>
  <r>
    <x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x v="4"/>
    <x v="6"/>
  </r>
  <r>
    <x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x v="7"/>
    <x v="14"/>
  </r>
  <r>
    <x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x v="5"/>
    <x v="18"/>
  </r>
  <r>
    <x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x v="0"/>
    <x v="0"/>
  </r>
  <r>
    <x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x v="3"/>
    <x v="3"/>
  </r>
  <r>
    <x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x v="3"/>
    <x v="3"/>
  </r>
  <r>
    <x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x v="1"/>
    <x v="7"/>
  </r>
  <r>
    <x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x v="0"/>
    <s v="food trucks"/>
    <x v="0"/>
    <d v="2015-12-15T06:00:00"/>
  </r>
  <r>
    <x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x v="1"/>
    <s v="rock"/>
    <x v="1"/>
    <d v="2014-08-21T05:00:00"/>
  </r>
  <r>
    <x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x v="2"/>
    <s v="web"/>
    <x v="2"/>
    <d v="2013-11-19T06:00:00"/>
  </r>
  <r>
    <x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x v="1"/>
    <s v="rock"/>
    <x v="3"/>
    <d v="2019-09-20T05:00:00"/>
  </r>
  <r>
    <x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x v="3"/>
    <s v="plays"/>
    <x v="4"/>
    <d v="2019-01-24T06:00:00"/>
  </r>
  <r>
    <x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x v="3"/>
    <s v="plays"/>
    <x v="5"/>
    <d v="2012-09-08T05:00:00"/>
  </r>
  <r>
    <x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x v="4"/>
    <s v="documentary"/>
    <x v="6"/>
    <d v="2017-09-14T05:00:00"/>
  </r>
  <r>
    <x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x v="3"/>
    <s v="plays"/>
    <x v="7"/>
    <d v="2015-08-15T05:00:00"/>
  </r>
  <r>
    <x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x v="3"/>
    <s v="plays"/>
    <x v="8"/>
    <d v="2010-08-11T05:00:00"/>
  </r>
  <r>
    <x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x v="1"/>
    <s v="electric music"/>
    <x v="9"/>
    <d v="2013-11-07T06:00:00"/>
  </r>
  <r>
    <x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x v="4"/>
    <s v="drama"/>
    <x v="10"/>
    <d v="2010-10-01T05:00:00"/>
  </r>
  <r>
    <x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x v="3"/>
    <s v="plays"/>
    <x v="11"/>
    <d v="2010-09-27T05:00:00"/>
  </r>
  <r>
    <x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x v="4"/>
    <s v="drama"/>
    <x v="12"/>
    <d v="2019-10-30T05:00:00"/>
  </r>
  <r>
    <x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x v="1"/>
    <s v="indie rock"/>
    <x v="13"/>
    <d v="2016-06-23T05:00:00"/>
  </r>
  <r>
    <x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x v="1"/>
    <s v="indie rock"/>
    <x v="14"/>
    <d v="2012-04-02T05:00:00"/>
  </r>
  <r>
    <x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x v="2"/>
    <s v="wearables"/>
    <x v="15"/>
    <d v="2019-12-14T06:00:00"/>
  </r>
  <r>
    <x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x v="5"/>
    <s v="nonfiction"/>
    <x v="16"/>
    <d v="2014-02-13T06:00:00"/>
  </r>
  <r>
    <x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x v="4"/>
    <s v="animation"/>
    <x v="17"/>
    <d v="2011-01-13T06:00:00"/>
  </r>
  <r>
    <x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x v="3"/>
    <s v="plays"/>
    <x v="18"/>
    <d v="2018-09-16T05:00:00"/>
  </r>
  <r>
    <x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x v="3"/>
    <s v="plays"/>
    <x v="19"/>
    <d v="2019-03-25T05:00:00"/>
  </r>
  <r>
    <x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x v="4"/>
    <s v="drama"/>
    <x v="20"/>
    <d v="2014-07-28T05:00:00"/>
  </r>
  <r>
    <x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x v="3"/>
    <s v="plays"/>
    <x v="21"/>
    <d v="2011-09-18T05:00:00"/>
  </r>
  <r>
    <x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x v="3"/>
    <s v="plays"/>
    <x v="22"/>
    <d v="2018-04-18T05:00:00"/>
  </r>
  <r>
    <x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x v="4"/>
    <s v="documentary"/>
    <x v="23"/>
    <d v="2019-04-08T05:00:00"/>
  </r>
  <r>
    <x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x v="2"/>
    <s v="wearables"/>
    <x v="24"/>
    <d v="2014-06-23T05:00:00"/>
  </r>
  <r>
    <x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x v="6"/>
    <s v="video games"/>
    <x v="25"/>
    <d v="2011-06-07T05:00:00"/>
  </r>
  <r>
    <x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x v="3"/>
    <s v="plays"/>
    <x v="26"/>
    <d v="2018-08-27T05:00:00"/>
  </r>
  <r>
    <x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x v="1"/>
    <s v="rock"/>
    <x v="27"/>
    <d v="2015-10-11T05:00:00"/>
  </r>
  <r>
    <x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x v="3"/>
    <s v="plays"/>
    <x v="28"/>
    <d v="2010-03-04T06:00:00"/>
  </r>
  <r>
    <x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x v="4"/>
    <s v="shorts"/>
    <x v="29"/>
    <d v="2018-08-29T05:00:00"/>
  </r>
  <r>
    <x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x v="4"/>
    <s v="animation"/>
    <x v="30"/>
    <d v="2019-05-29T05:00:00"/>
  </r>
  <r>
    <x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x v="6"/>
    <s v="video games"/>
    <x v="31"/>
    <d v="2016-02-02T06:00:00"/>
  </r>
  <r>
    <x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x v="4"/>
    <s v="documentary"/>
    <x v="32"/>
    <d v="2018-02-06T06:00:00"/>
  </r>
  <r>
    <x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x v="3"/>
    <s v="plays"/>
    <x v="33"/>
    <d v="2014-11-11T06:00:00"/>
  </r>
  <r>
    <x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x v="4"/>
    <s v="documentary"/>
    <x v="34"/>
    <d v="2017-03-28T05:00:00"/>
  </r>
  <r>
    <x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x v="4"/>
    <s v="drama"/>
    <x v="35"/>
    <d v="2019-03-02T06:00:00"/>
  </r>
  <r>
    <x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x v="3"/>
    <s v="plays"/>
    <x v="36"/>
    <d v="2011-03-23T05:00:00"/>
  </r>
  <r>
    <x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x v="5"/>
    <s v="fiction"/>
    <x v="37"/>
    <d v="2019-11-08T06:00:00"/>
  </r>
  <r>
    <x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x v="7"/>
    <s v="photography books"/>
    <x v="38"/>
    <d v="2010-10-23T05:00:00"/>
  </r>
  <r>
    <x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x v="3"/>
    <s v="plays"/>
    <x v="39"/>
    <d v="2013-03-11T05:00:00"/>
  </r>
  <r>
    <x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x v="2"/>
    <s v="wearables"/>
    <x v="40"/>
    <d v="2010-06-24T05:00:00"/>
  </r>
  <r>
    <x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x v="1"/>
    <s v="rock"/>
    <x v="41"/>
    <d v="2012-09-30T05:00:00"/>
  </r>
  <r>
    <x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x v="0"/>
    <s v="food trucks"/>
    <x v="42"/>
    <d v="2011-07-13T05:00:00"/>
  </r>
  <r>
    <x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x v="5"/>
    <s v="radio &amp; podcasts"/>
    <x v="43"/>
    <d v="2014-08-09T05:00:00"/>
  </r>
  <r>
    <x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x v="5"/>
    <s v="fiction"/>
    <x v="44"/>
    <d v="2019-03-18T05:00:00"/>
  </r>
  <r>
    <x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x v="3"/>
    <s v="plays"/>
    <x v="45"/>
    <d v="2016-11-17T06:00:00"/>
  </r>
  <r>
    <x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x v="1"/>
    <s v="rock"/>
    <x v="46"/>
    <d v="2010-07-31T05:00:00"/>
  </r>
  <r>
    <x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x v="3"/>
    <s v="plays"/>
    <x v="47"/>
    <d v="2014-04-28T05:00:00"/>
  </r>
  <r>
    <x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x v="3"/>
    <s v="plays"/>
    <x v="48"/>
    <d v="2015-07-07T05:00:00"/>
  </r>
  <r>
    <x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x v="1"/>
    <s v="rock"/>
    <x v="49"/>
    <d v="2019-12-04T06:00:00"/>
  </r>
  <r>
    <x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x v="1"/>
    <s v="metal"/>
    <x v="50"/>
    <d v="2013-08-29T05:00:00"/>
  </r>
  <r>
    <x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x v="2"/>
    <s v="wearables"/>
    <x v="51"/>
    <d v="2012-04-12T05:00:00"/>
  </r>
  <r>
    <x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x v="3"/>
    <s v="plays"/>
    <x v="52"/>
    <d v="2010-09-19T05:00:00"/>
  </r>
  <r>
    <x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x v="4"/>
    <s v="drama"/>
    <x v="53"/>
    <d v="2014-06-28T05:00:00"/>
  </r>
  <r>
    <x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x v="2"/>
    <s v="wearables"/>
    <x v="54"/>
    <d v="2018-03-17T05:00:00"/>
  </r>
  <r>
    <x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x v="1"/>
    <s v="jazz"/>
    <x v="55"/>
    <d v="2018-08-04T05:00:00"/>
  </r>
  <r>
    <x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x v="2"/>
    <s v="wearables"/>
    <x v="56"/>
    <d v="2015-01-17T06:00:00"/>
  </r>
  <r>
    <x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x v="6"/>
    <s v="video games"/>
    <x v="57"/>
    <d v="2017-09-13T05:00:00"/>
  </r>
  <r>
    <x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x v="3"/>
    <s v="plays"/>
    <x v="58"/>
    <d v="2015-10-04T05:00:00"/>
  </r>
  <r>
    <x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x v="3"/>
    <s v="plays"/>
    <x v="59"/>
    <d v="2017-06-27T05:00:00"/>
  </r>
  <r>
    <x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x v="3"/>
    <s v="plays"/>
    <x v="60"/>
    <d v="2012-07-20T05:00:00"/>
  </r>
  <r>
    <x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x v="3"/>
    <s v="plays"/>
    <x v="61"/>
    <d v="2011-04-02T05:00:00"/>
  </r>
  <r>
    <x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x v="2"/>
    <s v="web"/>
    <x v="62"/>
    <d v="2015-06-06T05:00:00"/>
  </r>
  <r>
    <x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x v="3"/>
    <s v="plays"/>
    <x v="63"/>
    <d v="2017-05-04T05:00:00"/>
  </r>
  <r>
    <x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x v="2"/>
    <s v="web"/>
    <x v="64"/>
    <d v="2018-07-17T05:00:00"/>
  </r>
  <r>
    <x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x v="3"/>
    <s v="plays"/>
    <x v="65"/>
    <d v="2011-02-03T06:00:00"/>
  </r>
  <r>
    <x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x v="3"/>
    <s v="plays"/>
    <x v="66"/>
    <d v="2015-04-13T05:00:00"/>
  </r>
  <r>
    <x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x v="2"/>
    <s v="wearables"/>
    <x v="67"/>
    <d v="2010-01-30T06:00:00"/>
  </r>
  <r>
    <x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x v="3"/>
    <s v="plays"/>
    <x v="68"/>
    <d v="2017-09-12T05:00:00"/>
  </r>
  <r>
    <x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x v="3"/>
    <s v="plays"/>
    <x v="69"/>
    <d v="2011-01-22T06:00:00"/>
  </r>
  <r>
    <x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x v="3"/>
    <s v="plays"/>
    <x v="70"/>
    <d v="2010-12-21T06:00:00"/>
  </r>
  <r>
    <x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x v="3"/>
    <s v="plays"/>
    <x v="71"/>
    <d v="2019-12-04T06:00:00"/>
  </r>
  <r>
    <x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x v="4"/>
    <s v="animation"/>
    <x v="72"/>
    <d v="2015-08-06T05:00:00"/>
  </r>
  <r>
    <x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x v="1"/>
    <s v="jazz"/>
    <x v="73"/>
    <d v="2016-11-30T06:00:00"/>
  </r>
  <r>
    <x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x v="1"/>
    <s v="metal"/>
    <x v="74"/>
    <d v="2016-03-28T05:00:00"/>
  </r>
  <r>
    <x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x v="7"/>
    <s v="photography books"/>
    <x v="75"/>
    <d v="2018-07-23T05:00:00"/>
  </r>
  <r>
    <x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x v="3"/>
    <s v="plays"/>
    <x v="76"/>
    <d v="2015-03-13T05:00:00"/>
  </r>
  <r>
    <x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x v="4"/>
    <s v="animation"/>
    <x v="77"/>
    <d v="2010-10-11T05:00:00"/>
  </r>
  <r>
    <x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x v="5"/>
    <s v="translations"/>
    <x v="78"/>
    <d v="2018-04-17T05:00:00"/>
  </r>
  <r>
    <x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x v="3"/>
    <s v="plays"/>
    <x v="79"/>
    <d v="2018-06-21T05:00:00"/>
  </r>
  <r>
    <x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x v="6"/>
    <s v="video games"/>
    <x v="80"/>
    <d v="2017-09-28T05:00:00"/>
  </r>
  <r>
    <x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x v="1"/>
    <s v="rock"/>
    <x v="81"/>
    <d v="2017-12-18T06:00:00"/>
  </r>
  <r>
    <x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x v="6"/>
    <s v="video games"/>
    <x v="82"/>
    <d v="2019-01-24T06:00:00"/>
  </r>
  <r>
    <x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x v="1"/>
    <s v="electric music"/>
    <x v="83"/>
    <d v="2016-08-19T05:00:00"/>
  </r>
  <r>
    <x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x v="2"/>
    <s v="wearables"/>
    <x v="84"/>
    <d v="2012-08-07T05:00:00"/>
  </r>
  <r>
    <x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x v="1"/>
    <s v="indie rock"/>
    <x v="85"/>
    <d v="2011-09-19T05:00:00"/>
  </r>
  <r>
    <x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x v="3"/>
    <s v="plays"/>
    <x v="86"/>
    <d v="2015-05-17T05:00:00"/>
  </r>
  <r>
    <x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x v="1"/>
    <s v="rock"/>
    <x v="87"/>
    <d v="2011-03-19T05:00:00"/>
  </r>
  <r>
    <x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x v="5"/>
    <s v="translations"/>
    <x v="88"/>
    <d v="2015-05-08T05:00:00"/>
  </r>
  <r>
    <x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x v="3"/>
    <s v="plays"/>
    <x v="89"/>
    <d v="2010-04-17T05:00:00"/>
  </r>
  <r>
    <x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x v="3"/>
    <s v="plays"/>
    <x v="90"/>
    <d v="2016-02-25T06:00:00"/>
  </r>
  <r>
    <x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x v="5"/>
    <s v="translations"/>
    <x v="91"/>
    <d v="2016-09-03T05:00:00"/>
  </r>
  <r>
    <x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x v="6"/>
    <s v="video games"/>
    <x v="92"/>
    <d v="2010-06-24T05:00:00"/>
  </r>
  <r>
    <x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x v="3"/>
    <s v="plays"/>
    <x v="93"/>
    <d v="2012-10-24T05:00:00"/>
  </r>
  <r>
    <x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x v="2"/>
    <s v="web"/>
    <x v="94"/>
    <d v="2019-04-18T05:00:00"/>
  </r>
  <r>
    <x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x v="4"/>
    <s v="documentary"/>
    <x v="95"/>
    <d v="2019-10-21T05:00:00"/>
  </r>
  <r>
    <x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x v="3"/>
    <s v="plays"/>
    <x v="96"/>
    <d v="2011-03-23T05:00:00"/>
  </r>
  <r>
    <x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x v="0"/>
    <s v="food trucks"/>
    <x v="48"/>
    <d v="2015-08-18T05:00:00"/>
  </r>
  <r>
    <x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x v="6"/>
    <s v="video games"/>
    <x v="97"/>
    <d v="2015-07-31T05:00:00"/>
  </r>
  <r>
    <x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x v="3"/>
    <s v="plays"/>
    <x v="98"/>
    <d v="2014-12-24T06:00:00"/>
  </r>
  <r>
    <x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x v="3"/>
    <s v="plays"/>
    <x v="99"/>
    <d v="2011-11-06T05:00:00"/>
  </r>
  <r>
    <x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x v="1"/>
    <s v="electric music"/>
    <x v="100"/>
    <d v="2015-02-28T06:00:00"/>
  </r>
  <r>
    <x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x v="2"/>
    <s v="wearables"/>
    <x v="101"/>
    <d v="2018-05-21T05:00:00"/>
  </r>
  <r>
    <x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x v="1"/>
    <s v="electric music"/>
    <x v="102"/>
    <d v="2010-11-02T05:00:00"/>
  </r>
  <r>
    <x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x v="1"/>
    <s v="indie rock"/>
    <x v="103"/>
    <d v="2017-05-24T05:00:00"/>
  </r>
  <r>
    <x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x v="2"/>
    <s v="web"/>
    <x v="104"/>
    <d v="2013-04-20T05:00:00"/>
  </r>
  <r>
    <x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x v="3"/>
    <s v="plays"/>
    <x v="105"/>
    <d v="2019-09-13T05:00:00"/>
  </r>
  <r>
    <x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x v="3"/>
    <s v="plays"/>
    <x v="106"/>
    <d v="2018-05-10T05:00:00"/>
  </r>
  <r>
    <x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x v="4"/>
    <s v="documentary"/>
    <x v="107"/>
    <d v="2012-05-13T05:00:00"/>
  </r>
  <r>
    <x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x v="4"/>
    <s v="television"/>
    <x v="108"/>
    <d v="2014-01-14T06:00:00"/>
  </r>
  <r>
    <x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x v="0"/>
    <s v="food trucks"/>
    <x v="109"/>
    <d v="2018-09-30T05:00:00"/>
  </r>
  <r>
    <x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x v="5"/>
    <s v="radio &amp; podcasts"/>
    <x v="110"/>
    <d v="2012-09-28T05:00:00"/>
  </r>
  <r>
    <x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x v="2"/>
    <s v="web"/>
    <x v="111"/>
    <d v="2014-09-08T05:00:00"/>
  </r>
  <r>
    <x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x v="0"/>
    <s v="food trucks"/>
    <x v="112"/>
    <d v="2017-09-19T05:00:00"/>
  </r>
  <r>
    <x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x v="2"/>
    <s v="wearables"/>
    <x v="113"/>
    <d v="2019-04-10T05:00:00"/>
  </r>
  <r>
    <x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x v="5"/>
    <s v="fiction"/>
    <x v="114"/>
    <d v="2017-12-22T06:00:00"/>
  </r>
  <r>
    <x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x v="3"/>
    <s v="plays"/>
    <x v="115"/>
    <d v="2015-09-19T05:00:00"/>
  </r>
  <r>
    <x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x v="4"/>
    <s v="television"/>
    <x v="116"/>
    <d v="2011-09-28T05:00:00"/>
  </r>
  <r>
    <x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x v="7"/>
    <s v="photography books"/>
    <x v="117"/>
    <d v="2014-02-01T06:00:00"/>
  </r>
  <r>
    <x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x v="4"/>
    <s v="documentary"/>
    <x v="118"/>
    <d v="2014-07-03T05:00:00"/>
  </r>
  <r>
    <x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x v="6"/>
    <s v="mobile games"/>
    <x v="119"/>
    <d v="2015-04-21T05:00:00"/>
  </r>
  <r>
    <x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x v="6"/>
    <s v="video games"/>
    <x v="33"/>
    <d v="2014-10-18T05:00:00"/>
  </r>
  <r>
    <x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x v="5"/>
    <s v="fiction"/>
    <x v="120"/>
    <d v="2014-12-24T06:00:00"/>
  </r>
  <r>
    <x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x v="3"/>
    <s v="plays"/>
    <x v="121"/>
    <d v="2015-11-27T06:00:00"/>
  </r>
  <r>
    <x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x v="7"/>
    <s v="photography books"/>
    <x v="122"/>
    <d v="2019-07-05T05:00:00"/>
  </r>
  <r>
    <x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x v="3"/>
    <s v="plays"/>
    <x v="123"/>
    <d v="2018-09-23T05:00:00"/>
  </r>
  <r>
    <x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x v="3"/>
    <s v="plays"/>
    <x v="124"/>
    <d v="2016-09-11T05:00:00"/>
  </r>
  <r>
    <x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x v="3"/>
    <s v="plays"/>
    <x v="125"/>
    <d v="2010-05-15T05:00:00"/>
  </r>
  <r>
    <x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x v="1"/>
    <s v="rock"/>
    <x v="126"/>
    <d v="2010-09-09T05:00:00"/>
  </r>
  <r>
    <x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x v="0"/>
    <s v="food trucks"/>
    <x v="127"/>
    <d v="2015-02-28T06:00:00"/>
  </r>
  <r>
    <x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x v="4"/>
    <s v="drama"/>
    <x v="128"/>
    <d v="2011-11-11T06:00:00"/>
  </r>
  <r>
    <x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x v="2"/>
    <s v="web"/>
    <x v="129"/>
    <d v="2013-12-12T06:00:00"/>
  </r>
  <r>
    <x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x v="3"/>
    <s v="plays"/>
    <x v="130"/>
    <d v="2018-01-28T06:00:00"/>
  </r>
  <r>
    <x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x v="1"/>
    <s v="world music"/>
    <x v="131"/>
    <d v="2011-09-03T05:00:00"/>
  </r>
  <r>
    <x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x v="4"/>
    <s v="documentary"/>
    <x v="132"/>
    <d v="2011-08-07T05:00:00"/>
  </r>
  <r>
    <x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x v="3"/>
    <s v="plays"/>
    <x v="133"/>
    <d v="2013-03-12T05:00:00"/>
  </r>
  <r>
    <x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x v="4"/>
    <s v="drama"/>
    <x v="134"/>
    <d v="2014-06-19T05:00:00"/>
  </r>
  <r>
    <x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x v="5"/>
    <s v="nonfiction"/>
    <x v="135"/>
    <d v="2010-10-12T05:00:00"/>
  </r>
  <r>
    <x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x v="6"/>
    <s v="mobile games"/>
    <x v="136"/>
    <d v="2012-10-04T05:00:00"/>
  </r>
  <r>
    <x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x v="2"/>
    <s v="wearables"/>
    <x v="137"/>
    <d v="2015-05-07T05:00:00"/>
  </r>
  <r>
    <x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x v="4"/>
    <s v="documentary"/>
    <x v="138"/>
    <d v="2018-03-02T06:00:00"/>
  </r>
  <r>
    <x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x v="2"/>
    <s v="web"/>
    <x v="139"/>
    <d v="2015-06-18T05:00:00"/>
  </r>
  <r>
    <x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x v="2"/>
    <s v="web"/>
    <x v="107"/>
    <d v="2012-05-17T05:00:00"/>
  </r>
  <r>
    <x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x v="1"/>
    <s v="indie rock"/>
    <x v="140"/>
    <d v="2010-07-18T05:00:00"/>
  </r>
  <r>
    <x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x v="3"/>
    <s v="plays"/>
    <x v="141"/>
    <d v="2019-06-25T05:00:00"/>
  </r>
  <r>
    <x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x v="2"/>
    <s v="wearables"/>
    <x v="142"/>
    <d v="2014-09-12T05:00:00"/>
  </r>
  <r>
    <x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x v="3"/>
    <s v="plays"/>
    <x v="143"/>
    <d v="2011-11-28T06:00:00"/>
  </r>
  <r>
    <x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x v="3"/>
    <s v="plays"/>
    <x v="144"/>
    <d v="2016-06-19T05:00:00"/>
  </r>
  <r>
    <x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x v="2"/>
    <s v="wearables"/>
    <x v="145"/>
    <d v="2017-08-03T05:00:00"/>
  </r>
  <r>
    <x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x v="1"/>
    <s v="indie rock"/>
    <x v="146"/>
    <d v="2013-02-22T06:00:00"/>
  </r>
  <r>
    <x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x v="1"/>
    <s v="rock"/>
    <x v="147"/>
    <d v="2018-12-17T06:00:00"/>
  </r>
  <r>
    <x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x v="1"/>
    <s v="electric music"/>
    <x v="148"/>
    <d v="2014-07-30T05:00:00"/>
  </r>
  <r>
    <x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x v="1"/>
    <s v="indie rock"/>
    <x v="149"/>
    <d v="2017-02-24T06:00:00"/>
  </r>
  <r>
    <x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x v="3"/>
    <s v="plays"/>
    <x v="150"/>
    <d v="2012-10-25T05:00:00"/>
  </r>
  <r>
    <x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x v="1"/>
    <s v="indie rock"/>
    <x v="151"/>
    <d v="2016-06-04T05:00:00"/>
  </r>
  <r>
    <x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x v="3"/>
    <s v="plays"/>
    <x v="152"/>
    <d v="2010-04-09T05:00:00"/>
  </r>
  <r>
    <x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x v="1"/>
    <s v="rock"/>
    <x v="153"/>
    <d v="2019-10-29T05:00:00"/>
  </r>
  <r>
    <x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x v="7"/>
    <s v="photography books"/>
    <x v="154"/>
    <d v="2014-01-11T06:00:00"/>
  </r>
  <r>
    <x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x v="1"/>
    <s v="rock"/>
    <x v="155"/>
    <d v="2015-12-09T06:00:00"/>
  </r>
  <r>
    <x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x v="3"/>
    <s v="plays"/>
    <x v="156"/>
    <d v="2019-04-14T05:00:00"/>
  </r>
  <r>
    <x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x v="2"/>
    <s v="wearables"/>
    <x v="157"/>
    <d v="2019-05-13T05:00:00"/>
  </r>
  <r>
    <x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x v="2"/>
    <s v="web"/>
    <x v="158"/>
    <d v="2015-09-29T05:00:00"/>
  </r>
  <r>
    <x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x v="1"/>
    <s v="rock"/>
    <x v="159"/>
    <d v="2019-01-07T06:00:00"/>
  </r>
  <r>
    <x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x v="7"/>
    <s v="photography books"/>
    <x v="160"/>
    <d v="2017-12-08T06:00:00"/>
  </r>
  <r>
    <x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x v="3"/>
    <s v="plays"/>
    <x v="161"/>
    <d v="2017-10-09T05:00:00"/>
  </r>
  <r>
    <x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x v="2"/>
    <s v="web"/>
    <x v="162"/>
    <d v="2017-09-02T05:00:00"/>
  </r>
  <r>
    <x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x v="7"/>
    <s v="photography books"/>
    <x v="163"/>
    <d v="2010-12-26T06:00:00"/>
  </r>
  <r>
    <x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x v="3"/>
    <s v="plays"/>
    <x v="164"/>
    <d v="2013-06-20T05:00:00"/>
  </r>
  <r>
    <x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x v="1"/>
    <s v="indie rock"/>
    <x v="165"/>
    <d v="2019-03-17T05:00:00"/>
  </r>
  <r>
    <x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x v="4"/>
    <s v="shorts"/>
    <x v="166"/>
    <d v="2012-07-15T05:00:00"/>
  </r>
  <r>
    <x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x v="1"/>
    <s v="indie rock"/>
    <x v="167"/>
    <d v="2017-08-10T05:00:00"/>
  </r>
  <r>
    <x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x v="5"/>
    <s v="translations"/>
    <x v="168"/>
    <d v="2014-04-11T05:00:00"/>
  </r>
  <r>
    <x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x v="4"/>
    <s v="documentary"/>
    <x v="169"/>
    <d v="2014-08-03T05:00:00"/>
  </r>
  <r>
    <x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x v="3"/>
    <s v="plays"/>
    <x v="170"/>
    <d v="2013-05-24T05:00:00"/>
  </r>
  <r>
    <x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x v="2"/>
    <s v="wearables"/>
    <x v="171"/>
    <d v="2015-10-06T05:00:00"/>
  </r>
  <r>
    <x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x v="3"/>
    <s v="plays"/>
    <x v="172"/>
    <d v="2016-09-19T05:00:00"/>
  </r>
  <r>
    <x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x v="3"/>
    <s v="plays"/>
    <x v="173"/>
    <d v="2016-09-12T05:00:00"/>
  </r>
  <r>
    <x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x v="3"/>
    <s v="plays"/>
    <x v="174"/>
    <d v="2010-12-10T06:00:00"/>
  </r>
  <r>
    <x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x v="0"/>
    <s v="food trucks"/>
    <x v="175"/>
    <d v="2017-09-30T05:00:00"/>
  </r>
  <r>
    <x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x v="3"/>
    <s v="plays"/>
    <x v="176"/>
    <d v="2013-03-18T05:00:00"/>
  </r>
  <r>
    <x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x v="2"/>
    <s v="wearables"/>
    <x v="177"/>
    <d v="2010-03-27T05:00:00"/>
  </r>
  <r>
    <x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x v="2"/>
    <s v="web"/>
    <x v="178"/>
    <d v="2017-10-22T05:00:00"/>
  </r>
  <r>
    <x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x v="3"/>
    <s v="plays"/>
    <x v="179"/>
    <d v="2019-07-01T05:00:00"/>
  </r>
  <r>
    <x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x v="1"/>
    <s v="rock"/>
    <x v="180"/>
    <d v="2010-09-22T05:00:00"/>
  </r>
  <r>
    <x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x v="3"/>
    <s v="plays"/>
    <x v="181"/>
    <d v="2019-05-04T05:00:00"/>
  </r>
  <r>
    <x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x v="4"/>
    <s v="television"/>
    <x v="182"/>
    <d v="2018-05-24T05:00:00"/>
  </r>
  <r>
    <x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x v="3"/>
    <s v="plays"/>
    <x v="183"/>
    <d v="2014-06-07T05:00:00"/>
  </r>
  <r>
    <x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x v="4"/>
    <s v="shorts"/>
    <x v="184"/>
    <d v="2013-03-23T05:00:00"/>
  </r>
  <r>
    <x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x v="3"/>
    <s v="plays"/>
    <x v="185"/>
    <d v="2014-12-03T06:00:00"/>
  </r>
  <r>
    <x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x v="3"/>
    <s v="plays"/>
    <x v="186"/>
    <d v="2016-03-04T06:00:00"/>
  </r>
  <r>
    <x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x v="3"/>
    <s v="plays"/>
    <x v="187"/>
    <d v="2013-06-05T05:00:00"/>
  </r>
  <r>
    <x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x v="3"/>
    <s v="plays"/>
    <x v="188"/>
    <d v="2019-03-15T05:00:00"/>
  </r>
  <r>
    <x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x v="1"/>
    <s v="rock"/>
    <x v="189"/>
    <d v="2014-07-01T05:00:00"/>
  </r>
  <r>
    <x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x v="1"/>
    <s v="indie rock"/>
    <x v="190"/>
    <d v="2018-04-12T05:00:00"/>
  </r>
  <r>
    <x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x v="1"/>
    <s v="metal"/>
    <x v="191"/>
    <d v="2015-09-30T05:00:00"/>
  </r>
  <r>
    <x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x v="1"/>
    <s v="electric music"/>
    <x v="192"/>
    <d v="2018-08-05T05:00:00"/>
  </r>
  <r>
    <x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x v="2"/>
    <s v="wearables"/>
    <x v="173"/>
    <d v="2016-09-22T05:00:00"/>
  </r>
  <r>
    <x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x v="4"/>
    <s v="drama"/>
    <x v="193"/>
    <d v="2017-07-07T05:00:00"/>
  </r>
  <r>
    <x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x v="1"/>
    <s v="electric music"/>
    <x v="194"/>
    <d v="2010-09-04T05:00:00"/>
  </r>
  <r>
    <x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x v="1"/>
    <s v="rock"/>
    <x v="195"/>
    <d v="2015-07-11T05:00:00"/>
  </r>
  <r>
    <x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x v="3"/>
    <s v="plays"/>
    <x v="152"/>
    <d v="2010-04-05T05:00:00"/>
  </r>
  <r>
    <x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x v="2"/>
    <s v="web"/>
    <x v="196"/>
    <d v="2014-08-12T05:00:00"/>
  </r>
  <r>
    <x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x v="0"/>
    <s v="food trucks"/>
    <x v="197"/>
    <d v="2011-10-06T05:00:00"/>
  </r>
  <r>
    <x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x v="3"/>
    <s v="plays"/>
    <x v="198"/>
    <d v="2017-01-19T06:00:00"/>
  </r>
  <r>
    <x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x v="1"/>
    <s v="jazz"/>
    <x v="199"/>
    <d v="2011-04-13T05:00:00"/>
  </r>
  <r>
    <x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x v="3"/>
    <s v="plays"/>
    <x v="200"/>
    <d v="2018-10-29T05:00:00"/>
  </r>
  <r>
    <x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x v="5"/>
    <s v="fiction"/>
    <x v="201"/>
    <d v="2010-03-08T06:00:00"/>
  </r>
  <r>
    <x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x v="1"/>
    <s v="rock"/>
    <x v="202"/>
    <d v="2018-09-17T05:00:00"/>
  </r>
  <r>
    <x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x v="4"/>
    <s v="documentary"/>
    <x v="203"/>
    <d v="2017-12-03T06:00:00"/>
  </r>
  <r>
    <x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x v="4"/>
    <s v="documentary"/>
    <x v="204"/>
    <d v="2016-05-13T05:00:00"/>
  </r>
  <r>
    <x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x v="4"/>
    <s v="science fiction"/>
    <x v="205"/>
    <d v="2017-03-30T05:00:00"/>
  </r>
  <r>
    <x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x v="3"/>
    <s v="plays"/>
    <x v="206"/>
    <d v="2013-09-20T05:00:00"/>
  </r>
  <r>
    <x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x v="3"/>
    <s v="plays"/>
    <x v="207"/>
    <d v="2020-01-30T06:00:00"/>
  </r>
  <r>
    <x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x v="1"/>
    <s v="indie rock"/>
    <x v="208"/>
    <d v="2010-11-14T06:00:00"/>
  </r>
  <r>
    <x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x v="1"/>
    <s v="rock"/>
    <x v="209"/>
    <d v="2010-08-25T05:00:00"/>
  </r>
  <r>
    <x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x v="3"/>
    <s v="plays"/>
    <x v="210"/>
    <d v="2019-02-15T06:00:00"/>
  </r>
  <r>
    <x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x v="3"/>
    <s v="plays"/>
    <x v="211"/>
    <d v="2011-11-24T06:00:00"/>
  </r>
  <r>
    <x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x v="4"/>
    <s v="science fiction"/>
    <x v="212"/>
    <d v="2019-05-07T05:00:00"/>
  </r>
  <r>
    <x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x v="4"/>
    <s v="shorts"/>
    <x v="213"/>
    <d v="2011-12-15T06:00:00"/>
  </r>
  <r>
    <x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x v="4"/>
    <s v="animation"/>
    <x v="214"/>
    <d v="2012-08-28T05:00:00"/>
  </r>
  <r>
    <x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x v="3"/>
    <s v="plays"/>
    <x v="215"/>
    <d v="2011-07-19T05:00:00"/>
  </r>
  <r>
    <x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x v="0"/>
    <s v="food trucks"/>
    <x v="216"/>
    <d v="2012-06-23T05:00:00"/>
  </r>
  <r>
    <x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x v="7"/>
    <s v="photography books"/>
    <x v="217"/>
    <d v="2014-10-03T05:00:00"/>
  </r>
  <r>
    <x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x v="3"/>
    <s v="plays"/>
    <x v="218"/>
    <d v="2016-03-30T05:00:00"/>
  </r>
  <r>
    <x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x v="4"/>
    <s v="science fiction"/>
    <x v="219"/>
    <d v="2014-11-08T06:00:00"/>
  </r>
  <r>
    <x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x v="1"/>
    <s v="rock"/>
    <x v="220"/>
    <d v="2014-05-03T05:00:00"/>
  </r>
  <r>
    <x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x v="7"/>
    <s v="photography books"/>
    <x v="221"/>
    <d v="2010-05-15T05:00:00"/>
  </r>
  <r>
    <x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x v="6"/>
    <s v="mobile games"/>
    <x v="222"/>
    <d v="2015-05-21T05:00:00"/>
  </r>
  <r>
    <x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x v="4"/>
    <s v="animation"/>
    <x v="172"/>
    <d v="2016-09-25T05:00:00"/>
  </r>
  <r>
    <x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x v="6"/>
    <s v="mobile games"/>
    <x v="223"/>
    <d v="2017-07-19T05:00:00"/>
  </r>
  <r>
    <x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x v="6"/>
    <s v="video games"/>
    <x v="224"/>
    <d v="2019-12-06T06:00:00"/>
  </r>
  <r>
    <x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x v="3"/>
    <s v="plays"/>
    <x v="225"/>
    <d v="2013-07-18T05:00:00"/>
  </r>
  <r>
    <x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x v="3"/>
    <s v="plays"/>
    <x v="226"/>
    <d v="2016-07-26T05:00:00"/>
  </r>
  <r>
    <x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x v="4"/>
    <s v="animation"/>
    <x v="227"/>
    <d v="2011-06-28T05:00:00"/>
  </r>
  <r>
    <x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x v="6"/>
    <s v="video games"/>
    <x v="228"/>
    <d v="2017-08-29T05:00:00"/>
  </r>
  <r>
    <x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x v="4"/>
    <s v="animation"/>
    <x v="229"/>
    <d v="2017-02-18T06:00:00"/>
  </r>
  <r>
    <x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x v="1"/>
    <s v="rock"/>
    <x v="230"/>
    <d v="2019-07-02T05:00:00"/>
  </r>
  <r>
    <x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x v="4"/>
    <s v="animation"/>
    <x v="231"/>
    <d v="2014-04-27T05:00:00"/>
  </r>
  <r>
    <x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x v="3"/>
    <s v="plays"/>
    <x v="232"/>
    <d v="2018-01-08T06:00:00"/>
  </r>
  <r>
    <x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x v="2"/>
    <s v="wearables"/>
    <x v="233"/>
    <d v="2015-09-02T05:00:00"/>
  </r>
  <r>
    <x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x v="3"/>
    <s v="plays"/>
    <x v="194"/>
    <d v="2010-08-07T05:00:00"/>
  </r>
  <r>
    <x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x v="5"/>
    <s v="nonfiction"/>
    <x v="234"/>
    <d v="2014-04-23T05:00:00"/>
  </r>
  <r>
    <x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x v="1"/>
    <s v="rock"/>
    <x v="235"/>
    <d v="2017-05-20T05:00:00"/>
  </r>
  <r>
    <x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x v="3"/>
    <s v="plays"/>
    <x v="236"/>
    <d v="2018-03-07T06:00:00"/>
  </r>
  <r>
    <x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x v="3"/>
    <s v="plays"/>
    <x v="237"/>
    <d v="2014-09-04T05:00:00"/>
  </r>
  <r>
    <x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x v="3"/>
    <s v="plays"/>
    <x v="238"/>
    <d v="2014-04-08T05:00:00"/>
  </r>
  <r>
    <x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x v="2"/>
    <s v="web"/>
    <x v="239"/>
    <d v="2013-08-09T05:00:00"/>
  </r>
  <r>
    <x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x v="5"/>
    <s v="fiction"/>
    <x v="240"/>
    <d v="2017-01-06T06:00:00"/>
  </r>
  <r>
    <x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x v="6"/>
    <s v="mobile games"/>
    <x v="241"/>
    <d v="2015-01-05T06:00:00"/>
  </r>
  <r>
    <x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x v="5"/>
    <s v="translations"/>
    <x v="242"/>
    <d v="2015-01-09T06:00:00"/>
  </r>
  <r>
    <x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x v="1"/>
    <s v="rock"/>
    <x v="67"/>
    <d v="2010-03-01T06:00:00"/>
  </r>
  <r>
    <x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x v="3"/>
    <s v="plays"/>
    <x v="243"/>
    <d v="2012-12-11T06:00:00"/>
  </r>
  <r>
    <x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x v="3"/>
    <s v="plays"/>
    <x v="244"/>
    <d v="2013-10-30T05:00:00"/>
  </r>
  <r>
    <x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x v="4"/>
    <s v="drama"/>
    <x v="245"/>
    <d v="2011-04-20T05:00:00"/>
  </r>
  <r>
    <x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x v="5"/>
    <s v="nonfiction"/>
    <x v="246"/>
    <d v="2017-02-23T06:00:00"/>
  </r>
  <r>
    <x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x v="1"/>
    <s v="rock"/>
    <x v="247"/>
    <d v="2011-02-21T06:00:00"/>
  </r>
  <r>
    <x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x v="1"/>
    <s v="rock"/>
    <x v="248"/>
    <d v="2016-03-01T06:00:00"/>
  </r>
  <r>
    <x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x v="3"/>
    <s v="plays"/>
    <x v="249"/>
    <d v="2013-03-19T05:00:00"/>
  </r>
  <r>
    <x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x v="3"/>
    <s v="plays"/>
    <x v="250"/>
    <d v="2016-12-28T06:00:00"/>
  </r>
  <r>
    <x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x v="7"/>
    <s v="photography books"/>
    <x v="251"/>
    <d v="2012-12-27T06:00:00"/>
  </r>
  <r>
    <x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x v="1"/>
    <s v="rock"/>
    <x v="136"/>
    <d v="2012-10-10T05:00:00"/>
  </r>
  <r>
    <x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x v="1"/>
    <s v="rock"/>
    <x v="252"/>
    <d v="2010-08-29T05:00:00"/>
  </r>
  <r>
    <x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x v="1"/>
    <s v="indie rock"/>
    <x v="253"/>
    <d v="2011-05-01T05:00:00"/>
  </r>
  <r>
    <x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x v="7"/>
    <s v="photography books"/>
    <x v="254"/>
    <d v="2010-01-09T06:00:00"/>
  </r>
  <r>
    <x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x v="3"/>
    <s v="plays"/>
    <x v="255"/>
    <d v="2013-02-28T06:00:00"/>
  </r>
  <r>
    <x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x v="3"/>
    <s v="plays"/>
    <x v="256"/>
    <d v="2016-02-16T06:00:00"/>
  </r>
  <r>
    <x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x v="1"/>
    <s v="jazz"/>
    <x v="257"/>
    <d v="2014-12-10T06:00:00"/>
  </r>
  <r>
    <x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x v="3"/>
    <s v="plays"/>
    <x v="258"/>
    <d v="2012-11-09T06:00:00"/>
  </r>
  <r>
    <x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x v="4"/>
    <s v="documentary"/>
    <x v="259"/>
    <d v="2012-11-19T06:00:00"/>
  </r>
  <r>
    <x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x v="4"/>
    <s v="television"/>
    <x v="260"/>
    <d v="2019-02-21T06:00:00"/>
  </r>
  <r>
    <x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x v="6"/>
    <s v="video games"/>
    <x v="261"/>
    <d v="2010-12-04T06:00:00"/>
  </r>
  <r>
    <x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x v="7"/>
    <s v="photography books"/>
    <x v="262"/>
    <d v="2016-01-07T06:00:00"/>
  </r>
  <r>
    <x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x v="3"/>
    <s v="plays"/>
    <x v="263"/>
    <d v="2019-08-04T05:00:00"/>
  </r>
  <r>
    <x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x v="3"/>
    <s v="plays"/>
    <x v="264"/>
    <d v="2017-09-20T05:00:00"/>
  </r>
  <r>
    <x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x v="3"/>
    <s v="plays"/>
    <x v="265"/>
    <d v="2017-11-11T06:00:00"/>
  </r>
  <r>
    <x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x v="5"/>
    <s v="translations"/>
    <x v="266"/>
    <d v="2019-04-14T05:00:00"/>
  </r>
  <r>
    <x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x v="6"/>
    <s v="video games"/>
    <x v="267"/>
    <d v="2012-04-24T05:00:00"/>
  </r>
  <r>
    <x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x v="3"/>
    <s v="plays"/>
    <x v="268"/>
    <d v="2010-07-21T05:00:00"/>
  </r>
  <r>
    <x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x v="2"/>
    <s v="web"/>
    <x v="269"/>
    <d v="2012-12-21T06:00:00"/>
  </r>
  <r>
    <x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x v="3"/>
    <s v="plays"/>
    <x v="270"/>
    <d v="2018-09-06T05:00:00"/>
  </r>
  <r>
    <x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x v="4"/>
    <s v="animation"/>
    <x v="271"/>
    <d v="2017-11-27T06:00:00"/>
  </r>
  <r>
    <x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x v="3"/>
    <s v="plays"/>
    <x v="272"/>
    <d v="2012-04-01T05:00:00"/>
  </r>
  <r>
    <x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x v="4"/>
    <s v="television"/>
    <x v="73"/>
    <d v="2016-12-03T06:00:00"/>
  </r>
  <r>
    <x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x v="1"/>
    <s v="rock"/>
    <x v="273"/>
    <d v="2016-06-04T05:00:00"/>
  </r>
  <r>
    <x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x v="2"/>
    <s v="web"/>
    <x v="274"/>
    <d v="2012-05-06T05:00:00"/>
  </r>
  <r>
    <x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x v="3"/>
    <s v="plays"/>
    <x v="275"/>
    <d v="2016-10-18T05:00:00"/>
  </r>
  <r>
    <x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x v="3"/>
    <s v="plays"/>
    <x v="276"/>
    <d v="2016-11-30T06:00:00"/>
  </r>
  <r>
    <x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x v="1"/>
    <s v="electric music"/>
    <x v="277"/>
    <d v="2015-04-28T05:00:00"/>
  </r>
  <r>
    <x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x v="1"/>
    <s v="metal"/>
    <x v="278"/>
    <d v="2012-03-15T05:00:00"/>
  </r>
  <r>
    <x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x v="3"/>
    <s v="plays"/>
    <x v="279"/>
    <d v="2015-08-06T05:00:00"/>
  </r>
  <r>
    <x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x v="4"/>
    <s v="documentary"/>
    <x v="280"/>
    <d v="2013-06-11T05:00:00"/>
  </r>
  <r>
    <x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x v="2"/>
    <s v="web"/>
    <x v="281"/>
    <d v="2011-10-19T05:00:00"/>
  </r>
  <r>
    <x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x v="0"/>
    <s v="food trucks"/>
    <x v="282"/>
    <d v="2012-04-03T05:00:00"/>
  </r>
  <r>
    <x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x v="3"/>
    <s v="plays"/>
    <x v="283"/>
    <d v="2010-10-14T05:00:00"/>
  </r>
  <r>
    <x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x v="3"/>
    <s v="plays"/>
    <x v="284"/>
    <d v="2018-11-07T06:00:00"/>
  </r>
  <r>
    <x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x v="3"/>
    <s v="plays"/>
    <x v="285"/>
    <d v="2013-11-09T06:00:00"/>
  </r>
  <r>
    <x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x v="3"/>
    <s v="plays"/>
    <x v="286"/>
    <d v="2019-02-19T06:00:00"/>
  </r>
  <r>
    <x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x v="3"/>
    <s v="plays"/>
    <x v="287"/>
    <d v="2014-01-23T06:00:00"/>
  </r>
  <r>
    <x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x v="1"/>
    <s v="rock"/>
    <x v="288"/>
    <d v="2016-03-15T05:00:00"/>
  </r>
  <r>
    <x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x v="0"/>
    <s v="food trucks"/>
    <x v="289"/>
    <d v="2016-04-28T05:00:00"/>
  </r>
  <r>
    <x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x v="5"/>
    <s v="nonfiction"/>
    <x v="290"/>
    <d v="2017-08-31T05:00:00"/>
  </r>
  <r>
    <x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x v="4"/>
    <s v="documentary"/>
    <x v="291"/>
    <d v="2015-03-15T05:00:00"/>
  </r>
  <r>
    <x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x v="3"/>
    <s v="plays"/>
    <x v="292"/>
    <d v="2018-09-16T05:00:00"/>
  </r>
  <r>
    <x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x v="1"/>
    <s v="indie rock"/>
    <x v="293"/>
    <d v="2016-01-12T06:00:00"/>
  </r>
  <r>
    <x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x v="4"/>
    <s v="documentary"/>
    <x v="294"/>
    <d v="2016-09-17T05:00:00"/>
  </r>
  <r>
    <x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x v="3"/>
    <s v="plays"/>
    <x v="295"/>
    <d v="2016-04-29T05:00:00"/>
  </r>
  <r>
    <x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x v="3"/>
    <s v="plays"/>
    <x v="296"/>
    <d v="2017-07-17T05:00:00"/>
  </r>
  <r>
    <x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x v="5"/>
    <s v="fiction"/>
    <x v="297"/>
    <d v="2012-06-26T05:00:00"/>
  </r>
  <r>
    <x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x v="3"/>
    <s v="plays"/>
    <x v="298"/>
    <d v="2011-04-19T05:00:00"/>
  </r>
  <r>
    <x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x v="1"/>
    <s v="indie rock"/>
    <x v="299"/>
    <d v="2011-10-11T05:00:00"/>
  </r>
  <r>
    <x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x v="6"/>
    <s v="video games"/>
    <x v="300"/>
    <d v="2010-04-25T05:00:00"/>
  </r>
  <r>
    <x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x v="3"/>
    <s v="plays"/>
    <x v="247"/>
    <d v="2011-02-28T06:00:00"/>
  </r>
  <r>
    <x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x v="3"/>
    <s v="plays"/>
    <x v="244"/>
    <d v="2013-11-01T05:00:00"/>
  </r>
  <r>
    <x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x v="1"/>
    <s v="rock"/>
    <x v="301"/>
    <d v="2012-02-29T06:00:00"/>
  </r>
  <r>
    <x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x v="4"/>
    <s v="documentary"/>
    <x v="188"/>
    <d v="2019-03-17T05:00:00"/>
  </r>
  <r>
    <x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x v="3"/>
    <s v="plays"/>
    <x v="302"/>
    <d v="2014-06-22T05:00:00"/>
  </r>
  <r>
    <x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x v="0"/>
    <s v="food trucks"/>
    <x v="303"/>
    <d v="2019-11-20T06:00:00"/>
  </r>
  <r>
    <x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x v="3"/>
    <s v="plays"/>
    <x v="304"/>
    <d v="2017-05-27T05:00:00"/>
  </r>
  <r>
    <x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x v="1"/>
    <s v="rock"/>
    <x v="305"/>
    <d v="2014-02-16T06:00:00"/>
  </r>
  <r>
    <x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x v="2"/>
    <s v="web"/>
    <x v="306"/>
    <d v="2010-09-05T05:00:00"/>
  </r>
  <r>
    <x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x v="5"/>
    <s v="fiction"/>
    <x v="307"/>
    <d v="2011-05-19T05:00:00"/>
  </r>
  <r>
    <x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x v="4"/>
    <s v="shorts"/>
    <x v="308"/>
    <d v="2011-04-09T05:00:00"/>
  </r>
  <r>
    <x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x v="3"/>
    <s v="plays"/>
    <x v="309"/>
    <d v="2010-12-08T06:00:00"/>
  </r>
  <r>
    <x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x v="4"/>
    <s v="documentary"/>
    <x v="310"/>
    <d v="2014-03-29T05:00:00"/>
  </r>
  <r>
    <x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x v="3"/>
    <s v="plays"/>
    <x v="311"/>
    <d v="2015-07-03T05:00:00"/>
  </r>
  <r>
    <x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x v="3"/>
    <s v="plays"/>
    <x v="79"/>
    <d v="2018-07-09T05:00:00"/>
  </r>
  <r>
    <x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x v="4"/>
    <s v="animation"/>
    <x v="312"/>
    <d v="2016-01-01T06:00:00"/>
  </r>
  <r>
    <x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x v="3"/>
    <s v="plays"/>
    <x v="313"/>
    <d v="2019-09-01T05:00:00"/>
  </r>
  <r>
    <x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x v="1"/>
    <s v="rock"/>
    <x v="314"/>
    <d v="2018-12-11T06:00:00"/>
  </r>
  <r>
    <x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x v="6"/>
    <s v="video games"/>
    <x v="315"/>
    <d v="2016-12-23T06:00:00"/>
  </r>
  <r>
    <x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x v="4"/>
    <s v="documentary"/>
    <x v="316"/>
    <d v="2017-12-09T06:00:00"/>
  </r>
  <r>
    <x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x v="0"/>
    <s v="food trucks"/>
    <x v="317"/>
    <d v="2011-12-20T06:00:00"/>
  </r>
  <r>
    <x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x v="2"/>
    <s v="wearables"/>
    <x v="318"/>
    <d v="2013-03-29T05:00:00"/>
  </r>
  <r>
    <x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x v="3"/>
    <s v="plays"/>
    <x v="319"/>
    <d v="2018-12-18T06:00:00"/>
  </r>
  <r>
    <x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x v="1"/>
    <s v="rock"/>
    <x v="32"/>
    <d v="2018-01-17T06:00:00"/>
  </r>
  <r>
    <x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x v="1"/>
    <s v="rock"/>
    <x v="320"/>
    <d v="2019-11-28T06:00:00"/>
  </r>
  <r>
    <x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x v="1"/>
    <s v="rock"/>
    <x v="321"/>
    <d v="2010-12-16T06:00:00"/>
  </r>
  <r>
    <x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x v="3"/>
    <s v="plays"/>
    <x v="322"/>
    <d v="2019-11-12T06:00:00"/>
  </r>
  <r>
    <x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x v="3"/>
    <s v="plays"/>
    <x v="323"/>
    <d v="2011-11-04T05:00:00"/>
  </r>
  <r>
    <x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x v="3"/>
    <s v="plays"/>
    <x v="324"/>
    <d v="2017-08-16T05:00:00"/>
  </r>
  <r>
    <x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x v="7"/>
    <s v="photography books"/>
    <x v="325"/>
    <d v="2011-12-13T06:00:00"/>
  </r>
  <r>
    <x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x v="1"/>
    <s v="indie rock"/>
    <x v="326"/>
    <d v="2015-09-04T05:00:00"/>
  </r>
  <r>
    <x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x v="3"/>
    <s v="plays"/>
    <x v="327"/>
    <d v="2013-08-01T05:00:00"/>
  </r>
  <r>
    <x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x v="3"/>
    <s v="plays"/>
    <x v="328"/>
    <d v="2014-01-11T06:00:00"/>
  </r>
  <r>
    <x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x v="6"/>
    <s v="video games"/>
    <x v="329"/>
    <d v="2018-03-03T06:00:00"/>
  </r>
  <r>
    <x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x v="4"/>
    <s v="drama"/>
    <x v="330"/>
    <d v="2015-07-10T05:00:00"/>
  </r>
  <r>
    <x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x v="1"/>
    <s v="indie rock"/>
    <x v="331"/>
    <d v="2017-10-18T05:00:00"/>
  </r>
  <r>
    <x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x v="2"/>
    <s v="web"/>
    <x v="332"/>
    <d v="2015-03-07T06:00:00"/>
  </r>
  <r>
    <x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x v="0"/>
    <s v="food trucks"/>
    <x v="333"/>
    <d v="2017-03-01T06:00:00"/>
  </r>
  <r>
    <x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x v="3"/>
    <s v="plays"/>
    <x v="296"/>
    <d v="2017-08-13T05:00:00"/>
  </r>
  <r>
    <x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x v="1"/>
    <s v="jazz"/>
    <x v="334"/>
    <d v="2015-06-07T05:00:00"/>
  </r>
  <r>
    <x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x v="1"/>
    <s v="rock"/>
    <x v="335"/>
    <d v="2015-09-07T05:00:00"/>
  </r>
  <r>
    <x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x v="3"/>
    <s v="plays"/>
    <x v="336"/>
    <d v="2015-11-15T06:00:00"/>
  </r>
  <r>
    <x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x v="3"/>
    <s v="plays"/>
    <x v="337"/>
    <d v="2019-07-06T05:00:00"/>
  </r>
  <r>
    <x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x v="4"/>
    <s v="documentary"/>
    <x v="338"/>
    <d v="2013-09-10T05:00:00"/>
  </r>
  <r>
    <x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x v="2"/>
    <s v="wearables"/>
    <x v="339"/>
    <d v="2017-03-03T06:00:00"/>
  </r>
  <r>
    <x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x v="3"/>
    <s v="plays"/>
    <x v="340"/>
    <d v="2012-01-23T06:00:00"/>
  </r>
  <r>
    <x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x v="6"/>
    <s v="video games"/>
    <x v="341"/>
    <d v="2015-09-28T05:00:00"/>
  </r>
  <r>
    <x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x v="7"/>
    <s v="photography books"/>
    <x v="342"/>
    <d v="2018-08-13T05:00:00"/>
  </r>
  <r>
    <x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x v="4"/>
    <s v="animation"/>
    <x v="343"/>
    <d v="2011-09-03T05:00:00"/>
  </r>
  <r>
    <x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x v="3"/>
    <s v="plays"/>
    <x v="344"/>
    <d v="2011-01-15T06:00:00"/>
  </r>
  <r>
    <x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x v="3"/>
    <s v="plays"/>
    <x v="345"/>
    <d v="2017-10-31T05:00:00"/>
  </r>
  <r>
    <x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x v="1"/>
    <s v="rock"/>
    <x v="65"/>
    <d v="2011-03-06T06:00:00"/>
  </r>
  <r>
    <x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x v="1"/>
    <s v="rock"/>
    <x v="346"/>
    <d v="2011-12-28T06:00:00"/>
  </r>
  <r>
    <x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x v="1"/>
    <s v="indie rock"/>
    <x v="347"/>
    <d v="2018-04-04T05:00:00"/>
  </r>
  <r>
    <x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x v="3"/>
    <s v="plays"/>
    <x v="348"/>
    <d v="2017-01-25T06:00:00"/>
  </r>
  <r>
    <x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x v="3"/>
    <s v="plays"/>
    <x v="349"/>
    <d v="2011-01-04T06:00:00"/>
  </r>
  <r>
    <x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x v="3"/>
    <s v="plays"/>
    <x v="350"/>
    <d v="2014-11-11T06:00:00"/>
  </r>
  <r>
    <x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x v="4"/>
    <s v="documentary"/>
    <x v="351"/>
    <d v="2010-11-05T05:00:00"/>
  </r>
  <r>
    <x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x v="4"/>
    <s v="television"/>
    <x v="352"/>
    <d v="2013-03-14T05:00:00"/>
  </r>
  <r>
    <x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x v="3"/>
    <s v="plays"/>
    <x v="353"/>
    <d v="2019-04-21T05:00:00"/>
  </r>
  <r>
    <x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x v="3"/>
    <s v="plays"/>
    <x v="354"/>
    <d v="2015-03-31T05:00:00"/>
  </r>
  <r>
    <x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x v="4"/>
    <s v="documentary"/>
    <x v="355"/>
    <d v="2015-01-28T06:00:00"/>
  </r>
  <r>
    <x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x v="3"/>
    <s v="plays"/>
    <x v="356"/>
    <d v="2017-08-25T05:00:00"/>
  </r>
  <r>
    <x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x v="4"/>
    <s v="documentary"/>
    <x v="357"/>
    <d v="2019-01-16T06:00:00"/>
  </r>
  <r>
    <x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x v="1"/>
    <s v="indie rock"/>
    <x v="358"/>
    <d v="2015-12-12T06:00:00"/>
  </r>
  <r>
    <x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x v="1"/>
    <s v="rock"/>
    <x v="359"/>
    <d v="2014-07-12T05:00:00"/>
  </r>
  <r>
    <x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x v="3"/>
    <s v="plays"/>
    <x v="12"/>
    <d v="2019-11-05T06:00:00"/>
  </r>
  <r>
    <x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x v="4"/>
    <s v="documentary"/>
    <x v="360"/>
    <d v="2018-06-28T05:00:00"/>
  </r>
  <r>
    <x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x v="3"/>
    <s v="plays"/>
    <x v="361"/>
    <d v="2011-11-10T06:00:00"/>
  </r>
  <r>
    <x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x v="3"/>
    <s v="plays"/>
    <x v="362"/>
    <d v="2013-06-28T05:00:00"/>
  </r>
  <r>
    <x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x v="3"/>
    <s v="plays"/>
    <x v="363"/>
    <d v="2015-07-24T05:00:00"/>
  </r>
  <r>
    <x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x v="7"/>
    <s v="photography books"/>
    <x v="364"/>
    <d v="2017-11-04T05:00:00"/>
  </r>
  <r>
    <x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x v="0"/>
    <s v="food trucks"/>
    <x v="210"/>
    <d v="2019-02-19T06:00:00"/>
  </r>
  <r>
    <x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x v="4"/>
    <s v="documentary"/>
    <x v="365"/>
    <d v="2017-03-09T06:00:00"/>
  </r>
  <r>
    <x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x v="5"/>
    <s v="nonfiction"/>
    <x v="366"/>
    <d v="2019-04-30T05:00:00"/>
  </r>
  <r>
    <x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x v="3"/>
    <s v="plays"/>
    <x v="367"/>
    <d v="2010-07-08T05:00:00"/>
  </r>
  <r>
    <x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x v="2"/>
    <s v="wearables"/>
    <x v="368"/>
    <d v="2012-06-17T05:00:00"/>
  </r>
  <r>
    <x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x v="1"/>
    <s v="indie rock"/>
    <x v="369"/>
    <d v="2012-01-06T06:00:00"/>
  </r>
  <r>
    <x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x v="3"/>
    <s v="plays"/>
    <x v="370"/>
    <d v="2010-11-24T06:00:00"/>
  </r>
  <r>
    <x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x v="7"/>
    <s v="photography books"/>
    <x v="371"/>
    <d v="2013-09-28T05:00:00"/>
  </r>
  <r>
    <x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x v="5"/>
    <s v="nonfiction"/>
    <x v="287"/>
    <d v="2014-01-16T06:00:00"/>
  </r>
  <r>
    <x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x v="2"/>
    <s v="wearables"/>
    <x v="372"/>
    <d v="2011-01-08T06:00:00"/>
  </r>
  <r>
    <x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x v="1"/>
    <s v="jazz"/>
    <x v="373"/>
    <d v="2017-07-18T05:00:00"/>
  </r>
  <r>
    <x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x v="4"/>
    <s v="documentary"/>
    <x v="374"/>
    <d v="2013-08-08T05:00:00"/>
  </r>
  <r>
    <x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x v="3"/>
    <s v="plays"/>
    <x v="375"/>
    <d v="2011-12-09T06:00:00"/>
  </r>
  <r>
    <x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x v="4"/>
    <s v="drama"/>
    <x v="376"/>
    <d v="2018-10-13T05:00:00"/>
  </r>
  <r>
    <x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x v="1"/>
    <s v="rock"/>
    <x v="377"/>
    <d v="2013-05-29T05:00:00"/>
  </r>
  <r>
    <x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x v="4"/>
    <s v="animation"/>
    <x v="378"/>
    <d v="2018-05-10T05:00:00"/>
  </r>
  <r>
    <x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x v="1"/>
    <s v="indie rock"/>
    <x v="379"/>
    <d v="2011-02-09T06:00:00"/>
  </r>
  <r>
    <x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x v="7"/>
    <s v="photography books"/>
    <x v="380"/>
    <d v="2013-09-07T05:00:00"/>
  </r>
  <r>
    <x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x v="3"/>
    <s v="plays"/>
    <x v="381"/>
    <d v="2019-10-27T05:00:00"/>
  </r>
  <r>
    <x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x v="4"/>
    <s v="shorts"/>
    <x v="382"/>
    <d v="2012-02-22T06:00:00"/>
  </r>
  <r>
    <x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x v="3"/>
    <s v="plays"/>
    <x v="125"/>
    <d v="2010-06-17T05:00:00"/>
  </r>
  <r>
    <x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x v="3"/>
    <s v="plays"/>
    <x v="383"/>
    <d v="2017-11-17T06:00:00"/>
  </r>
  <r>
    <x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x v="3"/>
    <s v="plays"/>
    <x v="384"/>
    <d v="2018-07-24T05:00:00"/>
  </r>
  <r>
    <x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x v="4"/>
    <s v="documentary"/>
    <x v="385"/>
    <d v="2013-02-11T06:00:00"/>
  </r>
  <r>
    <x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x v="3"/>
    <s v="plays"/>
    <x v="386"/>
    <d v="2019-10-20T05:00:00"/>
  </r>
  <r>
    <x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x v="4"/>
    <s v="documentary"/>
    <x v="387"/>
    <d v="2016-07-10T05:00:00"/>
  </r>
  <r>
    <x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x v="1"/>
    <s v="rock"/>
    <x v="388"/>
    <d v="2017-04-22T05:00:00"/>
  </r>
  <r>
    <x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x v="6"/>
    <s v="mobile games"/>
    <x v="277"/>
    <d v="2015-04-28T05:00:00"/>
  </r>
  <r>
    <x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x v="3"/>
    <s v="plays"/>
    <x v="389"/>
    <d v="2017-05-31T05:00:00"/>
  </r>
  <r>
    <x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x v="5"/>
    <s v="fiction"/>
    <x v="390"/>
    <d v="2014-01-13T06:00:00"/>
  </r>
  <r>
    <x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x v="4"/>
    <s v="animation"/>
    <x v="391"/>
    <d v="2018-12-24T06:00:00"/>
  </r>
  <r>
    <x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x v="0"/>
    <s v="food trucks"/>
    <x v="392"/>
    <d v="2010-04-28T05:00:00"/>
  </r>
  <r>
    <x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x v="3"/>
    <s v="plays"/>
    <x v="393"/>
    <d v="2012-01-30T06:00:00"/>
  </r>
  <r>
    <x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x v="4"/>
    <s v="documentary"/>
    <x v="394"/>
    <d v="2011-01-26T06:00:00"/>
  </r>
  <r>
    <x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x v="3"/>
    <s v="plays"/>
    <x v="395"/>
    <d v="2018-11-27T06:00:00"/>
  </r>
  <r>
    <x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x v="4"/>
    <s v="documentary"/>
    <x v="396"/>
    <d v="2012-05-07T05:00:00"/>
  </r>
  <r>
    <x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x v="2"/>
    <s v="web"/>
    <x v="397"/>
    <d v="2011-12-28T06:00:00"/>
  </r>
  <r>
    <x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x v="3"/>
    <s v="plays"/>
    <x v="398"/>
    <d v="2017-07-09T05:00:00"/>
  </r>
  <r>
    <x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x v="2"/>
    <s v="wearables"/>
    <x v="399"/>
    <d v="2017-07-29T05:00:00"/>
  </r>
  <r>
    <x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x v="3"/>
    <s v="plays"/>
    <x v="400"/>
    <d v="2010-05-07T05:00:00"/>
  </r>
  <r>
    <x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x v="0"/>
    <s v="food trucks"/>
    <x v="116"/>
    <d v="2011-09-24T05:00:00"/>
  </r>
  <r>
    <x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x v="1"/>
    <s v="indie rock"/>
    <x v="401"/>
    <d v="2018-04-24T05:00:00"/>
  </r>
  <r>
    <x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x v="7"/>
    <s v="photography books"/>
    <x v="402"/>
    <d v="2015-08-03T05:00:00"/>
  </r>
  <r>
    <x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x v="3"/>
    <s v="plays"/>
    <x v="403"/>
    <d v="2013-03-06T06:00:00"/>
  </r>
  <r>
    <x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x v="3"/>
    <s v="plays"/>
    <x v="404"/>
    <d v="2014-10-15T05:00:00"/>
  </r>
  <r>
    <x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x v="4"/>
    <s v="animation"/>
    <x v="405"/>
    <d v="2011-02-18T06:00:00"/>
  </r>
  <r>
    <x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x v="7"/>
    <s v="photography books"/>
    <x v="406"/>
    <d v="2014-03-10T05:00:00"/>
  </r>
  <r>
    <x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x v="3"/>
    <s v="plays"/>
    <x v="407"/>
    <d v="2019-11-02T05:00:00"/>
  </r>
  <r>
    <x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x v="3"/>
    <s v="plays"/>
    <x v="408"/>
    <d v="2018-07-09T05:00:00"/>
  </r>
  <r>
    <x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x v="3"/>
    <s v="plays"/>
    <x v="409"/>
    <d v="2014-05-22T05:00:00"/>
  </r>
  <r>
    <x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x v="4"/>
    <s v="documentary"/>
    <x v="410"/>
    <d v="2013-12-11T06:00:00"/>
  </r>
  <r>
    <x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x v="3"/>
    <s v="plays"/>
    <x v="411"/>
    <d v="2016-12-15T06:00:00"/>
  </r>
  <r>
    <x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x v="3"/>
    <s v="plays"/>
    <x v="412"/>
    <d v="2014-12-27T06:00:00"/>
  </r>
  <r>
    <x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x v="1"/>
    <s v="jazz"/>
    <x v="413"/>
    <d v="2019-04-21T05:00:00"/>
  </r>
  <r>
    <x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x v="4"/>
    <s v="animation"/>
    <x v="414"/>
    <d v="2015-09-16T05:00:00"/>
  </r>
  <r>
    <x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x v="3"/>
    <s v="plays"/>
    <x v="415"/>
    <d v="2013-04-03T05:00:00"/>
  </r>
  <r>
    <x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x v="4"/>
    <s v="science fiction"/>
    <x v="416"/>
    <d v="2016-11-13T06:00:00"/>
  </r>
  <r>
    <x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x v="4"/>
    <s v="television"/>
    <x v="417"/>
    <d v="2017-07-10T05:00:00"/>
  </r>
  <r>
    <x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x v="2"/>
    <s v="wearables"/>
    <x v="418"/>
    <d v="2012-05-24T05:00:00"/>
  </r>
  <r>
    <x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x v="3"/>
    <s v="plays"/>
    <x v="419"/>
    <d v="2017-09-18T05:00:00"/>
  </r>
  <r>
    <x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x v="3"/>
    <s v="plays"/>
    <x v="420"/>
    <d v="2010-10-19T05:00:00"/>
  </r>
  <r>
    <x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x v="1"/>
    <s v="indie rock"/>
    <x v="421"/>
    <d v="2011-07-26T05:00:00"/>
  </r>
  <r>
    <x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x v="3"/>
    <s v="plays"/>
    <x v="422"/>
    <d v="2010-12-24T06:00:00"/>
  </r>
  <r>
    <x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x v="2"/>
    <s v="wearables"/>
    <x v="423"/>
    <d v="2012-12-20T06:00:00"/>
  </r>
  <r>
    <x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x v="4"/>
    <s v="television"/>
    <x v="424"/>
    <d v="2018-01-04T06:00:00"/>
  </r>
  <r>
    <x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x v="6"/>
    <s v="video games"/>
    <x v="425"/>
    <d v="2013-04-16T05:00:00"/>
  </r>
  <r>
    <x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x v="6"/>
    <s v="video games"/>
    <x v="426"/>
    <d v="2019-03-23T05:00:00"/>
  </r>
  <r>
    <x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x v="4"/>
    <s v="animation"/>
    <x v="427"/>
    <d v="2018-11-13T06:00:00"/>
  </r>
  <r>
    <x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x v="1"/>
    <s v="rock"/>
    <x v="428"/>
    <d v="2017-08-19T05:00:00"/>
  </r>
  <r>
    <x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x v="4"/>
    <s v="drama"/>
    <x v="429"/>
    <d v="2010-07-07T05:00:00"/>
  </r>
  <r>
    <x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x v="4"/>
    <s v="science fiction"/>
    <x v="411"/>
    <d v="2017-01-11T06:00:00"/>
  </r>
  <r>
    <x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x v="4"/>
    <s v="drama"/>
    <x v="430"/>
    <d v="2013-11-26T06:00:00"/>
  </r>
  <r>
    <x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x v="3"/>
    <s v="plays"/>
    <x v="431"/>
    <d v="2011-10-16T05:00:00"/>
  </r>
  <r>
    <x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x v="1"/>
    <s v="indie rock"/>
    <x v="432"/>
    <d v="2018-02-10T06:00:00"/>
  </r>
  <r>
    <x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x v="3"/>
    <s v="plays"/>
    <x v="433"/>
    <d v="2016-10-16T05:00:00"/>
  </r>
  <r>
    <x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x v="3"/>
    <s v="plays"/>
    <x v="434"/>
    <d v="2010-05-11T05:00:00"/>
  </r>
  <r>
    <x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x v="4"/>
    <s v="documentary"/>
    <x v="435"/>
    <d v="2015-01-22T06:00:00"/>
  </r>
  <r>
    <x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x v="3"/>
    <s v="plays"/>
    <x v="8"/>
    <d v="2010-08-12T05:00:00"/>
  </r>
  <r>
    <x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x v="4"/>
    <s v="drama"/>
    <x v="436"/>
    <d v="2014-05-18T05:00:00"/>
  </r>
  <r>
    <x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x v="6"/>
    <s v="mobile games"/>
    <x v="385"/>
    <d v="2013-03-09T06:00:00"/>
  </r>
  <r>
    <x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x v="4"/>
    <s v="animation"/>
    <x v="437"/>
    <d v="2014-01-04T06:00:00"/>
  </r>
  <r>
    <x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x v="3"/>
    <s v="plays"/>
    <x v="438"/>
    <d v="2018-02-25T06:00:00"/>
  </r>
  <r>
    <x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x v="5"/>
    <s v="translations"/>
    <x v="439"/>
    <d v="2018-02-05T06:00:00"/>
  </r>
  <r>
    <x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x v="2"/>
    <s v="wearables"/>
    <x v="440"/>
    <d v="2013-06-07T05:00:00"/>
  </r>
  <r>
    <x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x v="2"/>
    <s v="web"/>
    <x v="441"/>
    <d v="2015-11-30T06:00:00"/>
  </r>
  <r>
    <x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x v="3"/>
    <s v="plays"/>
    <x v="442"/>
    <d v="2019-04-30T05:00:00"/>
  </r>
  <r>
    <x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x v="4"/>
    <s v="drama"/>
    <x v="443"/>
    <d v="2015-05-20T05:00:00"/>
  </r>
  <r>
    <x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x v="2"/>
    <s v="wearables"/>
    <x v="315"/>
    <d v="2016-12-19T06:00:00"/>
  </r>
  <r>
    <x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x v="0"/>
    <s v="food trucks"/>
    <x v="444"/>
    <d v="2012-05-02T05:00:00"/>
  </r>
  <r>
    <x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x v="1"/>
    <s v="rock"/>
    <x v="445"/>
    <d v="2019-05-04T05:00:00"/>
  </r>
  <r>
    <x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x v="1"/>
    <s v="electric music"/>
    <x v="446"/>
    <d v="2018-06-27T05:00:00"/>
  </r>
  <r>
    <x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x v="4"/>
    <s v="television"/>
    <x v="447"/>
    <d v="2014-12-17T06:00:00"/>
  </r>
  <r>
    <x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x v="5"/>
    <s v="translations"/>
    <x v="448"/>
    <d v="2013-06-29T05:00:00"/>
  </r>
  <r>
    <x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x v="5"/>
    <s v="fiction"/>
    <x v="342"/>
    <d v="2018-08-16T05:00:00"/>
  </r>
  <r>
    <x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x v="4"/>
    <s v="science fiction"/>
    <x v="449"/>
    <d v="2011-07-23T05:00:00"/>
  </r>
  <r>
    <x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x v="2"/>
    <s v="wearables"/>
    <x v="450"/>
    <d v="2015-03-21T05:00:00"/>
  </r>
  <r>
    <x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x v="0"/>
    <s v="food trucks"/>
    <x v="451"/>
    <d v="2017-07-31T05:00:00"/>
  </r>
  <r>
    <x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x v="7"/>
    <s v="photography books"/>
    <x v="452"/>
    <d v="2010-03-20T05:00:00"/>
  </r>
  <r>
    <x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x v="3"/>
    <s v="plays"/>
    <x v="453"/>
    <d v="2014-11-12T06:00:00"/>
  </r>
  <r>
    <x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x v="5"/>
    <s v="fiction"/>
    <x v="454"/>
    <d v="2012-03-06T06:00:00"/>
  </r>
  <r>
    <x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x v="3"/>
    <s v="plays"/>
    <x v="455"/>
    <d v="2019-12-19T06:00:00"/>
  </r>
  <r>
    <x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x v="0"/>
    <s v="food trucks"/>
    <x v="456"/>
    <d v="2014-09-22T05:00:00"/>
  </r>
  <r>
    <x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x v="3"/>
    <s v="plays"/>
    <x v="457"/>
    <d v="2019-07-21T05:00:00"/>
  </r>
  <r>
    <x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x v="5"/>
    <s v="translations"/>
    <x v="458"/>
    <d v="2018-03-24T05:00:00"/>
  </r>
  <r>
    <x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x v="3"/>
    <s v="plays"/>
    <x v="459"/>
    <d v="2017-05-23T05:00:00"/>
  </r>
  <r>
    <x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x v="3"/>
    <s v="plays"/>
    <x v="460"/>
    <d v="2016-02-20T06:00:00"/>
  </r>
  <r>
    <x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x v="2"/>
    <s v="wearables"/>
    <x v="461"/>
    <d v="2010-08-21T05:00:00"/>
  </r>
  <r>
    <x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x v="8"/>
    <s v="audio"/>
    <x v="462"/>
    <d v="2019-11-24T06:00:00"/>
  </r>
  <r>
    <x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x v="0"/>
    <s v="food trucks"/>
    <x v="463"/>
    <d v="2013-07-27T05:00:00"/>
  </r>
  <r>
    <x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x v="4"/>
    <s v="shorts"/>
    <x v="464"/>
    <d v="2010-07-12T05:00:00"/>
  </r>
  <r>
    <x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x v="7"/>
    <s v="photography books"/>
    <x v="465"/>
    <d v="2019-07-12T05:00:00"/>
  </r>
  <r>
    <x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x v="2"/>
    <s v="wearables"/>
    <x v="466"/>
    <d v="2012-03-23T05:00:00"/>
  </r>
  <r>
    <x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x v="3"/>
    <s v="plays"/>
    <x v="467"/>
    <d v="2014-06-14T05:00:00"/>
  </r>
  <r>
    <x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x v="4"/>
    <s v="animation"/>
    <x v="468"/>
    <d v="2017-06-07T05:00:00"/>
  </r>
  <r>
    <x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x v="2"/>
    <s v="wearables"/>
    <x v="469"/>
    <d v="2016-12-20T06:00:00"/>
  </r>
  <r>
    <x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x v="2"/>
    <s v="web"/>
    <x v="470"/>
    <d v="2015-01-03T06:00:00"/>
  </r>
  <r>
    <x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x v="4"/>
    <s v="documentary"/>
    <x v="471"/>
    <d v="2016-03-20T05:00:00"/>
  </r>
  <r>
    <x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x v="3"/>
    <s v="plays"/>
    <x v="472"/>
    <d v="2013-05-29T05:00:00"/>
  </r>
  <r>
    <x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x v="4"/>
    <s v="documentary"/>
    <x v="473"/>
    <d v="2013-03-14T05:00:00"/>
  </r>
  <r>
    <x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x v="6"/>
    <s v="video games"/>
    <x v="474"/>
    <d v="2012-08-25T05:00:00"/>
  </r>
  <r>
    <x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x v="4"/>
    <s v="drama"/>
    <x v="72"/>
    <d v="2015-07-21T05:00:00"/>
  </r>
  <r>
    <x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x v="1"/>
    <s v="rock"/>
    <x v="443"/>
    <d v="2015-05-19T05:00:00"/>
  </r>
  <r>
    <x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x v="5"/>
    <s v="radio &amp; podcasts"/>
    <x v="475"/>
    <d v="2013-04-19T05:00:00"/>
  </r>
  <r>
    <x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x v="3"/>
    <s v="plays"/>
    <x v="81"/>
    <d v="2017-12-10T06:00:00"/>
  </r>
  <r>
    <x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x v="2"/>
    <s v="web"/>
    <x v="476"/>
    <d v="2013-05-28T05:00:00"/>
  </r>
  <r>
    <x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x v="3"/>
    <s v="plays"/>
    <x v="192"/>
    <d v="2018-08-19T05:00:00"/>
  </r>
  <r>
    <x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x v="3"/>
    <s v="plays"/>
    <x v="477"/>
    <d v="2012-05-15T05:00:00"/>
  </r>
  <r>
    <x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x v="4"/>
    <s v="drama"/>
    <x v="478"/>
    <d v="2018-06-24T05:00:00"/>
  </r>
  <r>
    <x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x v="3"/>
    <s v="plays"/>
    <x v="479"/>
    <d v="2019-08-04T05:00:00"/>
  </r>
  <r>
    <x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x v="6"/>
    <s v="video games"/>
    <x v="480"/>
    <d v="2014-07-06T05:00:00"/>
  </r>
  <r>
    <x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x v="4"/>
    <s v="television"/>
    <x v="180"/>
    <d v="2010-09-11T05:00:00"/>
  </r>
  <r>
    <x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x v="1"/>
    <s v="rock"/>
    <x v="481"/>
    <d v="2013-12-11T06:00:00"/>
  </r>
  <r>
    <x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x v="3"/>
    <s v="plays"/>
    <x v="482"/>
    <d v="2011-12-25T06:00:00"/>
  </r>
  <r>
    <x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x v="5"/>
    <s v="nonfiction"/>
    <x v="194"/>
    <d v="2010-09-13T05:00:00"/>
  </r>
  <r>
    <x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x v="0"/>
    <s v="food trucks"/>
    <x v="483"/>
    <d v="2017-05-10T05:00:00"/>
  </r>
  <r>
    <x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x v="4"/>
    <s v="animation"/>
    <x v="484"/>
    <d v="2018-02-25T06:00:00"/>
  </r>
  <r>
    <x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x v="1"/>
    <s v="rock"/>
    <x v="355"/>
    <d v="2015-01-22T06:00:00"/>
  </r>
  <r>
    <x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x v="3"/>
    <s v="plays"/>
    <x v="485"/>
    <d v="2019-04-22T05:00:00"/>
  </r>
  <r>
    <x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x v="4"/>
    <s v="drama"/>
    <x v="486"/>
    <d v="2016-08-29T05:00:00"/>
  </r>
  <r>
    <x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x v="4"/>
    <s v="shorts"/>
    <x v="487"/>
    <d v="2012-07-15T05:00:00"/>
  </r>
  <r>
    <x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x v="4"/>
    <s v="shorts"/>
    <x v="488"/>
    <d v="2010-03-09T06:00:00"/>
  </r>
  <r>
    <x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x v="3"/>
    <s v="plays"/>
    <x v="489"/>
    <d v="2010-05-09T05:00:00"/>
  </r>
  <r>
    <x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x v="2"/>
    <s v="wearables"/>
    <x v="490"/>
    <d v="2010-11-27T06:00:00"/>
  </r>
  <r>
    <x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x v="3"/>
    <s v="plays"/>
    <x v="312"/>
    <d v="2016-02-01T06:00:00"/>
  </r>
  <r>
    <x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x v="4"/>
    <s v="animation"/>
    <x v="491"/>
    <d v="2016-03-12T06:00:00"/>
  </r>
  <r>
    <x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x v="1"/>
    <s v="indie rock"/>
    <x v="492"/>
    <d v="2014-01-07T06:00:00"/>
  </r>
  <r>
    <x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x v="6"/>
    <s v="video games"/>
    <x v="493"/>
    <d v="2014-06-07T05:00:00"/>
  </r>
  <r>
    <x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x v="5"/>
    <s v="fiction"/>
    <x v="494"/>
    <d v="2010-09-14T05:00:00"/>
  </r>
  <r>
    <x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x v="6"/>
    <s v="video games"/>
    <x v="495"/>
    <d v="2014-01-06T06:00:00"/>
  </r>
  <r>
    <x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x v="3"/>
    <s v="plays"/>
    <x v="496"/>
    <d v="2018-01-26T06:00:00"/>
  </r>
  <r>
    <x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x v="1"/>
    <s v="indie rock"/>
    <x v="497"/>
    <d v="2013-08-29T05:00:00"/>
  </r>
  <r>
    <x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x v="4"/>
    <s v="drama"/>
    <x v="498"/>
    <d v="2018-08-18T05:00:00"/>
  </r>
  <r>
    <x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x v="3"/>
    <s v="plays"/>
    <x v="499"/>
    <d v="2018-06-10T05:00:00"/>
  </r>
  <r>
    <x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x v="5"/>
    <s v="fiction"/>
    <x v="500"/>
    <d v="2010-09-19T05:00:00"/>
  </r>
  <r>
    <x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x v="4"/>
    <s v="documentary"/>
    <x v="501"/>
    <d v="2018-09-22T05:00:00"/>
  </r>
  <r>
    <x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x v="6"/>
    <s v="mobile games"/>
    <x v="502"/>
    <d v="2013-10-08T05:00:00"/>
  </r>
  <r>
    <x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x v="0"/>
    <s v="food trucks"/>
    <x v="503"/>
    <d v="2019-07-07T05:00:00"/>
  </r>
  <r>
    <x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x v="7"/>
    <s v="photography books"/>
    <x v="504"/>
    <d v="2018-05-27T05:00:00"/>
  </r>
  <r>
    <x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x v="6"/>
    <s v="mobile games"/>
    <x v="505"/>
    <d v="2015-07-06T05:00:00"/>
  </r>
  <r>
    <x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x v="1"/>
    <s v="indie rock"/>
    <x v="506"/>
    <d v="2016-02-21T06:00:00"/>
  </r>
  <r>
    <x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x v="6"/>
    <s v="video games"/>
    <x v="507"/>
    <d v="2013-09-26T05:00:00"/>
  </r>
  <r>
    <x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x v="1"/>
    <s v="rock"/>
    <x v="508"/>
    <d v="2016-01-21T06:00:00"/>
  </r>
  <r>
    <x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x v="3"/>
    <s v="plays"/>
    <x v="509"/>
    <d v="2020-01-14T06:00:00"/>
  </r>
  <r>
    <x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x v="3"/>
    <s v="plays"/>
    <x v="510"/>
    <d v="2018-09-20T05:00:00"/>
  </r>
  <r>
    <x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x v="4"/>
    <s v="drama"/>
    <x v="511"/>
    <d v="2015-02-06T06:00:00"/>
  </r>
  <r>
    <x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x v="3"/>
    <s v="plays"/>
    <x v="512"/>
    <d v="2016-04-14T05:00:00"/>
  </r>
  <r>
    <x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x v="2"/>
    <s v="wearables"/>
    <x v="513"/>
    <d v="2013-06-06T05:00:00"/>
  </r>
  <r>
    <x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x v="1"/>
    <s v="indie rock"/>
    <x v="514"/>
    <d v="2012-03-21T05:00:00"/>
  </r>
  <r>
    <x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x v="2"/>
    <s v="web"/>
    <x v="515"/>
    <d v="2015-01-29T06:00:00"/>
  </r>
  <r>
    <x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x v="3"/>
    <s v="plays"/>
    <x v="516"/>
    <d v="2016-11-28T06:00:00"/>
  </r>
  <r>
    <x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x v="1"/>
    <s v="rock"/>
    <x v="517"/>
    <d v="2011-01-03T06:00:00"/>
  </r>
  <r>
    <x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x v="1"/>
    <s v="indie rock"/>
    <x v="518"/>
    <d v="2016-12-25T06:00:00"/>
  </r>
  <r>
    <x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x v="1"/>
    <s v="rock"/>
    <x v="519"/>
    <d v="2014-05-03T05:00:00"/>
  </r>
  <r>
    <x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x v="5"/>
    <s v="translations"/>
    <x v="520"/>
    <d v="2011-09-13T05:00:00"/>
  </r>
  <r>
    <x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x v="4"/>
    <s v="science fiction"/>
    <x v="521"/>
    <d v="2015-10-05T05:00:00"/>
  </r>
  <r>
    <x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x v="3"/>
    <s v="plays"/>
    <x v="522"/>
    <d v="2016-04-07T05:00:00"/>
  </r>
  <r>
    <x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x v="3"/>
    <s v="plays"/>
    <x v="523"/>
    <d v="2016-08-09T05:00:00"/>
  </r>
  <r>
    <x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x v="4"/>
    <s v="animation"/>
    <x v="524"/>
    <d v="2011-12-28T06:00:00"/>
  </r>
  <r>
    <x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x v="3"/>
    <s v="plays"/>
    <x v="525"/>
    <d v="2011-10-19T05:00:00"/>
  </r>
  <r>
    <x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x v="1"/>
    <s v="rock"/>
    <x v="188"/>
    <d v="2019-03-14T05:00:00"/>
  </r>
  <r>
    <x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x v="4"/>
    <s v="documentary"/>
    <x v="526"/>
    <d v="2018-12-03T06:00:00"/>
  </r>
  <r>
    <x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x v="3"/>
    <s v="plays"/>
    <x v="527"/>
    <d v="2015-03-23T05:00:00"/>
  </r>
  <r>
    <x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x v="3"/>
    <s v="plays"/>
    <x v="528"/>
    <d v="2011-12-05T06:00:00"/>
  </r>
  <r>
    <x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x v="1"/>
    <s v="electric music"/>
    <x v="522"/>
    <d v="2016-03-18T05:00:00"/>
  </r>
  <r>
    <x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x v="1"/>
    <s v="rock"/>
    <x v="529"/>
    <d v="2014-07-12T05:00:00"/>
  </r>
  <r>
    <x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x v="3"/>
    <s v="plays"/>
    <x v="530"/>
    <d v="2010-08-29T05:00:00"/>
  </r>
  <r>
    <x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x v="4"/>
    <s v="animation"/>
    <x v="531"/>
    <d v="2011-01-23T06:00:00"/>
  </r>
  <r>
    <x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x v="1"/>
    <s v="rock"/>
    <x v="515"/>
    <d v="2014-12-26T06:00:00"/>
  </r>
  <r>
    <x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x v="4"/>
    <s v="shorts"/>
    <x v="532"/>
    <d v="2015-08-05T05:00:00"/>
  </r>
  <r>
    <x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x v="1"/>
    <s v="rock"/>
    <x v="533"/>
    <d v="2015-10-14T05:00:00"/>
  </r>
  <r>
    <x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x v="8"/>
    <s v="audio"/>
    <x v="409"/>
    <d v="2014-05-04T05:00:00"/>
  </r>
  <r>
    <x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x v="0"/>
    <s v="food trucks"/>
    <x v="534"/>
    <d v="2019-12-17T06:00:00"/>
  </r>
  <r>
    <x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x v="3"/>
    <s v="plays"/>
    <x v="53"/>
    <d v="2014-05-23T05:00:00"/>
  </r>
  <r>
    <x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x v="3"/>
    <s v="plays"/>
    <x v="535"/>
    <d v="2017-11-18T06:00:00"/>
  </r>
  <r>
    <x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x v="1"/>
    <s v="jazz"/>
    <x v="536"/>
    <d v="2011-04-06T05:00:00"/>
  </r>
  <r>
    <x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x v="4"/>
    <s v="science fiction"/>
    <x v="537"/>
    <d v="2011-12-04T06:00:00"/>
  </r>
  <r>
    <x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x v="1"/>
    <s v="jazz"/>
    <x v="538"/>
    <d v="2011-08-19T05:00:00"/>
  </r>
  <r>
    <x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x v="3"/>
    <s v="plays"/>
    <x v="539"/>
    <d v="2014-03-06T06:00:00"/>
  </r>
  <r>
    <x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x v="2"/>
    <s v="web"/>
    <x v="540"/>
    <d v="2011-05-14T05:00:00"/>
  </r>
  <r>
    <x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x v="6"/>
    <s v="video games"/>
    <x v="505"/>
    <d v="2015-06-15T05:00:00"/>
  </r>
  <r>
    <x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x v="4"/>
    <s v="documentary"/>
    <x v="541"/>
    <d v="2012-03-08T06:00:00"/>
  </r>
  <r>
    <x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x v="2"/>
    <s v="web"/>
    <x v="542"/>
    <d v="2012-05-09T05:00:00"/>
  </r>
  <r>
    <x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x v="5"/>
    <s v="translations"/>
    <x v="543"/>
    <d v="2010-03-28T05:00:00"/>
  </r>
  <r>
    <x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x v="1"/>
    <s v="rock"/>
    <x v="544"/>
    <d v="2010-12-06T06:00:00"/>
  </r>
  <r>
    <x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x v="0"/>
    <s v="food trucks"/>
    <x v="35"/>
    <d v="2019-03-12T05:00:00"/>
  </r>
  <r>
    <x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x v="3"/>
    <s v="plays"/>
    <x v="152"/>
    <d v="2010-04-25T05:00:00"/>
  </r>
  <r>
    <x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x v="4"/>
    <s v="documentary"/>
    <x v="545"/>
    <d v="2015-07-12T05:00:00"/>
  </r>
  <r>
    <x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x v="5"/>
    <s v="radio &amp; podcasts"/>
    <x v="546"/>
    <d v="2015-01-01T06:00:00"/>
  </r>
  <r>
    <x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x v="6"/>
    <s v="video games"/>
    <x v="547"/>
    <d v="2010-07-24T05:00:00"/>
  </r>
  <r>
    <x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x v="3"/>
    <s v="plays"/>
    <x v="548"/>
    <d v="2014-06-08T05:00:00"/>
  </r>
  <r>
    <x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x v="4"/>
    <s v="animation"/>
    <x v="549"/>
    <d v="2014-04-08T05:00:00"/>
  </r>
  <r>
    <x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x v="3"/>
    <s v="plays"/>
    <x v="550"/>
    <d v="2016-06-30T05:00:00"/>
  </r>
  <r>
    <x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x v="3"/>
    <s v="plays"/>
    <x v="551"/>
    <d v="2010-04-06T05:00:00"/>
  </r>
  <r>
    <x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x v="4"/>
    <s v="drama"/>
    <x v="552"/>
    <d v="2016-03-12T06:00:00"/>
  </r>
  <r>
    <x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x v="3"/>
    <s v="plays"/>
    <x v="462"/>
    <d v="2019-12-05T06:00:00"/>
  </r>
  <r>
    <x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x v="1"/>
    <s v="rock"/>
    <x v="553"/>
    <d v="2010-07-14T05:00:00"/>
  </r>
  <r>
    <x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x v="4"/>
    <s v="documentary"/>
    <x v="554"/>
    <d v="2015-02-20T06:00:00"/>
  </r>
  <r>
    <x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x v="0"/>
    <s v="food trucks"/>
    <x v="555"/>
    <d v="2013-08-11T05:00:00"/>
  </r>
  <r>
    <x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x v="2"/>
    <s v="wearables"/>
    <x v="548"/>
    <d v="2014-06-16T05:00:00"/>
  </r>
  <r>
    <x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x v="3"/>
    <s v="plays"/>
    <x v="62"/>
    <d v="2015-06-16T05:00:00"/>
  </r>
  <r>
    <x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x v="3"/>
    <s v="plays"/>
    <x v="556"/>
    <d v="2019-05-15T05:00:00"/>
  </r>
  <r>
    <x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x v="3"/>
    <s v="plays"/>
    <x v="557"/>
    <d v="2011-02-12T06:00:00"/>
  </r>
  <r>
    <x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x v="5"/>
    <s v="nonfiction"/>
    <x v="27"/>
    <d v="2015-11-13T06:00:00"/>
  </r>
  <r>
    <x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x v="1"/>
    <s v="rock"/>
    <x v="558"/>
    <d v="2016-03-18T05:00:00"/>
  </r>
  <r>
    <x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x v="0"/>
    <s v="food trucks"/>
    <x v="559"/>
    <d v="2014-03-25T05:00:00"/>
  </r>
  <r>
    <x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x v="1"/>
    <s v="jazz"/>
    <x v="426"/>
    <d v="2019-03-10T06:00:00"/>
  </r>
  <r>
    <x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x v="4"/>
    <s v="science fiction"/>
    <x v="560"/>
    <d v="2019-02-02T06:00:00"/>
  </r>
  <r>
    <x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x v="3"/>
    <s v="plays"/>
    <x v="561"/>
    <d v="2012-12-30T06:00:00"/>
  </r>
  <r>
    <x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x v="3"/>
    <s v="plays"/>
    <x v="562"/>
    <d v="2013-08-06T05:00:00"/>
  </r>
  <r>
    <x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x v="1"/>
    <s v="electric music"/>
    <x v="563"/>
    <d v="2010-11-15T06:00:00"/>
  </r>
  <r>
    <x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x v="3"/>
    <s v="plays"/>
    <x v="564"/>
    <d v="2017-09-04T05:00:00"/>
  </r>
  <r>
    <x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x v="3"/>
    <s v="plays"/>
    <x v="565"/>
    <d v="2017-01-29T06:00:00"/>
  </r>
  <r>
    <x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x v="3"/>
    <s v="plays"/>
    <x v="566"/>
    <d v="2016-05-09T05:00:00"/>
  </r>
  <r>
    <x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x v="1"/>
    <s v="indie rock"/>
    <x v="567"/>
    <d v="2013-09-21T05:00:00"/>
  </r>
  <r>
    <x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x v="3"/>
    <s v="plays"/>
    <x v="568"/>
    <d v="2014-06-14T05:00:00"/>
  </r>
  <r>
    <x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x v="5"/>
    <s v="nonfiction"/>
    <x v="569"/>
    <d v="2013-05-23T05:00:00"/>
  </r>
  <r>
    <x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x v="3"/>
    <s v="plays"/>
    <x v="570"/>
    <d v="2011-05-07T05:00:00"/>
  </r>
  <r>
    <x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x v="7"/>
    <s v="photography books"/>
    <x v="571"/>
    <d v="2016-07-12T05:00:00"/>
  </r>
  <r>
    <x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x v="3"/>
    <s v="plays"/>
    <x v="572"/>
    <d v="2016-09-18T05:00:00"/>
  </r>
  <r>
    <x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x v="1"/>
    <s v="indie rock"/>
    <x v="573"/>
    <d v="2018-05-11T05:00:00"/>
  </r>
  <r>
    <x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x v="3"/>
    <s v="plays"/>
    <x v="574"/>
    <d v="2015-07-21T05:00:00"/>
  </r>
  <r>
    <x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x v="7"/>
    <s v="photography books"/>
    <x v="511"/>
    <d v="2015-01-31T06:00:00"/>
  </r>
  <r>
    <x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x v="3"/>
    <s v="plays"/>
    <x v="575"/>
    <d v="2020-02-10T06:00:00"/>
  </r>
  <r>
    <x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x v="3"/>
    <s v="plays"/>
    <x v="576"/>
    <d v="2010-10-07T05:00:00"/>
  </r>
  <r>
    <x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x v="0"/>
    <s v="food trucks"/>
    <x v="577"/>
    <d v="2010-07-10T05:00:00"/>
  </r>
  <r>
    <x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x v="1"/>
    <s v="indie rock"/>
    <x v="578"/>
    <d v="2010-10-07T05:00:00"/>
  </r>
  <r>
    <x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x v="3"/>
    <s v="plays"/>
    <x v="579"/>
    <d v="2016-07-08T05:00:00"/>
  </r>
  <r>
    <x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x v="3"/>
    <s v="plays"/>
    <x v="580"/>
    <d v="2019-05-12T05:00:00"/>
  </r>
  <r>
    <x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x v="3"/>
    <s v="plays"/>
    <x v="581"/>
    <d v="2019-03-30T05:00:00"/>
  </r>
  <r>
    <x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x v="3"/>
    <s v="plays"/>
    <x v="582"/>
    <d v="2014-11-20T06:00:00"/>
  </r>
  <r>
    <x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x v="4"/>
    <s v="animation"/>
    <x v="336"/>
    <d v="2015-11-11T06:00:00"/>
  </r>
  <r>
    <x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x v="4"/>
    <s v="television"/>
    <x v="583"/>
    <d v="2017-04-08T05:00:00"/>
  </r>
  <r>
    <x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x v="4"/>
    <s v="television"/>
    <x v="584"/>
    <d v="2013-03-13T05:00:00"/>
  </r>
  <r>
    <x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x v="4"/>
    <s v="animation"/>
    <x v="585"/>
    <d v="2012-03-03T06:00:00"/>
  </r>
  <r>
    <x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x v="3"/>
    <s v="plays"/>
    <x v="586"/>
    <d v="2016-11-22T06:00:00"/>
  </r>
  <r>
    <x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x v="3"/>
    <s v="plays"/>
    <x v="587"/>
    <d v="2010-08-08T05:00:00"/>
  </r>
  <r>
    <x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x v="4"/>
    <s v="drama"/>
    <x v="588"/>
    <d v="2018-07-28T05:00:00"/>
  </r>
  <r>
    <x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x v="3"/>
    <s v="plays"/>
    <x v="589"/>
    <d v="2016-01-21T06:00:00"/>
  </r>
  <r>
    <x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x v="3"/>
    <s v="plays"/>
    <x v="590"/>
    <d v="2017-03-20T05:00:00"/>
  </r>
  <r>
    <x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x v="2"/>
    <s v="wearables"/>
    <x v="591"/>
    <d v="2018-12-26T06:00:00"/>
  </r>
  <r>
    <x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x v="3"/>
    <s v="plays"/>
    <x v="592"/>
    <d v="2017-03-19T05:00:00"/>
  </r>
  <r>
    <x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x v="3"/>
    <s v="plays"/>
    <x v="593"/>
    <d v="2019-01-03T06:00:00"/>
  </r>
  <r>
    <x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x v="1"/>
    <s v="rock"/>
    <x v="594"/>
    <d v="2018-10-17T05:00:00"/>
  </r>
  <r>
    <x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x v="6"/>
    <s v="video games"/>
    <x v="595"/>
    <d v="2013-03-24T05:00:00"/>
  </r>
  <r>
    <x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x v="5"/>
    <s v="translations"/>
    <x v="596"/>
    <d v="2018-05-03T05:00:00"/>
  </r>
  <r>
    <x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x v="0"/>
    <s v="food trucks"/>
    <x v="597"/>
    <d v="2017-07-24T05:00:00"/>
  </r>
  <r>
    <x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x v="3"/>
    <s v="plays"/>
    <x v="598"/>
    <d v="2010-10-31T05:00:00"/>
  </r>
  <r>
    <x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x v="1"/>
    <s v="jazz"/>
    <x v="599"/>
    <d v="2014-08-04T05:00:00"/>
  </r>
  <r>
    <x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x v="4"/>
    <s v="shorts"/>
    <x v="600"/>
    <d v="2014-03-09T06:00:00"/>
  </r>
  <r>
    <x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x v="2"/>
    <s v="web"/>
    <x v="601"/>
    <d v="2016-09-17T05:00:00"/>
  </r>
  <r>
    <x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x v="2"/>
    <s v="web"/>
    <x v="602"/>
    <d v="2016-04-10T05:00:00"/>
  </r>
  <r>
    <x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x v="1"/>
    <s v="metal"/>
    <x v="335"/>
    <d v="2015-08-29T05:00:00"/>
  </r>
  <r>
    <x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x v="7"/>
    <s v="photography books"/>
    <x v="603"/>
    <d v="2017-03-15T05:00:00"/>
  </r>
  <r>
    <x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x v="0"/>
    <s v="food trucks"/>
    <x v="604"/>
    <d v="2018-01-02T06:00:00"/>
  </r>
  <r>
    <x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x v="4"/>
    <s v="science fiction"/>
    <x v="605"/>
    <d v="2018-01-12T06:00:00"/>
  </r>
  <r>
    <x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x v="1"/>
    <s v="rock"/>
    <x v="606"/>
    <d v="2015-09-22T05:00:00"/>
  </r>
  <r>
    <x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x v="4"/>
    <s v="documentary"/>
    <x v="65"/>
    <d v="2011-01-28T06:00:00"/>
  </r>
  <r>
    <x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x v="3"/>
    <s v="plays"/>
    <x v="607"/>
    <d v="2015-08-30T05:00:00"/>
  </r>
  <r>
    <x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x v="1"/>
    <s v="jazz"/>
    <x v="608"/>
    <d v="2012-04-27T05:00:00"/>
  </r>
  <r>
    <x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x v="3"/>
    <s v="plays"/>
    <x v="609"/>
    <d v="2018-12-13T06:00:00"/>
  </r>
  <r>
    <x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x v="3"/>
    <s v="plays"/>
    <x v="610"/>
    <d v="2010-10-30T05:00:00"/>
  </r>
  <r>
    <x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x v="1"/>
    <s v="jazz"/>
    <x v="541"/>
    <d v="2012-03-01T06:00:00"/>
  </r>
  <r>
    <x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x v="4"/>
    <s v="documentary"/>
    <x v="611"/>
    <d v="2011-07-23T05:00:00"/>
  </r>
  <r>
    <x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x v="3"/>
    <s v="plays"/>
    <x v="612"/>
    <d v="2013-09-05T05:00:00"/>
  </r>
  <r>
    <x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x v="8"/>
    <s v="audio"/>
    <x v="613"/>
    <d v="2014-09-19T05:00:00"/>
  </r>
  <r>
    <x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x v="3"/>
    <s v="plays"/>
    <x v="614"/>
    <d v="2012-08-13T05:00:00"/>
  </r>
  <r>
    <x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x v="3"/>
    <s v="plays"/>
    <x v="615"/>
    <d v="2017-07-05T05:00:00"/>
  </r>
  <r>
    <x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x v="1"/>
    <s v="indie rock"/>
    <x v="90"/>
    <d v="2016-03-08T06:00:00"/>
  </r>
  <r>
    <x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x v="3"/>
    <s v="plays"/>
    <x v="616"/>
    <d v="2010-08-04T05:00:00"/>
  </r>
  <r>
    <x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x v="3"/>
    <s v="plays"/>
    <x v="617"/>
    <d v="2018-03-31T05:00:00"/>
  </r>
  <r>
    <x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x v="1"/>
    <s v="indie rock"/>
    <x v="618"/>
    <d v="2016-05-06T05:00:00"/>
  </r>
  <r>
    <x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x v="7"/>
    <s v="photography books"/>
    <x v="619"/>
    <d v="2011-10-05T05:00:00"/>
  </r>
  <r>
    <x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x v="8"/>
    <s v="audio"/>
    <x v="620"/>
    <d v="2019-09-18T05:00:00"/>
  </r>
  <r>
    <x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x v="7"/>
    <s v="photography books"/>
    <x v="621"/>
    <d v="2012-10-05T05:00:00"/>
  </r>
  <r>
    <x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x v="5"/>
    <s v="fiction"/>
    <x v="622"/>
    <d v="2016-08-29T05:00:00"/>
  </r>
  <r>
    <x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x v="4"/>
    <s v="drama"/>
    <x v="35"/>
    <d v="2019-01-21T06:00:00"/>
  </r>
  <r>
    <x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x v="0"/>
    <s v="food trucks"/>
    <x v="623"/>
    <d v="2019-10-23T05:00:00"/>
  </r>
  <r>
    <x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x v="6"/>
    <s v="mobile games"/>
    <x v="624"/>
    <d v="2019-12-16T06:00:00"/>
  </r>
  <r>
    <x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x v="3"/>
    <s v="plays"/>
    <x v="625"/>
    <d v="2011-12-27T06:00:00"/>
  </r>
  <r>
    <x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x v="3"/>
    <s v="plays"/>
    <x v="626"/>
    <d v="2013-12-20T06:00:00"/>
  </r>
  <r>
    <x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x v="3"/>
    <s v="plays"/>
    <x v="627"/>
    <d v="2018-09-18T05:00:00"/>
  </r>
  <r>
    <x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x v="5"/>
    <s v="nonfiction"/>
    <x v="628"/>
    <d v="2010-07-19T05:00:00"/>
  </r>
  <r>
    <x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x v="3"/>
    <s v="plays"/>
    <x v="629"/>
    <d v="2015-09-16T05:00:00"/>
  </r>
  <r>
    <x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x v="2"/>
    <s v="wearables"/>
    <x v="630"/>
    <d v="2018-04-07T05:00:00"/>
  </r>
  <r>
    <x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x v="3"/>
    <s v="plays"/>
    <x v="631"/>
    <d v="2017-03-15T05:00:00"/>
  </r>
  <r>
    <x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x v="4"/>
    <s v="television"/>
    <x v="632"/>
    <d v="2019-01-26T06:00:00"/>
  </r>
  <r>
    <x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x v="2"/>
    <s v="web"/>
    <x v="633"/>
    <d v="2013-11-10T06:00:00"/>
  </r>
  <r>
    <x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x v="4"/>
    <s v="documentary"/>
    <x v="634"/>
    <d v="2011-12-03T06:00:00"/>
  </r>
  <r>
    <x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x v="4"/>
    <s v="documentary"/>
    <x v="635"/>
    <d v="2012-10-20T05:00:00"/>
  </r>
  <r>
    <x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x v="1"/>
    <s v="rock"/>
    <x v="636"/>
    <d v="2019-07-27T05:00:00"/>
  </r>
  <r>
    <x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x v="3"/>
    <s v="plays"/>
    <x v="637"/>
    <d v="2017-11-03T05:00:00"/>
  </r>
  <r>
    <x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x v="3"/>
    <s v="plays"/>
    <x v="638"/>
    <d v="2018-01-03T06:00:00"/>
  </r>
  <r>
    <x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x v="1"/>
    <s v="rock"/>
    <x v="639"/>
    <d v="2015-11-30T06:00:00"/>
  </r>
  <r>
    <x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x v="3"/>
    <s v="plays"/>
    <x v="640"/>
    <d v="2015-04-21T05:00:00"/>
  </r>
  <r>
    <x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x v="1"/>
    <s v="electric music"/>
    <x v="641"/>
    <d v="2018-04-02T05:00:00"/>
  </r>
  <r>
    <x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x v="2"/>
    <s v="wearables"/>
    <x v="642"/>
    <d v="2011-12-08T06:00:00"/>
  </r>
  <r>
    <x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x v="4"/>
    <s v="drama"/>
    <x v="230"/>
    <d v="2019-06-26T05:00:00"/>
  </r>
  <r>
    <x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x v="2"/>
    <s v="wearables"/>
    <x v="67"/>
    <d v="2010-02-09T06:00:00"/>
  </r>
  <r>
    <x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x v="3"/>
    <s v="plays"/>
    <x v="643"/>
    <d v="2011-04-03T05:00:00"/>
  </r>
  <r>
    <x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x v="2"/>
    <s v="wearables"/>
    <x v="644"/>
    <d v="2013-07-27T05:00:00"/>
  </r>
  <r>
    <x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x v="5"/>
    <s v="translations"/>
    <x v="645"/>
    <d v="2012-05-08T05:00:00"/>
  </r>
  <r>
    <x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x v="4"/>
    <s v="animation"/>
    <x v="646"/>
    <d v="2016-07-19T05:00:00"/>
  </r>
  <r>
    <x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x v="5"/>
    <s v="nonfiction"/>
    <x v="626"/>
    <d v="2013-12-15T06:00:00"/>
  </r>
  <r>
    <x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x v="2"/>
    <s v="web"/>
    <x v="647"/>
    <d v="2019-01-14T06:00:00"/>
  </r>
  <r>
    <x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x v="4"/>
    <s v="drama"/>
    <x v="159"/>
    <d v="2019-01-13T06:00:00"/>
  </r>
  <r>
    <x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x v="3"/>
    <s v="plays"/>
    <x v="648"/>
    <d v="2017-06-01T05:00:00"/>
  </r>
  <r>
    <x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x v="3"/>
    <s v="plays"/>
    <x v="267"/>
    <d v="2012-04-26T05:00:00"/>
  </r>
  <r>
    <x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x v="3"/>
    <s v="plays"/>
    <x v="649"/>
    <d v="2018-07-21T05:00:00"/>
  </r>
  <r>
    <x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x v="3"/>
    <s v="plays"/>
    <x v="248"/>
    <d v="2016-01-26T06:00:00"/>
  </r>
  <r>
    <x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x v="3"/>
    <s v="plays"/>
    <x v="571"/>
    <d v="2016-08-18T05:00:00"/>
  </r>
  <r>
    <x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x v="5"/>
    <s v="radio &amp; podcasts"/>
    <x v="650"/>
    <d v="2016-09-03T05:00:00"/>
  </r>
  <r>
    <x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x v="1"/>
    <s v="rock"/>
    <x v="1"/>
    <d v="2014-08-20T05:00:00"/>
  </r>
  <r>
    <x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x v="6"/>
    <s v="mobile games"/>
    <x v="651"/>
    <d v="2010-08-12T05:00:00"/>
  </r>
  <r>
    <x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x v="3"/>
    <s v="plays"/>
    <x v="652"/>
    <d v="2013-08-07T05:00:00"/>
  </r>
  <r>
    <x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x v="4"/>
    <s v="documentary"/>
    <x v="653"/>
    <d v="2011-09-12T05:00:00"/>
  </r>
  <r>
    <x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x v="2"/>
    <s v="wearables"/>
    <x v="654"/>
    <d v="2013-07-13T05:00:00"/>
  </r>
  <r>
    <x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x v="5"/>
    <s v="fiction"/>
    <x v="655"/>
    <d v="2012-06-09T05:00:00"/>
  </r>
  <r>
    <x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x v="3"/>
    <s v="plays"/>
    <x v="656"/>
    <d v="2018-03-07T06:00:00"/>
  </r>
  <r>
    <x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x v="1"/>
    <s v="rock"/>
    <x v="657"/>
    <d v="2018-04-10T05:00:00"/>
  </r>
  <r>
    <x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x v="4"/>
    <s v="documentary"/>
    <x v="265"/>
    <d v="2017-12-03T06:00:00"/>
  </r>
  <r>
    <x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x v="3"/>
    <s v="plays"/>
    <x v="658"/>
    <d v="2016-03-23T05:00:00"/>
  </r>
  <r>
    <x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x v="3"/>
    <s v="plays"/>
    <x v="659"/>
    <d v="2014-10-24T05:00:00"/>
  </r>
  <r>
    <x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x v="6"/>
    <s v="mobile games"/>
    <x v="660"/>
    <d v="2014-11-17T06:00:00"/>
  </r>
  <r>
    <x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x v="3"/>
    <s v="plays"/>
    <x v="661"/>
    <d v="2010-10-31T05:00:00"/>
  </r>
  <r>
    <x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x v="2"/>
    <s v="web"/>
    <x v="4"/>
    <d v="2019-03-19T05:00:00"/>
  </r>
  <r>
    <x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x v="3"/>
    <s v="plays"/>
    <x v="662"/>
    <d v="2016-06-05T05:00:00"/>
  </r>
  <r>
    <x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x v="4"/>
    <s v="drama"/>
    <x v="663"/>
    <d v="2013-02-06T06:00:00"/>
  </r>
  <r>
    <x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x v="2"/>
    <s v="wearables"/>
    <x v="664"/>
    <d v="2015-05-29T05:00:00"/>
  </r>
  <r>
    <x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x v="2"/>
    <s v="web"/>
    <x v="665"/>
    <d v="2017-07-24T05:00:00"/>
  </r>
  <r>
    <x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x v="1"/>
    <s v="rock"/>
    <x v="666"/>
    <d v="2017-04-14T05:00:00"/>
  </r>
  <r>
    <x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x v="1"/>
    <s v="metal"/>
    <x v="43"/>
    <d v="2014-08-06T05:00:00"/>
  </r>
  <r>
    <x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x v="3"/>
    <s v="plays"/>
    <x v="667"/>
    <d v="2017-02-09T06:00:00"/>
  </r>
  <r>
    <x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x v="7"/>
    <s v="photography books"/>
    <x v="668"/>
    <d v="2016-04-06T05:00:00"/>
  </r>
  <r>
    <x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x v="5"/>
    <s v="nonfiction"/>
    <x v="669"/>
    <d v="2015-02-24T06:00:00"/>
  </r>
  <r>
    <x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x v="1"/>
    <s v="indie rock"/>
    <x v="670"/>
    <d v="2016-11-23T06:00:00"/>
  </r>
  <r>
    <x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x v="3"/>
    <s v="plays"/>
    <x v="671"/>
    <d v="2014-12-08T06:00:00"/>
  </r>
  <r>
    <x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x v="1"/>
    <s v="indie rock"/>
    <x v="672"/>
    <d v="2012-06-30T05:00:00"/>
  </r>
  <r>
    <x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x v="3"/>
    <s v="plays"/>
    <x v="673"/>
    <d v="2017-02-06T06:00:00"/>
  </r>
  <r>
    <x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x v="3"/>
    <s v="plays"/>
    <x v="674"/>
    <d v="2010-05-24T05:00:00"/>
  </r>
  <r>
    <x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x v="1"/>
    <s v="electric music"/>
    <x v="675"/>
    <d v="2010-03-02T06:00:00"/>
  </r>
  <r>
    <x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x v="3"/>
    <s v="plays"/>
    <x v="676"/>
    <d v="2015-10-27T05:00:00"/>
  </r>
  <r>
    <x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x v="3"/>
    <s v="plays"/>
    <x v="342"/>
    <d v="2018-08-12T05:00:00"/>
  </r>
  <r>
    <x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x v="2"/>
    <s v="wearables"/>
    <x v="677"/>
    <d v="2010-06-26T05:00:00"/>
  </r>
  <r>
    <x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x v="2"/>
    <s v="web"/>
    <x v="678"/>
    <d v="2011-10-14T05:00:00"/>
  </r>
  <r>
    <x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x v="3"/>
    <s v="plays"/>
    <x v="679"/>
    <d v="2010-09-13T05:00:00"/>
  </r>
  <r>
    <x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x v="4"/>
    <s v="animation"/>
    <x v="680"/>
    <d v="2010-03-26T05:00:00"/>
  </r>
  <r>
    <x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x v="2"/>
    <s v="wearables"/>
    <x v="681"/>
    <d v="2014-10-20T05:00:00"/>
  </r>
  <r>
    <x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x v="1"/>
    <s v="electric music"/>
    <x v="682"/>
    <d v="2010-07-26T05:00:00"/>
  </r>
  <r>
    <x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x v="5"/>
    <s v="nonfiction"/>
    <x v="683"/>
    <d v="2016-04-01T05:00:00"/>
  </r>
  <r>
    <x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x v="3"/>
    <s v="plays"/>
    <x v="684"/>
    <d v="2010-08-23T05:00:00"/>
  </r>
  <r>
    <x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x v="7"/>
    <s v="photography books"/>
    <x v="674"/>
    <d v="2010-06-07T05:00:00"/>
  </r>
  <r>
    <x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x v="3"/>
    <s v="plays"/>
    <x v="685"/>
    <d v="2012-12-20T06:00:00"/>
  </r>
  <r>
    <x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x v="3"/>
    <s v="plays"/>
    <x v="605"/>
    <d v="2018-01-08T06:00:00"/>
  </r>
  <r>
    <x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x v="3"/>
    <s v="plays"/>
    <x v="686"/>
    <d v="2015-01-26T06:00:00"/>
  </r>
  <r>
    <x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x v="4"/>
    <s v="drama"/>
    <x v="687"/>
    <d v="2011-05-16T05:00:00"/>
  </r>
  <r>
    <x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x v="1"/>
    <s v="rock"/>
    <x v="688"/>
    <d v="2014-11-02T05:00:00"/>
  </r>
  <r>
    <x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x v="1"/>
    <s v="electric music"/>
    <x v="689"/>
    <d v="2018-03-07T06:00:00"/>
  </r>
  <r>
    <x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x v="6"/>
    <s v="video games"/>
    <x v="690"/>
    <d v="2019-08-30T05:00:00"/>
  </r>
  <r>
    <x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x v="1"/>
    <s v="rock"/>
    <x v="691"/>
    <d v="2017-07-27T05:00:00"/>
  </r>
  <r>
    <x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x v="1"/>
    <s v="jazz"/>
    <x v="692"/>
    <d v="2012-12-09T06:00:00"/>
  </r>
  <r>
    <x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x v="3"/>
    <s v="plays"/>
    <x v="693"/>
    <d v="2012-06-12T05:00:00"/>
  </r>
  <r>
    <x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x v="1"/>
    <s v="rock"/>
    <x v="694"/>
    <d v="2011-05-21T05:00:00"/>
  </r>
  <r>
    <x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x v="1"/>
    <s v="indie rock"/>
    <x v="695"/>
    <d v="2017-05-10T05:00:00"/>
  </r>
  <r>
    <x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x v="4"/>
    <s v="science fiction"/>
    <x v="123"/>
    <d v="2018-09-20T05:00:00"/>
  </r>
  <r>
    <x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x v="5"/>
    <s v="translations"/>
    <x v="696"/>
    <d v="2015-11-20T06:00:00"/>
  </r>
  <r>
    <x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x v="3"/>
    <s v="plays"/>
    <x v="626"/>
    <d v="2013-12-26T06:00:00"/>
  </r>
  <r>
    <x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x v="6"/>
    <s v="video games"/>
    <x v="697"/>
    <d v="2013-09-10T05:00:00"/>
  </r>
  <r>
    <x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x v="3"/>
    <s v="plays"/>
    <x v="698"/>
    <d v="2014-04-21T05:00:00"/>
  </r>
  <r>
    <x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x v="3"/>
    <s v="plays"/>
    <x v="699"/>
    <d v="2019-02-22T06:00:00"/>
  </r>
  <r>
    <x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x v="1"/>
    <s v="indie rock"/>
    <x v="700"/>
    <d v="2019-02-13T06:00:00"/>
  </r>
  <r>
    <x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x v="3"/>
    <s v="plays"/>
    <x v="701"/>
    <d v="2017-04-23T05:00:00"/>
  </r>
  <r>
    <x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x v="2"/>
    <s v="web"/>
    <x v="702"/>
    <d v="2016-07-03T05:00:00"/>
  </r>
  <r>
    <x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x v="1"/>
    <s v="rock"/>
    <x v="703"/>
    <d v="2014-11-16T06:00:00"/>
  </r>
  <r>
    <x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x v="3"/>
    <s v="plays"/>
    <x v="704"/>
    <d v="2019-07-22T05:00:00"/>
  </r>
  <r>
    <x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x v="3"/>
    <s v="plays"/>
    <x v="431"/>
    <d v="2011-10-22T05:00:00"/>
  </r>
  <r>
    <x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x v="4"/>
    <s v="animation"/>
    <x v="705"/>
    <d v="2011-08-18T05:00:00"/>
  </r>
  <r>
    <x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x v="3"/>
    <s v="plays"/>
    <x v="706"/>
    <d v="2015-08-23T05:00:00"/>
  </r>
  <r>
    <x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x v="4"/>
    <s v="drama"/>
    <x v="707"/>
    <d v="2016-08-10T05:00:00"/>
  </r>
  <r>
    <x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x v="3"/>
    <s v="plays"/>
    <x v="708"/>
    <d v="2010-12-21T06:00:00"/>
  </r>
  <r>
    <x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x v="4"/>
    <s v="animation"/>
    <x v="709"/>
    <d v="2011-03-29T05:00:00"/>
  </r>
  <r>
    <x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x v="1"/>
    <s v="rock"/>
    <x v="710"/>
    <d v="2013-12-24T06:00:00"/>
  </r>
  <r>
    <x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x v="2"/>
    <s v="web"/>
    <x v="711"/>
    <d v="2016-03-17T05:00:00"/>
  </r>
  <r>
    <x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x v="4"/>
    <s v="animation"/>
    <x v="157"/>
    <d v="2019-05-31T05:00:00"/>
  </r>
  <r>
    <x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x v="1"/>
    <s v="jazz"/>
    <x v="630"/>
    <d v="2018-04-03T05:00:00"/>
  </r>
  <r>
    <x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x v="1"/>
    <s v="rock"/>
    <x v="712"/>
    <d v="2011-05-30T05:00:00"/>
  </r>
  <r>
    <x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x v="4"/>
    <s v="animation"/>
    <x v="93"/>
    <d v="2012-11-10T06:00:00"/>
  </r>
  <r>
    <x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x v="3"/>
    <s v="plays"/>
    <x v="713"/>
    <d v="2014-07-03T05:00:00"/>
  </r>
  <r>
    <x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x v="3"/>
    <s v="plays"/>
    <x v="714"/>
    <d v="2010-02-20T06:00:00"/>
  </r>
  <r>
    <x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x v="0"/>
    <s v="food trucks"/>
    <x v="715"/>
    <d v="2016-12-27T06:00:00"/>
  </r>
  <r>
    <x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x v="3"/>
    <s v="plays"/>
    <x v="716"/>
    <d v="2013-07-24T05:00:00"/>
  </r>
  <r>
    <x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x v="5"/>
    <s v="nonfiction"/>
    <x v="448"/>
    <d v="2013-06-29T05:00:00"/>
  </r>
  <r>
    <x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x v="1"/>
    <s v="rock"/>
    <x v="717"/>
    <d v="2018-01-03T06:00:00"/>
  </r>
  <r>
    <x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x v="4"/>
    <s v="drama"/>
    <x v="718"/>
    <d v="2016-11-04T05:00:00"/>
  </r>
  <r>
    <x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x v="6"/>
    <s v="mobile games"/>
    <x v="719"/>
    <d v="2014-08-15T05:00:00"/>
  </r>
  <r>
    <x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x v="2"/>
    <s v="web"/>
    <x v="720"/>
    <d v="2019-01-22T06:00:00"/>
  </r>
  <r>
    <x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x v="3"/>
    <s v="plays"/>
    <x v="721"/>
    <d v="2012-06-28T05:00:00"/>
  </r>
  <r>
    <x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x v="3"/>
    <s v="plays"/>
    <x v="722"/>
    <d v="2016-02-03T06:00:00"/>
  </r>
  <r>
    <x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x v="1"/>
    <s v="rock"/>
    <x v="139"/>
    <d v="2015-06-16T05:00:00"/>
  </r>
  <r>
    <x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x v="7"/>
    <s v="photography books"/>
    <x v="723"/>
    <d v="2020-01-22T06:00:00"/>
  </r>
  <r>
    <x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x v="7"/>
    <s v="photography books"/>
    <x v="704"/>
    <d v="2019-07-06T05:00:00"/>
  </r>
  <r>
    <x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x v="3"/>
    <s v="plays"/>
    <x v="724"/>
    <d v="2019-03-02T06:00:00"/>
  </r>
  <r>
    <x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x v="1"/>
    <s v="rock"/>
    <x v="725"/>
    <d v="2018-01-22T06:00:00"/>
  </r>
  <r>
    <x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x v="4"/>
    <s v="documentary"/>
    <x v="660"/>
    <d v="2015-01-05T06:00:00"/>
  </r>
  <r>
    <x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x v="4"/>
    <s v="drama"/>
    <x v="726"/>
    <d v="2012-03-29T05:00:00"/>
  </r>
  <r>
    <x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x v="3"/>
    <s v="plays"/>
    <x v="727"/>
    <d v="2019-11-28T06:00:00"/>
  </r>
  <r>
    <x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x v="0"/>
    <s v="food trucks"/>
    <x v="728"/>
    <d v="2016-06-03T05:00:00"/>
  </r>
  <r>
    <x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x v="4"/>
    <s v="documentary"/>
    <x v="729"/>
    <d v="2012-08-15T05:00:00"/>
  </r>
  <r>
    <x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x v="3"/>
    <s v="plays"/>
    <x v="730"/>
    <d v="2017-12-08T06:00:00"/>
  </r>
  <r>
    <x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x v="6"/>
    <s v="video games"/>
    <x v="731"/>
    <d v="2016-01-11T06:00:00"/>
  </r>
  <r>
    <x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x v="5"/>
    <s v="nonfiction"/>
    <x v="78"/>
    <d v="2018-04-21T05:00:00"/>
  </r>
  <r>
    <x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x v="6"/>
    <s v="video games"/>
    <x v="732"/>
    <d v="2012-09-06T05:00:00"/>
  </r>
  <r>
    <x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x v="1"/>
    <s v="rock"/>
    <x v="733"/>
    <d v="2016-05-29T05:00:00"/>
  </r>
  <r>
    <x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x v="1"/>
    <s v="rock"/>
    <x v="734"/>
    <d v="2017-12-25T06:00:00"/>
  </r>
  <r>
    <x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x v="3"/>
    <s v="plays"/>
    <x v="406"/>
    <d v="2014-02-12T06:00:00"/>
  </r>
  <r>
    <x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x v="5"/>
    <s v="nonfiction"/>
    <x v="735"/>
    <d v="2019-06-01T05:00:00"/>
  </r>
  <r>
    <x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x v="3"/>
    <s v="plays"/>
    <x v="736"/>
    <d v="2019-02-03T06:00:00"/>
  </r>
  <r>
    <x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x v="6"/>
    <s v="video games"/>
    <x v="737"/>
    <d v="2012-12-09T06:00:00"/>
  </r>
  <r>
    <x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x v="1"/>
    <s v="rock"/>
    <x v="192"/>
    <d v="2018-08-11T05:00:00"/>
  </r>
  <r>
    <x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x v="4"/>
    <s v="documentary"/>
    <x v="738"/>
    <d v="2017-03-13T05:00:00"/>
  </r>
  <r>
    <x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x v="1"/>
    <s v="rock"/>
    <x v="739"/>
    <d v="2014-03-17T05:00:00"/>
  </r>
  <r>
    <x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x v="1"/>
    <s v="rock"/>
    <x v="613"/>
    <d v="2014-10-05T05:00:00"/>
  </r>
  <r>
    <x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x v="5"/>
    <s v="nonfiction"/>
    <x v="740"/>
    <d v="2010-07-21T05:00:00"/>
  </r>
  <r>
    <x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x v="4"/>
    <s v="shorts"/>
    <x v="145"/>
    <d v="2017-08-06T05:00:00"/>
  </r>
  <r>
    <x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x v="3"/>
    <s v="plays"/>
    <x v="741"/>
    <d v="2011-01-10T06:00:00"/>
  </r>
  <r>
    <x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x v="4"/>
    <s v="drama"/>
    <x v="742"/>
    <d v="2011-05-15T05:00:00"/>
  </r>
  <r>
    <x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x v="3"/>
    <s v="plays"/>
    <x v="202"/>
    <d v="2018-09-22T05:00:00"/>
  </r>
  <r>
    <x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x v="3"/>
    <s v="plays"/>
    <x v="743"/>
    <d v="2015-06-24T05:00:00"/>
  </r>
  <r>
    <x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x v="3"/>
    <s v="plays"/>
    <x v="744"/>
    <d v="2018-03-03T06:00:00"/>
  </r>
  <r>
    <x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x v="7"/>
    <s v="photography books"/>
    <x v="745"/>
    <d v="2012-04-29T05:00:00"/>
  </r>
  <r>
    <x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x v="5"/>
    <s v="translations"/>
    <x v="746"/>
    <d v="2015-11-25T06:00:00"/>
  </r>
  <r>
    <x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x v="5"/>
    <s v="translations"/>
    <x v="747"/>
    <d v="2011-02-25T06:00:00"/>
  </r>
  <r>
    <x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x v="3"/>
    <s v="plays"/>
    <x v="362"/>
    <d v="2013-06-29T05:00:00"/>
  </r>
  <r>
    <x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x v="2"/>
    <s v="web"/>
    <x v="748"/>
    <d v="2015-03-06T06:00:00"/>
  </r>
  <r>
    <x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x v="1"/>
    <s v="indie rock"/>
    <x v="749"/>
    <d v="2010-02-16T06:00:00"/>
  </r>
  <r>
    <x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x v="1"/>
    <s v="jazz"/>
    <x v="643"/>
    <d v="2011-05-20T05:00:00"/>
  </r>
  <r>
    <x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x v="3"/>
    <s v="plays"/>
    <x v="750"/>
    <d v="2018-10-06T05:00:00"/>
  </r>
  <r>
    <x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x v="4"/>
    <s v="documentary"/>
    <x v="751"/>
    <d v="2014-05-01T05:00:00"/>
  </r>
  <r>
    <x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x v="3"/>
    <s v="plays"/>
    <x v="752"/>
    <d v="2014-07-18T05:00:00"/>
  </r>
  <r>
    <x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x v="2"/>
    <s v="web"/>
    <x v="753"/>
    <d v="2016-03-06T06:00:00"/>
  </r>
  <r>
    <x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x v="2"/>
    <s v="wearables"/>
    <x v="754"/>
    <d v="2018-06-18T05:00:00"/>
  </r>
  <r>
    <x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x v="7"/>
    <s v="photography books"/>
    <x v="755"/>
    <d v="2018-09-01T05:00:00"/>
  </r>
  <r>
    <x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x v="4"/>
    <s v="documentary"/>
    <x v="756"/>
    <d v="2012-01-25T06:00:00"/>
  </r>
  <r>
    <x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x v="2"/>
    <s v="web"/>
    <x v="757"/>
    <d v="2018-06-21T05:00:00"/>
  </r>
  <r>
    <x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x v="2"/>
    <s v="web"/>
    <x v="758"/>
    <d v="2018-08-26T05:00:00"/>
  </r>
  <r>
    <x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x v="0"/>
    <s v="food trucks"/>
    <x v="759"/>
    <d v="2018-01-10T06:00:00"/>
  </r>
  <r>
    <x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x v="4"/>
    <s v="drama"/>
    <x v="760"/>
    <d v="2010-06-21T05:00:00"/>
  </r>
  <r>
    <x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x v="1"/>
    <s v="indie rock"/>
    <x v="761"/>
    <d v="2012-02-12T06:00:00"/>
  </r>
  <r>
    <x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x v="1"/>
    <s v="rock"/>
    <x v="762"/>
    <d v="2011-12-04T06:00:00"/>
  </r>
  <r>
    <x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x v="1"/>
    <s v="electric music"/>
    <x v="444"/>
    <d v="2012-06-04T05:00:00"/>
  </r>
  <r>
    <x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x v="6"/>
    <s v="video games"/>
    <x v="763"/>
    <d v="2011-07-26T05:00:00"/>
  </r>
  <r>
    <x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x v="1"/>
    <s v="indie rock"/>
    <x v="764"/>
    <d v="2011-06-25T05:00:00"/>
  </r>
  <r>
    <x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x v="5"/>
    <s v="fiction"/>
    <x v="765"/>
    <d v="2019-12-15T06:00:00"/>
  </r>
  <r>
    <x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x v="3"/>
    <s v="plays"/>
    <x v="766"/>
    <d v="2011-07-19T05:00:00"/>
  </r>
  <r>
    <x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x v="0"/>
    <s v="food trucks"/>
    <x v="767"/>
    <d v="2012-05-11T05:00:00"/>
  </r>
  <r>
    <x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x v="4"/>
    <s v="shorts"/>
    <x v="768"/>
    <d v="2012-02-28T06:00:00"/>
  </r>
  <r>
    <x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x v="0"/>
    <s v="food trucks"/>
    <x v="769"/>
    <d v="2018-04-28T05:00:00"/>
  </r>
  <r>
    <x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x v="3"/>
    <s v="plays"/>
    <x v="770"/>
    <d v="2013-03-19T05:00:00"/>
  </r>
  <r>
    <x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x v="2"/>
    <s v="wearables"/>
    <x v="771"/>
    <d v="2019-03-01T06:00:00"/>
  </r>
  <r>
    <x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x v="3"/>
    <s v="plays"/>
    <x v="772"/>
    <d v="2010-03-29T05:00:00"/>
  </r>
  <r>
    <x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x v="3"/>
    <s v="plays"/>
    <x v="773"/>
    <d v="2011-08-05T05:00:00"/>
  </r>
  <r>
    <x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x v="4"/>
    <s v="television"/>
    <x v="774"/>
    <d v="2015-07-10T05:00:00"/>
  </r>
  <r>
    <x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x v="4"/>
    <s v="shorts"/>
    <x v="775"/>
    <d v="2016-08-24T05:00:00"/>
  </r>
  <r>
    <x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x v="3"/>
    <s v="plays"/>
    <x v="776"/>
    <d v="2014-09-24T05:00:00"/>
  </r>
  <r>
    <x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x v="7"/>
    <s v="photography books"/>
    <x v="777"/>
    <d v="2011-05-09T05:00:00"/>
  </r>
  <r>
    <x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x v="0"/>
    <s v="food trucks"/>
    <x v="778"/>
    <d v="2018-10-15T05:00:00"/>
  </r>
  <r>
    <x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x v="3"/>
    <s v="plays"/>
    <x v="779"/>
    <d v="2013-10-23T05:00:00"/>
  </r>
  <r>
    <x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x v="4"/>
    <s v="drama"/>
    <x v="780"/>
    <d v="2010-07-05T05:00:00"/>
  </r>
  <r>
    <x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x v="3"/>
    <s v="plays"/>
    <x v="335"/>
    <d v="2015-09-18T05:00:00"/>
  </r>
  <r>
    <x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x v="3"/>
    <s v="plays"/>
    <x v="535"/>
    <d v="2017-11-19T06:00:00"/>
  </r>
  <r>
    <x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x v="4"/>
    <s v="science fiction"/>
    <x v="270"/>
    <d v="2018-09-08T05:00:00"/>
  </r>
  <r>
    <x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x v="7"/>
    <s v="photography books"/>
    <x v="781"/>
    <d v="2014-01-13T06:00:00"/>
  </r>
  <r>
    <x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x v="7"/>
    <s v="photography books"/>
    <x v="782"/>
    <d v="2010-05-31T05:00:00"/>
  </r>
  <r>
    <x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x v="1"/>
    <s v="rock"/>
    <x v="783"/>
    <d v="2011-01-14T06:00:00"/>
  </r>
  <r>
    <x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x v="7"/>
    <s v="photography books"/>
    <x v="784"/>
    <d v="2019-07-02T05:00:00"/>
  </r>
  <r>
    <x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x v="0"/>
    <s v="food trucks"/>
    <x v="785"/>
    <d v="2016-07-27T05:00:00"/>
  </r>
  <r>
    <x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x v="1"/>
    <s v="metal"/>
    <x v="786"/>
    <d v="2020-02-08T06:00:00"/>
  </r>
  <r>
    <x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x v="5"/>
    <s v="nonfiction"/>
    <x v="787"/>
    <d v="2017-03-03T06:00:00"/>
  </r>
  <r>
    <x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x v="1"/>
    <s v="electric music"/>
    <x v="788"/>
    <d v="2019-07-23T05:00:00"/>
  </r>
  <r>
    <x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x v="3"/>
    <s v="plays"/>
    <x v="330"/>
    <d v="2015-08-07T05:00:00"/>
  </r>
  <r>
    <x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x v="3"/>
    <s v="plays"/>
    <x v="789"/>
    <d v="2015-01-25T06:00:00"/>
  </r>
  <r>
    <x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x v="4"/>
    <s v="shorts"/>
    <x v="790"/>
    <d v="2010-06-30T05:00:00"/>
  </r>
  <r>
    <x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x v="3"/>
    <s v="plays"/>
    <x v="791"/>
    <d v="2014-05-06T05:00:00"/>
  </r>
  <r>
    <x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x v="3"/>
    <s v="plays"/>
    <x v="792"/>
    <d v="2010-07-14T05:00:00"/>
  </r>
  <r>
    <x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x v="1"/>
    <s v="indie rock"/>
    <x v="793"/>
    <d v="2010-09-13T05:00:00"/>
  </r>
  <r>
    <x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x v="3"/>
    <s v="plays"/>
    <x v="794"/>
    <d v="2015-09-02T05:00:00"/>
  </r>
  <r>
    <x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x v="3"/>
    <s v="plays"/>
    <x v="795"/>
    <d v="2017-04-30T05:00:00"/>
  </r>
  <r>
    <x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x v="1"/>
    <s v="electric music"/>
    <x v="796"/>
    <d v="2014-03-19T05:00:00"/>
  </r>
  <r>
    <x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x v="1"/>
    <s v="indie rock"/>
    <x v="797"/>
    <d v="2019-06-25T05:00:00"/>
  </r>
  <r>
    <x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x v="4"/>
    <s v="documentary"/>
    <x v="798"/>
    <d v="2012-01-16T06:00:00"/>
  </r>
  <r>
    <x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x v="5"/>
    <s v="translations"/>
    <x v="799"/>
    <d v="2010-07-01T05:00:00"/>
  </r>
  <r>
    <x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x v="4"/>
    <s v="documentary"/>
    <x v="800"/>
    <d v="2015-06-19T05:00:00"/>
  </r>
  <r>
    <x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x v="4"/>
    <s v="television"/>
    <x v="801"/>
    <d v="2013-08-10T05:00:00"/>
  </r>
  <r>
    <x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x v="3"/>
    <s v="plays"/>
    <x v="802"/>
    <d v="2018-02-12T06:00:00"/>
  </r>
  <r>
    <x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x v="0"/>
    <s v="food trucks"/>
    <x v="803"/>
    <d v="2011-07-17T05:00:00"/>
  </r>
  <r>
    <x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x v="3"/>
    <s v="plays"/>
    <x v="212"/>
    <d v="2019-04-30T05:00:00"/>
  </r>
  <r>
    <x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x v="4"/>
    <s v="documentary"/>
    <x v="804"/>
    <d v="2019-12-22T06:00:00"/>
  </r>
  <r>
    <x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x v="1"/>
    <s v="jazz"/>
    <x v="805"/>
    <d v="2013-10-25T05:00:00"/>
  </r>
  <r>
    <x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x v="2"/>
    <s v="web"/>
    <x v="806"/>
    <d v="2014-09-20T05:00:00"/>
  </r>
  <r>
    <x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x v="1"/>
    <s v="rock"/>
    <x v="807"/>
    <d v="2018-08-19T05:00:00"/>
  </r>
  <r>
    <x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x v="2"/>
    <s v="web"/>
    <x v="722"/>
    <d v="2016-03-12T06:00:00"/>
  </r>
  <r>
    <x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x v="5"/>
    <s v="nonfiction"/>
    <x v="477"/>
    <d v="2012-05-20T05:00:00"/>
  </r>
  <r>
    <x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x v="5"/>
    <s v="radio &amp; podcasts"/>
    <x v="259"/>
    <d v="2012-10-08T05:00:00"/>
  </r>
  <r>
    <x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x v="3"/>
    <s v="plays"/>
    <x v="9"/>
    <d v="2013-09-22T05:00:00"/>
  </r>
  <r>
    <x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x v="4"/>
    <s v="documentary"/>
    <x v="808"/>
    <d v="2017-06-18T05:00:00"/>
  </r>
  <r>
    <x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x v="3"/>
    <s v="plays"/>
    <x v="809"/>
    <d v="2011-05-04T05:00:00"/>
  </r>
  <r>
    <x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x v="6"/>
    <s v="video games"/>
    <x v="444"/>
    <d v="2012-05-13T05:00:00"/>
  </r>
  <r>
    <x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x v="3"/>
    <s v="plays"/>
    <x v="384"/>
    <d v="2018-07-01T05:00:00"/>
  </r>
  <r>
    <x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x v="3"/>
    <s v="plays"/>
    <x v="810"/>
    <d v="2015-01-23T06:00:00"/>
  </r>
  <r>
    <x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x v="2"/>
    <s v="web"/>
    <x v="811"/>
    <d v="2019-09-11T05:00:00"/>
  </r>
  <r>
    <x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x v="4"/>
    <s v="drama"/>
    <x v="812"/>
    <d v="2012-09-18T05:00:00"/>
  </r>
  <r>
    <x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x v="4"/>
    <s v="drama"/>
    <x v="813"/>
    <d v="2019-05-25T05:00:00"/>
  </r>
  <r>
    <x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x v="3"/>
    <s v="plays"/>
    <x v="814"/>
    <d v="2013-08-16T05:00:00"/>
  </r>
  <r>
    <x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x v="4"/>
    <s v="television"/>
    <x v="80"/>
    <d v="2017-09-07T05:00:00"/>
  </r>
  <r>
    <x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x v="7"/>
    <s v="photography books"/>
    <x v="815"/>
    <d v="2014-12-27T06:00:00"/>
  </r>
  <r>
    <x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x v="4"/>
    <s v="shorts"/>
    <x v="816"/>
    <d v="2011-07-22T05:00:00"/>
  </r>
  <r>
    <x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x v="5"/>
    <s v="radio &amp; podcasts"/>
    <x v="474"/>
    <d v="2012-08-07T05:00:00"/>
  </r>
  <r>
    <x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x v="3"/>
    <s v="plays"/>
    <x v="817"/>
    <d v="2017-11-15T06:00:00"/>
  </r>
  <r>
    <x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x v="4"/>
    <s v="animation"/>
    <x v="818"/>
    <d v="2019-02-27T06:00:00"/>
  </r>
  <r>
    <x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x v="2"/>
    <s v="web"/>
    <x v="819"/>
    <d v="2012-02-26T06:00:00"/>
  </r>
  <r>
    <x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x v="1"/>
    <s v="world music"/>
    <x v="609"/>
    <d v="2018-12-18T06:00:00"/>
  </r>
  <r>
    <x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x v="3"/>
    <s v="plays"/>
    <x v="547"/>
    <d v="2010-07-15T05:00:00"/>
  </r>
  <r>
    <x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x v="3"/>
    <s v="plays"/>
    <x v="820"/>
    <d v="2019-11-11T06:00:00"/>
  </r>
  <r>
    <x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x v="3"/>
    <s v="plays"/>
    <x v="821"/>
    <d v="2017-10-04T05:00:00"/>
  </r>
  <r>
    <x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x v="0"/>
    <s v="food trucks"/>
    <x v="151"/>
    <d v="2016-05-16T05:00:00"/>
  </r>
  <r>
    <x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x v="3"/>
    <s v="plays"/>
    <x v="822"/>
    <d v="2012-08-10T05:00:00"/>
  </r>
  <r>
    <x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x v="2"/>
    <s v="web"/>
    <x v="823"/>
    <d v="2014-01-07T06:00:00"/>
  </r>
  <r>
    <x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x v="3"/>
    <s v="plays"/>
    <x v="824"/>
    <d v="2017-05-17T05:00:00"/>
  </r>
  <r>
    <x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x v="3"/>
    <s v="plays"/>
    <x v="825"/>
    <d v="2015-03-04T06:00:00"/>
  </r>
  <r>
    <x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x v="3"/>
    <s v="plays"/>
    <x v="826"/>
    <d v="2014-06-30T05:00:00"/>
  </r>
  <r>
    <x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x v="1"/>
    <s v="rock"/>
    <x v="827"/>
    <d v="2014-03-14T05:00:00"/>
  </r>
  <r>
    <x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x v="3"/>
    <s v="plays"/>
    <x v="828"/>
    <d v="2013-04-21T05:00:00"/>
  </r>
  <r>
    <x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x v="3"/>
    <s v="plays"/>
    <x v="829"/>
    <d v="2016-02-28T06:00:00"/>
  </r>
  <r>
    <x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x v="3"/>
    <s v="plays"/>
    <x v="830"/>
    <d v="2015-07-31T05:00:00"/>
  </r>
  <r>
    <x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x v="3"/>
    <s v="plays"/>
    <x v="831"/>
    <d v="2019-07-25T05:00:00"/>
  </r>
  <r>
    <x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x v="4"/>
    <s v="documentary"/>
    <x v="832"/>
    <d v="2015-12-05T06:00:00"/>
  </r>
  <r>
    <x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x v="5"/>
    <s v="fiction"/>
    <x v="833"/>
    <d v="2018-07-18T05:00:00"/>
  </r>
  <r>
    <x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x v="6"/>
    <s v="video games"/>
    <x v="834"/>
    <d v="2011-05-24T05:00:00"/>
  </r>
  <r>
    <x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x v="2"/>
    <s v="web"/>
    <x v="835"/>
    <d v="2012-12-23T06:00:00"/>
  </r>
  <r>
    <x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x v="3"/>
    <s v="plays"/>
    <x v="836"/>
    <d v="2011-02-13T06:00:00"/>
  </r>
  <r>
    <x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x v="3"/>
    <s v="plays"/>
    <x v="837"/>
    <d v="2011-01-28T06:00:00"/>
  </r>
  <r>
    <x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x v="0"/>
    <s v="food trucks"/>
    <x v="219"/>
    <d v="2014-10-29T05:00:00"/>
  </r>
  <r>
    <x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x v="7"/>
    <s v="photography books"/>
    <x v="365"/>
    <d v="2017-03-01T06:00:00"/>
  </r>
  <r>
    <x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x v="7"/>
    <s v="photography books"/>
    <x v="838"/>
    <d v="2012-04-20T05:00:00"/>
  </r>
  <r>
    <x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x v="3"/>
    <s v="plays"/>
    <x v="839"/>
    <d v="2011-06-18T05:00:00"/>
  </r>
  <r>
    <x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x v="3"/>
    <s v="plays"/>
    <x v="840"/>
    <d v="2014-10-03T05:00:00"/>
  </r>
  <r>
    <x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x v="4"/>
    <s v="documentary"/>
    <x v="841"/>
    <d v="2014-12-22T06:00:00"/>
  </r>
  <r>
    <x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x v="2"/>
    <s v="web"/>
    <x v="842"/>
    <d v="2015-05-07T05:00:00"/>
  </r>
  <r>
    <x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x v="3"/>
    <s v="plays"/>
    <x v="843"/>
    <d v="2019-04-21T05:00:00"/>
  </r>
  <r>
    <x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x v="1"/>
    <s v="rock"/>
    <x v="844"/>
    <d v="2016-12-27T06:00:00"/>
  </r>
  <r>
    <x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x v="4"/>
    <s v="documentary"/>
    <x v="845"/>
    <d v="2016-08-23T05:00:00"/>
  </r>
  <r>
    <x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x v="4"/>
    <s v="science fiction"/>
    <x v="846"/>
    <d v="2016-01-25T06:00:00"/>
  </r>
  <r>
    <x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x v="2"/>
    <s v="web"/>
    <x v="110"/>
    <d v="2012-10-16T05:00:00"/>
  </r>
  <r>
    <x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x v="3"/>
    <s v="plays"/>
    <x v="847"/>
    <d v="2012-11-27T06:00:00"/>
  </r>
  <r>
    <x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x v="4"/>
    <s v="science fiction"/>
    <x v="848"/>
    <d v="2015-12-26T06:00:00"/>
  </r>
  <r>
    <x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x v="3"/>
    <s v="plays"/>
    <x v="849"/>
    <d v="2012-02-19T06:00:00"/>
  </r>
  <r>
    <x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x v="4"/>
    <s v="animation"/>
    <x v="780"/>
    <d v="2010-07-13T05:00:00"/>
  </r>
  <r>
    <x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x v="5"/>
    <s v="translations"/>
    <x v="140"/>
    <d v="2010-07-26T05:00:00"/>
  </r>
  <r>
    <x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x v="2"/>
    <s v="web"/>
    <x v="850"/>
    <d v="2016-03-16T05:00:00"/>
  </r>
  <r>
    <x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x v="5"/>
    <s v="translations"/>
    <x v="851"/>
    <d v="2011-02-21T06:00:00"/>
  </r>
  <r>
    <x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x v="0"/>
    <s v="food trucks"/>
    <x v="852"/>
    <d v="2013-12-05T06:00:00"/>
  </r>
  <r>
    <x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x v="7"/>
    <s v="photography books"/>
    <x v="853"/>
    <d v="2011-03-11T06:00:00"/>
  </r>
  <r>
    <x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x v="3"/>
    <s v="plays"/>
    <x v="854"/>
    <d v="2015-05-16T05:00:00"/>
  </r>
  <r>
    <x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x v="1"/>
    <s v="rock"/>
    <x v="67"/>
    <d v="2010-03-06T06:00:00"/>
  </r>
  <r>
    <x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x v="3"/>
    <s v="plays"/>
    <x v="855"/>
    <d v="2017-06-17T05:00:00"/>
  </r>
  <r>
    <x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x v="1"/>
    <s v="world music"/>
    <x v="107"/>
    <d v="2012-05-13T05:00:00"/>
  </r>
  <r>
    <x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x v="0"/>
    <s v="food trucks"/>
    <x v="344"/>
    <d v="2011-01-16T06:00:00"/>
  </r>
  <r>
    <x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x v="3"/>
    <s v="plays"/>
    <x v="856"/>
    <d v="2019-12-29T06:00:00"/>
  </r>
  <r>
    <x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x v="3"/>
    <s v="plays"/>
    <x v="857"/>
    <d v="2011-05-10T05:00:00"/>
  </r>
  <r>
    <x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x v="4"/>
    <s v="television"/>
    <x v="858"/>
    <d v="2013-10-14T05:00:00"/>
  </r>
  <r>
    <x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x v="2"/>
    <s v="web"/>
    <x v="859"/>
    <d v="2014-06-11T05:00:00"/>
  </r>
  <r>
    <x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x v="3"/>
    <s v="plays"/>
    <x v="860"/>
    <d v="2010-12-12T06:00:00"/>
  </r>
  <r>
    <x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x v="1"/>
    <s v="indie rock"/>
    <x v="170"/>
    <d v="2013-05-19T05:00:00"/>
  </r>
  <r>
    <x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x v="3"/>
    <s v="plays"/>
    <x v="861"/>
    <d v="2016-01-07T06:00:00"/>
  </r>
  <r>
    <x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x v="3"/>
    <s v="plays"/>
    <x v="862"/>
    <d v="2011-02-03T06:00:00"/>
  </r>
  <r>
    <x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x v="0"/>
    <s v="food trucks"/>
    <x v="863"/>
    <d v="2018-03-11T06:00:00"/>
  </r>
  <r>
    <x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x v="6"/>
    <s v="video games"/>
    <x v="864"/>
    <d v="2016-12-04T06:00:00"/>
  </r>
  <r>
    <x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x v="3"/>
    <s v="plays"/>
    <x v="527"/>
    <d v="2015-03-21T05:00:00"/>
  </r>
  <r>
    <x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x v="5"/>
    <s v="nonfiction"/>
    <x v="865"/>
    <d v="2015-11-04T06:00:00"/>
  </r>
  <r>
    <x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x v="2"/>
    <s v="web"/>
    <x v="866"/>
    <d v="2018-01-27T06:00:00"/>
  </r>
  <r>
    <x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x v="4"/>
    <s v="documentary"/>
    <x v="867"/>
    <d v="2011-07-21T05:00:00"/>
  </r>
  <r>
    <x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x v="4"/>
    <s v="documentary"/>
    <x v="868"/>
    <d v="2019-08-19T05:00:00"/>
  </r>
  <r>
    <x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x v="3"/>
    <s v="plays"/>
    <x v="105"/>
    <d v="2019-10-04T05:00:00"/>
  </r>
  <r>
    <x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x v="1"/>
    <s v="rock"/>
    <x v="481"/>
    <d v="2014-01-01T06:00:00"/>
  </r>
  <r>
    <x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x v="1"/>
    <s v="rock"/>
    <x v="253"/>
    <d v="2011-04-19T05:00:00"/>
  </r>
  <r>
    <x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x v="4"/>
    <s v="documentary"/>
    <x v="869"/>
    <d v="2017-05-11T05:00:00"/>
  </r>
  <r>
    <x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x v="5"/>
    <s v="radio &amp; podcasts"/>
    <x v="864"/>
    <d v="2016-12-03T06:00:00"/>
  </r>
  <r>
    <x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x v="5"/>
    <s v="translations"/>
    <x v="843"/>
    <d v="2019-04-21T05:00:00"/>
  </r>
  <r>
    <x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x v="4"/>
    <s v="drama"/>
    <x v="289"/>
    <d v="2016-03-25T05:00:00"/>
  </r>
  <r>
    <x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x v="1"/>
    <s v="rock"/>
    <x v="870"/>
    <d v="2014-09-29T05:00:00"/>
  </r>
  <r>
    <x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x v="4"/>
    <s v="drama"/>
    <x v="871"/>
    <d v="2018-05-21T05:00:00"/>
  </r>
  <r>
    <x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x v="7"/>
    <s v="photography books"/>
    <x v="872"/>
    <d v="2016-01-10T06:00:00"/>
  </r>
  <r>
    <x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x v="5"/>
    <s v="translations"/>
    <x v="873"/>
    <d v="2014-10-23T05:00:00"/>
  </r>
  <r>
    <x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x v="0"/>
    <s v="food trucks"/>
    <x v="874"/>
    <d v="2018-12-03T06:00:00"/>
  </r>
  <r>
    <x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x v="3"/>
    <s v="plays"/>
    <x v="875"/>
    <d v="2013-02-01T06:00:00"/>
  </r>
  <r>
    <x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x v="3"/>
    <s v="plays"/>
    <x v="876"/>
    <d v="2014-01-25T06:00:00"/>
  </r>
  <r>
    <x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x v="1"/>
    <s v="indie rock"/>
    <x v="877"/>
    <d v="2010-02-25T06:00:00"/>
  </r>
  <r>
    <x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4D6257-11A9-7944-9F5F-07A56A9DF115}" name="PivotTable4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6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18">
    <chartFormat chart="1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12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D61362-43A1-F344-A8AC-F73913DD6BBE}" name="PivotTable5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F31" firstHeaderRow="1" firstDataRow="2" firstDataCol="1" rowPageCount="2" colPageCount="1"/>
  <pivotFields count="16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ame="parent category"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4" hier="-1"/>
  </pageFields>
  <dataFields count="1">
    <dataField name="Count of outcome" fld="5" subtotal="count" baseField="0" baseItem="0"/>
  </dataFields>
  <chartFormats count="9">
    <chartFormat chart="0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0E97C5-885B-FA4D-9D6C-6600880F2054}" name="PivotTable6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8" firstHeaderRow="1" firstDataRow="2" firstDataCol="1" rowPageCount="2" colPageCount="1"/>
  <pivotFields count="20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4" hier="-1"/>
    <pageField fld="19" hier="-1"/>
  </pageFields>
  <dataFields count="1">
    <dataField name="Count of outcom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F5B16-28ED-4A44-9E91-0B4BDC76E680}">
  <sheetPr codeName="Sheet3"/>
  <dimension ref="A1:F14"/>
  <sheetViews>
    <sheetView tabSelected="1" workbookViewId="0">
      <selection activeCell="C10" sqref="C1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9.5" bestFit="1" customWidth="1"/>
    <col min="9" max="9" width="14.6640625" bestFit="1" customWidth="1"/>
    <col min="10" max="10" width="13.6640625" bestFit="1" customWidth="1"/>
    <col min="11" max="11" width="19.5" bestFit="1" customWidth="1"/>
  </cols>
  <sheetData>
    <row r="1" spans="1:6" x14ac:dyDescent="0.2">
      <c r="A1" s="5" t="s">
        <v>6</v>
      </c>
      <c r="B1" t="s">
        <v>2066</v>
      </c>
    </row>
    <row r="3" spans="1:6" x14ac:dyDescent="0.2">
      <c r="A3" s="5" t="s">
        <v>2083</v>
      </c>
      <c r="B3" s="5" t="s">
        <v>2029</v>
      </c>
    </row>
    <row r="4" spans="1:6" x14ac:dyDescent="0.2">
      <c r="A4" s="5" t="s">
        <v>2030</v>
      </c>
      <c r="B4" t="s">
        <v>74</v>
      </c>
      <c r="C4" t="s">
        <v>14</v>
      </c>
      <c r="D4" t="s">
        <v>47</v>
      </c>
      <c r="E4" t="s">
        <v>20</v>
      </c>
      <c r="F4" t="s">
        <v>2031</v>
      </c>
    </row>
    <row r="5" spans="1:6" x14ac:dyDescent="0.2">
      <c r="A5" s="6" t="s">
        <v>2040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2">
      <c r="A6" s="6" t="s">
        <v>2032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">
      <c r="A7" s="6" t="s">
        <v>2049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2">
      <c r="A8" s="6" t="s">
        <v>2063</v>
      </c>
      <c r="B8" s="7"/>
      <c r="C8" s="7"/>
      <c r="D8" s="7"/>
      <c r="E8" s="7">
        <v>4</v>
      </c>
      <c r="F8" s="7">
        <v>4</v>
      </c>
    </row>
    <row r="9" spans="1:6" x14ac:dyDescent="0.2">
      <c r="A9" s="6" t="s">
        <v>2034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2">
      <c r="A10" s="6" t="s">
        <v>2053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">
      <c r="A11" s="6" t="s">
        <v>2046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2">
      <c r="A12" s="6" t="s">
        <v>2036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2">
      <c r="A13" s="6" t="s">
        <v>2038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">
      <c r="A14" s="6" t="s">
        <v>2031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C7049-5BE9-2E44-A5B6-EBE7E9F64D17}">
  <sheetPr codeName="Sheet4"/>
  <dimension ref="A2:F31"/>
  <sheetViews>
    <sheetView workbookViewId="0">
      <selection activeCell="E3" sqref="E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6" x14ac:dyDescent="0.2">
      <c r="A2" s="5" t="s">
        <v>6</v>
      </c>
      <c r="B2" t="s">
        <v>2066</v>
      </c>
    </row>
    <row r="3" spans="1:6" x14ac:dyDescent="0.2">
      <c r="A3" s="5" t="s">
        <v>2067</v>
      </c>
      <c r="B3" t="s">
        <v>2066</v>
      </c>
    </row>
    <row r="5" spans="1:6" x14ac:dyDescent="0.2">
      <c r="A5" s="5" t="s">
        <v>2083</v>
      </c>
      <c r="B5" s="5" t="s">
        <v>2029</v>
      </c>
    </row>
    <row r="6" spans="1:6" x14ac:dyDescent="0.2">
      <c r="A6" s="5" t="s">
        <v>2030</v>
      </c>
      <c r="B6" t="s">
        <v>74</v>
      </c>
      <c r="C6" t="s">
        <v>14</v>
      </c>
      <c r="D6" t="s">
        <v>47</v>
      </c>
      <c r="E6" t="s">
        <v>20</v>
      </c>
      <c r="F6" t="s">
        <v>2031</v>
      </c>
    </row>
    <row r="7" spans="1:6" x14ac:dyDescent="0.2">
      <c r="A7" s="6" t="s">
        <v>2048</v>
      </c>
      <c r="B7" s="7">
        <v>1</v>
      </c>
      <c r="C7" s="7">
        <v>10</v>
      </c>
      <c r="D7" s="7">
        <v>2</v>
      </c>
      <c r="E7" s="7">
        <v>21</v>
      </c>
      <c r="F7" s="7">
        <v>34</v>
      </c>
    </row>
    <row r="8" spans="1:6" x14ac:dyDescent="0.2">
      <c r="A8" s="6" t="s">
        <v>2064</v>
      </c>
      <c r="B8" s="7"/>
      <c r="C8" s="7"/>
      <c r="D8" s="7"/>
      <c r="E8" s="7">
        <v>4</v>
      </c>
      <c r="F8" s="7">
        <v>4</v>
      </c>
    </row>
    <row r="9" spans="1:6" x14ac:dyDescent="0.2">
      <c r="A9" s="6" t="s">
        <v>2041</v>
      </c>
      <c r="B9" s="7">
        <v>4</v>
      </c>
      <c r="C9" s="7">
        <v>21</v>
      </c>
      <c r="D9" s="7">
        <v>1</v>
      </c>
      <c r="E9" s="7">
        <v>34</v>
      </c>
      <c r="F9" s="7">
        <v>60</v>
      </c>
    </row>
    <row r="10" spans="1:6" x14ac:dyDescent="0.2">
      <c r="A10" s="6" t="s">
        <v>2043</v>
      </c>
      <c r="B10" s="7">
        <v>2</v>
      </c>
      <c r="C10" s="7">
        <v>12</v>
      </c>
      <c r="D10" s="7">
        <v>1</v>
      </c>
      <c r="E10" s="7">
        <v>22</v>
      </c>
      <c r="F10" s="7">
        <v>37</v>
      </c>
    </row>
    <row r="11" spans="1:6" x14ac:dyDescent="0.2">
      <c r="A11" s="6" t="s">
        <v>2042</v>
      </c>
      <c r="B11" s="7"/>
      <c r="C11" s="7">
        <v>8</v>
      </c>
      <c r="D11" s="7"/>
      <c r="E11" s="7">
        <v>10</v>
      </c>
      <c r="F11" s="7">
        <v>18</v>
      </c>
    </row>
    <row r="12" spans="1:6" x14ac:dyDescent="0.2">
      <c r="A12" s="6" t="s">
        <v>2052</v>
      </c>
      <c r="B12" s="7">
        <v>1</v>
      </c>
      <c r="C12" s="7">
        <v>7</v>
      </c>
      <c r="D12" s="7"/>
      <c r="E12" s="7">
        <v>9</v>
      </c>
      <c r="F12" s="7">
        <v>17</v>
      </c>
    </row>
    <row r="13" spans="1:6" x14ac:dyDescent="0.2">
      <c r="A13" s="6" t="s">
        <v>2033</v>
      </c>
      <c r="B13" s="7">
        <v>4</v>
      </c>
      <c r="C13" s="7">
        <v>20</v>
      </c>
      <c r="D13" s="7"/>
      <c r="E13" s="7">
        <v>22</v>
      </c>
      <c r="F13" s="7">
        <v>46</v>
      </c>
    </row>
    <row r="14" spans="1:6" x14ac:dyDescent="0.2">
      <c r="A14" s="6" t="s">
        <v>2044</v>
      </c>
      <c r="B14" s="7">
        <v>3</v>
      </c>
      <c r="C14" s="7">
        <v>19</v>
      </c>
      <c r="D14" s="7"/>
      <c r="E14" s="7">
        <v>23</v>
      </c>
      <c r="F14" s="7">
        <v>45</v>
      </c>
    </row>
    <row r="15" spans="1:6" x14ac:dyDescent="0.2">
      <c r="A15" s="6" t="s">
        <v>2057</v>
      </c>
      <c r="B15" s="7">
        <v>1</v>
      </c>
      <c r="C15" s="7">
        <v>6</v>
      </c>
      <c r="D15" s="7"/>
      <c r="E15" s="7">
        <v>10</v>
      </c>
      <c r="F15" s="7">
        <v>17</v>
      </c>
    </row>
    <row r="16" spans="1:6" x14ac:dyDescent="0.2">
      <c r="A16" s="6" t="s">
        <v>2056</v>
      </c>
      <c r="B16" s="7"/>
      <c r="C16" s="7">
        <v>3</v>
      </c>
      <c r="D16" s="7"/>
      <c r="E16" s="7">
        <v>4</v>
      </c>
      <c r="F16" s="7">
        <v>7</v>
      </c>
    </row>
    <row r="17" spans="1:6" x14ac:dyDescent="0.2">
      <c r="A17" s="6" t="s">
        <v>2060</v>
      </c>
      <c r="B17" s="7"/>
      <c r="C17" s="7">
        <v>8</v>
      </c>
      <c r="D17" s="7">
        <v>1</v>
      </c>
      <c r="E17" s="7">
        <v>4</v>
      </c>
      <c r="F17" s="7">
        <v>13</v>
      </c>
    </row>
    <row r="18" spans="1:6" x14ac:dyDescent="0.2">
      <c r="A18" s="6" t="s">
        <v>2047</v>
      </c>
      <c r="B18" s="7">
        <v>1</v>
      </c>
      <c r="C18" s="7">
        <v>6</v>
      </c>
      <c r="D18" s="7">
        <v>1</v>
      </c>
      <c r="E18" s="7">
        <v>13</v>
      </c>
      <c r="F18" s="7">
        <v>21</v>
      </c>
    </row>
    <row r="19" spans="1:6" x14ac:dyDescent="0.2">
      <c r="A19" s="6" t="s">
        <v>2054</v>
      </c>
      <c r="B19" s="7">
        <v>4</v>
      </c>
      <c r="C19" s="7">
        <v>11</v>
      </c>
      <c r="D19" s="7">
        <v>1</v>
      </c>
      <c r="E19" s="7">
        <v>26</v>
      </c>
      <c r="F19" s="7">
        <v>42</v>
      </c>
    </row>
    <row r="20" spans="1:6" x14ac:dyDescent="0.2">
      <c r="A20" s="6" t="s">
        <v>2039</v>
      </c>
      <c r="B20" s="7">
        <v>23</v>
      </c>
      <c r="C20" s="7">
        <v>132</v>
      </c>
      <c r="D20" s="7">
        <v>2</v>
      </c>
      <c r="E20" s="7">
        <v>187</v>
      </c>
      <c r="F20" s="7">
        <v>344</v>
      </c>
    </row>
    <row r="21" spans="1:6" x14ac:dyDescent="0.2">
      <c r="A21" s="6" t="s">
        <v>2055</v>
      </c>
      <c r="B21" s="7"/>
      <c r="C21" s="7">
        <v>4</v>
      </c>
      <c r="D21" s="7"/>
      <c r="E21" s="7">
        <v>4</v>
      </c>
      <c r="F21" s="7">
        <v>8</v>
      </c>
    </row>
    <row r="22" spans="1:6" x14ac:dyDescent="0.2">
      <c r="A22" s="6" t="s">
        <v>2035</v>
      </c>
      <c r="B22" s="7">
        <v>6</v>
      </c>
      <c r="C22" s="7">
        <v>30</v>
      </c>
      <c r="D22" s="7"/>
      <c r="E22" s="7">
        <v>49</v>
      </c>
      <c r="F22" s="7">
        <v>85</v>
      </c>
    </row>
    <row r="23" spans="1:6" x14ac:dyDescent="0.2">
      <c r="A23" s="6" t="s">
        <v>2062</v>
      </c>
      <c r="B23" s="7"/>
      <c r="C23" s="7">
        <v>9</v>
      </c>
      <c r="D23" s="7"/>
      <c r="E23" s="7">
        <v>5</v>
      </c>
      <c r="F23" s="7">
        <v>14</v>
      </c>
    </row>
    <row r="24" spans="1:6" x14ac:dyDescent="0.2">
      <c r="A24" s="6" t="s">
        <v>2051</v>
      </c>
      <c r="B24" s="7">
        <v>1</v>
      </c>
      <c r="C24" s="7">
        <v>5</v>
      </c>
      <c r="D24" s="7">
        <v>1</v>
      </c>
      <c r="E24" s="7">
        <v>9</v>
      </c>
      <c r="F24" s="7">
        <v>16</v>
      </c>
    </row>
    <row r="25" spans="1:6" x14ac:dyDescent="0.2">
      <c r="A25" s="6" t="s">
        <v>2059</v>
      </c>
      <c r="B25" s="7">
        <v>3</v>
      </c>
      <c r="C25" s="7">
        <v>3</v>
      </c>
      <c r="D25" s="7"/>
      <c r="E25" s="7">
        <v>11</v>
      </c>
      <c r="F25" s="7">
        <v>17</v>
      </c>
    </row>
    <row r="26" spans="1:6" x14ac:dyDescent="0.2">
      <c r="A26" s="6" t="s">
        <v>2058</v>
      </c>
      <c r="B26" s="7"/>
      <c r="C26" s="7">
        <v>7</v>
      </c>
      <c r="D26" s="7"/>
      <c r="E26" s="7">
        <v>14</v>
      </c>
      <c r="F26" s="7">
        <v>21</v>
      </c>
    </row>
    <row r="27" spans="1:6" x14ac:dyDescent="0.2">
      <c r="A27" s="6" t="s">
        <v>2050</v>
      </c>
      <c r="B27" s="7">
        <v>1</v>
      </c>
      <c r="C27" s="7">
        <v>15</v>
      </c>
      <c r="D27" s="7">
        <v>2</v>
      </c>
      <c r="E27" s="7">
        <v>17</v>
      </c>
      <c r="F27" s="7">
        <v>35</v>
      </c>
    </row>
    <row r="28" spans="1:6" x14ac:dyDescent="0.2">
      <c r="A28" s="6" t="s">
        <v>2045</v>
      </c>
      <c r="B28" s="7"/>
      <c r="C28" s="7">
        <v>16</v>
      </c>
      <c r="D28" s="7">
        <v>1</v>
      </c>
      <c r="E28" s="7">
        <v>28</v>
      </c>
      <c r="F28" s="7">
        <v>45</v>
      </c>
    </row>
    <row r="29" spans="1:6" x14ac:dyDescent="0.2">
      <c r="A29" s="6" t="s">
        <v>2037</v>
      </c>
      <c r="B29" s="7">
        <v>2</v>
      </c>
      <c r="C29" s="7">
        <v>12</v>
      </c>
      <c r="D29" s="7">
        <v>1</v>
      </c>
      <c r="E29" s="7">
        <v>36</v>
      </c>
      <c r="F29" s="7">
        <v>51</v>
      </c>
    </row>
    <row r="30" spans="1:6" x14ac:dyDescent="0.2">
      <c r="A30" s="6" t="s">
        <v>2061</v>
      </c>
      <c r="B30" s="7"/>
      <c r="C30" s="7"/>
      <c r="D30" s="7"/>
      <c r="E30" s="7">
        <v>3</v>
      </c>
      <c r="F30" s="7">
        <v>3</v>
      </c>
    </row>
    <row r="31" spans="1:6" x14ac:dyDescent="0.2">
      <c r="A31" s="6" t="s">
        <v>2031</v>
      </c>
      <c r="B31" s="7">
        <v>57</v>
      </c>
      <c r="C31" s="7">
        <v>364</v>
      </c>
      <c r="D31" s="7">
        <v>14</v>
      </c>
      <c r="E31" s="7">
        <v>565</v>
      </c>
      <c r="F31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D3A34-1447-834F-A207-85844155B142}">
  <sheetPr codeName="Sheet5"/>
  <dimension ref="A1:F18"/>
  <sheetViews>
    <sheetView workbookViewId="0">
      <selection activeCell="H33" sqref="H3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2067</v>
      </c>
      <c r="B1" t="s">
        <v>2066</v>
      </c>
    </row>
    <row r="2" spans="1:6" x14ac:dyDescent="0.2">
      <c r="A2" s="5" t="s">
        <v>2082</v>
      </c>
      <c r="B2" t="s">
        <v>2066</v>
      </c>
    </row>
    <row r="4" spans="1:6" x14ac:dyDescent="0.2">
      <c r="A4" s="5" t="s">
        <v>2083</v>
      </c>
      <c r="B4" s="5" t="s">
        <v>2029</v>
      </c>
    </row>
    <row r="5" spans="1:6" x14ac:dyDescent="0.2">
      <c r="A5" s="5" t="s">
        <v>2030</v>
      </c>
      <c r="B5" t="s">
        <v>74</v>
      </c>
      <c r="C5" t="s">
        <v>14</v>
      </c>
      <c r="D5" t="s">
        <v>47</v>
      </c>
      <c r="E5" t="s">
        <v>20</v>
      </c>
      <c r="F5" t="s">
        <v>2031</v>
      </c>
    </row>
    <row r="6" spans="1:6" x14ac:dyDescent="0.2">
      <c r="A6" s="10" t="s">
        <v>2077</v>
      </c>
      <c r="B6" s="7">
        <v>6</v>
      </c>
      <c r="C6" s="7">
        <v>36</v>
      </c>
      <c r="D6" s="7">
        <v>1</v>
      </c>
      <c r="E6" s="7">
        <v>49</v>
      </c>
      <c r="F6" s="7">
        <v>92</v>
      </c>
    </row>
    <row r="7" spans="1:6" x14ac:dyDescent="0.2">
      <c r="A7" s="10" t="s">
        <v>2078</v>
      </c>
      <c r="B7" s="7">
        <v>7</v>
      </c>
      <c r="C7" s="7">
        <v>28</v>
      </c>
      <c r="D7" s="7"/>
      <c r="E7" s="7">
        <v>44</v>
      </c>
      <c r="F7" s="7">
        <v>79</v>
      </c>
    </row>
    <row r="8" spans="1:6" x14ac:dyDescent="0.2">
      <c r="A8" s="10" t="s">
        <v>2070</v>
      </c>
      <c r="B8" s="7">
        <v>4</v>
      </c>
      <c r="C8" s="7">
        <v>33</v>
      </c>
      <c r="D8" s="7"/>
      <c r="E8" s="7">
        <v>49</v>
      </c>
      <c r="F8" s="7">
        <v>86</v>
      </c>
    </row>
    <row r="9" spans="1:6" x14ac:dyDescent="0.2">
      <c r="A9" s="10" t="s">
        <v>2079</v>
      </c>
      <c r="B9" s="7">
        <v>1</v>
      </c>
      <c r="C9" s="7">
        <v>30</v>
      </c>
      <c r="D9" s="7">
        <v>1</v>
      </c>
      <c r="E9" s="7">
        <v>46</v>
      </c>
      <c r="F9" s="7">
        <v>78</v>
      </c>
    </row>
    <row r="10" spans="1:6" x14ac:dyDescent="0.2">
      <c r="A10" s="10" t="s">
        <v>2071</v>
      </c>
      <c r="B10" s="7">
        <v>3</v>
      </c>
      <c r="C10" s="7">
        <v>35</v>
      </c>
      <c r="D10" s="7">
        <v>2</v>
      </c>
      <c r="E10" s="7">
        <v>46</v>
      </c>
      <c r="F10" s="7">
        <v>86</v>
      </c>
    </row>
    <row r="11" spans="1:6" x14ac:dyDescent="0.2">
      <c r="A11" s="10" t="s">
        <v>2072</v>
      </c>
      <c r="B11" s="7">
        <v>3</v>
      </c>
      <c r="C11" s="7">
        <v>28</v>
      </c>
      <c r="D11" s="7">
        <v>1</v>
      </c>
      <c r="E11" s="7">
        <v>55</v>
      </c>
      <c r="F11" s="7">
        <v>87</v>
      </c>
    </row>
    <row r="12" spans="1:6" x14ac:dyDescent="0.2">
      <c r="A12" s="10" t="s">
        <v>2073</v>
      </c>
      <c r="B12" s="7">
        <v>4</v>
      </c>
      <c r="C12" s="7">
        <v>31</v>
      </c>
      <c r="D12" s="7">
        <v>1</v>
      </c>
      <c r="E12" s="7">
        <v>58</v>
      </c>
      <c r="F12" s="7">
        <v>94</v>
      </c>
    </row>
    <row r="13" spans="1:6" x14ac:dyDescent="0.2">
      <c r="A13" s="10" t="s">
        <v>2074</v>
      </c>
      <c r="B13" s="7">
        <v>8</v>
      </c>
      <c r="C13" s="7">
        <v>35</v>
      </c>
      <c r="D13" s="7">
        <v>1</v>
      </c>
      <c r="E13" s="7">
        <v>41</v>
      </c>
      <c r="F13" s="7">
        <v>85</v>
      </c>
    </row>
    <row r="14" spans="1:6" x14ac:dyDescent="0.2">
      <c r="A14" s="10" t="s">
        <v>2075</v>
      </c>
      <c r="B14" s="7">
        <v>5</v>
      </c>
      <c r="C14" s="7">
        <v>23</v>
      </c>
      <c r="D14" s="7"/>
      <c r="E14" s="7">
        <v>45</v>
      </c>
      <c r="F14" s="7">
        <v>73</v>
      </c>
    </row>
    <row r="15" spans="1:6" x14ac:dyDescent="0.2">
      <c r="A15" s="10" t="s">
        <v>2076</v>
      </c>
      <c r="B15" s="7">
        <v>6</v>
      </c>
      <c r="C15" s="7">
        <v>26</v>
      </c>
      <c r="D15" s="7">
        <v>1</v>
      </c>
      <c r="E15" s="7">
        <v>45</v>
      </c>
      <c r="F15" s="7">
        <v>78</v>
      </c>
    </row>
    <row r="16" spans="1:6" x14ac:dyDescent="0.2">
      <c r="A16" s="10" t="s">
        <v>2080</v>
      </c>
      <c r="B16" s="7">
        <v>3</v>
      </c>
      <c r="C16" s="7">
        <v>27</v>
      </c>
      <c r="D16" s="7">
        <v>3</v>
      </c>
      <c r="E16" s="7">
        <v>45</v>
      </c>
      <c r="F16" s="7">
        <v>78</v>
      </c>
    </row>
    <row r="17" spans="1:6" x14ac:dyDescent="0.2">
      <c r="A17" s="10" t="s">
        <v>2081</v>
      </c>
      <c r="B17" s="7">
        <v>7</v>
      </c>
      <c r="C17" s="7">
        <v>32</v>
      </c>
      <c r="D17" s="7">
        <v>3</v>
      </c>
      <c r="E17" s="7">
        <v>42</v>
      </c>
      <c r="F17" s="7">
        <v>84</v>
      </c>
    </row>
    <row r="18" spans="1:6" x14ac:dyDescent="0.2">
      <c r="A18" s="10" t="s">
        <v>2031</v>
      </c>
      <c r="B18" s="7">
        <v>57</v>
      </c>
      <c r="C18" s="7">
        <v>364</v>
      </c>
      <c r="D18" s="7">
        <v>14</v>
      </c>
      <c r="E18" s="7">
        <v>565</v>
      </c>
      <c r="F18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001"/>
  <sheetViews>
    <sheetView workbookViewId="0"/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21.6640625" bestFit="1" customWidth="1"/>
    <col min="16" max="16" width="16.6640625" bestFit="1" customWidth="1"/>
    <col min="17" max="17" width="21.83203125" bestFit="1" customWidth="1"/>
    <col min="18" max="18" width="26" bestFit="1" customWidth="1"/>
  </cols>
  <sheetData>
    <row r="1" spans="1:18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2067</v>
      </c>
      <c r="P1" s="1" t="s">
        <v>2065</v>
      </c>
      <c r="Q1" s="1" t="s">
        <v>2068</v>
      </c>
      <c r="R1" s="9" t="s">
        <v>2069</v>
      </c>
    </row>
    <row r="2" spans="1:18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t="s">
        <v>2032</v>
      </c>
      <c r="P2" t="s">
        <v>2033</v>
      </c>
      <c r="Q2" s="8">
        <f>(((J2/60)/60)/24)+DATE(1970,1,1)</f>
        <v>42336.25</v>
      </c>
      <c r="R2" s="8">
        <f>(((K2/60)/60)/24)+DATE(1970,1,1)</f>
        <v>42353.25</v>
      </c>
    </row>
    <row r="3" spans="1:18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t="s">
        <v>2034</v>
      </c>
      <c r="P3" t="s">
        <v>2035</v>
      </c>
      <c r="Q3" s="8">
        <f t="shared" ref="Q3:Q66" si="0">(((J3/60)/60)/24)+DATE(1970,1,1)</f>
        <v>41870.208333333336</v>
      </c>
      <c r="R3" s="8">
        <f t="shared" ref="R3:R66" si="1">(((K3/60)/60)/24)+DATE(1970,1,1)</f>
        <v>41872.208333333336</v>
      </c>
    </row>
    <row r="4" spans="1:18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t="s">
        <v>2036</v>
      </c>
      <c r="P4" t="s">
        <v>2037</v>
      </c>
      <c r="Q4" s="8">
        <f t="shared" si="0"/>
        <v>41595.25</v>
      </c>
      <c r="R4" s="8">
        <f t="shared" si="1"/>
        <v>41597.25</v>
      </c>
    </row>
    <row r="5" spans="1:18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t="s">
        <v>2034</v>
      </c>
      <c r="P5" t="s">
        <v>2035</v>
      </c>
      <c r="Q5" s="8">
        <f t="shared" si="0"/>
        <v>43688.208333333328</v>
      </c>
      <c r="R5" s="8">
        <f t="shared" si="1"/>
        <v>43728.208333333328</v>
      </c>
    </row>
    <row r="6" spans="1:18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t="s">
        <v>2038</v>
      </c>
      <c r="P6" t="s">
        <v>2039</v>
      </c>
      <c r="Q6" s="8">
        <f t="shared" si="0"/>
        <v>43485.25</v>
      </c>
      <c r="R6" s="8">
        <f t="shared" si="1"/>
        <v>43489.25</v>
      </c>
    </row>
    <row r="7" spans="1:18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t="s">
        <v>2038</v>
      </c>
      <c r="P7" t="s">
        <v>2039</v>
      </c>
      <c r="Q7" s="8">
        <f t="shared" si="0"/>
        <v>41149.208333333336</v>
      </c>
      <c r="R7" s="8">
        <f t="shared" si="1"/>
        <v>41160.208333333336</v>
      </c>
    </row>
    <row r="8" spans="1:18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t="s">
        <v>2040</v>
      </c>
      <c r="P8" t="s">
        <v>2041</v>
      </c>
      <c r="Q8" s="8">
        <f t="shared" si="0"/>
        <v>42991.208333333328</v>
      </c>
      <c r="R8" s="8">
        <f t="shared" si="1"/>
        <v>42992.208333333328</v>
      </c>
    </row>
    <row r="9" spans="1:18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t="s">
        <v>2038</v>
      </c>
      <c r="P9" t="s">
        <v>2039</v>
      </c>
      <c r="Q9" s="8">
        <f t="shared" si="0"/>
        <v>42229.208333333328</v>
      </c>
      <c r="R9" s="8">
        <f t="shared" si="1"/>
        <v>42231.208333333328</v>
      </c>
    </row>
    <row r="10" spans="1:18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t="s">
        <v>2038</v>
      </c>
      <c r="P10" t="s">
        <v>2039</v>
      </c>
      <c r="Q10" s="8">
        <f t="shared" si="0"/>
        <v>40399.208333333336</v>
      </c>
      <c r="R10" s="8">
        <f t="shared" si="1"/>
        <v>40401.208333333336</v>
      </c>
    </row>
    <row r="11" spans="1:18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t="s">
        <v>2034</v>
      </c>
      <c r="P11" t="s">
        <v>2042</v>
      </c>
      <c r="Q11" s="8">
        <f t="shared" si="0"/>
        <v>41536.208333333336</v>
      </c>
      <c r="R11" s="8">
        <f t="shared" si="1"/>
        <v>41585.25</v>
      </c>
    </row>
    <row r="12" spans="1:18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t="s">
        <v>2040</v>
      </c>
      <c r="P12" t="s">
        <v>2043</v>
      </c>
      <c r="Q12" s="8">
        <f t="shared" si="0"/>
        <v>40404.208333333336</v>
      </c>
      <c r="R12" s="8">
        <f t="shared" si="1"/>
        <v>40452.208333333336</v>
      </c>
    </row>
    <row r="13" spans="1:18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t="s">
        <v>2038</v>
      </c>
      <c r="P13" t="s">
        <v>2039</v>
      </c>
      <c r="Q13" s="8">
        <f t="shared" si="0"/>
        <v>40442.208333333336</v>
      </c>
      <c r="R13" s="8">
        <f t="shared" si="1"/>
        <v>40448.208333333336</v>
      </c>
    </row>
    <row r="14" spans="1:18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t="s">
        <v>2040</v>
      </c>
      <c r="P14" t="s">
        <v>2043</v>
      </c>
      <c r="Q14" s="8">
        <f t="shared" si="0"/>
        <v>43760.208333333328</v>
      </c>
      <c r="R14" s="8">
        <f t="shared" si="1"/>
        <v>43768.208333333328</v>
      </c>
    </row>
    <row r="15" spans="1:18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t="s">
        <v>2034</v>
      </c>
      <c r="P15" t="s">
        <v>2044</v>
      </c>
      <c r="Q15" s="8">
        <f t="shared" si="0"/>
        <v>42532.208333333328</v>
      </c>
      <c r="R15" s="8">
        <f t="shared" si="1"/>
        <v>42544.208333333328</v>
      </c>
    </row>
    <row r="16" spans="1:18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t="s">
        <v>2034</v>
      </c>
      <c r="P16" t="s">
        <v>2044</v>
      </c>
      <c r="Q16" s="8">
        <f t="shared" si="0"/>
        <v>40974.25</v>
      </c>
      <c r="R16" s="8">
        <f t="shared" si="1"/>
        <v>41001.208333333336</v>
      </c>
    </row>
    <row r="17" spans="1:18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t="s">
        <v>2036</v>
      </c>
      <c r="P17" t="s">
        <v>2045</v>
      </c>
      <c r="Q17" s="8">
        <f t="shared" si="0"/>
        <v>43809.25</v>
      </c>
      <c r="R17" s="8">
        <f t="shared" si="1"/>
        <v>43813.25</v>
      </c>
    </row>
    <row r="18" spans="1:18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t="s">
        <v>2046</v>
      </c>
      <c r="P18" t="s">
        <v>2047</v>
      </c>
      <c r="Q18" s="8">
        <f t="shared" si="0"/>
        <v>41661.25</v>
      </c>
      <c r="R18" s="8">
        <f t="shared" si="1"/>
        <v>41683.25</v>
      </c>
    </row>
    <row r="19" spans="1:18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t="s">
        <v>2040</v>
      </c>
      <c r="P19" t="s">
        <v>2048</v>
      </c>
      <c r="Q19" s="8">
        <f t="shared" si="0"/>
        <v>40555.25</v>
      </c>
      <c r="R19" s="8">
        <f t="shared" si="1"/>
        <v>40556.25</v>
      </c>
    </row>
    <row r="20" spans="1:18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t="s">
        <v>2038</v>
      </c>
      <c r="P20" t="s">
        <v>2039</v>
      </c>
      <c r="Q20" s="8">
        <f t="shared" si="0"/>
        <v>43351.208333333328</v>
      </c>
      <c r="R20" s="8">
        <f t="shared" si="1"/>
        <v>43359.208333333328</v>
      </c>
    </row>
    <row r="21" spans="1:18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t="s">
        <v>2038</v>
      </c>
      <c r="P21" t="s">
        <v>2039</v>
      </c>
      <c r="Q21" s="8">
        <f t="shared" si="0"/>
        <v>43528.25</v>
      </c>
      <c r="R21" s="8">
        <f t="shared" si="1"/>
        <v>43549.208333333328</v>
      </c>
    </row>
    <row r="22" spans="1:18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t="s">
        <v>2040</v>
      </c>
      <c r="P22" t="s">
        <v>2043</v>
      </c>
      <c r="Q22" s="8">
        <f t="shared" si="0"/>
        <v>41848.208333333336</v>
      </c>
      <c r="R22" s="8">
        <f t="shared" si="1"/>
        <v>41848.208333333336</v>
      </c>
    </row>
    <row r="23" spans="1:18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t="s">
        <v>2038</v>
      </c>
      <c r="P23" t="s">
        <v>2039</v>
      </c>
      <c r="Q23" s="8">
        <f t="shared" si="0"/>
        <v>40770.208333333336</v>
      </c>
      <c r="R23" s="8">
        <f t="shared" si="1"/>
        <v>40804.208333333336</v>
      </c>
    </row>
    <row r="24" spans="1:18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t="s">
        <v>2038</v>
      </c>
      <c r="P24" t="s">
        <v>2039</v>
      </c>
      <c r="Q24" s="8">
        <f t="shared" si="0"/>
        <v>43193.208333333328</v>
      </c>
      <c r="R24" s="8">
        <f t="shared" si="1"/>
        <v>43208.208333333328</v>
      </c>
    </row>
    <row r="25" spans="1:18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t="s">
        <v>2040</v>
      </c>
      <c r="P25" t="s">
        <v>2041</v>
      </c>
      <c r="Q25" s="8">
        <f t="shared" si="0"/>
        <v>43510.25</v>
      </c>
      <c r="R25" s="8">
        <f t="shared" si="1"/>
        <v>43563.208333333328</v>
      </c>
    </row>
    <row r="26" spans="1:18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t="s">
        <v>2036</v>
      </c>
      <c r="P26" t="s">
        <v>2045</v>
      </c>
      <c r="Q26" s="8">
        <f t="shared" si="0"/>
        <v>41811.208333333336</v>
      </c>
      <c r="R26" s="8">
        <f t="shared" si="1"/>
        <v>41813.208333333336</v>
      </c>
    </row>
    <row r="27" spans="1:18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t="s">
        <v>2049</v>
      </c>
      <c r="P27" t="s">
        <v>2050</v>
      </c>
      <c r="Q27" s="8">
        <f t="shared" si="0"/>
        <v>40681.208333333336</v>
      </c>
      <c r="R27" s="8">
        <f t="shared" si="1"/>
        <v>40701.208333333336</v>
      </c>
    </row>
    <row r="28" spans="1:18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t="s">
        <v>2038</v>
      </c>
      <c r="P28" t="s">
        <v>2039</v>
      </c>
      <c r="Q28" s="8">
        <f t="shared" si="0"/>
        <v>43312.208333333328</v>
      </c>
      <c r="R28" s="8">
        <f t="shared" si="1"/>
        <v>43339.208333333328</v>
      </c>
    </row>
    <row r="29" spans="1:18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t="s">
        <v>2034</v>
      </c>
      <c r="P29" t="s">
        <v>2035</v>
      </c>
      <c r="Q29" s="8">
        <f t="shared" si="0"/>
        <v>42280.208333333328</v>
      </c>
      <c r="R29" s="8">
        <f t="shared" si="1"/>
        <v>42288.208333333328</v>
      </c>
    </row>
    <row r="30" spans="1:18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t="s">
        <v>2038</v>
      </c>
      <c r="P30" t="s">
        <v>2039</v>
      </c>
      <c r="Q30" s="8">
        <f t="shared" si="0"/>
        <v>40218.25</v>
      </c>
      <c r="R30" s="8">
        <f t="shared" si="1"/>
        <v>40241.25</v>
      </c>
    </row>
    <row r="31" spans="1:18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t="s">
        <v>2040</v>
      </c>
      <c r="P31" t="s">
        <v>2051</v>
      </c>
      <c r="Q31" s="8">
        <f t="shared" si="0"/>
        <v>43301.208333333328</v>
      </c>
      <c r="R31" s="8">
        <f t="shared" si="1"/>
        <v>43341.208333333328</v>
      </c>
    </row>
    <row r="32" spans="1:18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t="s">
        <v>2040</v>
      </c>
      <c r="P32" t="s">
        <v>2048</v>
      </c>
      <c r="Q32" s="8">
        <f t="shared" si="0"/>
        <v>43609.208333333328</v>
      </c>
      <c r="R32" s="8">
        <f t="shared" si="1"/>
        <v>43614.208333333328</v>
      </c>
    </row>
    <row r="33" spans="1:18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t="s">
        <v>2049</v>
      </c>
      <c r="P33" t="s">
        <v>2050</v>
      </c>
      <c r="Q33" s="8">
        <f t="shared" si="0"/>
        <v>42374.25</v>
      </c>
      <c r="R33" s="8">
        <f t="shared" si="1"/>
        <v>42402.25</v>
      </c>
    </row>
    <row r="34" spans="1:18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t="s">
        <v>2040</v>
      </c>
      <c r="P34" t="s">
        <v>2041</v>
      </c>
      <c r="Q34" s="8">
        <f t="shared" si="0"/>
        <v>43110.25</v>
      </c>
      <c r="R34" s="8">
        <f t="shared" si="1"/>
        <v>43137.25</v>
      </c>
    </row>
    <row r="35" spans="1:18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t="s">
        <v>2038</v>
      </c>
      <c r="P35" t="s">
        <v>2039</v>
      </c>
      <c r="Q35" s="8">
        <f t="shared" si="0"/>
        <v>41917.208333333336</v>
      </c>
      <c r="R35" s="8">
        <f t="shared" si="1"/>
        <v>41954.25</v>
      </c>
    </row>
    <row r="36" spans="1:18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t="s">
        <v>2040</v>
      </c>
      <c r="P36" t="s">
        <v>2041</v>
      </c>
      <c r="Q36" s="8">
        <f t="shared" si="0"/>
        <v>42817.208333333328</v>
      </c>
      <c r="R36" s="8">
        <f t="shared" si="1"/>
        <v>42822.208333333328</v>
      </c>
    </row>
    <row r="37" spans="1:18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t="s">
        <v>2040</v>
      </c>
      <c r="P37" t="s">
        <v>2043</v>
      </c>
      <c r="Q37" s="8">
        <f t="shared" si="0"/>
        <v>43484.25</v>
      </c>
      <c r="R37" s="8">
        <f t="shared" si="1"/>
        <v>43526.25</v>
      </c>
    </row>
    <row r="38" spans="1:18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t="s">
        <v>2038</v>
      </c>
      <c r="P38" t="s">
        <v>2039</v>
      </c>
      <c r="Q38" s="8">
        <f t="shared" si="0"/>
        <v>40600.25</v>
      </c>
      <c r="R38" s="8">
        <f t="shared" si="1"/>
        <v>40625.208333333336</v>
      </c>
    </row>
    <row r="39" spans="1:18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t="s">
        <v>2046</v>
      </c>
      <c r="P39" t="s">
        <v>2052</v>
      </c>
      <c r="Q39" s="8">
        <f t="shared" si="0"/>
        <v>43744.208333333328</v>
      </c>
      <c r="R39" s="8">
        <f t="shared" si="1"/>
        <v>43777.25</v>
      </c>
    </row>
    <row r="40" spans="1:18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t="s">
        <v>2053</v>
      </c>
      <c r="P40" t="s">
        <v>2054</v>
      </c>
      <c r="Q40" s="8">
        <f t="shared" si="0"/>
        <v>40469.208333333336</v>
      </c>
      <c r="R40" s="8">
        <f t="shared" si="1"/>
        <v>40474.208333333336</v>
      </c>
    </row>
    <row r="41" spans="1:18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t="s">
        <v>2038</v>
      </c>
      <c r="P41" t="s">
        <v>2039</v>
      </c>
      <c r="Q41" s="8">
        <f t="shared" si="0"/>
        <v>41330.25</v>
      </c>
      <c r="R41" s="8">
        <f t="shared" si="1"/>
        <v>41344.208333333336</v>
      </c>
    </row>
    <row r="42" spans="1:18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t="s">
        <v>2036</v>
      </c>
      <c r="P42" t="s">
        <v>2045</v>
      </c>
      <c r="Q42" s="8">
        <f t="shared" si="0"/>
        <v>40334.208333333336</v>
      </c>
      <c r="R42" s="8">
        <f t="shared" si="1"/>
        <v>40353.208333333336</v>
      </c>
    </row>
    <row r="43" spans="1:18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t="s">
        <v>2034</v>
      </c>
      <c r="P43" t="s">
        <v>2035</v>
      </c>
      <c r="Q43" s="8">
        <f t="shared" si="0"/>
        <v>41156.208333333336</v>
      </c>
      <c r="R43" s="8">
        <f t="shared" si="1"/>
        <v>41182.208333333336</v>
      </c>
    </row>
    <row r="44" spans="1:18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t="s">
        <v>2032</v>
      </c>
      <c r="P44" t="s">
        <v>2033</v>
      </c>
      <c r="Q44" s="8">
        <f t="shared" si="0"/>
        <v>40728.208333333336</v>
      </c>
      <c r="R44" s="8">
        <f t="shared" si="1"/>
        <v>40737.208333333336</v>
      </c>
    </row>
    <row r="45" spans="1:18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t="s">
        <v>2046</v>
      </c>
      <c r="P45" t="s">
        <v>2055</v>
      </c>
      <c r="Q45" s="8">
        <f t="shared" si="0"/>
        <v>41844.208333333336</v>
      </c>
      <c r="R45" s="8">
        <f t="shared" si="1"/>
        <v>41860.208333333336</v>
      </c>
    </row>
    <row r="46" spans="1:18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t="s">
        <v>2046</v>
      </c>
      <c r="P46" t="s">
        <v>2052</v>
      </c>
      <c r="Q46" s="8">
        <f t="shared" si="0"/>
        <v>43541.208333333328</v>
      </c>
      <c r="R46" s="8">
        <f t="shared" si="1"/>
        <v>43542.208333333328</v>
      </c>
    </row>
    <row r="47" spans="1:18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t="s">
        <v>2038</v>
      </c>
      <c r="P47" t="s">
        <v>2039</v>
      </c>
      <c r="Q47" s="8">
        <f t="shared" si="0"/>
        <v>42676.208333333328</v>
      </c>
      <c r="R47" s="8">
        <f t="shared" si="1"/>
        <v>42691.25</v>
      </c>
    </row>
    <row r="48" spans="1:18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t="s">
        <v>2034</v>
      </c>
      <c r="P48" t="s">
        <v>2035</v>
      </c>
      <c r="Q48" s="8">
        <f t="shared" si="0"/>
        <v>40367.208333333336</v>
      </c>
      <c r="R48" s="8">
        <f t="shared" si="1"/>
        <v>40390.208333333336</v>
      </c>
    </row>
    <row r="49" spans="1:18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t="s">
        <v>2038</v>
      </c>
      <c r="P49" t="s">
        <v>2039</v>
      </c>
      <c r="Q49" s="8">
        <f t="shared" si="0"/>
        <v>41727.208333333336</v>
      </c>
      <c r="R49" s="8">
        <f t="shared" si="1"/>
        <v>41757.208333333336</v>
      </c>
    </row>
    <row r="50" spans="1:18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t="s">
        <v>2038</v>
      </c>
      <c r="P50" t="s">
        <v>2039</v>
      </c>
      <c r="Q50" s="8">
        <f t="shared" si="0"/>
        <v>42180.208333333328</v>
      </c>
      <c r="R50" s="8">
        <f t="shared" si="1"/>
        <v>42192.208333333328</v>
      </c>
    </row>
    <row r="51" spans="1:18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t="s">
        <v>2034</v>
      </c>
      <c r="P51" t="s">
        <v>2035</v>
      </c>
      <c r="Q51" s="8">
        <f t="shared" si="0"/>
        <v>43758.208333333328</v>
      </c>
      <c r="R51" s="8">
        <f t="shared" si="1"/>
        <v>43803.25</v>
      </c>
    </row>
    <row r="52" spans="1:18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t="s">
        <v>2034</v>
      </c>
      <c r="P52" t="s">
        <v>2056</v>
      </c>
      <c r="Q52" s="8">
        <f t="shared" si="0"/>
        <v>41487.208333333336</v>
      </c>
      <c r="R52" s="8">
        <f t="shared" si="1"/>
        <v>41515.208333333336</v>
      </c>
    </row>
    <row r="53" spans="1:18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t="s">
        <v>2036</v>
      </c>
      <c r="P53" t="s">
        <v>2045</v>
      </c>
      <c r="Q53" s="8">
        <f t="shared" si="0"/>
        <v>40995.208333333336</v>
      </c>
      <c r="R53" s="8">
        <f t="shared" si="1"/>
        <v>41011.208333333336</v>
      </c>
    </row>
    <row r="54" spans="1:18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t="s">
        <v>2038</v>
      </c>
      <c r="P54" t="s">
        <v>2039</v>
      </c>
      <c r="Q54" s="8">
        <f t="shared" si="0"/>
        <v>40436.208333333336</v>
      </c>
      <c r="R54" s="8">
        <f t="shared" si="1"/>
        <v>40440.208333333336</v>
      </c>
    </row>
    <row r="55" spans="1:18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t="s">
        <v>2040</v>
      </c>
      <c r="P55" t="s">
        <v>2043</v>
      </c>
      <c r="Q55" s="8">
        <f t="shared" si="0"/>
        <v>41779.208333333336</v>
      </c>
      <c r="R55" s="8">
        <f t="shared" si="1"/>
        <v>41818.208333333336</v>
      </c>
    </row>
    <row r="56" spans="1:18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t="s">
        <v>2036</v>
      </c>
      <c r="P56" t="s">
        <v>2045</v>
      </c>
      <c r="Q56" s="8">
        <f t="shared" si="0"/>
        <v>43170.25</v>
      </c>
      <c r="R56" s="8">
        <f t="shared" si="1"/>
        <v>43176.208333333328</v>
      </c>
    </row>
    <row r="57" spans="1:18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t="s">
        <v>2034</v>
      </c>
      <c r="P57" t="s">
        <v>2057</v>
      </c>
      <c r="Q57" s="8">
        <f t="shared" si="0"/>
        <v>43311.208333333328</v>
      </c>
      <c r="R57" s="8">
        <f t="shared" si="1"/>
        <v>43316.208333333328</v>
      </c>
    </row>
    <row r="58" spans="1:18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t="s">
        <v>2036</v>
      </c>
      <c r="P58" t="s">
        <v>2045</v>
      </c>
      <c r="Q58" s="8">
        <f t="shared" si="0"/>
        <v>42014.25</v>
      </c>
      <c r="R58" s="8">
        <f t="shared" si="1"/>
        <v>42021.25</v>
      </c>
    </row>
    <row r="59" spans="1:18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t="s">
        <v>2049</v>
      </c>
      <c r="P59" t="s">
        <v>2050</v>
      </c>
      <c r="Q59" s="8">
        <f t="shared" si="0"/>
        <v>42979.208333333328</v>
      </c>
      <c r="R59" s="8">
        <f t="shared" si="1"/>
        <v>42991.208333333328</v>
      </c>
    </row>
    <row r="60" spans="1:18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t="s">
        <v>2038</v>
      </c>
      <c r="P60" t="s">
        <v>2039</v>
      </c>
      <c r="Q60" s="8">
        <f t="shared" si="0"/>
        <v>42268.208333333328</v>
      </c>
      <c r="R60" s="8">
        <f t="shared" si="1"/>
        <v>42281.208333333328</v>
      </c>
    </row>
    <row r="61" spans="1:18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t="s">
        <v>2038</v>
      </c>
      <c r="P61" t="s">
        <v>2039</v>
      </c>
      <c r="Q61" s="8">
        <f t="shared" si="0"/>
        <v>42898.208333333328</v>
      </c>
      <c r="R61" s="8">
        <f t="shared" si="1"/>
        <v>42913.208333333328</v>
      </c>
    </row>
    <row r="62" spans="1:18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t="s">
        <v>2038</v>
      </c>
      <c r="P62" t="s">
        <v>2039</v>
      </c>
      <c r="Q62" s="8">
        <f t="shared" si="0"/>
        <v>41107.208333333336</v>
      </c>
      <c r="R62" s="8">
        <f t="shared" si="1"/>
        <v>41110.208333333336</v>
      </c>
    </row>
    <row r="63" spans="1:18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t="s">
        <v>2038</v>
      </c>
      <c r="P63" t="s">
        <v>2039</v>
      </c>
      <c r="Q63" s="8">
        <f t="shared" si="0"/>
        <v>40595.25</v>
      </c>
      <c r="R63" s="8">
        <f t="shared" si="1"/>
        <v>40635.208333333336</v>
      </c>
    </row>
    <row r="64" spans="1:18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t="s">
        <v>2036</v>
      </c>
      <c r="P64" t="s">
        <v>2037</v>
      </c>
      <c r="Q64" s="8">
        <f t="shared" si="0"/>
        <v>42160.208333333328</v>
      </c>
      <c r="R64" s="8">
        <f t="shared" si="1"/>
        <v>42161.208333333328</v>
      </c>
    </row>
    <row r="65" spans="1:18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t="s">
        <v>2038</v>
      </c>
      <c r="P65" t="s">
        <v>2039</v>
      </c>
      <c r="Q65" s="8">
        <f t="shared" si="0"/>
        <v>42853.208333333328</v>
      </c>
      <c r="R65" s="8">
        <f t="shared" si="1"/>
        <v>42859.208333333328</v>
      </c>
    </row>
    <row r="66" spans="1:18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t="s">
        <v>2036</v>
      </c>
      <c r="P66" t="s">
        <v>2037</v>
      </c>
      <c r="Q66" s="8">
        <f t="shared" si="0"/>
        <v>43283.208333333328</v>
      </c>
      <c r="R66" s="8">
        <f t="shared" si="1"/>
        <v>43298.208333333328</v>
      </c>
    </row>
    <row r="67" spans="1:18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t="s">
        <v>2038</v>
      </c>
      <c r="P67" t="s">
        <v>2039</v>
      </c>
      <c r="Q67" s="8">
        <f t="shared" ref="Q67:Q130" si="2">(((J67/60)/60)/24)+DATE(1970,1,1)</f>
        <v>40570.25</v>
      </c>
      <c r="R67" s="8">
        <f t="shared" ref="R67:R130" si="3">(((K67/60)/60)/24)+DATE(1970,1,1)</f>
        <v>40577.25</v>
      </c>
    </row>
    <row r="68" spans="1:18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t="s">
        <v>2038</v>
      </c>
      <c r="P68" t="s">
        <v>2039</v>
      </c>
      <c r="Q68" s="8">
        <f t="shared" si="2"/>
        <v>42102.208333333328</v>
      </c>
      <c r="R68" s="8">
        <f t="shared" si="3"/>
        <v>42107.208333333328</v>
      </c>
    </row>
    <row r="69" spans="1:18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t="s">
        <v>2036</v>
      </c>
      <c r="P69" t="s">
        <v>2045</v>
      </c>
      <c r="Q69" s="8">
        <f t="shared" si="2"/>
        <v>40203.25</v>
      </c>
      <c r="R69" s="8">
        <f t="shared" si="3"/>
        <v>40208.25</v>
      </c>
    </row>
    <row r="70" spans="1:18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t="s">
        <v>2038</v>
      </c>
      <c r="P70" t="s">
        <v>2039</v>
      </c>
      <c r="Q70" s="8">
        <f t="shared" si="2"/>
        <v>42943.208333333328</v>
      </c>
      <c r="R70" s="8">
        <f t="shared" si="3"/>
        <v>42990.208333333328</v>
      </c>
    </row>
    <row r="71" spans="1:18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t="s">
        <v>2038</v>
      </c>
      <c r="P71" t="s">
        <v>2039</v>
      </c>
      <c r="Q71" s="8">
        <f t="shared" si="2"/>
        <v>40531.25</v>
      </c>
      <c r="R71" s="8">
        <f t="shared" si="3"/>
        <v>40565.25</v>
      </c>
    </row>
    <row r="72" spans="1:18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t="s">
        <v>2038</v>
      </c>
      <c r="P72" t="s">
        <v>2039</v>
      </c>
      <c r="Q72" s="8">
        <f t="shared" si="2"/>
        <v>40484.208333333336</v>
      </c>
      <c r="R72" s="8">
        <f t="shared" si="3"/>
        <v>40533.25</v>
      </c>
    </row>
    <row r="73" spans="1:18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t="s">
        <v>2038</v>
      </c>
      <c r="P73" t="s">
        <v>2039</v>
      </c>
      <c r="Q73" s="8">
        <f t="shared" si="2"/>
        <v>43799.25</v>
      </c>
      <c r="R73" s="8">
        <f t="shared" si="3"/>
        <v>43803.25</v>
      </c>
    </row>
    <row r="74" spans="1:18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t="s">
        <v>2040</v>
      </c>
      <c r="P74" t="s">
        <v>2048</v>
      </c>
      <c r="Q74" s="8">
        <f t="shared" si="2"/>
        <v>42186.208333333328</v>
      </c>
      <c r="R74" s="8">
        <f t="shared" si="3"/>
        <v>42222.208333333328</v>
      </c>
    </row>
    <row r="75" spans="1:18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t="s">
        <v>2034</v>
      </c>
      <c r="P75" t="s">
        <v>2057</v>
      </c>
      <c r="Q75" s="8">
        <f t="shared" si="2"/>
        <v>42701.25</v>
      </c>
      <c r="R75" s="8">
        <f t="shared" si="3"/>
        <v>42704.25</v>
      </c>
    </row>
    <row r="76" spans="1:18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t="s">
        <v>2034</v>
      </c>
      <c r="P76" t="s">
        <v>2056</v>
      </c>
      <c r="Q76" s="8">
        <f t="shared" si="2"/>
        <v>42456.208333333328</v>
      </c>
      <c r="R76" s="8">
        <f t="shared" si="3"/>
        <v>42457.208333333328</v>
      </c>
    </row>
    <row r="77" spans="1:18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t="s">
        <v>2053</v>
      </c>
      <c r="P77" t="s">
        <v>2054</v>
      </c>
      <c r="Q77" s="8">
        <f t="shared" si="2"/>
        <v>43296.208333333328</v>
      </c>
      <c r="R77" s="8">
        <f t="shared" si="3"/>
        <v>43304.208333333328</v>
      </c>
    </row>
    <row r="78" spans="1:18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t="s">
        <v>2038</v>
      </c>
      <c r="P78" t="s">
        <v>2039</v>
      </c>
      <c r="Q78" s="8">
        <f t="shared" si="2"/>
        <v>42027.25</v>
      </c>
      <c r="R78" s="8">
        <f t="shared" si="3"/>
        <v>42076.208333333328</v>
      </c>
    </row>
    <row r="79" spans="1:18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t="s">
        <v>2040</v>
      </c>
      <c r="P79" t="s">
        <v>2048</v>
      </c>
      <c r="Q79" s="8">
        <f t="shared" si="2"/>
        <v>40448.208333333336</v>
      </c>
      <c r="R79" s="8">
        <f t="shared" si="3"/>
        <v>40462.208333333336</v>
      </c>
    </row>
    <row r="80" spans="1:18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t="s">
        <v>2046</v>
      </c>
      <c r="P80" t="s">
        <v>2058</v>
      </c>
      <c r="Q80" s="8">
        <f t="shared" si="2"/>
        <v>43206.208333333328</v>
      </c>
      <c r="R80" s="8">
        <f t="shared" si="3"/>
        <v>43207.208333333328</v>
      </c>
    </row>
    <row r="81" spans="1:18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t="s">
        <v>2038</v>
      </c>
      <c r="P81" t="s">
        <v>2039</v>
      </c>
      <c r="Q81" s="8">
        <f t="shared" si="2"/>
        <v>43267.208333333328</v>
      </c>
      <c r="R81" s="8">
        <f t="shared" si="3"/>
        <v>43272.208333333328</v>
      </c>
    </row>
    <row r="82" spans="1:18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t="s">
        <v>2049</v>
      </c>
      <c r="P82" t="s">
        <v>2050</v>
      </c>
      <c r="Q82" s="8">
        <f t="shared" si="2"/>
        <v>42976.208333333328</v>
      </c>
      <c r="R82" s="8">
        <f t="shared" si="3"/>
        <v>43006.208333333328</v>
      </c>
    </row>
    <row r="83" spans="1:18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t="s">
        <v>2034</v>
      </c>
      <c r="P83" t="s">
        <v>2035</v>
      </c>
      <c r="Q83" s="8">
        <f t="shared" si="2"/>
        <v>43062.25</v>
      </c>
      <c r="R83" s="8">
        <f t="shared" si="3"/>
        <v>43087.25</v>
      </c>
    </row>
    <row r="84" spans="1:18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t="s">
        <v>2049</v>
      </c>
      <c r="P84" t="s">
        <v>2050</v>
      </c>
      <c r="Q84" s="8">
        <f t="shared" si="2"/>
        <v>43482.25</v>
      </c>
      <c r="R84" s="8">
        <f t="shared" si="3"/>
        <v>43489.25</v>
      </c>
    </row>
    <row r="85" spans="1:18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t="s">
        <v>2034</v>
      </c>
      <c r="P85" t="s">
        <v>2042</v>
      </c>
      <c r="Q85" s="8">
        <f t="shared" si="2"/>
        <v>42579.208333333328</v>
      </c>
      <c r="R85" s="8">
        <f t="shared" si="3"/>
        <v>42601.208333333328</v>
      </c>
    </row>
    <row r="86" spans="1:18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t="s">
        <v>2036</v>
      </c>
      <c r="P86" t="s">
        <v>2045</v>
      </c>
      <c r="Q86" s="8">
        <f t="shared" si="2"/>
        <v>41118.208333333336</v>
      </c>
      <c r="R86" s="8">
        <f t="shared" si="3"/>
        <v>41128.208333333336</v>
      </c>
    </row>
    <row r="87" spans="1:18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t="s">
        <v>2034</v>
      </c>
      <c r="P87" t="s">
        <v>2044</v>
      </c>
      <c r="Q87" s="8">
        <f t="shared" si="2"/>
        <v>40797.208333333336</v>
      </c>
      <c r="R87" s="8">
        <f t="shared" si="3"/>
        <v>40805.208333333336</v>
      </c>
    </row>
    <row r="88" spans="1:18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t="s">
        <v>2038</v>
      </c>
      <c r="P88" t="s">
        <v>2039</v>
      </c>
      <c r="Q88" s="8">
        <f t="shared" si="2"/>
        <v>42128.208333333328</v>
      </c>
      <c r="R88" s="8">
        <f t="shared" si="3"/>
        <v>42141.208333333328</v>
      </c>
    </row>
    <row r="89" spans="1:18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t="s">
        <v>2034</v>
      </c>
      <c r="P89" t="s">
        <v>2035</v>
      </c>
      <c r="Q89" s="8">
        <f t="shared" si="2"/>
        <v>40610.25</v>
      </c>
      <c r="R89" s="8">
        <f t="shared" si="3"/>
        <v>40621.208333333336</v>
      </c>
    </row>
    <row r="90" spans="1:18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t="s">
        <v>2046</v>
      </c>
      <c r="P90" t="s">
        <v>2058</v>
      </c>
      <c r="Q90" s="8">
        <f t="shared" si="2"/>
        <v>42110.208333333328</v>
      </c>
      <c r="R90" s="8">
        <f t="shared" si="3"/>
        <v>42132.208333333328</v>
      </c>
    </row>
    <row r="91" spans="1:18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t="s">
        <v>2038</v>
      </c>
      <c r="P91" t="s">
        <v>2039</v>
      </c>
      <c r="Q91" s="8">
        <f t="shared" si="2"/>
        <v>40283.208333333336</v>
      </c>
      <c r="R91" s="8">
        <f t="shared" si="3"/>
        <v>40285.208333333336</v>
      </c>
    </row>
    <row r="92" spans="1:18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t="s">
        <v>2038</v>
      </c>
      <c r="P92" t="s">
        <v>2039</v>
      </c>
      <c r="Q92" s="8">
        <f t="shared" si="2"/>
        <v>42425.25</v>
      </c>
      <c r="R92" s="8">
        <f t="shared" si="3"/>
        <v>42425.25</v>
      </c>
    </row>
    <row r="93" spans="1:18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t="s">
        <v>2046</v>
      </c>
      <c r="P93" t="s">
        <v>2058</v>
      </c>
      <c r="Q93" s="8">
        <f t="shared" si="2"/>
        <v>42588.208333333328</v>
      </c>
      <c r="R93" s="8">
        <f t="shared" si="3"/>
        <v>42616.208333333328</v>
      </c>
    </row>
    <row r="94" spans="1:18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t="s">
        <v>2049</v>
      </c>
      <c r="P94" t="s">
        <v>2050</v>
      </c>
      <c r="Q94" s="8">
        <f t="shared" si="2"/>
        <v>40352.208333333336</v>
      </c>
      <c r="R94" s="8">
        <f t="shared" si="3"/>
        <v>40353.208333333336</v>
      </c>
    </row>
    <row r="95" spans="1:18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t="s">
        <v>2038</v>
      </c>
      <c r="P95" t="s">
        <v>2039</v>
      </c>
      <c r="Q95" s="8">
        <f t="shared" si="2"/>
        <v>41202.208333333336</v>
      </c>
      <c r="R95" s="8">
        <f t="shared" si="3"/>
        <v>41206.208333333336</v>
      </c>
    </row>
    <row r="96" spans="1:18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t="s">
        <v>2036</v>
      </c>
      <c r="P96" t="s">
        <v>2037</v>
      </c>
      <c r="Q96" s="8">
        <f t="shared" si="2"/>
        <v>43562.208333333328</v>
      </c>
      <c r="R96" s="8">
        <f t="shared" si="3"/>
        <v>43573.208333333328</v>
      </c>
    </row>
    <row r="97" spans="1:18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t="s">
        <v>2040</v>
      </c>
      <c r="P97" t="s">
        <v>2041</v>
      </c>
      <c r="Q97" s="8">
        <f t="shared" si="2"/>
        <v>43752.208333333328</v>
      </c>
      <c r="R97" s="8">
        <f t="shared" si="3"/>
        <v>43759.208333333328</v>
      </c>
    </row>
    <row r="98" spans="1:18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t="s">
        <v>2038</v>
      </c>
      <c r="P98" t="s">
        <v>2039</v>
      </c>
      <c r="Q98" s="8">
        <f t="shared" si="2"/>
        <v>40612.25</v>
      </c>
      <c r="R98" s="8">
        <f t="shared" si="3"/>
        <v>40625.208333333336</v>
      </c>
    </row>
    <row r="99" spans="1:18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t="s">
        <v>2032</v>
      </c>
      <c r="P99" t="s">
        <v>2033</v>
      </c>
      <c r="Q99" s="8">
        <f t="shared" si="2"/>
        <v>42180.208333333328</v>
      </c>
      <c r="R99" s="8">
        <f t="shared" si="3"/>
        <v>42234.208333333328</v>
      </c>
    </row>
    <row r="100" spans="1:18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t="s">
        <v>2049</v>
      </c>
      <c r="P100" t="s">
        <v>2050</v>
      </c>
      <c r="Q100" s="8">
        <f t="shared" si="2"/>
        <v>42212.208333333328</v>
      </c>
      <c r="R100" s="8">
        <f t="shared" si="3"/>
        <v>42216.208333333328</v>
      </c>
    </row>
    <row r="101" spans="1:18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t="s">
        <v>2038</v>
      </c>
      <c r="P101" t="s">
        <v>2039</v>
      </c>
      <c r="Q101" s="8">
        <f t="shared" si="2"/>
        <v>41968.25</v>
      </c>
      <c r="R101" s="8">
        <f t="shared" si="3"/>
        <v>41997.25</v>
      </c>
    </row>
    <row r="102" spans="1:18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t="s">
        <v>2038</v>
      </c>
      <c r="P102" t="s">
        <v>2039</v>
      </c>
      <c r="Q102" s="8">
        <f t="shared" si="2"/>
        <v>40835.208333333336</v>
      </c>
      <c r="R102" s="8">
        <f t="shared" si="3"/>
        <v>40853.208333333336</v>
      </c>
    </row>
    <row r="103" spans="1:18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t="s">
        <v>2034</v>
      </c>
      <c r="P103" t="s">
        <v>2042</v>
      </c>
      <c r="Q103" s="8">
        <f t="shared" si="2"/>
        <v>42056.25</v>
      </c>
      <c r="R103" s="8">
        <f t="shared" si="3"/>
        <v>42063.25</v>
      </c>
    </row>
    <row r="104" spans="1:18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t="s">
        <v>2036</v>
      </c>
      <c r="P104" t="s">
        <v>2045</v>
      </c>
      <c r="Q104" s="8">
        <f t="shared" si="2"/>
        <v>43234.208333333328</v>
      </c>
      <c r="R104" s="8">
        <f t="shared" si="3"/>
        <v>43241.208333333328</v>
      </c>
    </row>
    <row r="105" spans="1:18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t="s">
        <v>2034</v>
      </c>
      <c r="P105" t="s">
        <v>2042</v>
      </c>
      <c r="Q105" s="8">
        <f t="shared" si="2"/>
        <v>40475.208333333336</v>
      </c>
      <c r="R105" s="8">
        <f t="shared" si="3"/>
        <v>40484.208333333336</v>
      </c>
    </row>
    <row r="106" spans="1:18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t="s">
        <v>2034</v>
      </c>
      <c r="P106" t="s">
        <v>2044</v>
      </c>
      <c r="Q106" s="8">
        <f t="shared" si="2"/>
        <v>42878.208333333328</v>
      </c>
      <c r="R106" s="8">
        <f t="shared" si="3"/>
        <v>42879.208333333328</v>
      </c>
    </row>
    <row r="107" spans="1:18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t="s">
        <v>2036</v>
      </c>
      <c r="P107" t="s">
        <v>2037</v>
      </c>
      <c r="Q107" s="8">
        <f t="shared" si="2"/>
        <v>41366.208333333336</v>
      </c>
      <c r="R107" s="8">
        <f t="shared" si="3"/>
        <v>41384.208333333336</v>
      </c>
    </row>
    <row r="108" spans="1:18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t="s">
        <v>2038</v>
      </c>
      <c r="P108" t="s">
        <v>2039</v>
      </c>
      <c r="Q108" s="8">
        <f t="shared" si="2"/>
        <v>43716.208333333328</v>
      </c>
      <c r="R108" s="8">
        <f t="shared" si="3"/>
        <v>43721.208333333328</v>
      </c>
    </row>
    <row r="109" spans="1:18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t="s">
        <v>2038</v>
      </c>
      <c r="P109" t="s">
        <v>2039</v>
      </c>
      <c r="Q109" s="8">
        <f t="shared" si="2"/>
        <v>43213.208333333328</v>
      </c>
      <c r="R109" s="8">
        <f t="shared" si="3"/>
        <v>43230.208333333328</v>
      </c>
    </row>
    <row r="110" spans="1:18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t="s">
        <v>2040</v>
      </c>
      <c r="P110" t="s">
        <v>2041</v>
      </c>
      <c r="Q110" s="8">
        <f t="shared" si="2"/>
        <v>41005.208333333336</v>
      </c>
      <c r="R110" s="8">
        <f t="shared" si="3"/>
        <v>41042.208333333336</v>
      </c>
    </row>
    <row r="111" spans="1:18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t="s">
        <v>2040</v>
      </c>
      <c r="P111" t="s">
        <v>2059</v>
      </c>
      <c r="Q111" s="8">
        <f t="shared" si="2"/>
        <v>41651.25</v>
      </c>
      <c r="R111" s="8">
        <f t="shared" si="3"/>
        <v>41653.25</v>
      </c>
    </row>
    <row r="112" spans="1:18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t="s">
        <v>2032</v>
      </c>
      <c r="P112" t="s">
        <v>2033</v>
      </c>
      <c r="Q112" s="8">
        <f t="shared" si="2"/>
        <v>43354.208333333328</v>
      </c>
      <c r="R112" s="8">
        <f t="shared" si="3"/>
        <v>43373.208333333328</v>
      </c>
    </row>
    <row r="113" spans="1:18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t="s">
        <v>2046</v>
      </c>
      <c r="P113" t="s">
        <v>2055</v>
      </c>
      <c r="Q113" s="8">
        <f t="shared" si="2"/>
        <v>41174.208333333336</v>
      </c>
      <c r="R113" s="8">
        <f t="shared" si="3"/>
        <v>41180.208333333336</v>
      </c>
    </row>
    <row r="114" spans="1:18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t="s">
        <v>2036</v>
      </c>
      <c r="P114" t="s">
        <v>2037</v>
      </c>
      <c r="Q114" s="8">
        <f t="shared" si="2"/>
        <v>41875.208333333336</v>
      </c>
      <c r="R114" s="8">
        <f t="shared" si="3"/>
        <v>41890.208333333336</v>
      </c>
    </row>
    <row r="115" spans="1:18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t="s">
        <v>2032</v>
      </c>
      <c r="P115" t="s">
        <v>2033</v>
      </c>
      <c r="Q115" s="8">
        <f t="shared" si="2"/>
        <v>42990.208333333328</v>
      </c>
      <c r="R115" s="8">
        <f t="shared" si="3"/>
        <v>42997.208333333328</v>
      </c>
    </row>
    <row r="116" spans="1:18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t="s">
        <v>2036</v>
      </c>
      <c r="P116" t="s">
        <v>2045</v>
      </c>
      <c r="Q116" s="8">
        <f t="shared" si="2"/>
        <v>43564.208333333328</v>
      </c>
      <c r="R116" s="8">
        <f t="shared" si="3"/>
        <v>43565.208333333328</v>
      </c>
    </row>
    <row r="117" spans="1:18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t="s">
        <v>2046</v>
      </c>
      <c r="P117" t="s">
        <v>2052</v>
      </c>
      <c r="Q117" s="8">
        <f t="shared" si="2"/>
        <v>43056.25</v>
      </c>
      <c r="R117" s="8">
        <f t="shared" si="3"/>
        <v>43091.25</v>
      </c>
    </row>
    <row r="118" spans="1:18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t="s">
        <v>2038</v>
      </c>
      <c r="P118" t="s">
        <v>2039</v>
      </c>
      <c r="Q118" s="8">
        <f t="shared" si="2"/>
        <v>42265.208333333328</v>
      </c>
      <c r="R118" s="8">
        <f t="shared" si="3"/>
        <v>42266.208333333328</v>
      </c>
    </row>
    <row r="119" spans="1:18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t="s">
        <v>2040</v>
      </c>
      <c r="P119" t="s">
        <v>2059</v>
      </c>
      <c r="Q119" s="8">
        <f t="shared" si="2"/>
        <v>40808.208333333336</v>
      </c>
      <c r="R119" s="8">
        <f t="shared" si="3"/>
        <v>40814.208333333336</v>
      </c>
    </row>
    <row r="120" spans="1:18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t="s">
        <v>2053</v>
      </c>
      <c r="P120" t="s">
        <v>2054</v>
      </c>
      <c r="Q120" s="8">
        <f t="shared" si="2"/>
        <v>41665.25</v>
      </c>
      <c r="R120" s="8">
        <f t="shared" si="3"/>
        <v>41671.25</v>
      </c>
    </row>
    <row r="121" spans="1:18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t="s">
        <v>2040</v>
      </c>
      <c r="P121" t="s">
        <v>2041</v>
      </c>
      <c r="Q121" s="8">
        <f t="shared" si="2"/>
        <v>41806.208333333336</v>
      </c>
      <c r="R121" s="8">
        <f t="shared" si="3"/>
        <v>41823.208333333336</v>
      </c>
    </row>
    <row r="122" spans="1:18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t="s">
        <v>2049</v>
      </c>
      <c r="P122" t="s">
        <v>2060</v>
      </c>
      <c r="Q122" s="8">
        <f t="shared" si="2"/>
        <v>42111.208333333328</v>
      </c>
      <c r="R122" s="8">
        <f t="shared" si="3"/>
        <v>42115.208333333328</v>
      </c>
    </row>
    <row r="123" spans="1:18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t="s">
        <v>2049</v>
      </c>
      <c r="P123" t="s">
        <v>2050</v>
      </c>
      <c r="Q123" s="8">
        <f t="shared" si="2"/>
        <v>41917.208333333336</v>
      </c>
      <c r="R123" s="8">
        <f t="shared" si="3"/>
        <v>41930.208333333336</v>
      </c>
    </row>
    <row r="124" spans="1:18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t="s">
        <v>2046</v>
      </c>
      <c r="P124" t="s">
        <v>2052</v>
      </c>
      <c r="Q124" s="8">
        <f t="shared" si="2"/>
        <v>41970.25</v>
      </c>
      <c r="R124" s="8">
        <f t="shared" si="3"/>
        <v>41997.25</v>
      </c>
    </row>
    <row r="125" spans="1:18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t="s">
        <v>2038</v>
      </c>
      <c r="P125" t="s">
        <v>2039</v>
      </c>
      <c r="Q125" s="8">
        <f t="shared" si="2"/>
        <v>42332.25</v>
      </c>
      <c r="R125" s="8">
        <f t="shared" si="3"/>
        <v>42335.25</v>
      </c>
    </row>
    <row r="126" spans="1:18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t="s">
        <v>2053</v>
      </c>
      <c r="P126" t="s">
        <v>2054</v>
      </c>
      <c r="Q126" s="8">
        <f t="shared" si="2"/>
        <v>43598.208333333328</v>
      </c>
      <c r="R126" s="8">
        <f t="shared" si="3"/>
        <v>43651.208333333328</v>
      </c>
    </row>
    <row r="127" spans="1:18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t="s">
        <v>2038</v>
      </c>
      <c r="P127" t="s">
        <v>2039</v>
      </c>
      <c r="Q127" s="8">
        <f t="shared" si="2"/>
        <v>43362.208333333328</v>
      </c>
      <c r="R127" s="8">
        <f t="shared" si="3"/>
        <v>43366.208333333328</v>
      </c>
    </row>
    <row r="128" spans="1:18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t="s">
        <v>2038</v>
      </c>
      <c r="P128" t="s">
        <v>2039</v>
      </c>
      <c r="Q128" s="8">
        <f t="shared" si="2"/>
        <v>42596.208333333328</v>
      </c>
      <c r="R128" s="8">
        <f t="shared" si="3"/>
        <v>42624.208333333328</v>
      </c>
    </row>
    <row r="129" spans="1:18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t="s">
        <v>2038</v>
      </c>
      <c r="P129" t="s">
        <v>2039</v>
      </c>
      <c r="Q129" s="8">
        <f t="shared" si="2"/>
        <v>40310.208333333336</v>
      </c>
      <c r="R129" s="8">
        <f t="shared" si="3"/>
        <v>40313.208333333336</v>
      </c>
    </row>
    <row r="130" spans="1:18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t="s">
        <v>2034</v>
      </c>
      <c r="P130" t="s">
        <v>2035</v>
      </c>
      <c r="Q130" s="8">
        <f t="shared" si="2"/>
        <v>40417.208333333336</v>
      </c>
      <c r="R130" s="8">
        <f t="shared" si="3"/>
        <v>40430.208333333336</v>
      </c>
    </row>
    <row r="131" spans="1:18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t="s">
        <v>2032</v>
      </c>
      <c r="P131" t="s">
        <v>2033</v>
      </c>
      <c r="Q131" s="8">
        <f t="shared" ref="Q131:Q194" si="4">(((J131/60)/60)/24)+DATE(1970,1,1)</f>
        <v>42038.25</v>
      </c>
      <c r="R131" s="8">
        <f t="shared" ref="R131:R194" si="5">(((K131/60)/60)/24)+DATE(1970,1,1)</f>
        <v>42063.25</v>
      </c>
    </row>
    <row r="132" spans="1:18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t="s">
        <v>2040</v>
      </c>
      <c r="P132" t="s">
        <v>2043</v>
      </c>
      <c r="Q132" s="8">
        <f t="shared" si="4"/>
        <v>40842.208333333336</v>
      </c>
      <c r="R132" s="8">
        <f t="shared" si="5"/>
        <v>40858.25</v>
      </c>
    </row>
    <row r="133" spans="1:18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t="s">
        <v>2036</v>
      </c>
      <c r="P133" t="s">
        <v>2037</v>
      </c>
      <c r="Q133" s="8">
        <f t="shared" si="4"/>
        <v>41607.25</v>
      </c>
      <c r="R133" s="8">
        <f t="shared" si="5"/>
        <v>41620.25</v>
      </c>
    </row>
    <row r="134" spans="1:18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t="s">
        <v>2038</v>
      </c>
      <c r="P134" t="s">
        <v>2039</v>
      </c>
      <c r="Q134" s="8">
        <f t="shared" si="4"/>
        <v>43112.25</v>
      </c>
      <c r="R134" s="8">
        <f t="shared" si="5"/>
        <v>43128.25</v>
      </c>
    </row>
    <row r="135" spans="1:18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t="s">
        <v>2034</v>
      </c>
      <c r="P135" t="s">
        <v>2061</v>
      </c>
      <c r="Q135" s="8">
        <f t="shared" si="4"/>
        <v>40767.208333333336</v>
      </c>
      <c r="R135" s="8">
        <f t="shared" si="5"/>
        <v>40789.208333333336</v>
      </c>
    </row>
    <row r="136" spans="1:18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t="s">
        <v>2040</v>
      </c>
      <c r="P136" t="s">
        <v>2041</v>
      </c>
      <c r="Q136" s="8">
        <f t="shared" si="4"/>
        <v>40713.208333333336</v>
      </c>
      <c r="R136" s="8">
        <f t="shared" si="5"/>
        <v>40762.208333333336</v>
      </c>
    </row>
    <row r="137" spans="1:18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t="s">
        <v>2038</v>
      </c>
      <c r="P137" t="s">
        <v>2039</v>
      </c>
      <c r="Q137" s="8">
        <f t="shared" si="4"/>
        <v>41340.25</v>
      </c>
      <c r="R137" s="8">
        <f t="shared" si="5"/>
        <v>41345.208333333336</v>
      </c>
    </row>
    <row r="138" spans="1:18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t="s">
        <v>2040</v>
      </c>
      <c r="P138" t="s">
        <v>2043</v>
      </c>
      <c r="Q138" s="8">
        <f t="shared" si="4"/>
        <v>41797.208333333336</v>
      </c>
      <c r="R138" s="8">
        <f t="shared" si="5"/>
        <v>41809.208333333336</v>
      </c>
    </row>
    <row r="139" spans="1:18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t="s">
        <v>2046</v>
      </c>
      <c r="P139" t="s">
        <v>2047</v>
      </c>
      <c r="Q139" s="8">
        <f t="shared" si="4"/>
        <v>40457.208333333336</v>
      </c>
      <c r="R139" s="8">
        <f t="shared" si="5"/>
        <v>40463.208333333336</v>
      </c>
    </row>
    <row r="140" spans="1:18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t="s">
        <v>2049</v>
      </c>
      <c r="P140" t="s">
        <v>2060</v>
      </c>
      <c r="Q140" s="8">
        <f t="shared" si="4"/>
        <v>41180.208333333336</v>
      </c>
      <c r="R140" s="8">
        <f t="shared" si="5"/>
        <v>41186.208333333336</v>
      </c>
    </row>
    <row r="141" spans="1:18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t="s">
        <v>2036</v>
      </c>
      <c r="P141" t="s">
        <v>2045</v>
      </c>
      <c r="Q141" s="8">
        <f t="shared" si="4"/>
        <v>42115.208333333328</v>
      </c>
      <c r="R141" s="8">
        <f t="shared" si="5"/>
        <v>42131.208333333328</v>
      </c>
    </row>
    <row r="142" spans="1:18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t="s">
        <v>2040</v>
      </c>
      <c r="P142" t="s">
        <v>2041</v>
      </c>
      <c r="Q142" s="8">
        <f t="shared" si="4"/>
        <v>43156.25</v>
      </c>
      <c r="R142" s="8">
        <f t="shared" si="5"/>
        <v>43161.25</v>
      </c>
    </row>
    <row r="143" spans="1:18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t="s">
        <v>2036</v>
      </c>
      <c r="P143" t="s">
        <v>2037</v>
      </c>
      <c r="Q143" s="8">
        <f t="shared" si="4"/>
        <v>42167.208333333328</v>
      </c>
      <c r="R143" s="8">
        <f t="shared" si="5"/>
        <v>42173.208333333328</v>
      </c>
    </row>
    <row r="144" spans="1:18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t="s">
        <v>2036</v>
      </c>
      <c r="P144" t="s">
        <v>2037</v>
      </c>
      <c r="Q144" s="8">
        <f t="shared" si="4"/>
        <v>41005.208333333336</v>
      </c>
      <c r="R144" s="8">
        <f t="shared" si="5"/>
        <v>41046.208333333336</v>
      </c>
    </row>
    <row r="145" spans="1:18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t="s">
        <v>2034</v>
      </c>
      <c r="P145" t="s">
        <v>2044</v>
      </c>
      <c r="Q145" s="8">
        <f t="shared" si="4"/>
        <v>40357.208333333336</v>
      </c>
      <c r="R145" s="8">
        <f t="shared" si="5"/>
        <v>40377.208333333336</v>
      </c>
    </row>
    <row r="146" spans="1:18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t="s">
        <v>2038</v>
      </c>
      <c r="P146" t="s">
        <v>2039</v>
      </c>
      <c r="Q146" s="8">
        <f t="shared" si="4"/>
        <v>43633.208333333328</v>
      </c>
      <c r="R146" s="8">
        <f t="shared" si="5"/>
        <v>43641.208333333328</v>
      </c>
    </row>
    <row r="147" spans="1:18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t="s">
        <v>2036</v>
      </c>
      <c r="P147" t="s">
        <v>2045</v>
      </c>
      <c r="Q147" s="8">
        <f t="shared" si="4"/>
        <v>41889.208333333336</v>
      </c>
      <c r="R147" s="8">
        <f t="shared" si="5"/>
        <v>41894.208333333336</v>
      </c>
    </row>
    <row r="148" spans="1:18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t="s">
        <v>2038</v>
      </c>
      <c r="P148" t="s">
        <v>2039</v>
      </c>
      <c r="Q148" s="8">
        <f t="shared" si="4"/>
        <v>40855.25</v>
      </c>
      <c r="R148" s="8">
        <f t="shared" si="5"/>
        <v>40875.25</v>
      </c>
    </row>
    <row r="149" spans="1:18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t="s">
        <v>2038</v>
      </c>
      <c r="P149" t="s">
        <v>2039</v>
      </c>
      <c r="Q149" s="8">
        <f t="shared" si="4"/>
        <v>42534.208333333328</v>
      </c>
      <c r="R149" s="8">
        <f t="shared" si="5"/>
        <v>42540.208333333328</v>
      </c>
    </row>
    <row r="150" spans="1:18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t="s">
        <v>2036</v>
      </c>
      <c r="P150" t="s">
        <v>2045</v>
      </c>
      <c r="Q150" s="8">
        <f t="shared" si="4"/>
        <v>42941.208333333328</v>
      </c>
      <c r="R150" s="8">
        <f t="shared" si="5"/>
        <v>42950.208333333328</v>
      </c>
    </row>
    <row r="151" spans="1:18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t="s">
        <v>2034</v>
      </c>
      <c r="P151" t="s">
        <v>2044</v>
      </c>
      <c r="Q151" s="8">
        <f t="shared" si="4"/>
        <v>41275.25</v>
      </c>
      <c r="R151" s="8">
        <f t="shared" si="5"/>
        <v>41327.25</v>
      </c>
    </row>
    <row r="152" spans="1:18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t="s">
        <v>2034</v>
      </c>
      <c r="P152" t="s">
        <v>2035</v>
      </c>
      <c r="Q152" s="8">
        <f t="shared" si="4"/>
        <v>43450.25</v>
      </c>
      <c r="R152" s="8">
        <f t="shared" si="5"/>
        <v>43451.25</v>
      </c>
    </row>
    <row r="153" spans="1:18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t="s">
        <v>2034</v>
      </c>
      <c r="P153" t="s">
        <v>2042</v>
      </c>
      <c r="Q153" s="8">
        <f t="shared" si="4"/>
        <v>41799.208333333336</v>
      </c>
      <c r="R153" s="8">
        <f t="shared" si="5"/>
        <v>41850.208333333336</v>
      </c>
    </row>
    <row r="154" spans="1:18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t="s">
        <v>2034</v>
      </c>
      <c r="P154" t="s">
        <v>2044</v>
      </c>
      <c r="Q154" s="8">
        <f t="shared" si="4"/>
        <v>42783.25</v>
      </c>
      <c r="R154" s="8">
        <f t="shared" si="5"/>
        <v>42790.25</v>
      </c>
    </row>
    <row r="155" spans="1:18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t="s">
        <v>2038</v>
      </c>
      <c r="P155" t="s">
        <v>2039</v>
      </c>
      <c r="Q155" s="8">
        <f t="shared" si="4"/>
        <v>41201.208333333336</v>
      </c>
      <c r="R155" s="8">
        <f t="shared" si="5"/>
        <v>41207.208333333336</v>
      </c>
    </row>
    <row r="156" spans="1:18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t="s">
        <v>2034</v>
      </c>
      <c r="P156" t="s">
        <v>2044</v>
      </c>
      <c r="Q156" s="8">
        <f t="shared" si="4"/>
        <v>42502.208333333328</v>
      </c>
      <c r="R156" s="8">
        <f t="shared" si="5"/>
        <v>42525.208333333328</v>
      </c>
    </row>
    <row r="157" spans="1:18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t="s">
        <v>2038</v>
      </c>
      <c r="P157" t="s">
        <v>2039</v>
      </c>
      <c r="Q157" s="8">
        <f t="shared" si="4"/>
        <v>40262.208333333336</v>
      </c>
      <c r="R157" s="8">
        <f t="shared" si="5"/>
        <v>40277.208333333336</v>
      </c>
    </row>
    <row r="158" spans="1:18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t="s">
        <v>2034</v>
      </c>
      <c r="P158" t="s">
        <v>2035</v>
      </c>
      <c r="Q158" s="8">
        <f t="shared" si="4"/>
        <v>43743.208333333328</v>
      </c>
      <c r="R158" s="8">
        <f t="shared" si="5"/>
        <v>43767.208333333328</v>
      </c>
    </row>
    <row r="159" spans="1:18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t="s">
        <v>2053</v>
      </c>
      <c r="P159" t="s">
        <v>2054</v>
      </c>
      <c r="Q159" s="8">
        <f t="shared" si="4"/>
        <v>41638.25</v>
      </c>
      <c r="R159" s="8">
        <f t="shared" si="5"/>
        <v>41650.25</v>
      </c>
    </row>
    <row r="160" spans="1:18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t="s">
        <v>2034</v>
      </c>
      <c r="P160" t="s">
        <v>2035</v>
      </c>
      <c r="Q160" s="8">
        <f t="shared" si="4"/>
        <v>42346.25</v>
      </c>
      <c r="R160" s="8">
        <f t="shared" si="5"/>
        <v>42347.25</v>
      </c>
    </row>
    <row r="161" spans="1:18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t="s">
        <v>2038</v>
      </c>
      <c r="P161" t="s">
        <v>2039</v>
      </c>
      <c r="Q161" s="8">
        <f t="shared" si="4"/>
        <v>43551.208333333328</v>
      </c>
      <c r="R161" s="8">
        <f t="shared" si="5"/>
        <v>43569.208333333328</v>
      </c>
    </row>
    <row r="162" spans="1:18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t="s">
        <v>2036</v>
      </c>
      <c r="P162" t="s">
        <v>2045</v>
      </c>
      <c r="Q162" s="8">
        <f t="shared" si="4"/>
        <v>43582.208333333328</v>
      </c>
      <c r="R162" s="8">
        <f t="shared" si="5"/>
        <v>43598.208333333328</v>
      </c>
    </row>
    <row r="163" spans="1:18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t="s">
        <v>2036</v>
      </c>
      <c r="P163" t="s">
        <v>2037</v>
      </c>
      <c r="Q163" s="8">
        <f t="shared" si="4"/>
        <v>42270.208333333328</v>
      </c>
      <c r="R163" s="8">
        <f t="shared" si="5"/>
        <v>42276.208333333328</v>
      </c>
    </row>
    <row r="164" spans="1:18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t="s">
        <v>2034</v>
      </c>
      <c r="P164" t="s">
        <v>2035</v>
      </c>
      <c r="Q164" s="8">
        <f t="shared" si="4"/>
        <v>43442.25</v>
      </c>
      <c r="R164" s="8">
        <f t="shared" si="5"/>
        <v>43472.25</v>
      </c>
    </row>
    <row r="165" spans="1:18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t="s">
        <v>2053</v>
      </c>
      <c r="P165" t="s">
        <v>2054</v>
      </c>
      <c r="Q165" s="8">
        <f t="shared" si="4"/>
        <v>43028.208333333328</v>
      </c>
      <c r="R165" s="8">
        <f t="shared" si="5"/>
        <v>43077.25</v>
      </c>
    </row>
    <row r="166" spans="1:18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t="s">
        <v>2038</v>
      </c>
      <c r="P166" t="s">
        <v>2039</v>
      </c>
      <c r="Q166" s="8">
        <f t="shared" si="4"/>
        <v>43016.208333333328</v>
      </c>
      <c r="R166" s="8">
        <f t="shared" si="5"/>
        <v>43017.208333333328</v>
      </c>
    </row>
    <row r="167" spans="1:18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t="s">
        <v>2036</v>
      </c>
      <c r="P167" t="s">
        <v>2037</v>
      </c>
      <c r="Q167" s="8">
        <f t="shared" si="4"/>
        <v>42948.208333333328</v>
      </c>
      <c r="R167" s="8">
        <f t="shared" si="5"/>
        <v>42980.208333333328</v>
      </c>
    </row>
    <row r="168" spans="1:18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t="s">
        <v>2053</v>
      </c>
      <c r="P168" t="s">
        <v>2054</v>
      </c>
      <c r="Q168" s="8">
        <f t="shared" si="4"/>
        <v>40534.25</v>
      </c>
      <c r="R168" s="8">
        <f t="shared" si="5"/>
        <v>40538.25</v>
      </c>
    </row>
    <row r="169" spans="1:18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t="s">
        <v>2038</v>
      </c>
      <c r="P169" t="s">
        <v>2039</v>
      </c>
      <c r="Q169" s="8">
        <f t="shared" si="4"/>
        <v>41435.208333333336</v>
      </c>
      <c r="R169" s="8">
        <f t="shared" si="5"/>
        <v>41445.208333333336</v>
      </c>
    </row>
    <row r="170" spans="1:18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t="s">
        <v>2034</v>
      </c>
      <c r="P170" t="s">
        <v>2044</v>
      </c>
      <c r="Q170" s="8">
        <f t="shared" si="4"/>
        <v>43518.25</v>
      </c>
      <c r="R170" s="8">
        <f t="shared" si="5"/>
        <v>43541.208333333328</v>
      </c>
    </row>
    <row r="171" spans="1:18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t="s">
        <v>2040</v>
      </c>
      <c r="P171" t="s">
        <v>2051</v>
      </c>
      <c r="Q171" s="8">
        <f t="shared" si="4"/>
        <v>41077.208333333336</v>
      </c>
      <c r="R171" s="8">
        <f t="shared" si="5"/>
        <v>41105.208333333336</v>
      </c>
    </row>
    <row r="172" spans="1:18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t="s">
        <v>2034</v>
      </c>
      <c r="P172" t="s">
        <v>2044</v>
      </c>
      <c r="Q172" s="8">
        <f t="shared" si="4"/>
        <v>42950.208333333328</v>
      </c>
      <c r="R172" s="8">
        <f t="shared" si="5"/>
        <v>42957.208333333328</v>
      </c>
    </row>
    <row r="173" spans="1:18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t="s">
        <v>2046</v>
      </c>
      <c r="P173" t="s">
        <v>2058</v>
      </c>
      <c r="Q173" s="8">
        <f t="shared" si="4"/>
        <v>41718.208333333336</v>
      </c>
      <c r="R173" s="8">
        <f t="shared" si="5"/>
        <v>41740.208333333336</v>
      </c>
    </row>
    <row r="174" spans="1:18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t="s">
        <v>2040</v>
      </c>
      <c r="P174" t="s">
        <v>2041</v>
      </c>
      <c r="Q174" s="8">
        <f t="shared" si="4"/>
        <v>41839.208333333336</v>
      </c>
      <c r="R174" s="8">
        <f t="shared" si="5"/>
        <v>41854.208333333336</v>
      </c>
    </row>
    <row r="175" spans="1:18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t="s">
        <v>2038</v>
      </c>
      <c r="P175" t="s">
        <v>2039</v>
      </c>
      <c r="Q175" s="8">
        <f t="shared" si="4"/>
        <v>41412.208333333336</v>
      </c>
      <c r="R175" s="8">
        <f t="shared" si="5"/>
        <v>41418.208333333336</v>
      </c>
    </row>
    <row r="176" spans="1:18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t="s">
        <v>2036</v>
      </c>
      <c r="P176" t="s">
        <v>2045</v>
      </c>
      <c r="Q176" s="8">
        <f t="shared" si="4"/>
        <v>42282.208333333328</v>
      </c>
      <c r="R176" s="8">
        <f t="shared" si="5"/>
        <v>42283.208333333328</v>
      </c>
    </row>
    <row r="177" spans="1:18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t="s">
        <v>2038</v>
      </c>
      <c r="P177" t="s">
        <v>2039</v>
      </c>
      <c r="Q177" s="8">
        <f t="shared" si="4"/>
        <v>42613.208333333328</v>
      </c>
      <c r="R177" s="8">
        <f t="shared" si="5"/>
        <v>42632.208333333328</v>
      </c>
    </row>
    <row r="178" spans="1:18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t="s">
        <v>2038</v>
      </c>
      <c r="P178" t="s">
        <v>2039</v>
      </c>
      <c r="Q178" s="8">
        <f t="shared" si="4"/>
        <v>42616.208333333328</v>
      </c>
      <c r="R178" s="8">
        <f t="shared" si="5"/>
        <v>42625.208333333328</v>
      </c>
    </row>
    <row r="179" spans="1:18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t="s">
        <v>2038</v>
      </c>
      <c r="P179" t="s">
        <v>2039</v>
      </c>
      <c r="Q179" s="8">
        <f t="shared" si="4"/>
        <v>40497.25</v>
      </c>
      <c r="R179" s="8">
        <f t="shared" si="5"/>
        <v>40522.25</v>
      </c>
    </row>
    <row r="180" spans="1:18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t="s">
        <v>2032</v>
      </c>
      <c r="P180" t="s">
        <v>2033</v>
      </c>
      <c r="Q180" s="8">
        <f t="shared" si="4"/>
        <v>42999.208333333328</v>
      </c>
      <c r="R180" s="8">
        <f t="shared" si="5"/>
        <v>43008.208333333328</v>
      </c>
    </row>
    <row r="181" spans="1:18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t="s">
        <v>2038</v>
      </c>
      <c r="P181" t="s">
        <v>2039</v>
      </c>
      <c r="Q181" s="8">
        <f t="shared" si="4"/>
        <v>41350.208333333336</v>
      </c>
      <c r="R181" s="8">
        <f t="shared" si="5"/>
        <v>41351.208333333336</v>
      </c>
    </row>
    <row r="182" spans="1:18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t="s">
        <v>2036</v>
      </c>
      <c r="P182" t="s">
        <v>2045</v>
      </c>
      <c r="Q182" s="8">
        <f t="shared" si="4"/>
        <v>40259.208333333336</v>
      </c>
      <c r="R182" s="8">
        <f t="shared" si="5"/>
        <v>40264.208333333336</v>
      </c>
    </row>
    <row r="183" spans="1:18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t="s">
        <v>2036</v>
      </c>
      <c r="P183" t="s">
        <v>2037</v>
      </c>
      <c r="Q183" s="8">
        <f t="shared" si="4"/>
        <v>43012.208333333328</v>
      </c>
      <c r="R183" s="8">
        <f t="shared" si="5"/>
        <v>43030.208333333328</v>
      </c>
    </row>
    <row r="184" spans="1:18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t="s">
        <v>2038</v>
      </c>
      <c r="P184" t="s">
        <v>2039</v>
      </c>
      <c r="Q184" s="8">
        <f t="shared" si="4"/>
        <v>43631.208333333328</v>
      </c>
      <c r="R184" s="8">
        <f t="shared" si="5"/>
        <v>43647.208333333328</v>
      </c>
    </row>
    <row r="185" spans="1:18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t="s">
        <v>2034</v>
      </c>
      <c r="P185" t="s">
        <v>2035</v>
      </c>
      <c r="Q185" s="8">
        <f t="shared" si="4"/>
        <v>40430.208333333336</v>
      </c>
      <c r="R185" s="8">
        <f t="shared" si="5"/>
        <v>40443.208333333336</v>
      </c>
    </row>
    <row r="186" spans="1:18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t="s">
        <v>2038</v>
      </c>
      <c r="P186" t="s">
        <v>2039</v>
      </c>
      <c r="Q186" s="8">
        <f t="shared" si="4"/>
        <v>43588.208333333328</v>
      </c>
      <c r="R186" s="8">
        <f t="shared" si="5"/>
        <v>43589.208333333328</v>
      </c>
    </row>
    <row r="187" spans="1:18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t="s">
        <v>2040</v>
      </c>
      <c r="P187" t="s">
        <v>2059</v>
      </c>
      <c r="Q187" s="8">
        <f t="shared" si="4"/>
        <v>43233.208333333328</v>
      </c>
      <c r="R187" s="8">
        <f t="shared" si="5"/>
        <v>43244.208333333328</v>
      </c>
    </row>
    <row r="188" spans="1:18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t="s">
        <v>2038</v>
      </c>
      <c r="P188" t="s">
        <v>2039</v>
      </c>
      <c r="Q188" s="8">
        <f t="shared" si="4"/>
        <v>41782.208333333336</v>
      </c>
      <c r="R188" s="8">
        <f t="shared" si="5"/>
        <v>41797.208333333336</v>
      </c>
    </row>
    <row r="189" spans="1:18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t="s">
        <v>2040</v>
      </c>
      <c r="P189" t="s">
        <v>2051</v>
      </c>
      <c r="Q189" s="8">
        <f t="shared" si="4"/>
        <v>41328.25</v>
      </c>
      <c r="R189" s="8">
        <f t="shared" si="5"/>
        <v>41356.208333333336</v>
      </c>
    </row>
    <row r="190" spans="1:18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t="s">
        <v>2038</v>
      </c>
      <c r="P190" t="s">
        <v>2039</v>
      </c>
      <c r="Q190" s="8">
        <f t="shared" si="4"/>
        <v>41975.25</v>
      </c>
      <c r="R190" s="8">
        <f t="shared" si="5"/>
        <v>41976.25</v>
      </c>
    </row>
    <row r="191" spans="1:18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t="s">
        <v>2038</v>
      </c>
      <c r="P191" t="s">
        <v>2039</v>
      </c>
      <c r="Q191" s="8">
        <f t="shared" si="4"/>
        <v>42433.25</v>
      </c>
      <c r="R191" s="8">
        <f t="shared" si="5"/>
        <v>42433.25</v>
      </c>
    </row>
    <row r="192" spans="1:18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t="s">
        <v>2038</v>
      </c>
      <c r="P192" t="s">
        <v>2039</v>
      </c>
      <c r="Q192" s="8">
        <f t="shared" si="4"/>
        <v>41429.208333333336</v>
      </c>
      <c r="R192" s="8">
        <f t="shared" si="5"/>
        <v>41430.208333333336</v>
      </c>
    </row>
    <row r="193" spans="1:18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t="s">
        <v>2038</v>
      </c>
      <c r="P193" t="s">
        <v>2039</v>
      </c>
      <c r="Q193" s="8">
        <f t="shared" si="4"/>
        <v>43536.208333333328</v>
      </c>
      <c r="R193" s="8">
        <f t="shared" si="5"/>
        <v>43539.208333333328</v>
      </c>
    </row>
    <row r="194" spans="1:18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t="s">
        <v>2034</v>
      </c>
      <c r="P194" t="s">
        <v>2035</v>
      </c>
      <c r="Q194" s="8">
        <f t="shared" si="4"/>
        <v>41817.208333333336</v>
      </c>
      <c r="R194" s="8">
        <f t="shared" si="5"/>
        <v>41821.208333333336</v>
      </c>
    </row>
    <row r="195" spans="1:18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t="s">
        <v>2034</v>
      </c>
      <c r="P195" t="s">
        <v>2044</v>
      </c>
      <c r="Q195" s="8">
        <f t="shared" ref="Q195:Q258" si="6">(((J195/60)/60)/24)+DATE(1970,1,1)</f>
        <v>43198.208333333328</v>
      </c>
      <c r="R195" s="8">
        <f t="shared" ref="R195:R258" si="7">(((K195/60)/60)/24)+DATE(1970,1,1)</f>
        <v>43202.208333333328</v>
      </c>
    </row>
    <row r="196" spans="1:18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t="s">
        <v>2034</v>
      </c>
      <c r="P196" t="s">
        <v>2056</v>
      </c>
      <c r="Q196" s="8">
        <f t="shared" si="6"/>
        <v>42261.208333333328</v>
      </c>
      <c r="R196" s="8">
        <f t="shared" si="7"/>
        <v>42277.208333333328</v>
      </c>
    </row>
    <row r="197" spans="1:18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t="s">
        <v>2034</v>
      </c>
      <c r="P197" t="s">
        <v>2042</v>
      </c>
      <c r="Q197" s="8">
        <f t="shared" si="6"/>
        <v>43310.208333333328</v>
      </c>
      <c r="R197" s="8">
        <f t="shared" si="7"/>
        <v>43317.208333333328</v>
      </c>
    </row>
    <row r="198" spans="1:18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t="s">
        <v>2036</v>
      </c>
      <c r="P198" t="s">
        <v>2045</v>
      </c>
      <c r="Q198" s="8">
        <f t="shared" si="6"/>
        <v>42616.208333333328</v>
      </c>
      <c r="R198" s="8">
        <f t="shared" si="7"/>
        <v>42635.208333333328</v>
      </c>
    </row>
    <row r="199" spans="1:18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t="s">
        <v>2040</v>
      </c>
      <c r="P199" t="s">
        <v>2043</v>
      </c>
      <c r="Q199" s="8">
        <f t="shared" si="6"/>
        <v>42909.208333333328</v>
      </c>
      <c r="R199" s="8">
        <f t="shared" si="7"/>
        <v>42923.208333333328</v>
      </c>
    </row>
    <row r="200" spans="1:18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t="s">
        <v>2034</v>
      </c>
      <c r="P200" t="s">
        <v>2042</v>
      </c>
      <c r="Q200" s="8">
        <f t="shared" si="6"/>
        <v>40396.208333333336</v>
      </c>
      <c r="R200" s="8">
        <f t="shared" si="7"/>
        <v>40425.208333333336</v>
      </c>
    </row>
    <row r="201" spans="1:18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t="s">
        <v>2034</v>
      </c>
      <c r="P201" t="s">
        <v>2035</v>
      </c>
      <c r="Q201" s="8">
        <f t="shared" si="6"/>
        <v>42192.208333333328</v>
      </c>
      <c r="R201" s="8">
        <f t="shared" si="7"/>
        <v>42196.208333333328</v>
      </c>
    </row>
    <row r="202" spans="1:18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t="s">
        <v>2038</v>
      </c>
      <c r="P202" t="s">
        <v>2039</v>
      </c>
      <c r="Q202" s="8">
        <f t="shared" si="6"/>
        <v>40262.208333333336</v>
      </c>
      <c r="R202" s="8">
        <f t="shared" si="7"/>
        <v>40273.208333333336</v>
      </c>
    </row>
    <row r="203" spans="1:18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t="s">
        <v>2036</v>
      </c>
      <c r="P203" t="s">
        <v>2037</v>
      </c>
      <c r="Q203" s="8">
        <f t="shared" si="6"/>
        <v>41845.208333333336</v>
      </c>
      <c r="R203" s="8">
        <f t="shared" si="7"/>
        <v>41863.208333333336</v>
      </c>
    </row>
    <row r="204" spans="1:18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t="s">
        <v>2032</v>
      </c>
      <c r="P204" t="s">
        <v>2033</v>
      </c>
      <c r="Q204" s="8">
        <f t="shared" si="6"/>
        <v>40818.208333333336</v>
      </c>
      <c r="R204" s="8">
        <f t="shared" si="7"/>
        <v>40822.208333333336</v>
      </c>
    </row>
    <row r="205" spans="1:18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t="s">
        <v>2038</v>
      </c>
      <c r="P205" t="s">
        <v>2039</v>
      </c>
      <c r="Q205" s="8">
        <f t="shared" si="6"/>
        <v>42752.25</v>
      </c>
      <c r="R205" s="8">
        <f t="shared" si="7"/>
        <v>42754.25</v>
      </c>
    </row>
    <row r="206" spans="1:18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t="s">
        <v>2034</v>
      </c>
      <c r="P206" t="s">
        <v>2057</v>
      </c>
      <c r="Q206" s="8">
        <f t="shared" si="6"/>
        <v>40636.208333333336</v>
      </c>
      <c r="R206" s="8">
        <f t="shared" si="7"/>
        <v>40646.208333333336</v>
      </c>
    </row>
    <row r="207" spans="1:18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t="s">
        <v>2038</v>
      </c>
      <c r="P207" t="s">
        <v>2039</v>
      </c>
      <c r="Q207" s="8">
        <f t="shared" si="6"/>
        <v>43390.208333333328</v>
      </c>
      <c r="R207" s="8">
        <f t="shared" si="7"/>
        <v>43402.208333333328</v>
      </c>
    </row>
    <row r="208" spans="1:18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t="s">
        <v>2046</v>
      </c>
      <c r="P208" t="s">
        <v>2052</v>
      </c>
      <c r="Q208" s="8">
        <f t="shared" si="6"/>
        <v>40236.25</v>
      </c>
      <c r="R208" s="8">
        <f t="shared" si="7"/>
        <v>40245.25</v>
      </c>
    </row>
    <row r="209" spans="1:18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t="s">
        <v>2034</v>
      </c>
      <c r="P209" t="s">
        <v>2035</v>
      </c>
      <c r="Q209" s="8">
        <f t="shared" si="6"/>
        <v>43340.208333333328</v>
      </c>
      <c r="R209" s="8">
        <f t="shared" si="7"/>
        <v>43360.208333333328</v>
      </c>
    </row>
    <row r="210" spans="1:18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t="s">
        <v>2040</v>
      </c>
      <c r="P210" t="s">
        <v>2041</v>
      </c>
      <c r="Q210" s="8">
        <f t="shared" si="6"/>
        <v>43048.25</v>
      </c>
      <c r="R210" s="8">
        <f t="shared" si="7"/>
        <v>43072.25</v>
      </c>
    </row>
    <row r="211" spans="1:18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t="s">
        <v>2040</v>
      </c>
      <c r="P211" t="s">
        <v>2041</v>
      </c>
      <c r="Q211" s="8">
        <f t="shared" si="6"/>
        <v>42496.208333333328</v>
      </c>
      <c r="R211" s="8">
        <f t="shared" si="7"/>
        <v>42503.208333333328</v>
      </c>
    </row>
    <row r="212" spans="1:18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t="s">
        <v>2040</v>
      </c>
      <c r="P212" t="s">
        <v>2062</v>
      </c>
      <c r="Q212" s="8">
        <f t="shared" si="6"/>
        <v>42797.25</v>
      </c>
      <c r="R212" s="8">
        <f t="shared" si="7"/>
        <v>42824.208333333328</v>
      </c>
    </row>
    <row r="213" spans="1:18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t="s">
        <v>2038</v>
      </c>
      <c r="P213" t="s">
        <v>2039</v>
      </c>
      <c r="Q213" s="8">
        <f t="shared" si="6"/>
        <v>41513.208333333336</v>
      </c>
      <c r="R213" s="8">
        <f t="shared" si="7"/>
        <v>41537.208333333336</v>
      </c>
    </row>
    <row r="214" spans="1:18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t="s">
        <v>2038</v>
      </c>
      <c r="P214" t="s">
        <v>2039</v>
      </c>
      <c r="Q214" s="8">
        <f t="shared" si="6"/>
        <v>43814.25</v>
      </c>
      <c r="R214" s="8">
        <f t="shared" si="7"/>
        <v>43860.25</v>
      </c>
    </row>
    <row r="215" spans="1:18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t="s">
        <v>2034</v>
      </c>
      <c r="P215" t="s">
        <v>2044</v>
      </c>
      <c r="Q215" s="8">
        <f t="shared" si="6"/>
        <v>40488.208333333336</v>
      </c>
      <c r="R215" s="8">
        <f t="shared" si="7"/>
        <v>40496.25</v>
      </c>
    </row>
    <row r="216" spans="1:18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t="s">
        <v>2034</v>
      </c>
      <c r="P216" t="s">
        <v>2035</v>
      </c>
      <c r="Q216" s="8">
        <f t="shared" si="6"/>
        <v>40409.208333333336</v>
      </c>
      <c r="R216" s="8">
        <f t="shared" si="7"/>
        <v>40415.208333333336</v>
      </c>
    </row>
    <row r="217" spans="1:18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t="s">
        <v>2038</v>
      </c>
      <c r="P217" t="s">
        <v>2039</v>
      </c>
      <c r="Q217" s="8">
        <f t="shared" si="6"/>
        <v>43509.25</v>
      </c>
      <c r="R217" s="8">
        <f t="shared" si="7"/>
        <v>43511.25</v>
      </c>
    </row>
    <row r="218" spans="1:18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t="s">
        <v>2038</v>
      </c>
      <c r="P218" t="s">
        <v>2039</v>
      </c>
      <c r="Q218" s="8">
        <f t="shared" si="6"/>
        <v>40869.25</v>
      </c>
      <c r="R218" s="8">
        <f t="shared" si="7"/>
        <v>40871.25</v>
      </c>
    </row>
    <row r="219" spans="1:18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t="s">
        <v>2040</v>
      </c>
      <c r="P219" t="s">
        <v>2062</v>
      </c>
      <c r="Q219" s="8">
        <f t="shared" si="6"/>
        <v>43583.208333333328</v>
      </c>
      <c r="R219" s="8">
        <f t="shared" si="7"/>
        <v>43592.208333333328</v>
      </c>
    </row>
    <row r="220" spans="1:18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t="s">
        <v>2040</v>
      </c>
      <c r="P220" t="s">
        <v>2051</v>
      </c>
      <c r="Q220" s="8">
        <f t="shared" si="6"/>
        <v>40858.25</v>
      </c>
      <c r="R220" s="8">
        <f t="shared" si="7"/>
        <v>40892.25</v>
      </c>
    </row>
    <row r="221" spans="1:18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t="s">
        <v>2040</v>
      </c>
      <c r="P221" t="s">
        <v>2048</v>
      </c>
      <c r="Q221" s="8">
        <f t="shared" si="6"/>
        <v>41137.208333333336</v>
      </c>
      <c r="R221" s="8">
        <f t="shared" si="7"/>
        <v>41149.208333333336</v>
      </c>
    </row>
    <row r="222" spans="1:18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t="s">
        <v>2038</v>
      </c>
      <c r="P222" t="s">
        <v>2039</v>
      </c>
      <c r="Q222" s="8">
        <f t="shared" si="6"/>
        <v>40725.208333333336</v>
      </c>
      <c r="R222" s="8">
        <f t="shared" si="7"/>
        <v>40743.208333333336</v>
      </c>
    </row>
    <row r="223" spans="1:18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t="s">
        <v>2032</v>
      </c>
      <c r="P223" t="s">
        <v>2033</v>
      </c>
      <c r="Q223" s="8">
        <f t="shared" si="6"/>
        <v>41081.208333333336</v>
      </c>
      <c r="R223" s="8">
        <f t="shared" si="7"/>
        <v>41083.208333333336</v>
      </c>
    </row>
    <row r="224" spans="1:18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t="s">
        <v>2053</v>
      </c>
      <c r="P224" t="s">
        <v>2054</v>
      </c>
      <c r="Q224" s="8">
        <f t="shared" si="6"/>
        <v>41914.208333333336</v>
      </c>
      <c r="R224" s="8">
        <f t="shared" si="7"/>
        <v>41915.208333333336</v>
      </c>
    </row>
    <row r="225" spans="1:18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t="s">
        <v>2038</v>
      </c>
      <c r="P225" t="s">
        <v>2039</v>
      </c>
      <c r="Q225" s="8">
        <f t="shared" si="6"/>
        <v>42445.208333333328</v>
      </c>
      <c r="R225" s="8">
        <f t="shared" si="7"/>
        <v>42459.208333333328</v>
      </c>
    </row>
    <row r="226" spans="1:18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t="s">
        <v>2040</v>
      </c>
      <c r="P226" t="s">
        <v>2062</v>
      </c>
      <c r="Q226" s="8">
        <f t="shared" si="6"/>
        <v>41906.208333333336</v>
      </c>
      <c r="R226" s="8">
        <f t="shared" si="7"/>
        <v>41951.25</v>
      </c>
    </row>
    <row r="227" spans="1:18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t="s">
        <v>2034</v>
      </c>
      <c r="P227" t="s">
        <v>2035</v>
      </c>
      <c r="Q227" s="8">
        <f t="shared" si="6"/>
        <v>41762.208333333336</v>
      </c>
      <c r="R227" s="8">
        <f t="shared" si="7"/>
        <v>41762.208333333336</v>
      </c>
    </row>
    <row r="228" spans="1:18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t="s">
        <v>2053</v>
      </c>
      <c r="P228" t="s">
        <v>2054</v>
      </c>
      <c r="Q228" s="8">
        <f t="shared" si="6"/>
        <v>40276.208333333336</v>
      </c>
      <c r="R228" s="8">
        <f t="shared" si="7"/>
        <v>40313.208333333336</v>
      </c>
    </row>
    <row r="229" spans="1:18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t="s">
        <v>2049</v>
      </c>
      <c r="P229" t="s">
        <v>2060</v>
      </c>
      <c r="Q229" s="8">
        <f t="shared" si="6"/>
        <v>42139.208333333328</v>
      </c>
      <c r="R229" s="8">
        <f t="shared" si="7"/>
        <v>42145.208333333328</v>
      </c>
    </row>
    <row r="230" spans="1:18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t="s">
        <v>2040</v>
      </c>
      <c r="P230" t="s">
        <v>2048</v>
      </c>
      <c r="Q230" s="8">
        <f t="shared" si="6"/>
        <v>42613.208333333328</v>
      </c>
      <c r="R230" s="8">
        <f t="shared" si="7"/>
        <v>42638.208333333328</v>
      </c>
    </row>
    <row r="231" spans="1:18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t="s">
        <v>2049</v>
      </c>
      <c r="P231" t="s">
        <v>2060</v>
      </c>
      <c r="Q231" s="8">
        <f t="shared" si="6"/>
        <v>42887.208333333328</v>
      </c>
      <c r="R231" s="8">
        <f t="shared" si="7"/>
        <v>42935.208333333328</v>
      </c>
    </row>
    <row r="232" spans="1:18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t="s">
        <v>2049</v>
      </c>
      <c r="P232" t="s">
        <v>2050</v>
      </c>
      <c r="Q232" s="8">
        <f t="shared" si="6"/>
        <v>43805.25</v>
      </c>
      <c r="R232" s="8">
        <f t="shared" si="7"/>
        <v>43805.25</v>
      </c>
    </row>
    <row r="233" spans="1:18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t="s">
        <v>2038</v>
      </c>
      <c r="P233" t="s">
        <v>2039</v>
      </c>
      <c r="Q233" s="8">
        <f t="shared" si="6"/>
        <v>41415.208333333336</v>
      </c>
      <c r="R233" s="8">
        <f t="shared" si="7"/>
        <v>41473.208333333336</v>
      </c>
    </row>
    <row r="234" spans="1:18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t="s">
        <v>2038</v>
      </c>
      <c r="P234" t="s">
        <v>2039</v>
      </c>
      <c r="Q234" s="8">
        <f t="shared" si="6"/>
        <v>42576.208333333328</v>
      </c>
      <c r="R234" s="8">
        <f t="shared" si="7"/>
        <v>42577.208333333328</v>
      </c>
    </row>
    <row r="235" spans="1:18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t="s">
        <v>2040</v>
      </c>
      <c r="P235" t="s">
        <v>2048</v>
      </c>
      <c r="Q235" s="8">
        <f t="shared" si="6"/>
        <v>40706.208333333336</v>
      </c>
      <c r="R235" s="8">
        <f t="shared" si="7"/>
        <v>40722.208333333336</v>
      </c>
    </row>
    <row r="236" spans="1:18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t="s">
        <v>2049</v>
      </c>
      <c r="P236" t="s">
        <v>2050</v>
      </c>
      <c r="Q236" s="8">
        <f t="shared" si="6"/>
        <v>42969.208333333328</v>
      </c>
      <c r="R236" s="8">
        <f t="shared" si="7"/>
        <v>42976.208333333328</v>
      </c>
    </row>
    <row r="237" spans="1:18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t="s">
        <v>2040</v>
      </c>
      <c r="P237" t="s">
        <v>2048</v>
      </c>
      <c r="Q237" s="8">
        <f t="shared" si="6"/>
        <v>42779.25</v>
      </c>
      <c r="R237" s="8">
        <f t="shared" si="7"/>
        <v>42784.25</v>
      </c>
    </row>
    <row r="238" spans="1:18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t="s">
        <v>2034</v>
      </c>
      <c r="P238" t="s">
        <v>2035</v>
      </c>
      <c r="Q238" s="8">
        <f t="shared" si="6"/>
        <v>43641.208333333328</v>
      </c>
      <c r="R238" s="8">
        <f t="shared" si="7"/>
        <v>43648.208333333328</v>
      </c>
    </row>
    <row r="239" spans="1:18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t="s">
        <v>2040</v>
      </c>
      <c r="P239" t="s">
        <v>2048</v>
      </c>
      <c r="Q239" s="8">
        <f t="shared" si="6"/>
        <v>41754.208333333336</v>
      </c>
      <c r="R239" s="8">
        <f t="shared" si="7"/>
        <v>41756.208333333336</v>
      </c>
    </row>
    <row r="240" spans="1:18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t="s">
        <v>2038</v>
      </c>
      <c r="P240" t="s">
        <v>2039</v>
      </c>
      <c r="Q240" s="8">
        <f t="shared" si="6"/>
        <v>43083.25</v>
      </c>
      <c r="R240" s="8">
        <f t="shared" si="7"/>
        <v>43108.25</v>
      </c>
    </row>
    <row r="241" spans="1:18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t="s">
        <v>2036</v>
      </c>
      <c r="P241" t="s">
        <v>2045</v>
      </c>
      <c r="Q241" s="8">
        <f t="shared" si="6"/>
        <v>42245.208333333328</v>
      </c>
      <c r="R241" s="8">
        <f t="shared" si="7"/>
        <v>42249.208333333328</v>
      </c>
    </row>
    <row r="242" spans="1:18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t="s">
        <v>2038</v>
      </c>
      <c r="P242" t="s">
        <v>2039</v>
      </c>
      <c r="Q242" s="8">
        <f t="shared" si="6"/>
        <v>40396.208333333336</v>
      </c>
      <c r="R242" s="8">
        <f t="shared" si="7"/>
        <v>40397.208333333336</v>
      </c>
    </row>
    <row r="243" spans="1:18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t="s">
        <v>2046</v>
      </c>
      <c r="P243" t="s">
        <v>2047</v>
      </c>
      <c r="Q243" s="8">
        <f t="shared" si="6"/>
        <v>41742.208333333336</v>
      </c>
      <c r="R243" s="8">
        <f t="shared" si="7"/>
        <v>41752.208333333336</v>
      </c>
    </row>
    <row r="244" spans="1:18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t="s">
        <v>2034</v>
      </c>
      <c r="P244" t="s">
        <v>2035</v>
      </c>
      <c r="Q244" s="8">
        <f t="shared" si="6"/>
        <v>42865.208333333328</v>
      </c>
      <c r="R244" s="8">
        <f t="shared" si="7"/>
        <v>42875.208333333328</v>
      </c>
    </row>
    <row r="245" spans="1:18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t="s">
        <v>2038</v>
      </c>
      <c r="P245" t="s">
        <v>2039</v>
      </c>
      <c r="Q245" s="8">
        <f t="shared" si="6"/>
        <v>43163.25</v>
      </c>
      <c r="R245" s="8">
        <f t="shared" si="7"/>
        <v>43166.25</v>
      </c>
    </row>
    <row r="246" spans="1:18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t="s">
        <v>2038</v>
      </c>
      <c r="P246" t="s">
        <v>2039</v>
      </c>
      <c r="Q246" s="8">
        <f t="shared" si="6"/>
        <v>41834.208333333336</v>
      </c>
      <c r="R246" s="8">
        <f t="shared" si="7"/>
        <v>41886.208333333336</v>
      </c>
    </row>
    <row r="247" spans="1:18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t="s">
        <v>2038</v>
      </c>
      <c r="P247" t="s">
        <v>2039</v>
      </c>
      <c r="Q247" s="8">
        <f t="shared" si="6"/>
        <v>41736.208333333336</v>
      </c>
      <c r="R247" s="8">
        <f t="shared" si="7"/>
        <v>41737.208333333336</v>
      </c>
    </row>
    <row r="248" spans="1:18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t="s">
        <v>2036</v>
      </c>
      <c r="P248" t="s">
        <v>2037</v>
      </c>
      <c r="Q248" s="8">
        <f t="shared" si="6"/>
        <v>41491.208333333336</v>
      </c>
      <c r="R248" s="8">
        <f t="shared" si="7"/>
        <v>41495.208333333336</v>
      </c>
    </row>
    <row r="249" spans="1:18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t="s">
        <v>2046</v>
      </c>
      <c r="P249" t="s">
        <v>2052</v>
      </c>
      <c r="Q249" s="8">
        <f t="shared" si="6"/>
        <v>42726.25</v>
      </c>
      <c r="R249" s="8">
        <f t="shared" si="7"/>
        <v>42741.25</v>
      </c>
    </row>
    <row r="250" spans="1:18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t="s">
        <v>2049</v>
      </c>
      <c r="P250" t="s">
        <v>2060</v>
      </c>
      <c r="Q250" s="8">
        <f t="shared" si="6"/>
        <v>42004.25</v>
      </c>
      <c r="R250" s="8">
        <f t="shared" si="7"/>
        <v>42009.25</v>
      </c>
    </row>
    <row r="251" spans="1:18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t="s">
        <v>2046</v>
      </c>
      <c r="P251" t="s">
        <v>2058</v>
      </c>
      <c r="Q251" s="8">
        <f t="shared" si="6"/>
        <v>42006.25</v>
      </c>
      <c r="R251" s="8">
        <f t="shared" si="7"/>
        <v>42013.25</v>
      </c>
    </row>
    <row r="252" spans="1:18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t="s">
        <v>2034</v>
      </c>
      <c r="P252" t="s">
        <v>2035</v>
      </c>
      <c r="Q252" s="8">
        <f t="shared" si="6"/>
        <v>40203.25</v>
      </c>
      <c r="R252" s="8">
        <f t="shared" si="7"/>
        <v>40238.25</v>
      </c>
    </row>
    <row r="253" spans="1:18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t="s">
        <v>2038</v>
      </c>
      <c r="P253" t="s">
        <v>2039</v>
      </c>
      <c r="Q253" s="8">
        <f t="shared" si="6"/>
        <v>41252.25</v>
      </c>
      <c r="R253" s="8">
        <f t="shared" si="7"/>
        <v>41254.25</v>
      </c>
    </row>
    <row r="254" spans="1:18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t="s">
        <v>2038</v>
      </c>
      <c r="P254" t="s">
        <v>2039</v>
      </c>
      <c r="Q254" s="8">
        <f t="shared" si="6"/>
        <v>41572.208333333336</v>
      </c>
      <c r="R254" s="8">
        <f t="shared" si="7"/>
        <v>41577.208333333336</v>
      </c>
    </row>
    <row r="255" spans="1:18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t="s">
        <v>2040</v>
      </c>
      <c r="P255" t="s">
        <v>2043</v>
      </c>
      <c r="Q255" s="8">
        <f t="shared" si="6"/>
        <v>40641.208333333336</v>
      </c>
      <c r="R255" s="8">
        <f t="shared" si="7"/>
        <v>40653.208333333336</v>
      </c>
    </row>
    <row r="256" spans="1:18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t="s">
        <v>2046</v>
      </c>
      <c r="P256" t="s">
        <v>2047</v>
      </c>
      <c r="Q256" s="8">
        <f t="shared" si="6"/>
        <v>42787.25</v>
      </c>
      <c r="R256" s="8">
        <f t="shared" si="7"/>
        <v>42789.25</v>
      </c>
    </row>
    <row r="257" spans="1:18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t="s">
        <v>2034</v>
      </c>
      <c r="P257" t="s">
        <v>2035</v>
      </c>
      <c r="Q257" s="8">
        <f t="shared" si="6"/>
        <v>40590.25</v>
      </c>
      <c r="R257" s="8">
        <f t="shared" si="7"/>
        <v>40595.25</v>
      </c>
    </row>
    <row r="258" spans="1:18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t="s">
        <v>2034</v>
      </c>
      <c r="P258" t="s">
        <v>2035</v>
      </c>
      <c r="Q258" s="8">
        <f t="shared" si="6"/>
        <v>42393.25</v>
      </c>
      <c r="R258" s="8">
        <f t="shared" si="7"/>
        <v>42430.25</v>
      </c>
    </row>
    <row r="259" spans="1:18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t="s">
        <v>2038</v>
      </c>
      <c r="P259" t="s">
        <v>2039</v>
      </c>
      <c r="Q259" s="8">
        <f t="shared" ref="Q259:Q322" si="8">(((J259/60)/60)/24)+DATE(1970,1,1)</f>
        <v>41338.25</v>
      </c>
      <c r="R259" s="8">
        <f t="shared" ref="R259:R322" si="9">(((K259/60)/60)/24)+DATE(1970,1,1)</f>
        <v>41352.208333333336</v>
      </c>
    </row>
    <row r="260" spans="1:18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t="s">
        <v>2038</v>
      </c>
      <c r="P260" t="s">
        <v>2039</v>
      </c>
      <c r="Q260" s="8">
        <f t="shared" si="8"/>
        <v>42712.25</v>
      </c>
      <c r="R260" s="8">
        <f t="shared" si="9"/>
        <v>42732.25</v>
      </c>
    </row>
    <row r="261" spans="1:18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t="s">
        <v>2053</v>
      </c>
      <c r="P261" t="s">
        <v>2054</v>
      </c>
      <c r="Q261" s="8">
        <f t="shared" si="8"/>
        <v>41251.25</v>
      </c>
      <c r="R261" s="8">
        <f t="shared" si="9"/>
        <v>41270.25</v>
      </c>
    </row>
    <row r="262" spans="1:18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t="s">
        <v>2034</v>
      </c>
      <c r="P262" t="s">
        <v>2035</v>
      </c>
      <c r="Q262" s="8">
        <f t="shared" si="8"/>
        <v>41180.208333333336</v>
      </c>
      <c r="R262" s="8">
        <f t="shared" si="9"/>
        <v>41192.208333333336</v>
      </c>
    </row>
    <row r="263" spans="1:18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t="s">
        <v>2034</v>
      </c>
      <c r="P263" t="s">
        <v>2035</v>
      </c>
      <c r="Q263" s="8">
        <f t="shared" si="8"/>
        <v>40415.208333333336</v>
      </c>
      <c r="R263" s="8">
        <f t="shared" si="9"/>
        <v>40419.208333333336</v>
      </c>
    </row>
    <row r="264" spans="1:18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t="s">
        <v>2034</v>
      </c>
      <c r="P264" t="s">
        <v>2044</v>
      </c>
      <c r="Q264" s="8">
        <f t="shared" si="8"/>
        <v>40638.208333333336</v>
      </c>
      <c r="R264" s="8">
        <f t="shared" si="9"/>
        <v>40664.208333333336</v>
      </c>
    </row>
    <row r="265" spans="1:18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t="s">
        <v>2053</v>
      </c>
      <c r="P265" t="s">
        <v>2054</v>
      </c>
      <c r="Q265" s="8">
        <f t="shared" si="8"/>
        <v>40187.25</v>
      </c>
      <c r="R265" s="8">
        <f t="shared" si="9"/>
        <v>40187.25</v>
      </c>
    </row>
    <row r="266" spans="1:18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t="s">
        <v>2038</v>
      </c>
      <c r="P266" t="s">
        <v>2039</v>
      </c>
      <c r="Q266" s="8">
        <f t="shared" si="8"/>
        <v>41317.25</v>
      </c>
      <c r="R266" s="8">
        <f t="shared" si="9"/>
        <v>41333.25</v>
      </c>
    </row>
    <row r="267" spans="1:18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t="s">
        <v>2038</v>
      </c>
      <c r="P267" t="s">
        <v>2039</v>
      </c>
      <c r="Q267" s="8">
        <f t="shared" si="8"/>
        <v>42372.25</v>
      </c>
      <c r="R267" s="8">
        <f t="shared" si="9"/>
        <v>42416.25</v>
      </c>
    </row>
    <row r="268" spans="1:18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t="s">
        <v>2034</v>
      </c>
      <c r="P268" t="s">
        <v>2057</v>
      </c>
      <c r="Q268" s="8">
        <f t="shared" si="8"/>
        <v>41950.25</v>
      </c>
      <c r="R268" s="8">
        <f t="shared" si="9"/>
        <v>41983.25</v>
      </c>
    </row>
    <row r="269" spans="1:18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t="s">
        <v>2038</v>
      </c>
      <c r="P269" t="s">
        <v>2039</v>
      </c>
      <c r="Q269" s="8">
        <f t="shared" si="8"/>
        <v>41206.208333333336</v>
      </c>
      <c r="R269" s="8">
        <f t="shared" si="9"/>
        <v>41222.25</v>
      </c>
    </row>
    <row r="270" spans="1:18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t="s">
        <v>2040</v>
      </c>
      <c r="P270" t="s">
        <v>2041</v>
      </c>
      <c r="Q270" s="8">
        <f t="shared" si="8"/>
        <v>41186.208333333336</v>
      </c>
      <c r="R270" s="8">
        <f t="shared" si="9"/>
        <v>41232.25</v>
      </c>
    </row>
    <row r="271" spans="1:18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t="s">
        <v>2040</v>
      </c>
      <c r="P271" t="s">
        <v>2059</v>
      </c>
      <c r="Q271" s="8">
        <f t="shared" si="8"/>
        <v>43496.25</v>
      </c>
      <c r="R271" s="8">
        <f t="shared" si="9"/>
        <v>43517.25</v>
      </c>
    </row>
    <row r="272" spans="1:18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t="s">
        <v>2049</v>
      </c>
      <c r="P272" t="s">
        <v>2050</v>
      </c>
      <c r="Q272" s="8">
        <f t="shared" si="8"/>
        <v>40514.25</v>
      </c>
      <c r="R272" s="8">
        <f t="shared" si="9"/>
        <v>40516.25</v>
      </c>
    </row>
    <row r="273" spans="1:18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t="s">
        <v>2053</v>
      </c>
      <c r="P273" t="s">
        <v>2054</v>
      </c>
      <c r="Q273" s="8">
        <f t="shared" si="8"/>
        <v>42345.25</v>
      </c>
      <c r="R273" s="8">
        <f t="shared" si="9"/>
        <v>42376.25</v>
      </c>
    </row>
    <row r="274" spans="1:18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t="s">
        <v>2038</v>
      </c>
      <c r="P274" t="s">
        <v>2039</v>
      </c>
      <c r="Q274" s="8">
        <f t="shared" si="8"/>
        <v>43656.208333333328</v>
      </c>
      <c r="R274" s="8">
        <f t="shared" si="9"/>
        <v>43681.208333333328</v>
      </c>
    </row>
    <row r="275" spans="1:18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t="s">
        <v>2038</v>
      </c>
      <c r="P275" t="s">
        <v>2039</v>
      </c>
      <c r="Q275" s="8">
        <f t="shared" si="8"/>
        <v>42995.208333333328</v>
      </c>
      <c r="R275" s="8">
        <f t="shared" si="9"/>
        <v>42998.208333333328</v>
      </c>
    </row>
    <row r="276" spans="1:18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t="s">
        <v>2038</v>
      </c>
      <c r="P276" t="s">
        <v>2039</v>
      </c>
      <c r="Q276" s="8">
        <f t="shared" si="8"/>
        <v>43045.25</v>
      </c>
      <c r="R276" s="8">
        <f t="shared" si="9"/>
        <v>43050.25</v>
      </c>
    </row>
    <row r="277" spans="1:18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t="s">
        <v>2046</v>
      </c>
      <c r="P277" t="s">
        <v>2058</v>
      </c>
      <c r="Q277" s="8">
        <f t="shared" si="8"/>
        <v>43561.208333333328</v>
      </c>
      <c r="R277" s="8">
        <f t="shared" si="9"/>
        <v>43569.208333333328</v>
      </c>
    </row>
    <row r="278" spans="1:18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t="s">
        <v>2049</v>
      </c>
      <c r="P278" t="s">
        <v>2050</v>
      </c>
      <c r="Q278" s="8">
        <f t="shared" si="8"/>
        <v>41018.208333333336</v>
      </c>
      <c r="R278" s="8">
        <f t="shared" si="9"/>
        <v>41023.208333333336</v>
      </c>
    </row>
    <row r="279" spans="1:18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t="s">
        <v>2038</v>
      </c>
      <c r="P279" t="s">
        <v>2039</v>
      </c>
      <c r="Q279" s="8">
        <f t="shared" si="8"/>
        <v>40378.208333333336</v>
      </c>
      <c r="R279" s="8">
        <f t="shared" si="9"/>
        <v>40380.208333333336</v>
      </c>
    </row>
    <row r="280" spans="1:18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t="s">
        <v>2036</v>
      </c>
      <c r="P280" t="s">
        <v>2037</v>
      </c>
      <c r="Q280" s="8">
        <f t="shared" si="8"/>
        <v>41239.25</v>
      </c>
      <c r="R280" s="8">
        <f t="shared" si="9"/>
        <v>41264.25</v>
      </c>
    </row>
    <row r="281" spans="1:18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t="s">
        <v>2038</v>
      </c>
      <c r="P281" t="s">
        <v>2039</v>
      </c>
      <c r="Q281" s="8">
        <f t="shared" si="8"/>
        <v>43346.208333333328</v>
      </c>
      <c r="R281" s="8">
        <f t="shared" si="9"/>
        <v>43349.208333333328</v>
      </c>
    </row>
    <row r="282" spans="1:18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t="s">
        <v>2040</v>
      </c>
      <c r="P282" t="s">
        <v>2048</v>
      </c>
      <c r="Q282" s="8">
        <f t="shared" si="8"/>
        <v>43060.25</v>
      </c>
      <c r="R282" s="8">
        <f t="shared" si="9"/>
        <v>43066.25</v>
      </c>
    </row>
    <row r="283" spans="1:18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t="s">
        <v>2038</v>
      </c>
      <c r="P283" t="s">
        <v>2039</v>
      </c>
      <c r="Q283" s="8">
        <f t="shared" si="8"/>
        <v>40979.25</v>
      </c>
      <c r="R283" s="8">
        <f t="shared" si="9"/>
        <v>41000.208333333336</v>
      </c>
    </row>
    <row r="284" spans="1:18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t="s">
        <v>2040</v>
      </c>
      <c r="P284" t="s">
        <v>2059</v>
      </c>
      <c r="Q284" s="8">
        <f t="shared" si="8"/>
        <v>42701.25</v>
      </c>
      <c r="R284" s="8">
        <f t="shared" si="9"/>
        <v>42707.25</v>
      </c>
    </row>
    <row r="285" spans="1:18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t="s">
        <v>2034</v>
      </c>
      <c r="P285" t="s">
        <v>2035</v>
      </c>
      <c r="Q285" s="8">
        <f t="shared" si="8"/>
        <v>42520.208333333328</v>
      </c>
      <c r="R285" s="8">
        <f t="shared" si="9"/>
        <v>42525.208333333328</v>
      </c>
    </row>
    <row r="286" spans="1:18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t="s">
        <v>2036</v>
      </c>
      <c r="P286" t="s">
        <v>2037</v>
      </c>
      <c r="Q286" s="8">
        <f t="shared" si="8"/>
        <v>41030.208333333336</v>
      </c>
      <c r="R286" s="8">
        <f t="shared" si="9"/>
        <v>41035.208333333336</v>
      </c>
    </row>
    <row r="287" spans="1:18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t="s">
        <v>2038</v>
      </c>
      <c r="P287" t="s">
        <v>2039</v>
      </c>
      <c r="Q287" s="8">
        <f t="shared" si="8"/>
        <v>42623.208333333328</v>
      </c>
      <c r="R287" s="8">
        <f t="shared" si="9"/>
        <v>42661.208333333328</v>
      </c>
    </row>
    <row r="288" spans="1:18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t="s">
        <v>2038</v>
      </c>
      <c r="P288" t="s">
        <v>2039</v>
      </c>
      <c r="Q288" s="8">
        <f t="shared" si="8"/>
        <v>42697.25</v>
      </c>
      <c r="R288" s="8">
        <f t="shared" si="9"/>
        <v>42704.25</v>
      </c>
    </row>
    <row r="289" spans="1:18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t="s">
        <v>2034</v>
      </c>
      <c r="P289" t="s">
        <v>2042</v>
      </c>
      <c r="Q289" s="8">
        <f t="shared" si="8"/>
        <v>42122.208333333328</v>
      </c>
      <c r="R289" s="8">
        <f t="shared" si="9"/>
        <v>42122.208333333328</v>
      </c>
    </row>
    <row r="290" spans="1:18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t="s">
        <v>2034</v>
      </c>
      <c r="P290" t="s">
        <v>2056</v>
      </c>
      <c r="Q290" s="8">
        <f t="shared" si="8"/>
        <v>40982.208333333336</v>
      </c>
      <c r="R290" s="8">
        <f t="shared" si="9"/>
        <v>40983.208333333336</v>
      </c>
    </row>
    <row r="291" spans="1:18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t="s">
        <v>2038</v>
      </c>
      <c r="P291" t="s">
        <v>2039</v>
      </c>
      <c r="Q291" s="8">
        <f t="shared" si="8"/>
        <v>42219.208333333328</v>
      </c>
      <c r="R291" s="8">
        <f t="shared" si="9"/>
        <v>42222.208333333328</v>
      </c>
    </row>
    <row r="292" spans="1:18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t="s">
        <v>2040</v>
      </c>
      <c r="P292" t="s">
        <v>2041</v>
      </c>
      <c r="Q292" s="8">
        <f t="shared" si="8"/>
        <v>41404.208333333336</v>
      </c>
      <c r="R292" s="8">
        <f t="shared" si="9"/>
        <v>41436.208333333336</v>
      </c>
    </row>
    <row r="293" spans="1:18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t="s">
        <v>2036</v>
      </c>
      <c r="P293" t="s">
        <v>2037</v>
      </c>
      <c r="Q293" s="8">
        <f t="shared" si="8"/>
        <v>40831.208333333336</v>
      </c>
      <c r="R293" s="8">
        <f t="shared" si="9"/>
        <v>40835.208333333336</v>
      </c>
    </row>
    <row r="294" spans="1:18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t="s">
        <v>2032</v>
      </c>
      <c r="P294" t="s">
        <v>2033</v>
      </c>
      <c r="Q294" s="8">
        <f t="shared" si="8"/>
        <v>40984.208333333336</v>
      </c>
      <c r="R294" s="8">
        <f t="shared" si="9"/>
        <v>41002.208333333336</v>
      </c>
    </row>
    <row r="295" spans="1:18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t="s">
        <v>2038</v>
      </c>
      <c r="P295" t="s">
        <v>2039</v>
      </c>
      <c r="Q295" s="8">
        <f t="shared" si="8"/>
        <v>40456.208333333336</v>
      </c>
      <c r="R295" s="8">
        <f t="shared" si="9"/>
        <v>40465.208333333336</v>
      </c>
    </row>
    <row r="296" spans="1:18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t="s">
        <v>2038</v>
      </c>
      <c r="P296" t="s">
        <v>2039</v>
      </c>
      <c r="Q296" s="8">
        <f t="shared" si="8"/>
        <v>43399.208333333328</v>
      </c>
      <c r="R296" s="8">
        <f t="shared" si="9"/>
        <v>43411.25</v>
      </c>
    </row>
    <row r="297" spans="1:18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t="s">
        <v>2038</v>
      </c>
      <c r="P297" t="s">
        <v>2039</v>
      </c>
      <c r="Q297" s="8">
        <f t="shared" si="8"/>
        <v>41562.208333333336</v>
      </c>
      <c r="R297" s="8">
        <f t="shared" si="9"/>
        <v>41587.25</v>
      </c>
    </row>
    <row r="298" spans="1:18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t="s">
        <v>2038</v>
      </c>
      <c r="P298" t="s">
        <v>2039</v>
      </c>
      <c r="Q298" s="8">
        <f t="shared" si="8"/>
        <v>43493.25</v>
      </c>
      <c r="R298" s="8">
        <f t="shared" si="9"/>
        <v>43515.25</v>
      </c>
    </row>
    <row r="299" spans="1:18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t="s">
        <v>2038</v>
      </c>
      <c r="P299" t="s">
        <v>2039</v>
      </c>
      <c r="Q299" s="8">
        <f t="shared" si="8"/>
        <v>41653.25</v>
      </c>
      <c r="R299" s="8">
        <f t="shared" si="9"/>
        <v>41662.25</v>
      </c>
    </row>
    <row r="300" spans="1:18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t="s">
        <v>2034</v>
      </c>
      <c r="P300" t="s">
        <v>2035</v>
      </c>
      <c r="Q300" s="8">
        <f t="shared" si="8"/>
        <v>42426.25</v>
      </c>
      <c r="R300" s="8">
        <f t="shared" si="9"/>
        <v>42444.208333333328</v>
      </c>
    </row>
    <row r="301" spans="1:18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t="s">
        <v>2032</v>
      </c>
      <c r="P301" t="s">
        <v>2033</v>
      </c>
      <c r="Q301" s="8">
        <f t="shared" si="8"/>
        <v>42432.25</v>
      </c>
      <c r="R301" s="8">
        <f t="shared" si="9"/>
        <v>42488.208333333328</v>
      </c>
    </row>
    <row r="302" spans="1:18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t="s">
        <v>2046</v>
      </c>
      <c r="P302" t="s">
        <v>2047</v>
      </c>
      <c r="Q302" s="8">
        <f t="shared" si="8"/>
        <v>42977.208333333328</v>
      </c>
      <c r="R302" s="8">
        <f t="shared" si="9"/>
        <v>42978.208333333328</v>
      </c>
    </row>
    <row r="303" spans="1:18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t="s">
        <v>2040</v>
      </c>
      <c r="P303" t="s">
        <v>2041</v>
      </c>
      <c r="Q303" s="8">
        <f t="shared" si="8"/>
        <v>42061.25</v>
      </c>
      <c r="R303" s="8">
        <f t="shared" si="9"/>
        <v>42078.208333333328</v>
      </c>
    </row>
    <row r="304" spans="1:18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t="s">
        <v>2038</v>
      </c>
      <c r="P304" t="s">
        <v>2039</v>
      </c>
      <c r="Q304" s="8">
        <f t="shared" si="8"/>
        <v>43345.208333333328</v>
      </c>
      <c r="R304" s="8">
        <f t="shared" si="9"/>
        <v>43359.208333333328</v>
      </c>
    </row>
    <row r="305" spans="1:18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t="s">
        <v>2034</v>
      </c>
      <c r="P305" t="s">
        <v>2044</v>
      </c>
      <c r="Q305" s="8">
        <f t="shared" si="8"/>
        <v>42376.25</v>
      </c>
      <c r="R305" s="8">
        <f t="shared" si="9"/>
        <v>42381.25</v>
      </c>
    </row>
    <row r="306" spans="1:18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t="s">
        <v>2040</v>
      </c>
      <c r="P306" t="s">
        <v>2041</v>
      </c>
      <c r="Q306" s="8">
        <f t="shared" si="8"/>
        <v>42589.208333333328</v>
      </c>
      <c r="R306" s="8">
        <f t="shared" si="9"/>
        <v>42630.208333333328</v>
      </c>
    </row>
    <row r="307" spans="1:18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t="s">
        <v>2038</v>
      </c>
      <c r="P307" t="s">
        <v>2039</v>
      </c>
      <c r="Q307" s="8">
        <f t="shared" si="8"/>
        <v>42448.208333333328</v>
      </c>
      <c r="R307" s="8">
        <f t="shared" si="9"/>
        <v>42489.208333333328</v>
      </c>
    </row>
    <row r="308" spans="1:18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t="s">
        <v>2038</v>
      </c>
      <c r="P308" t="s">
        <v>2039</v>
      </c>
      <c r="Q308" s="8">
        <f t="shared" si="8"/>
        <v>42930.208333333328</v>
      </c>
      <c r="R308" s="8">
        <f t="shared" si="9"/>
        <v>42933.208333333328</v>
      </c>
    </row>
    <row r="309" spans="1:18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t="s">
        <v>2046</v>
      </c>
      <c r="P309" t="s">
        <v>2052</v>
      </c>
      <c r="Q309" s="8">
        <f t="shared" si="8"/>
        <v>41066.208333333336</v>
      </c>
      <c r="R309" s="8">
        <f t="shared" si="9"/>
        <v>41086.208333333336</v>
      </c>
    </row>
    <row r="310" spans="1:18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t="s">
        <v>2038</v>
      </c>
      <c r="P310" t="s">
        <v>2039</v>
      </c>
      <c r="Q310" s="8">
        <f t="shared" si="8"/>
        <v>40651.208333333336</v>
      </c>
      <c r="R310" s="8">
        <f t="shared" si="9"/>
        <v>40652.208333333336</v>
      </c>
    </row>
    <row r="311" spans="1:18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t="s">
        <v>2034</v>
      </c>
      <c r="P311" t="s">
        <v>2044</v>
      </c>
      <c r="Q311" s="8">
        <f t="shared" si="8"/>
        <v>40807.208333333336</v>
      </c>
      <c r="R311" s="8">
        <f t="shared" si="9"/>
        <v>40827.208333333336</v>
      </c>
    </row>
    <row r="312" spans="1:18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t="s">
        <v>2049</v>
      </c>
      <c r="P312" t="s">
        <v>2050</v>
      </c>
      <c r="Q312" s="8">
        <f t="shared" si="8"/>
        <v>40277.208333333336</v>
      </c>
      <c r="R312" s="8">
        <f t="shared" si="9"/>
        <v>40293.208333333336</v>
      </c>
    </row>
    <row r="313" spans="1:18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t="s">
        <v>2038</v>
      </c>
      <c r="P313" t="s">
        <v>2039</v>
      </c>
      <c r="Q313" s="8">
        <f t="shared" si="8"/>
        <v>40590.25</v>
      </c>
      <c r="R313" s="8">
        <f t="shared" si="9"/>
        <v>40602.25</v>
      </c>
    </row>
    <row r="314" spans="1:18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t="s">
        <v>2038</v>
      </c>
      <c r="P314" t="s">
        <v>2039</v>
      </c>
      <c r="Q314" s="8">
        <f t="shared" si="8"/>
        <v>41572.208333333336</v>
      </c>
      <c r="R314" s="8">
        <f t="shared" si="9"/>
        <v>41579.208333333336</v>
      </c>
    </row>
    <row r="315" spans="1:18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t="s">
        <v>2034</v>
      </c>
      <c r="P315" t="s">
        <v>2035</v>
      </c>
      <c r="Q315" s="8">
        <f t="shared" si="8"/>
        <v>40966.25</v>
      </c>
      <c r="R315" s="8">
        <f t="shared" si="9"/>
        <v>40968.25</v>
      </c>
    </row>
    <row r="316" spans="1:18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t="s">
        <v>2040</v>
      </c>
      <c r="P316" t="s">
        <v>2041</v>
      </c>
      <c r="Q316" s="8">
        <f t="shared" si="8"/>
        <v>43536.208333333328</v>
      </c>
      <c r="R316" s="8">
        <f t="shared" si="9"/>
        <v>43541.208333333328</v>
      </c>
    </row>
    <row r="317" spans="1:18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t="s">
        <v>2038</v>
      </c>
      <c r="P317" t="s">
        <v>2039</v>
      </c>
      <c r="Q317" s="8">
        <f t="shared" si="8"/>
        <v>41783.208333333336</v>
      </c>
      <c r="R317" s="8">
        <f t="shared" si="9"/>
        <v>41812.208333333336</v>
      </c>
    </row>
    <row r="318" spans="1:18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t="s">
        <v>2032</v>
      </c>
      <c r="P318" t="s">
        <v>2033</v>
      </c>
      <c r="Q318" s="8">
        <f t="shared" si="8"/>
        <v>43788.25</v>
      </c>
      <c r="R318" s="8">
        <f t="shared" si="9"/>
        <v>43789.25</v>
      </c>
    </row>
    <row r="319" spans="1:18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t="s">
        <v>2038</v>
      </c>
      <c r="P319" t="s">
        <v>2039</v>
      </c>
      <c r="Q319" s="8">
        <f t="shared" si="8"/>
        <v>42869.208333333328</v>
      </c>
      <c r="R319" s="8">
        <f t="shared" si="9"/>
        <v>42882.208333333328</v>
      </c>
    </row>
    <row r="320" spans="1:18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t="s">
        <v>2034</v>
      </c>
      <c r="P320" t="s">
        <v>2035</v>
      </c>
      <c r="Q320" s="8">
        <f t="shared" si="8"/>
        <v>41684.25</v>
      </c>
      <c r="R320" s="8">
        <f t="shared" si="9"/>
        <v>41686.25</v>
      </c>
    </row>
    <row r="321" spans="1:18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t="s">
        <v>2036</v>
      </c>
      <c r="P321" t="s">
        <v>2037</v>
      </c>
      <c r="Q321" s="8">
        <f t="shared" si="8"/>
        <v>40402.208333333336</v>
      </c>
      <c r="R321" s="8">
        <f t="shared" si="9"/>
        <v>40426.208333333336</v>
      </c>
    </row>
    <row r="322" spans="1:18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t="s">
        <v>2046</v>
      </c>
      <c r="P322" t="s">
        <v>2052</v>
      </c>
      <c r="Q322" s="8">
        <f t="shared" si="8"/>
        <v>40673.208333333336</v>
      </c>
      <c r="R322" s="8">
        <f t="shared" si="9"/>
        <v>40682.208333333336</v>
      </c>
    </row>
    <row r="323" spans="1:18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t="s">
        <v>2040</v>
      </c>
      <c r="P323" t="s">
        <v>2051</v>
      </c>
      <c r="Q323" s="8">
        <f t="shared" ref="Q323:Q386" si="10">(((J323/60)/60)/24)+DATE(1970,1,1)</f>
        <v>40634.208333333336</v>
      </c>
      <c r="R323" s="8">
        <f t="shared" ref="R323:R386" si="11">(((K323/60)/60)/24)+DATE(1970,1,1)</f>
        <v>40642.208333333336</v>
      </c>
    </row>
    <row r="324" spans="1:18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t="s">
        <v>2038</v>
      </c>
      <c r="P324" t="s">
        <v>2039</v>
      </c>
      <c r="Q324" s="8">
        <f t="shared" si="10"/>
        <v>40507.25</v>
      </c>
      <c r="R324" s="8">
        <f t="shared" si="11"/>
        <v>40520.25</v>
      </c>
    </row>
    <row r="325" spans="1:18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t="s">
        <v>2040</v>
      </c>
      <c r="P325" t="s">
        <v>2041</v>
      </c>
      <c r="Q325" s="8">
        <f t="shared" si="10"/>
        <v>41725.208333333336</v>
      </c>
      <c r="R325" s="8">
        <f t="shared" si="11"/>
        <v>41727.208333333336</v>
      </c>
    </row>
    <row r="326" spans="1:18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t="s">
        <v>2038</v>
      </c>
      <c r="P326" t="s">
        <v>2039</v>
      </c>
      <c r="Q326" s="8">
        <f t="shared" si="10"/>
        <v>42176.208333333328</v>
      </c>
      <c r="R326" s="8">
        <f t="shared" si="11"/>
        <v>42188.208333333328</v>
      </c>
    </row>
    <row r="327" spans="1:18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t="s">
        <v>2038</v>
      </c>
      <c r="P327" t="s">
        <v>2039</v>
      </c>
      <c r="Q327" s="8">
        <f t="shared" si="10"/>
        <v>43267.208333333328</v>
      </c>
      <c r="R327" s="8">
        <f t="shared" si="11"/>
        <v>43290.208333333328</v>
      </c>
    </row>
    <row r="328" spans="1:18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t="s">
        <v>2040</v>
      </c>
      <c r="P328" t="s">
        <v>2048</v>
      </c>
      <c r="Q328" s="8">
        <f t="shared" si="10"/>
        <v>42364.25</v>
      </c>
      <c r="R328" s="8">
        <f t="shared" si="11"/>
        <v>42370.25</v>
      </c>
    </row>
    <row r="329" spans="1:18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t="s">
        <v>2038</v>
      </c>
      <c r="P329" t="s">
        <v>2039</v>
      </c>
      <c r="Q329" s="8">
        <f t="shared" si="10"/>
        <v>43705.208333333328</v>
      </c>
      <c r="R329" s="8">
        <f t="shared" si="11"/>
        <v>43709.208333333328</v>
      </c>
    </row>
    <row r="330" spans="1:18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t="s">
        <v>2034</v>
      </c>
      <c r="P330" t="s">
        <v>2035</v>
      </c>
      <c r="Q330" s="8">
        <f t="shared" si="10"/>
        <v>43434.25</v>
      </c>
      <c r="R330" s="8">
        <f t="shared" si="11"/>
        <v>43445.25</v>
      </c>
    </row>
    <row r="331" spans="1:18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t="s">
        <v>2049</v>
      </c>
      <c r="P331" t="s">
        <v>2050</v>
      </c>
      <c r="Q331" s="8">
        <f t="shared" si="10"/>
        <v>42716.25</v>
      </c>
      <c r="R331" s="8">
        <f t="shared" si="11"/>
        <v>42727.25</v>
      </c>
    </row>
    <row r="332" spans="1:18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t="s">
        <v>2040</v>
      </c>
      <c r="P332" t="s">
        <v>2041</v>
      </c>
      <c r="Q332" s="8">
        <f t="shared" si="10"/>
        <v>43077.25</v>
      </c>
      <c r="R332" s="8">
        <f t="shared" si="11"/>
        <v>43078.25</v>
      </c>
    </row>
    <row r="333" spans="1:18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t="s">
        <v>2032</v>
      </c>
      <c r="P333" t="s">
        <v>2033</v>
      </c>
      <c r="Q333" s="8">
        <f t="shared" si="10"/>
        <v>40896.25</v>
      </c>
      <c r="R333" s="8">
        <f t="shared" si="11"/>
        <v>40897.25</v>
      </c>
    </row>
    <row r="334" spans="1:18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t="s">
        <v>2036</v>
      </c>
      <c r="P334" t="s">
        <v>2045</v>
      </c>
      <c r="Q334" s="8">
        <f t="shared" si="10"/>
        <v>41361.208333333336</v>
      </c>
      <c r="R334" s="8">
        <f t="shared" si="11"/>
        <v>41362.208333333336</v>
      </c>
    </row>
    <row r="335" spans="1:18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t="s">
        <v>2038</v>
      </c>
      <c r="P335" t="s">
        <v>2039</v>
      </c>
      <c r="Q335" s="8">
        <f t="shared" si="10"/>
        <v>43424.25</v>
      </c>
      <c r="R335" s="8">
        <f t="shared" si="11"/>
        <v>43452.25</v>
      </c>
    </row>
    <row r="336" spans="1:18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t="s">
        <v>2034</v>
      </c>
      <c r="P336" t="s">
        <v>2035</v>
      </c>
      <c r="Q336" s="8">
        <f t="shared" si="10"/>
        <v>43110.25</v>
      </c>
      <c r="R336" s="8">
        <f t="shared" si="11"/>
        <v>43117.25</v>
      </c>
    </row>
    <row r="337" spans="1:18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t="s">
        <v>2034</v>
      </c>
      <c r="P337" t="s">
        <v>2035</v>
      </c>
      <c r="Q337" s="8">
        <f t="shared" si="10"/>
        <v>43784.25</v>
      </c>
      <c r="R337" s="8">
        <f t="shared" si="11"/>
        <v>43797.25</v>
      </c>
    </row>
    <row r="338" spans="1:18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t="s">
        <v>2034</v>
      </c>
      <c r="P338" t="s">
        <v>2035</v>
      </c>
      <c r="Q338" s="8">
        <f t="shared" si="10"/>
        <v>40527.25</v>
      </c>
      <c r="R338" s="8">
        <f t="shared" si="11"/>
        <v>40528.25</v>
      </c>
    </row>
    <row r="339" spans="1:18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t="s">
        <v>2038</v>
      </c>
      <c r="P339" t="s">
        <v>2039</v>
      </c>
      <c r="Q339" s="8">
        <f t="shared" si="10"/>
        <v>43780.25</v>
      </c>
      <c r="R339" s="8">
        <f t="shared" si="11"/>
        <v>43781.25</v>
      </c>
    </row>
    <row r="340" spans="1:18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t="s">
        <v>2038</v>
      </c>
      <c r="P340" t="s">
        <v>2039</v>
      </c>
      <c r="Q340" s="8">
        <f t="shared" si="10"/>
        <v>40821.208333333336</v>
      </c>
      <c r="R340" s="8">
        <f t="shared" si="11"/>
        <v>40851.208333333336</v>
      </c>
    </row>
    <row r="341" spans="1:18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t="s">
        <v>2038</v>
      </c>
      <c r="P341" t="s">
        <v>2039</v>
      </c>
      <c r="Q341" s="8">
        <f t="shared" si="10"/>
        <v>42949.208333333328</v>
      </c>
      <c r="R341" s="8">
        <f t="shared" si="11"/>
        <v>42963.208333333328</v>
      </c>
    </row>
    <row r="342" spans="1:18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t="s">
        <v>2053</v>
      </c>
      <c r="P342" t="s">
        <v>2054</v>
      </c>
      <c r="Q342" s="8">
        <f t="shared" si="10"/>
        <v>40889.25</v>
      </c>
      <c r="R342" s="8">
        <f t="shared" si="11"/>
        <v>40890.25</v>
      </c>
    </row>
    <row r="343" spans="1:18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t="s">
        <v>2034</v>
      </c>
      <c r="P343" t="s">
        <v>2044</v>
      </c>
      <c r="Q343" s="8">
        <f t="shared" si="10"/>
        <v>42244.208333333328</v>
      </c>
      <c r="R343" s="8">
        <f t="shared" si="11"/>
        <v>42251.208333333328</v>
      </c>
    </row>
    <row r="344" spans="1:18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t="s">
        <v>2038</v>
      </c>
      <c r="P344" t="s">
        <v>2039</v>
      </c>
      <c r="Q344" s="8">
        <f t="shared" si="10"/>
        <v>41475.208333333336</v>
      </c>
      <c r="R344" s="8">
        <f t="shared" si="11"/>
        <v>41487.208333333336</v>
      </c>
    </row>
    <row r="345" spans="1:18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t="s">
        <v>2038</v>
      </c>
      <c r="P345" t="s">
        <v>2039</v>
      </c>
      <c r="Q345" s="8">
        <f t="shared" si="10"/>
        <v>41597.25</v>
      </c>
      <c r="R345" s="8">
        <f t="shared" si="11"/>
        <v>41650.25</v>
      </c>
    </row>
    <row r="346" spans="1:18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t="s">
        <v>2049</v>
      </c>
      <c r="P346" t="s">
        <v>2050</v>
      </c>
      <c r="Q346" s="8">
        <f t="shared" si="10"/>
        <v>43122.25</v>
      </c>
      <c r="R346" s="8">
        <f t="shared" si="11"/>
        <v>43162.25</v>
      </c>
    </row>
    <row r="347" spans="1:18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t="s">
        <v>2040</v>
      </c>
      <c r="P347" t="s">
        <v>2043</v>
      </c>
      <c r="Q347" s="8">
        <f t="shared" si="10"/>
        <v>42194.208333333328</v>
      </c>
      <c r="R347" s="8">
        <f t="shared" si="11"/>
        <v>42195.208333333328</v>
      </c>
    </row>
    <row r="348" spans="1:18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t="s">
        <v>2034</v>
      </c>
      <c r="P348" t="s">
        <v>2044</v>
      </c>
      <c r="Q348" s="8">
        <f t="shared" si="10"/>
        <v>42971.208333333328</v>
      </c>
      <c r="R348" s="8">
        <f t="shared" si="11"/>
        <v>43026.208333333328</v>
      </c>
    </row>
    <row r="349" spans="1:18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t="s">
        <v>2036</v>
      </c>
      <c r="P349" t="s">
        <v>2037</v>
      </c>
      <c r="Q349" s="8">
        <f t="shared" si="10"/>
        <v>42046.25</v>
      </c>
      <c r="R349" s="8">
        <f t="shared" si="11"/>
        <v>42070.25</v>
      </c>
    </row>
    <row r="350" spans="1:18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t="s">
        <v>2032</v>
      </c>
      <c r="P350" t="s">
        <v>2033</v>
      </c>
      <c r="Q350" s="8">
        <f t="shared" si="10"/>
        <v>42782.25</v>
      </c>
      <c r="R350" s="8">
        <f t="shared" si="11"/>
        <v>42795.25</v>
      </c>
    </row>
    <row r="351" spans="1:18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t="s">
        <v>2038</v>
      </c>
      <c r="P351" t="s">
        <v>2039</v>
      </c>
      <c r="Q351" s="8">
        <f t="shared" si="10"/>
        <v>42930.208333333328</v>
      </c>
      <c r="R351" s="8">
        <f t="shared" si="11"/>
        <v>42960.208333333328</v>
      </c>
    </row>
    <row r="352" spans="1:18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t="s">
        <v>2034</v>
      </c>
      <c r="P352" t="s">
        <v>2057</v>
      </c>
      <c r="Q352" s="8">
        <f t="shared" si="10"/>
        <v>42144.208333333328</v>
      </c>
      <c r="R352" s="8">
        <f t="shared" si="11"/>
        <v>42162.208333333328</v>
      </c>
    </row>
    <row r="353" spans="1:18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t="s">
        <v>2034</v>
      </c>
      <c r="P353" t="s">
        <v>2035</v>
      </c>
      <c r="Q353" s="8">
        <f t="shared" si="10"/>
        <v>42240.208333333328</v>
      </c>
      <c r="R353" s="8">
        <f t="shared" si="11"/>
        <v>42254.208333333328</v>
      </c>
    </row>
    <row r="354" spans="1:18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t="s">
        <v>2038</v>
      </c>
      <c r="P354" t="s">
        <v>2039</v>
      </c>
      <c r="Q354" s="8">
        <f t="shared" si="10"/>
        <v>42315.25</v>
      </c>
      <c r="R354" s="8">
        <f t="shared" si="11"/>
        <v>42323.25</v>
      </c>
    </row>
    <row r="355" spans="1:18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t="s">
        <v>2038</v>
      </c>
      <c r="P355" t="s">
        <v>2039</v>
      </c>
      <c r="Q355" s="8">
        <f t="shared" si="10"/>
        <v>43651.208333333328</v>
      </c>
      <c r="R355" s="8">
        <f t="shared" si="11"/>
        <v>43652.208333333328</v>
      </c>
    </row>
    <row r="356" spans="1:18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t="s">
        <v>2040</v>
      </c>
      <c r="P356" t="s">
        <v>2041</v>
      </c>
      <c r="Q356" s="8">
        <f t="shared" si="10"/>
        <v>41520.208333333336</v>
      </c>
      <c r="R356" s="8">
        <f t="shared" si="11"/>
        <v>41527.208333333336</v>
      </c>
    </row>
    <row r="357" spans="1:18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t="s">
        <v>2036</v>
      </c>
      <c r="P357" t="s">
        <v>2045</v>
      </c>
      <c r="Q357" s="8">
        <f t="shared" si="10"/>
        <v>42757.25</v>
      </c>
      <c r="R357" s="8">
        <f t="shared" si="11"/>
        <v>42797.25</v>
      </c>
    </row>
    <row r="358" spans="1:18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t="s">
        <v>2038</v>
      </c>
      <c r="P358" t="s">
        <v>2039</v>
      </c>
      <c r="Q358" s="8">
        <f t="shared" si="10"/>
        <v>40922.25</v>
      </c>
      <c r="R358" s="8">
        <f t="shared" si="11"/>
        <v>40931.25</v>
      </c>
    </row>
    <row r="359" spans="1:18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t="s">
        <v>2049</v>
      </c>
      <c r="P359" t="s">
        <v>2050</v>
      </c>
      <c r="Q359" s="8">
        <f t="shared" si="10"/>
        <v>42250.208333333328</v>
      </c>
      <c r="R359" s="8">
        <f t="shared" si="11"/>
        <v>42275.208333333328</v>
      </c>
    </row>
    <row r="360" spans="1:18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t="s">
        <v>2053</v>
      </c>
      <c r="P360" t="s">
        <v>2054</v>
      </c>
      <c r="Q360" s="8">
        <f t="shared" si="10"/>
        <v>43322.208333333328</v>
      </c>
      <c r="R360" s="8">
        <f t="shared" si="11"/>
        <v>43325.208333333328</v>
      </c>
    </row>
    <row r="361" spans="1:18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t="s">
        <v>2040</v>
      </c>
      <c r="P361" t="s">
        <v>2048</v>
      </c>
      <c r="Q361" s="8">
        <f t="shared" si="10"/>
        <v>40782.208333333336</v>
      </c>
      <c r="R361" s="8">
        <f t="shared" si="11"/>
        <v>40789.208333333336</v>
      </c>
    </row>
    <row r="362" spans="1:18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t="s">
        <v>2038</v>
      </c>
      <c r="P362" t="s">
        <v>2039</v>
      </c>
      <c r="Q362" s="8">
        <f t="shared" si="10"/>
        <v>40544.25</v>
      </c>
      <c r="R362" s="8">
        <f t="shared" si="11"/>
        <v>40558.25</v>
      </c>
    </row>
    <row r="363" spans="1:18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t="s">
        <v>2038</v>
      </c>
      <c r="P363" t="s">
        <v>2039</v>
      </c>
      <c r="Q363" s="8">
        <f t="shared" si="10"/>
        <v>43015.208333333328</v>
      </c>
      <c r="R363" s="8">
        <f t="shared" si="11"/>
        <v>43039.208333333328</v>
      </c>
    </row>
    <row r="364" spans="1:18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t="s">
        <v>2034</v>
      </c>
      <c r="P364" t="s">
        <v>2035</v>
      </c>
      <c r="Q364" s="8">
        <f t="shared" si="10"/>
        <v>40570.25</v>
      </c>
      <c r="R364" s="8">
        <f t="shared" si="11"/>
        <v>40608.25</v>
      </c>
    </row>
    <row r="365" spans="1:18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t="s">
        <v>2034</v>
      </c>
      <c r="P365" t="s">
        <v>2035</v>
      </c>
      <c r="Q365" s="8">
        <f t="shared" si="10"/>
        <v>40904.25</v>
      </c>
      <c r="R365" s="8">
        <f t="shared" si="11"/>
        <v>40905.25</v>
      </c>
    </row>
    <row r="366" spans="1:18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t="s">
        <v>2034</v>
      </c>
      <c r="P366" t="s">
        <v>2044</v>
      </c>
      <c r="Q366" s="8">
        <f t="shared" si="10"/>
        <v>43164.25</v>
      </c>
      <c r="R366" s="8">
        <f t="shared" si="11"/>
        <v>43194.208333333328</v>
      </c>
    </row>
    <row r="367" spans="1:18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t="s">
        <v>2038</v>
      </c>
      <c r="P367" t="s">
        <v>2039</v>
      </c>
      <c r="Q367" s="8">
        <f t="shared" si="10"/>
        <v>42733.25</v>
      </c>
      <c r="R367" s="8">
        <f t="shared" si="11"/>
        <v>42760.25</v>
      </c>
    </row>
    <row r="368" spans="1:18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t="s">
        <v>2038</v>
      </c>
      <c r="P368" t="s">
        <v>2039</v>
      </c>
      <c r="Q368" s="8">
        <f t="shared" si="10"/>
        <v>40546.25</v>
      </c>
      <c r="R368" s="8">
        <f t="shared" si="11"/>
        <v>40547.25</v>
      </c>
    </row>
    <row r="369" spans="1:18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t="s">
        <v>2038</v>
      </c>
      <c r="P369" t="s">
        <v>2039</v>
      </c>
      <c r="Q369" s="8">
        <f t="shared" si="10"/>
        <v>41930.208333333336</v>
      </c>
      <c r="R369" s="8">
        <f t="shared" si="11"/>
        <v>41954.25</v>
      </c>
    </row>
    <row r="370" spans="1:18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t="s">
        <v>2040</v>
      </c>
      <c r="P370" t="s">
        <v>2041</v>
      </c>
      <c r="Q370" s="8">
        <f t="shared" si="10"/>
        <v>40464.208333333336</v>
      </c>
      <c r="R370" s="8">
        <f t="shared" si="11"/>
        <v>40487.208333333336</v>
      </c>
    </row>
    <row r="371" spans="1:18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t="s">
        <v>2040</v>
      </c>
      <c r="P371" t="s">
        <v>2059</v>
      </c>
      <c r="Q371" s="8">
        <f t="shared" si="10"/>
        <v>41308.25</v>
      </c>
      <c r="R371" s="8">
        <f t="shared" si="11"/>
        <v>41347.208333333336</v>
      </c>
    </row>
    <row r="372" spans="1:18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t="s">
        <v>2038</v>
      </c>
      <c r="P372" t="s">
        <v>2039</v>
      </c>
      <c r="Q372" s="8">
        <f t="shared" si="10"/>
        <v>43570.208333333328</v>
      </c>
      <c r="R372" s="8">
        <f t="shared" si="11"/>
        <v>43576.208333333328</v>
      </c>
    </row>
    <row r="373" spans="1:18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t="s">
        <v>2038</v>
      </c>
      <c r="P373" t="s">
        <v>2039</v>
      </c>
      <c r="Q373" s="8">
        <f t="shared" si="10"/>
        <v>42043.25</v>
      </c>
      <c r="R373" s="8">
        <f t="shared" si="11"/>
        <v>42094.208333333328</v>
      </c>
    </row>
    <row r="374" spans="1:18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t="s">
        <v>2040</v>
      </c>
      <c r="P374" t="s">
        <v>2041</v>
      </c>
      <c r="Q374" s="8">
        <f t="shared" si="10"/>
        <v>42012.25</v>
      </c>
      <c r="R374" s="8">
        <f t="shared" si="11"/>
        <v>42032.25</v>
      </c>
    </row>
    <row r="375" spans="1:18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t="s">
        <v>2038</v>
      </c>
      <c r="P375" t="s">
        <v>2039</v>
      </c>
      <c r="Q375" s="8">
        <f t="shared" si="10"/>
        <v>42964.208333333328</v>
      </c>
      <c r="R375" s="8">
        <f t="shared" si="11"/>
        <v>42972.208333333328</v>
      </c>
    </row>
    <row r="376" spans="1:18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t="s">
        <v>2040</v>
      </c>
      <c r="P376" t="s">
        <v>2041</v>
      </c>
      <c r="Q376" s="8">
        <f t="shared" si="10"/>
        <v>43476.25</v>
      </c>
      <c r="R376" s="8">
        <f t="shared" si="11"/>
        <v>43481.25</v>
      </c>
    </row>
    <row r="377" spans="1:18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t="s">
        <v>2034</v>
      </c>
      <c r="P377" t="s">
        <v>2044</v>
      </c>
      <c r="Q377" s="8">
        <f t="shared" si="10"/>
        <v>42293.208333333328</v>
      </c>
      <c r="R377" s="8">
        <f t="shared" si="11"/>
        <v>42350.25</v>
      </c>
    </row>
    <row r="378" spans="1:18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t="s">
        <v>2034</v>
      </c>
      <c r="P378" t="s">
        <v>2035</v>
      </c>
      <c r="Q378" s="8">
        <f t="shared" si="10"/>
        <v>41826.208333333336</v>
      </c>
      <c r="R378" s="8">
        <f t="shared" si="11"/>
        <v>41832.208333333336</v>
      </c>
    </row>
    <row r="379" spans="1:18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t="s">
        <v>2038</v>
      </c>
      <c r="P379" t="s">
        <v>2039</v>
      </c>
      <c r="Q379" s="8">
        <f t="shared" si="10"/>
        <v>43760.208333333328</v>
      </c>
      <c r="R379" s="8">
        <f t="shared" si="11"/>
        <v>43774.25</v>
      </c>
    </row>
    <row r="380" spans="1:18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t="s">
        <v>2040</v>
      </c>
      <c r="P380" t="s">
        <v>2041</v>
      </c>
      <c r="Q380" s="8">
        <f t="shared" si="10"/>
        <v>43241.208333333328</v>
      </c>
      <c r="R380" s="8">
        <f t="shared" si="11"/>
        <v>43279.208333333328</v>
      </c>
    </row>
    <row r="381" spans="1:18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t="s">
        <v>2038</v>
      </c>
      <c r="P381" t="s">
        <v>2039</v>
      </c>
      <c r="Q381" s="8">
        <f t="shared" si="10"/>
        <v>40843.208333333336</v>
      </c>
      <c r="R381" s="8">
        <f t="shared" si="11"/>
        <v>40857.25</v>
      </c>
    </row>
    <row r="382" spans="1:18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t="s">
        <v>2038</v>
      </c>
      <c r="P382" t="s">
        <v>2039</v>
      </c>
      <c r="Q382" s="8">
        <f t="shared" si="10"/>
        <v>41448.208333333336</v>
      </c>
      <c r="R382" s="8">
        <f t="shared" si="11"/>
        <v>41453.208333333336</v>
      </c>
    </row>
    <row r="383" spans="1:18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t="s">
        <v>2038</v>
      </c>
      <c r="P383" t="s">
        <v>2039</v>
      </c>
      <c r="Q383" s="8">
        <f t="shared" si="10"/>
        <v>42163.208333333328</v>
      </c>
      <c r="R383" s="8">
        <f t="shared" si="11"/>
        <v>42209.208333333328</v>
      </c>
    </row>
    <row r="384" spans="1:18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t="s">
        <v>2053</v>
      </c>
      <c r="P384" t="s">
        <v>2054</v>
      </c>
      <c r="Q384" s="8">
        <f t="shared" si="10"/>
        <v>43024.208333333328</v>
      </c>
      <c r="R384" s="8">
        <f t="shared" si="11"/>
        <v>43043.208333333328</v>
      </c>
    </row>
    <row r="385" spans="1:18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t="s">
        <v>2032</v>
      </c>
      <c r="P385" t="s">
        <v>2033</v>
      </c>
      <c r="Q385" s="8">
        <f t="shared" si="10"/>
        <v>43509.25</v>
      </c>
      <c r="R385" s="8">
        <f t="shared" si="11"/>
        <v>43515.25</v>
      </c>
    </row>
    <row r="386" spans="1:18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t="s">
        <v>2040</v>
      </c>
      <c r="P386" t="s">
        <v>2041</v>
      </c>
      <c r="Q386" s="8">
        <f t="shared" si="10"/>
        <v>42776.25</v>
      </c>
      <c r="R386" s="8">
        <f t="shared" si="11"/>
        <v>42803.25</v>
      </c>
    </row>
    <row r="387" spans="1:18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t="s">
        <v>2046</v>
      </c>
      <c r="P387" t="s">
        <v>2047</v>
      </c>
      <c r="Q387" s="8">
        <f t="shared" ref="Q387:Q450" si="12">(((J387/60)/60)/24)+DATE(1970,1,1)</f>
        <v>43553.208333333328</v>
      </c>
      <c r="R387" s="8">
        <f t="shared" ref="R387:R450" si="13">(((K387/60)/60)/24)+DATE(1970,1,1)</f>
        <v>43585.208333333328</v>
      </c>
    </row>
    <row r="388" spans="1:18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t="s">
        <v>2038</v>
      </c>
      <c r="P388" t="s">
        <v>2039</v>
      </c>
      <c r="Q388" s="8">
        <f t="shared" si="12"/>
        <v>40355.208333333336</v>
      </c>
      <c r="R388" s="8">
        <f t="shared" si="13"/>
        <v>40367.208333333336</v>
      </c>
    </row>
    <row r="389" spans="1:18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t="s">
        <v>2036</v>
      </c>
      <c r="P389" t="s">
        <v>2045</v>
      </c>
      <c r="Q389" s="8">
        <f t="shared" si="12"/>
        <v>41072.208333333336</v>
      </c>
      <c r="R389" s="8">
        <f t="shared" si="13"/>
        <v>41077.208333333336</v>
      </c>
    </row>
    <row r="390" spans="1:18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t="s">
        <v>2034</v>
      </c>
      <c r="P390" t="s">
        <v>2044</v>
      </c>
      <c r="Q390" s="8">
        <f t="shared" si="12"/>
        <v>40912.25</v>
      </c>
      <c r="R390" s="8">
        <f t="shared" si="13"/>
        <v>40914.25</v>
      </c>
    </row>
    <row r="391" spans="1:18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t="s">
        <v>2038</v>
      </c>
      <c r="P391" t="s">
        <v>2039</v>
      </c>
      <c r="Q391" s="8">
        <f t="shared" si="12"/>
        <v>40479.208333333336</v>
      </c>
      <c r="R391" s="8">
        <f t="shared" si="13"/>
        <v>40506.25</v>
      </c>
    </row>
    <row r="392" spans="1:18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t="s">
        <v>2053</v>
      </c>
      <c r="P392" t="s">
        <v>2054</v>
      </c>
      <c r="Q392" s="8">
        <f t="shared" si="12"/>
        <v>41530.208333333336</v>
      </c>
      <c r="R392" s="8">
        <f t="shared" si="13"/>
        <v>41545.208333333336</v>
      </c>
    </row>
    <row r="393" spans="1:18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t="s">
        <v>2046</v>
      </c>
      <c r="P393" t="s">
        <v>2047</v>
      </c>
      <c r="Q393" s="8">
        <f t="shared" si="12"/>
        <v>41653.25</v>
      </c>
      <c r="R393" s="8">
        <f t="shared" si="13"/>
        <v>41655.25</v>
      </c>
    </row>
    <row r="394" spans="1:18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t="s">
        <v>2036</v>
      </c>
      <c r="P394" t="s">
        <v>2045</v>
      </c>
      <c r="Q394" s="8">
        <f t="shared" si="12"/>
        <v>40549.25</v>
      </c>
      <c r="R394" s="8">
        <f t="shared" si="13"/>
        <v>40551.25</v>
      </c>
    </row>
    <row r="395" spans="1:18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t="s">
        <v>2034</v>
      </c>
      <c r="P395" t="s">
        <v>2057</v>
      </c>
      <c r="Q395" s="8">
        <f t="shared" si="12"/>
        <v>42933.208333333328</v>
      </c>
      <c r="R395" s="8">
        <f t="shared" si="13"/>
        <v>42934.208333333328</v>
      </c>
    </row>
    <row r="396" spans="1:18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t="s">
        <v>2040</v>
      </c>
      <c r="P396" t="s">
        <v>2041</v>
      </c>
      <c r="Q396" s="8">
        <f t="shared" si="12"/>
        <v>41484.208333333336</v>
      </c>
      <c r="R396" s="8">
        <f t="shared" si="13"/>
        <v>41494.208333333336</v>
      </c>
    </row>
    <row r="397" spans="1:18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t="s">
        <v>2038</v>
      </c>
      <c r="P397" t="s">
        <v>2039</v>
      </c>
      <c r="Q397" s="8">
        <f t="shared" si="12"/>
        <v>40885.25</v>
      </c>
      <c r="R397" s="8">
        <f t="shared" si="13"/>
        <v>40886.25</v>
      </c>
    </row>
    <row r="398" spans="1:18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t="s">
        <v>2040</v>
      </c>
      <c r="P398" t="s">
        <v>2043</v>
      </c>
      <c r="Q398" s="8">
        <f t="shared" si="12"/>
        <v>43378.208333333328</v>
      </c>
      <c r="R398" s="8">
        <f t="shared" si="13"/>
        <v>43386.208333333328</v>
      </c>
    </row>
    <row r="399" spans="1:18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t="s">
        <v>2034</v>
      </c>
      <c r="P399" t="s">
        <v>2035</v>
      </c>
      <c r="Q399" s="8">
        <f t="shared" si="12"/>
        <v>41417.208333333336</v>
      </c>
      <c r="R399" s="8">
        <f t="shared" si="13"/>
        <v>41423.208333333336</v>
      </c>
    </row>
    <row r="400" spans="1:18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t="s">
        <v>2040</v>
      </c>
      <c r="P400" t="s">
        <v>2048</v>
      </c>
      <c r="Q400" s="8">
        <f t="shared" si="12"/>
        <v>43228.208333333328</v>
      </c>
      <c r="R400" s="8">
        <f t="shared" si="13"/>
        <v>43230.208333333328</v>
      </c>
    </row>
    <row r="401" spans="1:18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t="s">
        <v>2034</v>
      </c>
      <c r="P401" t="s">
        <v>2044</v>
      </c>
      <c r="Q401" s="8">
        <f t="shared" si="12"/>
        <v>40576.25</v>
      </c>
      <c r="R401" s="8">
        <f t="shared" si="13"/>
        <v>40583.25</v>
      </c>
    </row>
    <row r="402" spans="1:18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t="s">
        <v>2053</v>
      </c>
      <c r="P402" t="s">
        <v>2054</v>
      </c>
      <c r="Q402" s="8">
        <f t="shared" si="12"/>
        <v>41502.208333333336</v>
      </c>
      <c r="R402" s="8">
        <f t="shared" si="13"/>
        <v>41524.208333333336</v>
      </c>
    </row>
    <row r="403" spans="1:18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t="s">
        <v>2038</v>
      </c>
      <c r="P403" t="s">
        <v>2039</v>
      </c>
      <c r="Q403" s="8">
        <f t="shared" si="12"/>
        <v>43765.208333333328</v>
      </c>
      <c r="R403" s="8">
        <f t="shared" si="13"/>
        <v>43765.208333333328</v>
      </c>
    </row>
    <row r="404" spans="1:18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t="s">
        <v>2040</v>
      </c>
      <c r="P404" t="s">
        <v>2051</v>
      </c>
      <c r="Q404" s="8">
        <f t="shared" si="12"/>
        <v>40914.25</v>
      </c>
      <c r="R404" s="8">
        <f t="shared" si="13"/>
        <v>40961.25</v>
      </c>
    </row>
    <row r="405" spans="1:18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t="s">
        <v>2038</v>
      </c>
      <c r="P405" t="s">
        <v>2039</v>
      </c>
      <c r="Q405" s="8">
        <f t="shared" si="12"/>
        <v>40310.208333333336</v>
      </c>
      <c r="R405" s="8">
        <f t="shared" si="13"/>
        <v>40346.208333333336</v>
      </c>
    </row>
    <row r="406" spans="1:18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t="s">
        <v>2038</v>
      </c>
      <c r="P406" t="s">
        <v>2039</v>
      </c>
      <c r="Q406" s="8">
        <f t="shared" si="12"/>
        <v>43053.25</v>
      </c>
      <c r="R406" s="8">
        <f t="shared" si="13"/>
        <v>43056.25</v>
      </c>
    </row>
    <row r="407" spans="1:18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t="s">
        <v>2038</v>
      </c>
      <c r="P407" t="s">
        <v>2039</v>
      </c>
      <c r="Q407" s="8">
        <f t="shared" si="12"/>
        <v>43255.208333333328</v>
      </c>
      <c r="R407" s="8">
        <f t="shared" si="13"/>
        <v>43305.208333333328</v>
      </c>
    </row>
    <row r="408" spans="1:18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t="s">
        <v>2040</v>
      </c>
      <c r="P408" t="s">
        <v>2041</v>
      </c>
      <c r="Q408" s="8">
        <f t="shared" si="12"/>
        <v>41304.25</v>
      </c>
      <c r="R408" s="8">
        <f t="shared" si="13"/>
        <v>41316.25</v>
      </c>
    </row>
    <row r="409" spans="1:18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t="s">
        <v>2038</v>
      </c>
      <c r="P409" t="s">
        <v>2039</v>
      </c>
      <c r="Q409" s="8">
        <f t="shared" si="12"/>
        <v>43751.208333333328</v>
      </c>
      <c r="R409" s="8">
        <f t="shared" si="13"/>
        <v>43758.208333333328</v>
      </c>
    </row>
    <row r="410" spans="1:18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t="s">
        <v>2040</v>
      </c>
      <c r="P410" t="s">
        <v>2041</v>
      </c>
      <c r="Q410" s="8">
        <f t="shared" si="12"/>
        <v>42541.208333333328</v>
      </c>
      <c r="R410" s="8">
        <f t="shared" si="13"/>
        <v>42561.208333333328</v>
      </c>
    </row>
    <row r="411" spans="1:18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t="s">
        <v>2034</v>
      </c>
      <c r="P411" t="s">
        <v>2035</v>
      </c>
      <c r="Q411" s="8">
        <f t="shared" si="12"/>
        <v>42843.208333333328</v>
      </c>
      <c r="R411" s="8">
        <f t="shared" si="13"/>
        <v>42847.208333333328</v>
      </c>
    </row>
    <row r="412" spans="1:18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t="s">
        <v>2049</v>
      </c>
      <c r="P412" t="s">
        <v>2060</v>
      </c>
      <c r="Q412" s="8">
        <f t="shared" si="12"/>
        <v>42122.208333333328</v>
      </c>
      <c r="R412" s="8">
        <f t="shared" si="13"/>
        <v>42122.208333333328</v>
      </c>
    </row>
    <row r="413" spans="1:18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t="s">
        <v>2038</v>
      </c>
      <c r="P413" t="s">
        <v>2039</v>
      </c>
      <c r="Q413" s="8">
        <f t="shared" si="12"/>
        <v>42884.208333333328</v>
      </c>
      <c r="R413" s="8">
        <f t="shared" si="13"/>
        <v>42886.208333333328</v>
      </c>
    </row>
    <row r="414" spans="1:18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t="s">
        <v>2046</v>
      </c>
      <c r="P414" t="s">
        <v>2052</v>
      </c>
      <c r="Q414" s="8">
        <f t="shared" si="12"/>
        <v>41642.25</v>
      </c>
      <c r="R414" s="8">
        <f t="shared" si="13"/>
        <v>41652.25</v>
      </c>
    </row>
    <row r="415" spans="1:18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t="s">
        <v>2040</v>
      </c>
      <c r="P415" t="s">
        <v>2048</v>
      </c>
      <c r="Q415" s="8">
        <f t="shared" si="12"/>
        <v>43431.25</v>
      </c>
      <c r="R415" s="8">
        <f t="shared" si="13"/>
        <v>43458.25</v>
      </c>
    </row>
    <row r="416" spans="1:18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t="s">
        <v>2032</v>
      </c>
      <c r="P416" t="s">
        <v>2033</v>
      </c>
      <c r="Q416" s="8">
        <f t="shared" si="12"/>
        <v>40288.208333333336</v>
      </c>
      <c r="R416" s="8">
        <f t="shared" si="13"/>
        <v>40296.208333333336</v>
      </c>
    </row>
    <row r="417" spans="1:18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t="s">
        <v>2038</v>
      </c>
      <c r="P417" t="s">
        <v>2039</v>
      </c>
      <c r="Q417" s="8">
        <f t="shared" si="12"/>
        <v>40921.25</v>
      </c>
      <c r="R417" s="8">
        <f t="shared" si="13"/>
        <v>40938.25</v>
      </c>
    </row>
    <row r="418" spans="1:18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t="s">
        <v>2040</v>
      </c>
      <c r="P418" t="s">
        <v>2041</v>
      </c>
      <c r="Q418" s="8">
        <f t="shared" si="12"/>
        <v>40560.25</v>
      </c>
      <c r="R418" s="8">
        <f t="shared" si="13"/>
        <v>40569.25</v>
      </c>
    </row>
    <row r="419" spans="1:18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t="s">
        <v>2038</v>
      </c>
      <c r="P419" t="s">
        <v>2039</v>
      </c>
      <c r="Q419" s="8">
        <f t="shared" si="12"/>
        <v>43407.208333333328</v>
      </c>
      <c r="R419" s="8">
        <f t="shared" si="13"/>
        <v>43431.25</v>
      </c>
    </row>
    <row r="420" spans="1:18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t="s">
        <v>2040</v>
      </c>
      <c r="P420" t="s">
        <v>2041</v>
      </c>
      <c r="Q420" s="8">
        <f t="shared" si="12"/>
        <v>41035.208333333336</v>
      </c>
      <c r="R420" s="8">
        <f t="shared" si="13"/>
        <v>41036.208333333336</v>
      </c>
    </row>
    <row r="421" spans="1:18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t="s">
        <v>2036</v>
      </c>
      <c r="P421" t="s">
        <v>2037</v>
      </c>
      <c r="Q421" s="8">
        <f t="shared" si="12"/>
        <v>40899.25</v>
      </c>
      <c r="R421" s="8">
        <f t="shared" si="13"/>
        <v>40905.25</v>
      </c>
    </row>
    <row r="422" spans="1:18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t="s">
        <v>2038</v>
      </c>
      <c r="P422" t="s">
        <v>2039</v>
      </c>
      <c r="Q422" s="8">
        <f t="shared" si="12"/>
        <v>42911.208333333328</v>
      </c>
      <c r="R422" s="8">
        <f t="shared" si="13"/>
        <v>42925.208333333328</v>
      </c>
    </row>
    <row r="423" spans="1:18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t="s">
        <v>2036</v>
      </c>
      <c r="P423" t="s">
        <v>2045</v>
      </c>
      <c r="Q423" s="8">
        <f t="shared" si="12"/>
        <v>42915.208333333328</v>
      </c>
      <c r="R423" s="8">
        <f t="shared" si="13"/>
        <v>42945.208333333328</v>
      </c>
    </row>
    <row r="424" spans="1:18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t="s">
        <v>2038</v>
      </c>
      <c r="P424" t="s">
        <v>2039</v>
      </c>
      <c r="Q424" s="8">
        <f t="shared" si="12"/>
        <v>40285.208333333336</v>
      </c>
      <c r="R424" s="8">
        <f t="shared" si="13"/>
        <v>40305.208333333336</v>
      </c>
    </row>
    <row r="425" spans="1:18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t="s">
        <v>2032</v>
      </c>
      <c r="P425" t="s">
        <v>2033</v>
      </c>
      <c r="Q425" s="8">
        <f t="shared" si="12"/>
        <v>40808.208333333336</v>
      </c>
      <c r="R425" s="8">
        <f t="shared" si="13"/>
        <v>40810.208333333336</v>
      </c>
    </row>
    <row r="426" spans="1:18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t="s">
        <v>2034</v>
      </c>
      <c r="P426" t="s">
        <v>2044</v>
      </c>
      <c r="Q426" s="8">
        <f t="shared" si="12"/>
        <v>43208.208333333328</v>
      </c>
      <c r="R426" s="8">
        <f t="shared" si="13"/>
        <v>43214.208333333328</v>
      </c>
    </row>
    <row r="427" spans="1:18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t="s">
        <v>2053</v>
      </c>
      <c r="P427" t="s">
        <v>2054</v>
      </c>
      <c r="Q427" s="8">
        <f t="shared" si="12"/>
        <v>42213.208333333328</v>
      </c>
      <c r="R427" s="8">
        <f t="shared" si="13"/>
        <v>42219.208333333328</v>
      </c>
    </row>
    <row r="428" spans="1:18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t="s">
        <v>2038</v>
      </c>
      <c r="P428" t="s">
        <v>2039</v>
      </c>
      <c r="Q428" s="8">
        <f t="shared" si="12"/>
        <v>41332.25</v>
      </c>
      <c r="R428" s="8">
        <f t="shared" si="13"/>
        <v>41339.25</v>
      </c>
    </row>
    <row r="429" spans="1:18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t="s">
        <v>2038</v>
      </c>
      <c r="P429" t="s">
        <v>2039</v>
      </c>
      <c r="Q429" s="8">
        <f t="shared" si="12"/>
        <v>41895.208333333336</v>
      </c>
      <c r="R429" s="8">
        <f t="shared" si="13"/>
        <v>41927.208333333336</v>
      </c>
    </row>
    <row r="430" spans="1:18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t="s">
        <v>2040</v>
      </c>
      <c r="P430" t="s">
        <v>2048</v>
      </c>
      <c r="Q430" s="8">
        <f t="shared" si="12"/>
        <v>40585.25</v>
      </c>
      <c r="R430" s="8">
        <f t="shared" si="13"/>
        <v>40592.25</v>
      </c>
    </row>
    <row r="431" spans="1:18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t="s">
        <v>2053</v>
      </c>
      <c r="P431" t="s">
        <v>2054</v>
      </c>
      <c r="Q431" s="8">
        <f t="shared" si="12"/>
        <v>41680.25</v>
      </c>
      <c r="R431" s="8">
        <f t="shared" si="13"/>
        <v>41708.208333333336</v>
      </c>
    </row>
    <row r="432" spans="1:18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t="s">
        <v>2038</v>
      </c>
      <c r="P432" t="s">
        <v>2039</v>
      </c>
      <c r="Q432" s="8">
        <f t="shared" si="12"/>
        <v>43737.208333333328</v>
      </c>
      <c r="R432" s="8">
        <f t="shared" si="13"/>
        <v>43771.208333333328</v>
      </c>
    </row>
    <row r="433" spans="1:18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t="s">
        <v>2038</v>
      </c>
      <c r="P433" t="s">
        <v>2039</v>
      </c>
      <c r="Q433" s="8">
        <f t="shared" si="12"/>
        <v>43273.208333333328</v>
      </c>
      <c r="R433" s="8">
        <f t="shared" si="13"/>
        <v>43290.208333333328</v>
      </c>
    </row>
    <row r="434" spans="1:18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t="s">
        <v>2038</v>
      </c>
      <c r="P434" t="s">
        <v>2039</v>
      </c>
      <c r="Q434" s="8">
        <f t="shared" si="12"/>
        <v>41761.208333333336</v>
      </c>
      <c r="R434" s="8">
        <f t="shared" si="13"/>
        <v>41781.208333333336</v>
      </c>
    </row>
    <row r="435" spans="1:18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t="s">
        <v>2040</v>
      </c>
      <c r="P435" t="s">
        <v>2041</v>
      </c>
      <c r="Q435" s="8">
        <f t="shared" si="12"/>
        <v>41603.25</v>
      </c>
      <c r="R435" s="8">
        <f t="shared" si="13"/>
        <v>41619.25</v>
      </c>
    </row>
    <row r="436" spans="1:18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t="s">
        <v>2038</v>
      </c>
      <c r="P436" t="s">
        <v>2039</v>
      </c>
      <c r="Q436" s="8">
        <f t="shared" si="12"/>
        <v>42705.25</v>
      </c>
      <c r="R436" s="8">
        <f t="shared" si="13"/>
        <v>42719.25</v>
      </c>
    </row>
    <row r="437" spans="1:18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t="s">
        <v>2038</v>
      </c>
      <c r="P437" t="s">
        <v>2039</v>
      </c>
      <c r="Q437" s="8">
        <f t="shared" si="12"/>
        <v>41988.25</v>
      </c>
      <c r="R437" s="8">
        <f t="shared" si="13"/>
        <v>42000.25</v>
      </c>
    </row>
    <row r="438" spans="1:18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t="s">
        <v>2034</v>
      </c>
      <c r="P438" t="s">
        <v>2057</v>
      </c>
      <c r="Q438" s="8">
        <f t="shared" si="12"/>
        <v>43575.208333333328</v>
      </c>
      <c r="R438" s="8">
        <f t="shared" si="13"/>
        <v>43576.208333333328</v>
      </c>
    </row>
    <row r="439" spans="1:18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t="s">
        <v>2040</v>
      </c>
      <c r="P439" t="s">
        <v>2048</v>
      </c>
      <c r="Q439" s="8">
        <f t="shared" si="12"/>
        <v>42260.208333333328</v>
      </c>
      <c r="R439" s="8">
        <f t="shared" si="13"/>
        <v>42263.208333333328</v>
      </c>
    </row>
    <row r="440" spans="1:18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t="s">
        <v>2038</v>
      </c>
      <c r="P440" t="s">
        <v>2039</v>
      </c>
      <c r="Q440" s="8">
        <f t="shared" si="12"/>
        <v>41337.25</v>
      </c>
      <c r="R440" s="8">
        <f t="shared" si="13"/>
        <v>41367.208333333336</v>
      </c>
    </row>
    <row r="441" spans="1:18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t="s">
        <v>2040</v>
      </c>
      <c r="P441" t="s">
        <v>2062</v>
      </c>
      <c r="Q441" s="8">
        <f t="shared" si="12"/>
        <v>42680.208333333328</v>
      </c>
      <c r="R441" s="8">
        <f t="shared" si="13"/>
        <v>42687.25</v>
      </c>
    </row>
    <row r="442" spans="1:18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t="s">
        <v>2040</v>
      </c>
      <c r="P442" t="s">
        <v>2059</v>
      </c>
      <c r="Q442" s="8">
        <f t="shared" si="12"/>
        <v>42916.208333333328</v>
      </c>
      <c r="R442" s="8">
        <f t="shared" si="13"/>
        <v>42926.208333333328</v>
      </c>
    </row>
    <row r="443" spans="1:18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t="s">
        <v>2036</v>
      </c>
      <c r="P443" t="s">
        <v>2045</v>
      </c>
      <c r="Q443" s="8">
        <f t="shared" si="12"/>
        <v>41025.208333333336</v>
      </c>
      <c r="R443" s="8">
        <f t="shared" si="13"/>
        <v>41053.208333333336</v>
      </c>
    </row>
    <row r="444" spans="1:18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t="s">
        <v>2038</v>
      </c>
      <c r="P444" t="s">
        <v>2039</v>
      </c>
      <c r="Q444" s="8">
        <f t="shared" si="12"/>
        <v>42980.208333333328</v>
      </c>
      <c r="R444" s="8">
        <f t="shared" si="13"/>
        <v>42996.208333333328</v>
      </c>
    </row>
    <row r="445" spans="1:18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t="s">
        <v>2038</v>
      </c>
      <c r="P445" t="s">
        <v>2039</v>
      </c>
      <c r="Q445" s="8">
        <f t="shared" si="12"/>
        <v>40451.208333333336</v>
      </c>
      <c r="R445" s="8">
        <f t="shared" si="13"/>
        <v>40470.208333333336</v>
      </c>
    </row>
    <row r="446" spans="1:18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t="s">
        <v>2034</v>
      </c>
      <c r="P446" t="s">
        <v>2044</v>
      </c>
      <c r="Q446" s="8">
        <f t="shared" si="12"/>
        <v>40748.208333333336</v>
      </c>
      <c r="R446" s="8">
        <f t="shared" si="13"/>
        <v>40750.208333333336</v>
      </c>
    </row>
    <row r="447" spans="1:18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t="s">
        <v>2038</v>
      </c>
      <c r="P447" t="s">
        <v>2039</v>
      </c>
      <c r="Q447" s="8">
        <f t="shared" si="12"/>
        <v>40515.25</v>
      </c>
      <c r="R447" s="8">
        <f t="shared" si="13"/>
        <v>40536.25</v>
      </c>
    </row>
    <row r="448" spans="1:18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t="s">
        <v>2036</v>
      </c>
      <c r="P448" t="s">
        <v>2045</v>
      </c>
      <c r="Q448" s="8">
        <f t="shared" si="12"/>
        <v>41261.25</v>
      </c>
      <c r="R448" s="8">
        <f t="shared" si="13"/>
        <v>41263.25</v>
      </c>
    </row>
    <row r="449" spans="1:18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t="s">
        <v>2040</v>
      </c>
      <c r="P449" t="s">
        <v>2059</v>
      </c>
      <c r="Q449" s="8">
        <f t="shared" si="12"/>
        <v>43088.25</v>
      </c>
      <c r="R449" s="8">
        <f t="shared" si="13"/>
        <v>43104.25</v>
      </c>
    </row>
    <row r="450" spans="1:18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t="s">
        <v>2049</v>
      </c>
      <c r="P450" t="s">
        <v>2050</v>
      </c>
      <c r="Q450" s="8">
        <f t="shared" si="12"/>
        <v>41378.208333333336</v>
      </c>
      <c r="R450" s="8">
        <f t="shared" si="13"/>
        <v>41380.208333333336</v>
      </c>
    </row>
    <row r="451" spans="1:18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t="s">
        <v>2049</v>
      </c>
      <c r="P451" t="s">
        <v>2050</v>
      </c>
      <c r="Q451" s="8">
        <f t="shared" ref="Q451:Q514" si="14">(((J451/60)/60)/24)+DATE(1970,1,1)</f>
        <v>43530.25</v>
      </c>
      <c r="R451" s="8">
        <f t="shared" ref="R451:R514" si="15">(((K451/60)/60)/24)+DATE(1970,1,1)</f>
        <v>43547.208333333328</v>
      </c>
    </row>
    <row r="452" spans="1:18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t="s">
        <v>2040</v>
      </c>
      <c r="P452" t="s">
        <v>2048</v>
      </c>
      <c r="Q452" s="8">
        <f t="shared" si="14"/>
        <v>43394.208333333328</v>
      </c>
      <c r="R452" s="8">
        <f t="shared" si="15"/>
        <v>43417.25</v>
      </c>
    </row>
    <row r="453" spans="1:18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t="s">
        <v>2034</v>
      </c>
      <c r="P453" t="s">
        <v>2035</v>
      </c>
      <c r="Q453" s="8">
        <f t="shared" si="14"/>
        <v>42935.208333333328</v>
      </c>
      <c r="R453" s="8">
        <f t="shared" si="15"/>
        <v>42966.208333333328</v>
      </c>
    </row>
    <row r="454" spans="1:18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t="s">
        <v>2040</v>
      </c>
      <c r="P454" t="s">
        <v>2043</v>
      </c>
      <c r="Q454" s="8">
        <f t="shared" si="14"/>
        <v>40365.208333333336</v>
      </c>
      <c r="R454" s="8">
        <f t="shared" si="15"/>
        <v>40366.208333333336</v>
      </c>
    </row>
    <row r="455" spans="1:18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t="s">
        <v>2040</v>
      </c>
      <c r="P455" t="s">
        <v>2062</v>
      </c>
      <c r="Q455" s="8">
        <f t="shared" si="14"/>
        <v>42705.25</v>
      </c>
      <c r="R455" s="8">
        <f t="shared" si="15"/>
        <v>42746.25</v>
      </c>
    </row>
    <row r="456" spans="1:18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t="s">
        <v>2040</v>
      </c>
      <c r="P456" t="s">
        <v>2043</v>
      </c>
      <c r="Q456" s="8">
        <f t="shared" si="14"/>
        <v>41568.208333333336</v>
      </c>
      <c r="R456" s="8">
        <f t="shared" si="15"/>
        <v>41604.25</v>
      </c>
    </row>
    <row r="457" spans="1:18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t="s">
        <v>2038</v>
      </c>
      <c r="P457" t="s">
        <v>2039</v>
      </c>
      <c r="Q457" s="8">
        <f t="shared" si="14"/>
        <v>40809.208333333336</v>
      </c>
      <c r="R457" s="8">
        <f t="shared" si="15"/>
        <v>40832.208333333336</v>
      </c>
    </row>
    <row r="458" spans="1:18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t="s">
        <v>2034</v>
      </c>
      <c r="P458" t="s">
        <v>2044</v>
      </c>
      <c r="Q458" s="8">
        <f t="shared" si="14"/>
        <v>43141.25</v>
      </c>
      <c r="R458" s="8">
        <f t="shared" si="15"/>
        <v>43141.25</v>
      </c>
    </row>
    <row r="459" spans="1:18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t="s">
        <v>2038</v>
      </c>
      <c r="P459" t="s">
        <v>2039</v>
      </c>
      <c r="Q459" s="8">
        <f t="shared" si="14"/>
        <v>42657.208333333328</v>
      </c>
      <c r="R459" s="8">
        <f t="shared" si="15"/>
        <v>42659.208333333328</v>
      </c>
    </row>
    <row r="460" spans="1:18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t="s">
        <v>2038</v>
      </c>
      <c r="P460" t="s">
        <v>2039</v>
      </c>
      <c r="Q460" s="8">
        <f t="shared" si="14"/>
        <v>40265.208333333336</v>
      </c>
      <c r="R460" s="8">
        <f t="shared" si="15"/>
        <v>40309.208333333336</v>
      </c>
    </row>
    <row r="461" spans="1:18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t="s">
        <v>2040</v>
      </c>
      <c r="P461" t="s">
        <v>2041</v>
      </c>
      <c r="Q461" s="8">
        <f t="shared" si="14"/>
        <v>42001.25</v>
      </c>
      <c r="R461" s="8">
        <f t="shared" si="15"/>
        <v>42026.25</v>
      </c>
    </row>
    <row r="462" spans="1:18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t="s">
        <v>2038</v>
      </c>
      <c r="P462" t="s">
        <v>2039</v>
      </c>
      <c r="Q462" s="8">
        <f t="shared" si="14"/>
        <v>40399.208333333336</v>
      </c>
      <c r="R462" s="8">
        <f t="shared" si="15"/>
        <v>40402.208333333336</v>
      </c>
    </row>
    <row r="463" spans="1:18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t="s">
        <v>2040</v>
      </c>
      <c r="P463" t="s">
        <v>2043</v>
      </c>
      <c r="Q463" s="8">
        <f t="shared" si="14"/>
        <v>41757.208333333336</v>
      </c>
      <c r="R463" s="8">
        <f t="shared" si="15"/>
        <v>41777.208333333336</v>
      </c>
    </row>
    <row r="464" spans="1:18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t="s">
        <v>2049</v>
      </c>
      <c r="P464" t="s">
        <v>2060</v>
      </c>
      <c r="Q464" s="8">
        <f t="shared" si="14"/>
        <v>41304.25</v>
      </c>
      <c r="R464" s="8">
        <f t="shared" si="15"/>
        <v>41342.25</v>
      </c>
    </row>
    <row r="465" spans="1:18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t="s">
        <v>2040</v>
      </c>
      <c r="P465" t="s">
        <v>2048</v>
      </c>
      <c r="Q465" s="8">
        <f t="shared" si="14"/>
        <v>41639.25</v>
      </c>
      <c r="R465" s="8">
        <f t="shared" si="15"/>
        <v>41643.25</v>
      </c>
    </row>
    <row r="466" spans="1:18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t="s">
        <v>2038</v>
      </c>
      <c r="P466" t="s">
        <v>2039</v>
      </c>
      <c r="Q466" s="8">
        <f t="shared" si="14"/>
        <v>43142.25</v>
      </c>
      <c r="R466" s="8">
        <f t="shared" si="15"/>
        <v>43156.25</v>
      </c>
    </row>
    <row r="467" spans="1:18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t="s">
        <v>2046</v>
      </c>
      <c r="P467" t="s">
        <v>2058</v>
      </c>
      <c r="Q467" s="8">
        <f t="shared" si="14"/>
        <v>43127.25</v>
      </c>
      <c r="R467" s="8">
        <f t="shared" si="15"/>
        <v>43136.25</v>
      </c>
    </row>
    <row r="468" spans="1:18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t="s">
        <v>2036</v>
      </c>
      <c r="P468" t="s">
        <v>2045</v>
      </c>
      <c r="Q468" s="8">
        <f t="shared" si="14"/>
        <v>41409.208333333336</v>
      </c>
      <c r="R468" s="8">
        <f t="shared" si="15"/>
        <v>41432.208333333336</v>
      </c>
    </row>
    <row r="469" spans="1:18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t="s">
        <v>2036</v>
      </c>
      <c r="P469" t="s">
        <v>2037</v>
      </c>
      <c r="Q469" s="8">
        <f t="shared" si="14"/>
        <v>42331.25</v>
      </c>
      <c r="R469" s="8">
        <f t="shared" si="15"/>
        <v>42338.25</v>
      </c>
    </row>
    <row r="470" spans="1:18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t="s">
        <v>2038</v>
      </c>
      <c r="P470" t="s">
        <v>2039</v>
      </c>
      <c r="Q470" s="8">
        <f t="shared" si="14"/>
        <v>43569.208333333328</v>
      </c>
      <c r="R470" s="8">
        <f t="shared" si="15"/>
        <v>43585.208333333328</v>
      </c>
    </row>
    <row r="471" spans="1:18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t="s">
        <v>2040</v>
      </c>
      <c r="P471" t="s">
        <v>2043</v>
      </c>
      <c r="Q471" s="8">
        <f t="shared" si="14"/>
        <v>42142.208333333328</v>
      </c>
      <c r="R471" s="8">
        <f t="shared" si="15"/>
        <v>42144.208333333328</v>
      </c>
    </row>
    <row r="472" spans="1:18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t="s">
        <v>2036</v>
      </c>
      <c r="P472" t="s">
        <v>2045</v>
      </c>
      <c r="Q472" s="8">
        <f t="shared" si="14"/>
        <v>42716.25</v>
      </c>
      <c r="R472" s="8">
        <f t="shared" si="15"/>
        <v>42723.25</v>
      </c>
    </row>
    <row r="473" spans="1:18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t="s">
        <v>2032</v>
      </c>
      <c r="P473" t="s">
        <v>2033</v>
      </c>
      <c r="Q473" s="8">
        <f t="shared" si="14"/>
        <v>41031.208333333336</v>
      </c>
      <c r="R473" s="8">
        <f t="shared" si="15"/>
        <v>41031.208333333336</v>
      </c>
    </row>
    <row r="474" spans="1:18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t="s">
        <v>2034</v>
      </c>
      <c r="P474" t="s">
        <v>2035</v>
      </c>
      <c r="Q474" s="8">
        <f t="shared" si="14"/>
        <v>43535.208333333328</v>
      </c>
      <c r="R474" s="8">
        <f t="shared" si="15"/>
        <v>43589.208333333328</v>
      </c>
    </row>
    <row r="475" spans="1:18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t="s">
        <v>2034</v>
      </c>
      <c r="P475" t="s">
        <v>2042</v>
      </c>
      <c r="Q475" s="8">
        <f t="shared" si="14"/>
        <v>43277.208333333328</v>
      </c>
      <c r="R475" s="8">
        <f t="shared" si="15"/>
        <v>43278.208333333328</v>
      </c>
    </row>
    <row r="476" spans="1:18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t="s">
        <v>2040</v>
      </c>
      <c r="P476" t="s">
        <v>2059</v>
      </c>
      <c r="Q476" s="8">
        <f t="shared" si="14"/>
        <v>41989.25</v>
      </c>
      <c r="R476" s="8">
        <f t="shared" si="15"/>
        <v>41990.25</v>
      </c>
    </row>
    <row r="477" spans="1:18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t="s">
        <v>2046</v>
      </c>
      <c r="P477" t="s">
        <v>2058</v>
      </c>
      <c r="Q477" s="8">
        <f t="shared" si="14"/>
        <v>41450.208333333336</v>
      </c>
      <c r="R477" s="8">
        <f t="shared" si="15"/>
        <v>41454.208333333336</v>
      </c>
    </row>
    <row r="478" spans="1:18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t="s">
        <v>2046</v>
      </c>
      <c r="P478" t="s">
        <v>2052</v>
      </c>
      <c r="Q478" s="8">
        <f t="shared" si="14"/>
        <v>43322.208333333328</v>
      </c>
      <c r="R478" s="8">
        <f t="shared" si="15"/>
        <v>43328.208333333328</v>
      </c>
    </row>
    <row r="479" spans="1:18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t="s">
        <v>2040</v>
      </c>
      <c r="P479" t="s">
        <v>2062</v>
      </c>
      <c r="Q479" s="8">
        <f t="shared" si="14"/>
        <v>40720.208333333336</v>
      </c>
      <c r="R479" s="8">
        <f t="shared" si="15"/>
        <v>40747.208333333336</v>
      </c>
    </row>
    <row r="480" spans="1:18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t="s">
        <v>2036</v>
      </c>
      <c r="P480" t="s">
        <v>2045</v>
      </c>
      <c r="Q480" s="8">
        <f t="shared" si="14"/>
        <v>42072.208333333328</v>
      </c>
      <c r="R480" s="8">
        <f t="shared" si="15"/>
        <v>42084.208333333328</v>
      </c>
    </row>
    <row r="481" spans="1:18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t="s">
        <v>2032</v>
      </c>
      <c r="P481" t="s">
        <v>2033</v>
      </c>
      <c r="Q481" s="8">
        <f t="shared" si="14"/>
        <v>42945.208333333328</v>
      </c>
      <c r="R481" s="8">
        <f t="shared" si="15"/>
        <v>42947.208333333328</v>
      </c>
    </row>
    <row r="482" spans="1:18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t="s">
        <v>2053</v>
      </c>
      <c r="P482" t="s">
        <v>2054</v>
      </c>
      <c r="Q482" s="8">
        <f t="shared" si="14"/>
        <v>40248.25</v>
      </c>
      <c r="R482" s="8">
        <f t="shared" si="15"/>
        <v>40257.208333333336</v>
      </c>
    </row>
    <row r="483" spans="1:18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t="s">
        <v>2038</v>
      </c>
      <c r="P483" t="s">
        <v>2039</v>
      </c>
      <c r="Q483" s="8">
        <f t="shared" si="14"/>
        <v>41913.208333333336</v>
      </c>
      <c r="R483" s="8">
        <f t="shared" si="15"/>
        <v>41955.25</v>
      </c>
    </row>
    <row r="484" spans="1:18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t="s">
        <v>2046</v>
      </c>
      <c r="P484" t="s">
        <v>2052</v>
      </c>
      <c r="Q484" s="8">
        <f t="shared" si="14"/>
        <v>40963.25</v>
      </c>
      <c r="R484" s="8">
        <f t="shared" si="15"/>
        <v>40974.25</v>
      </c>
    </row>
    <row r="485" spans="1:18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t="s">
        <v>2038</v>
      </c>
      <c r="P485" t="s">
        <v>2039</v>
      </c>
      <c r="Q485" s="8">
        <f t="shared" si="14"/>
        <v>43811.25</v>
      </c>
      <c r="R485" s="8">
        <f t="shared" si="15"/>
        <v>43818.25</v>
      </c>
    </row>
    <row r="486" spans="1:18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t="s">
        <v>2032</v>
      </c>
      <c r="P486" t="s">
        <v>2033</v>
      </c>
      <c r="Q486" s="8">
        <f t="shared" si="14"/>
        <v>41855.208333333336</v>
      </c>
      <c r="R486" s="8">
        <f t="shared" si="15"/>
        <v>41904.208333333336</v>
      </c>
    </row>
    <row r="487" spans="1:18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t="s">
        <v>2038</v>
      </c>
      <c r="P487" t="s">
        <v>2039</v>
      </c>
      <c r="Q487" s="8">
        <f t="shared" si="14"/>
        <v>43626.208333333328</v>
      </c>
      <c r="R487" s="8">
        <f t="shared" si="15"/>
        <v>43667.208333333328</v>
      </c>
    </row>
    <row r="488" spans="1:18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t="s">
        <v>2046</v>
      </c>
      <c r="P488" t="s">
        <v>2058</v>
      </c>
      <c r="Q488" s="8">
        <f t="shared" si="14"/>
        <v>43168.25</v>
      </c>
      <c r="R488" s="8">
        <f t="shared" si="15"/>
        <v>43183.208333333328</v>
      </c>
    </row>
    <row r="489" spans="1:18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t="s">
        <v>2038</v>
      </c>
      <c r="P489" t="s">
        <v>2039</v>
      </c>
      <c r="Q489" s="8">
        <f t="shared" si="14"/>
        <v>42845.208333333328</v>
      </c>
      <c r="R489" s="8">
        <f t="shared" si="15"/>
        <v>42878.208333333328</v>
      </c>
    </row>
    <row r="490" spans="1:18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t="s">
        <v>2038</v>
      </c>
      <c r="P490" t="s">
        <v>2039</v>
      </c>
      <c r="Q490" s="8">
        <f t="shared" si="14"/>
        <v>42403.25</v>
      </c>
      <c r="R490" s="8">
        <f t="shared" si="15"/>
        <v>42420.25</v>
      </c>
    </row>
    <row r="491" spans="1:18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t="s">
        <v>2036</v>
      </c>
      <c r="P491" t="s">
        <v>2045</v>
      </c>
      <c r="Q491" s="8">
        <f t="shared" si="14"/>
        <v>40406.208333333336</v>
      </c>
      <c r="R491" s="8">
        <f t="shared" si="15"/>
        <v>40411.208333333336</v>
      </c>
    </row>
    <row r="492" spans="1:18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t="s">
        <v>2063</v>
      </c>
      <c r="P492" t="s">
        <v>2064</v>
      </c>
      <c r="Q492" s="8">
        <f t="shared" si="14"/>
        <v>43786.25</v>
      </c>
      <c r="R492" s="8">
        <f t="shared" si="15"/>
        <v>43793.25</v>
      </c>
    </row>
    <row r="493" spans="1:18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t="s">
        <v>2032</v>
      </c>
      <c r="P493" t="s">
        <v>2033</v>
      </c>
      <c r="Q493" s="8">
        <f t="shared" si="14"/>
        <v>41456.208333333336</v>
      </c>
      <c r="R493" s="8">
        <f t="shared" si="15"/>
        <v>41482.208333333336</v>
      </c>
    </row>
    <row r="494" spans="1:18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t="s">
        <v>2040</v>
      </c>
      <c r="P494" t="s">
        <v>2051</v>
      </c>
      <c r="Q494" s="8">
        <f t="shared" si="14"/>
        <v>40336.208333333336</v>
      </c>
      <c r="R494" s="8">
        <f t="shared" si="15"/>
        <v>40371.208333333336</v>
      </c>
    </row>
    <row r="495" spans="1:18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t="s">
        <v>2053</v>
      </c>
      <c r="P495" t="s">
        <v>2054</v>
      </c>
      <c r="Q495" s="8">
        <f t="shared" si="14"/>
        <v>43645.208333333328</v>
      </c>
      <c r="R495" s="8">
        <f t="shared" si="15"/>
        <v>43658.208333333328</v>
      </c>
    </row>
    <row r="496" spans="1:18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t="s">
        <v>2036</v>
      </c>
      <c r="P496" t="s">
        <v>2045</v>
      </c>
      <c r="Q496" s="8">
        <f t="shared" si="14"/>
        <v>40990.208333333336</v>
      </c>
      <c r="R496" s="8">
        <f t="shared" si="15"/>
        <v>40991.208333333336</v>
      </c>
    </row>
    <row r="497" spans="1:18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t="s">
        <v>2038</v>
      </c>
      <c r="P497" t="s">
        <v>2039</v>
      </c>
      <c r="Q497" s="8">
        <f t="shared" si="14"/>
        <v>41800.208333333336</v>
      </c>
      <c r="R497" s="8">
        <f t="shared" si="15"/>
        <v>41804.208333333336</v>
      </c>
    </row>
    <row r="498" spans="1:18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t="s">
        <v>2040</v>
      </c>
      <c r="P498" t="s">
        <v>2048</v>
      </c>
      <c r="Q498" s="8">
        <f t="shared" si="14"/>
        <v>42876.208333333328</v>
      </c>
      <c r="R498" s="8">
        <f t="shared" si="15"/>
        <v>42893.208333333328</v>
      </c>
    </row>
    <row r="499" spans="1:18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t="s">
        <v>2036</v>
      </c>
      <c r="P499" t="s">
        <v>2045</v>
      </c>
      <c r="Q499" s="8">
        <f t="shared" si="14"/>
        <v>42724.25</v>
      </c>
      <c r="R499" s="8">
        <f t="shared" si="15"/>
        <v>42724.25</v>
      </c>
    </row>
    <row r="500" spans="1:18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t="s">
        <v>2036</v>
      </c>
      <c r="P500" t="s">
        <v>2037</v>
      </c>
      <c r="Q500" s="8">
        <f t="shared" si="14"/>
        <v>42005.25</v>
      </c>
      <c r="R500" s="8">
        <f t="shared" si="15"/>
        <v>42007.25</v>
      </c>
    </row>
    <row r="501" spans="1:18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t="s">
        <v>2040</v>
      </c>
      <c r="P501" t="s">
        <v>2041</v>
      </c>
      <c r="Q501" s="8">
        <f t="shared" si="14"/>
        <v>42444.208333333328</v>
      </c>
      <c r="R501" s="8">
        <f t="shared" si="15"/>
        <v>42449.208333333328</v>
      </c>
    </row>
    <row r="502" spans="1:18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t="s">
        <v>2038</v>
      </c>
      <c r="P502" t="s">
        <v>2039</v>
      </c>
      <c r="Q502" s="8">
        <f t="shared" si="14"/>
        <v>41395.208333333336</v>
      </c>
      <c r="R502" s="8">
        <f t="shared" si="15"/>
        <v>41423.208333333336</v>
      </c>
    </row>
    <row r="503" spans="1:18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t="s">
        <v>2040</v>
      </c>
      <c r="P503" t="s">
        <v>2041</v>
      </c>
      <c r="Q503" s="8">
        <f t="shared" si="14"/>
        <v>41345.208333333336</v>
      </c>
      <c r="R503" s="8">
        <f t="shared" si="15"/>
        <v>41347.208333333336</v>
      </c>
    </row>
    <row r="504" spans="1:18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t="s">
        <v>2049</v>
      </c>
      <c r="P504" t="s">
        <v>2050</v>
      </c>
      <c r="Q504" s="8">
        <f t="shared" si="14"/>
        <v>41117.208333333336</v>
      </c>
      <c r="R504" s="8">
        <f t="shared" si="15"/>
        <v>41146.208333333336</v>
      </c>
    </row>
    <row r="505" spans="1:18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t="s">
        <v>2040</v>
      </c>
      <c r="P505" t="s">
        <v>2043</v>
      </c>
      <c r="Q505" s="8">
        <f t="shared" si="14"/>
        <v>42186.208333333328</v>
      </c>
      <c r="R505" s="8">
        <f t="shared" si="15"/>
        <v>42206.208333333328</v>
      </c>
    </row>
    <row r="506" spans="1:18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t="s">
        <v>2034</v>
      </c>
      <c r="P506" t="s">
        <v>2035</v>
      </c>
      <c r="Q506" s="8">
        <f t="shared" si="14"/>
        <v>42142.208333333328</v>
      </c>
      <c r="R506" s="8">
        <f t="shared" si="15"/>
        <v>42143.208333333328</v>
      </c>
    </row>
    <row r="507" spans="1:18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t="s">
        <v>2046</v>
      </c>
      <c r="P507" t="s">
        <v>2055</v>
      </c>
      <c r="Q507" s="8">
        <f t="shared" si="14"/>
        <v>41341.25</v>
      </c>
      <c r="R507" s="8">
        <f t="shared" si="15"/>
        <v>41383.208333333336</v>
      </c>
    </row>
    <row r="508" spans="1:18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t="s">
        <v>2038</v>
      </c>
      <c r="P508" t="s">
        <v>2039</v>
      </c>
      <c r="Q508" s="8">
        <f t="shared" si="14"/>
        <v>43062.25</v>
      </c>
      <c r="R508" s="8">
        <f t="shared" si="15"/>
        <v>43079.25</v>
      </c>
    </row>
    <row r="509" spans="1:18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t="s">
        <v>2036</v>
      </c>
      <c r="P509" t="s">
        <v>2037</v>
      </c>
      <c r="Q509" s="8">
        <f t="shared" si="14"/>
        <v>41373.208333333336</v>
      </c>
      <c r="R509" s="8">
        <f t="shared" si="15"/>
        <v>41422.208333333336</v>
      </c>
    </row>
    <row r="510" spans="1:18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t="s">
        <v>2038</v>
      </c>
      <c r="P510" t="s">
        <v>2039</v>
      </c>
      <c r="Q510" s="8">
        <f t="shared" si="14"/>
        <v>43310.208333333328</v>
      </c>
      <c r="R510" s="8">
        <f t="shared" si="15"/>
        <v>43331.208333333328</v>
      </c>
    </row>
    <row r="511" spans="1:18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t="s">
        <v>2038</v>
      </c>
      <c r="P511" t="s">
        <v>2039</v>
      </c>
      <c r="Q511" s="8">
        <f t="shared" si="14"/>
        <v>41034.208333333336</v>
      </c>
      <c r="R511" s="8">
        <f t="shared" si="15"/>
        <v>41044.208333333336</v>
      </c>
    </row>
    <row r="512" spans="1:18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t="s">
        <v>2040</v>
      </c>
      <c r="P512" t="s">
        <v>2043</v>
      </c>
      <c r="Q512" s="8">
        <f t="shared" si="14"/>
        <v>43251.208333333328</v>
      </c>
      <c r="R512" s="8">
        <f t="shared" si="15"/>
        <v>43275.208333333328</v>
      </c>
    </row>
    <row r="513" spans="1:18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t="s">
        <v>2038</v>
      </c>
      <c r="P513" t="s">
        <v>2039</v>
      </c>
      <c r="Q513" s="8">
        <f t="shared" si="14"/>
        <v>43671.208333333328</v>
      </c>
      <c r="R513" s="8">
        <f t="shared" si="15"/>
        <v>43681.208333333328</v>
      </c>
    </row>
    <row r="514" spans="1:18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t="s">
        <v>2049</v>
      </c>
      <c r="P514" t="s">
        <v>2050</v>
      </c>
      <c r="Q514" s="8">
        <f t="shared" si="14"/>
        <v>41825.208333333336</v>
      </c>
      <c r="R514" s="8">
        <f t="shared" si="15"/>
        <v>41826.208333333336</v>
      </c>
    </row>
    <row r="515" spans="1:18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t="s">
        <v>2040</v>
      </c>
      <c r="P515" t="s">
        <v>2059</v>
      </c>
      <c r="Q515" s="8">
        <f t="shared" ref="Q515:Q578" si="16">(((J515/60)/60)/24)+DATE(1970,1,1)</f>
        <v>40430.208333333336</v>
      </c>
      <c r="R515" s="8">
        <f t="shared" ref="R515:R578" si="17">(((K515/60)/60)/24)+DATE(1970,1,1)</f>
        <v>40432.208333333336</v>
      </c>
    </row>
    <row r="516" spans="1:18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t="s">
        <v>2034</v>
      </c>
      <c r="P516" t="s">
        <v>2035</v>
      </c>
      <c r="Q516" s="8">
        <f t="shared" si="16"/>
        <v>41614.25</v>
      </c>
      <c r="R516" s="8">
        <f t="shared" si="17"/>
        <v>41619.25</v>
      </c>
    </row>
    <row r="517" spans="1:18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t="s">
        <v>2038</v>
      </c>
      <c r="P517" t="s">
        <v>2039</v>
      </c>
      <c r="Q517" s="8">
        <f t="shared" si="16"/>
        <v>40900.25</v>
      </c>
      <c r="R517" s="8">
        <f t="shared" si="17"/>
        <v>40902.25</v>
      </c>
    </row>
    <row r="518" spans="1:18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t="s">
        <v>2046</v>
      </c>
      <c r="P518" t="s">
        <v>2047</v>
      </c>
      <c r="Q518" s="8">
        <f t="shared" si="16"/>
        <v>40396.208333333336</v>
      </c>
      <c r="R518" s="8">
        <f t="shared" si="17"/>
        <v>40434.208333333336</v>
      </c>
    </row>
    <row r="519" spans="1:18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t="s">
        <v>2032</v>
      </c>
      <c r="P519" t="s">
        <v>2033</v>
      </c>
      <c r="Q519" s="8">
        <f t="shared" si="16"/>
        <v>42860.208333333328</v>
      </c>
      <c r="R519" s="8">
        <f t="shared" si="17"/>
        <v>42865.208333333328</v>
      </c>
    </row>
    <row r="520" spans="1:18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t="s">
        <v>2040</v>
      </c>
      <c r="P520" t="s">
        <v>2048</v>
      </c>
      <c r="Q520" s="8">
        <f t="shared" si="16"/>
        <v>43154.25</v>
      </c>
      <c r="R520" s="8">
        <f t="shared" si="17"/>
        <v>43156.25</v>
      </c>
    </row>
    <row r="521" spans="1:18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t="s">
        <v>2034</v>
      </c>
      <c r="P521" t="s">
        <v>2035</v>
      </c>
      <c r="Q521" s="8">
        <f t="shared" si="16"/>
        <v>42012.25</v>
      </c>
      <c r="R521" s="8">
        <f t="shared" si="17"/>
        <v>42026.25</v>
      </c>
    </row>
    <row r="522" spans="1:18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t="s">
        <v>2038</v>
      </c>
      <c r="P522" t="s">
        <v>2039</v>
      </c>
      <c r="Q522" s="8">
        <f t="shared" si="16"/>
        <v>43574.208333333328</v>
      </c>
      <c r="R522" s="8">
        <f t="shared" si="17"/>
        <v>43577.208333333328</v>
      </c>
    </row>
    <row r="523" spans="1:18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t="s">
        <v>2040</v>
      </c>
      <c r="P523" t="s">
        <v>2043</v>
      </c>
      <c r="Q523" s="8">
        <f t="shared" si="16"/>
        <v>42605.208333333328</v>
      </c>
      <c r="R523" s="8">
        <f t="shared" si="17"/>
        <v>42611.208333333328</v>
      </c>
    </row>
    <row r="524" spans="1:18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t="s">
        <v>2040</v>
      </c>
      <c r="P524" t="s">
        <v>2051</v>
      </c>
      <c r="Q524" s="8">
        <f t="shared" si="16"/>
        <v>41093.208333333336</v>
      </c>
      <c r="R524" s="8">
        <f t="shared" si="17"/>
        <v>41105.208333333336</v>
      </c>
    </row>
    <row r="525" spans="1:18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t="s">
        <v>2040</v>
      </c>
      <c r="P525" t="s">
        <v>2051</v>
      </c>
      <c r="Q525" s="8">
        <f t="shared" si="16"/>
        <v>40241.25</v>
      </c>
      <c r="R525" s="8">
        <f t="shared" si="17"/>
        <v>40246.25</v>
      </c>
    </row>
    <row r="526" spans="1:18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t="s">
        <v>2038</v>
      </c>
      <c r="P526" t="s">
        <v>2039</v>
      </c>
      <c r="Q526" s="8">
        <f t="shared" si="16"/>
        <v>40294.208333333336</v>
      </c>
      <c r="R526" s="8">
        <f t="shared" si="17"/>
        <v>40307.208333333336</v>
      </c>
    </row>
    <row r="527" spans="1:18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t="s">
        <v>2036</v>
      </c>
      <c r="P527" t="s">
        <v>2045</v>
      </c>
      <c r="Q527" s="8">
        <f t="shared" si="16"/>
        <v>40505.25</v>
      </c>
      <c r="R527" s="8">
        <f t="shared" si="17"/>
        <v>40509.25</v>
      </c>
    </row>
    <row r="528" spans="1:18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t="s">
        <v>2038</v>
      </c>
      <c r="P528" t="s">
        <v>2039</v>
      </c>
      <c r="Q528" s="8">
        <f t="shared" si="16"/>
        <v>42364.25</v>
      </c>
      <c r="R528" s="8">
        <f t="shared" si="17"/>
        <v>42401.25</v>
      </c>
    </row>
    <row r="529" spans="1:18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t="s">
        <v>2040</v>
      </c>
      <c r="P529" t="s">
        <v>2048</v>
      </c>
      <c r="Q529" s="8">
        <f t="shared" si="16"/>
        <v>42405.25</v>
      </c>
      <c r="R529" s="8">
        <f t="shared" si="17"/>
        <v>42441.25</v>
      </c>
    </row>
    <row r="530" spans="1:18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t="s">
        <v>2034</v>
      </c>
      <c r="P530" t="s">
        <v>2044</v>
      </c>
      <c r="Q530" s="8">
        <f t="shared" si="16"/>
        <v>41601.25</v>
      </c>
      <c r="R530" s="8">
        <f t="shared" si="17"/>
        <v>41646.25</v>
      </c>
    </row>
    <row r="531" spans="1:18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t="s">
        <v>2049</v>
      </c>
      <c r="P531" t="s">
        <v>2050</v>
      </c>
      <c r="Q531" s="8">
        <f t="shared" si="16"/>
        <v>41769.208333333336</v>
      </c>
      <c r="R531" s="8">
        <f t="shared" si="17"/>
        <v>41797.208333333336</v>
      </c>
    </row>
    <row r="532" spans="1:18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t="s">
        <v>2046</v>
      </c>
      <c r="P532" t="s">
        <v>2052</v>
      </c>
      <c r="Q532" s="8">
        <f t="shared" si="16"/>
        <v>40421.208333333336</v>
      </c>
      <c r="R532" s="8">
        <f t="shared" si="17"/>
        <v>40435.208333333336</v>
      </c>
    </row>
    <row r="533" spans="1:18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t="s">
        <v>2049</v>
      </c>
      <c r="P533" t="s">
        <v>2050</v>
      </c>
      <c r="Q533" s="8">
        <f t="shared" si="16"/>
        <v>41589.25</v>
      </c>
      <c r="R533" s="8">
        <f t="shared" si="17"/>
        <v>41645.25</v>
      </c>
    </row>
    <row r="534" spans="1:18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t="s">
        <v>2038</v>
      </c>
      <c r="P534" t="s">
        <v>2039</v>
      </c>
      <c r="Q534" s="8">
        <f t="shared" si="16"/>
        <v>43125.25</v>
      </c>
      <c r="R534" s="8">
        <f t="shared" si="17"/>
        <v>43126.25</v>
      </c>
    </row>
    <row r="535" spans="1:18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t="s">
        <v>2034</v>
      </c>
      <c r="P535" t="s">
        <v>2044</v>
      </c>
      <c r="Q535" s="8">
        <f t="shared" si="16"/>
        <v>41479.208333333336</v>
      </c>
      <c r="R535" s="8">
        <f t="shared" si="17"/>
        <v>41515.208333333336</v>
      </c>
    </row>
    <row r="536" spans="1:18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t="s">
        <v>2040</v>
      </c>
      <c r="P536" t="s">
        <v>2043</v>
      </c>
      <c r="Q536" s="8">
        <f t="shared" si="16"/>
        <v>43329.208333333328</v>
      </c>
      <c r="R536" s="8">
        <f t="shared" si="17"/>
        <v>43330.208333333328</v>
      </c>
    </row>
    <row r="537" spans="1:18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t="s">
        <v>2038</v>
      </c>
      <c r="P537" t="s">
        <v>2039</v>
      </c>
      <c r="Q537" s="8">
        <f t="shared" si="16"/>
        <v>43259.208333333328</v>
      </c>
      <c r="R537" s="8">
        <f t="shared" si="17"/>
        <v>43261.208333333328</v>
      </c>
    </row>
    <row r="538" spans="1:18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t="s">
        <v>2046</v>
      </c>
      <c r="P538" t="s">
        <v>2052</v>
      </c>
      <c r="Q538" s="8">
        <f t="shared" si="16"/>
        <v>40414.208333333336</v>
      </c>
      <c r="R538" s="8">
        <f t="shared" si="17"/>
        <v>40440.208333333336</v>
      </c>
    </row>
    <row r="539" spans="1:18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t="s">
        <v>2040</v>
      </c>
      <c r="P539" t="s">
        <v>2041</v>
      </c>
      <c r="Q539" s="8">
        <f t="shared" si="16"/>
        <v>43342.208333333328</v>
      </c>
      <c r="R539" s="8">
        <f t="shared" si="17"/>
        <v>43365.208333333328</v>
      </c>
    </row>
    <row r="540" spans="1:18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t="s">
        <v>2049</v>
      </c>
      <c r="P540" t="s">
        <v>2060</v>
      </c>
      <c r="Q540" s="8">
        <f t="shared" si="16"/>
        <v>41539.208333333336</v>
      </c>
      <c r="R540" s="8">
        <f t="shared" si="17"/>
        <v>41555.208333333336</v>
      </c>
    </row>
    <row r="541" spans="1:18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t="s">
        <v>2032</v>
      </c>
      <c r="P541" t="s">
        <v>2033</v>
      </c>
      <c r="Q541" s="8">
        <f t="shared" si="16"/>
        <v>43647.208333333328</v>
      </c>
      <c r="R541" s="8">
        <f t="shared" si="17"/>
        <v>43653.208333333328</v>
      </c>
    </row>
    <row r="542" spans="1:18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t="s">
        <v>2053</v>
      </c>
      <c r="P542" t="s">
        <v>2054</v>
      </c>
      <c r="Q542" s="8">
        <f t="shared" si="16"/>
        <v>43225.208333333328</v>
      </c>
      <c r="R542" s="8">
        <f t="shared" si="17"/>
        <v>43247.208333333328</v>
      </c>
    </row>
    <row r="543" spans="1:18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t="s">
        <v>2049</v>
      </c>
      <c r="P543" t="s">
        <v>2060</v>
      </c>
      <c r="Q543" s="8">
        <f t="shared" si="16"/>
        <v>42165.208333333328</v>
      </c>
      <c r="R543" s="8">
        <f t="shared" si="17"/>
        <v>42191.208333333328</v>
      </c>
    </row>
    <row r="544" spans="1:18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t="s">
        <v>2034</v>
      </c>
      <c r="P544" t="s">
        <v>2044</v>
      </c>
      <c r="Q544" s="8">
        <f t="shared" si="16"/>
        <v>42391.25</v>
      </c>
      <c r="R544" s="8">
        <f t="shared" si="17"/>
        <v>42421.25</v>
      </c>
    </row>
    <row r="545" spans="1:18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t="s">
        <v>2049</v>
      </c>
      <c r="P545" t="s">
        <v>2050</v>
      </c>
      <c r="Q545" s="8">
        <f t="shared" si="16"/>
        <v>41528.208333333336</v>
      </c>
      <c r="R545" s="8">
        <f t="shared" si="17"/>
        <v>41543.208333333336</v>
      </c>
    </row>
    <row r="546" spans="1:18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t="s">
        <v>2034</v>
      </c>
      <c r="P546" t="s">
        <v>2035</v>
      </c>
      <c r="Q546" s="8">
        <f t="shared" si="16"/>
        <v>42377.25</v>
      </c>
      <c r="R546" s="8">
        <f t="shared" si="17"/>
        <v>42390.25</v>
      </c>
    </row>
    <row r="547" spans="1:18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t="s">
        <v>2038</v>
      </c>
      <c r="P547" t="s">
        <v>2039</v>
      </c>
      <c r="Q547" s="8">
        <f t="shared" si="16"/>
        <v>43824.25</v>
      </c>
      <c r="R547" s="8">
        <f t="shared" si="17"/>
        <v>43844.25</v>
      </c>
    </row>
    <row r="548" spans="1:18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t="s">
        <v>2038</v>
      </c>
      <c r="P548" t="s">
        <v>2039</v>
      </c>
      <c r="Q548" s="8">
        <f t="shared" si="16"/>
        <v>43360.208333333328</v>
      </c>
      <c r="R548" s="8">
        <f t="shared" si="17"/>
        <v>43363.208333333328</v>
      </c>
    </row>
    <row r="549" spans="1:18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t="s">
        <v>2040</v>
      </c>
      <c r="P549" t="s">
        <v>2043</v>
      </c>
      <c r="Q549" s="8">
        <f t="shared" si="16"/>
        <v>42029.25</v>
      </c>
      <c r="R549" s="8">
        <f t="shared" si="17"/>
        <v>42041.25</v>
      </c>
    </row>
    <row r="550" spans="1:18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t="s">
        <v>2038</v>
      </c>
      <c r="P550" t="s">
        <v>2039</v>
      </c>
      <c r="Q550" s="8">
        <f t="shared" si="16"/>
        <v>42461.208333333328</v>
      </c>
      <c r="R550" s="8">
        <f t="shared" si="17"/>
        <v>42474.208333333328</v>
      </c>
    </row>
    <row r="551" spans="1:18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t="s">
        <v>2036</v>
      </c>
      <c r="P551" t="s">
        <v>2045</v>
      </c>
      <c r="Q551" s="8">
        <f t="shared" si="16"/>
        <v>41422.208333333336</v>
      </c>
      <c r="R551" s="8">
        <f t="shared" si="17"/>
        <v>41431.208333333336</v>
      </c>
    </row>
    <row r="552" spans="1:18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t="s">
        <v>2034</v>
      </c>
      <c r="P552" t="s">
        <v>2044</v>
      </c>
      <c r="Q552" s="8">
        <f t="shared" si="16"/>
        <v>40968.25</v>
      </c>
      <c r="R552" s="8">
        <f t="shared" si="17"/>
        <v>40989.208333333336</v>
      </c>
    </row>
    <row r="553" spans="1:18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t="s">
        <v>2036</v>
      </c>
      <c r="P553" t="s">
        <v>2037</v>
      </c>
      <c r="Q553" s="8">
        <f t="shared" si="16"/>
        <v>41993.25</v>
      </c>
      <c r="R553" s="8">
        <f t="shared" si="17"/>
        <v>42033.25</v>
      </c>
    </row>
    <row r="554" spans="1:18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t="s">
        <v>2038</v>
      </c>
      <c r="P554" t="s">
        <v>2039</v>
      </c>
      <c r="Q554" s="8">
        <f t="shared" si="16"/>
        <v>42700.25</v>
      </c>
      <c r="R554" s="8">
        <f t="shared" si="17"/>
        <v>42702.25</v>
      </c>
    </row>
    <row r="555" spans="1:18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t="s">
        <v>2034</v>
      </c>
      <c r="P555" t="s">
        <v>2035</v>
      </c>
      <c r="Q555" s="8">
        <f t="shared" si="16"/>
        <v>40545.25</v>
      </c>
      <c r="R555" s="8">
        <f t="shared" si="17"/>
        <v>40546.25</v>
      </c>
    </row>
    <row r="556" spans="1:18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t="s">
        <v>2034</v>
      </c>
      <c r="P556" t="s">
        <v>2044</v>
      </c>
      <c r="Q556" s="8">
        <f t="shared" si="16"/>
        <v>42723.25</v>
      </c>
      <c r="R556" s="8">
        <f t="shared" si="17"/>
        <v>42729.25</v>
      </c>
    </row>
    <row r="557" spans="1:18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t="s">
        <v>2034</v>
      </c>
      <c r="P557" t="s">
        <v>2035</v>
      </c>
      <c r="Q557" s="8">
        <f t="shared" si="16"/>
        <v>41731.208333333336</v>
      </c>
      <c r="R557" s="8">
        <f t="shared" si="17"/>
        <v>41762.208333333336</v>
      </c>
    </row>
    <row r="558" spans="1:18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t="s">
        <v>2046</v>
      </c>
      <c r="P558" t="s">
        <v>2058</v>
      </c>
      <c r="Q558" s="8">
        <f t="shared" si="16"/>
        <v>40792.208333333336</v>
      </c>
      <c r="R558" s="8">
        <f t="shared" si="17"/>
        <v>40799.208333333336</v>
      </c>
    </row>
    <row r="559" spans="1:18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t="s">
        <v>2040</v>
      </c>
      <c r="P559" t="s">
        <v>2062</v>
      </c>
      <c r="Q559" s="8">
        <f t="shared" si="16"/>
        <v>42279.208333333328</v>
      </c>
      <c r="R559" s="8">
        <f t="shared" si="17"/>
        <v>42282.208333333328</v>
      </c>
    </row>
    <row r="560" spans="1:18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t="s">
        <v>2038</v>
      </c>
      <c r="P560" t="s">
        <v>2039</v>
      </c>
      <c r="Q560" s="8">
        <f t="shared" si="16"/>
        <v>42424.25</v>
      </c>
      <c r="R560" s="8">
        <f t="shared" si="17"/>
        <v>42467.208333333328</v>
      </c>
    </row>
    <row r="561" spans="1:18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t="s">
        <v>2038</v>
      </c>
      <c r="P561" t="s">
        <v>2039</v>
      </c>
      <c r="Q561" s="8">
        <f t="shared" si="16"/>
        <v>42584.208333333328</v>
      </c>
      <c r="R561" s="8">
        <f t="shared" si="17"/>
        <v>42591.208333333328</v>
      </c>
    </row>
    <row r="562" spans="1:18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t="s">
        <v>2040</v>
      </c>
      <c r="P562" t="s">
        <v>2048</v>
      </c>
      <c r="Q562" s="8">
        <f t="shared" si="16"/>
        <v>40865.25</v>
      </c>
      <c r="R562" s="8">
        <f t="shared" si="17"/>
        <v>40905.25</v>
      </c>
    </row>
    <row r="563" spans="1:18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t="s">
        <v>2038</v>
      </c>
      <c r="P563" t="s">
        <v>2039</v>
      </c>
      <c r="Q563" s="8">
        <f t="shared" si="16"/>
        <v>40833.208333333336</v>
      </c>
      <c r="R563" s="8">
        <f t="shared" si="17"/>
        <v>40835.208333333336</v>
      </c>
    </row>
    <row r="564" spans="1:18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t="s">
        <v>2034</v>
      </c>
      <c r="P564" t="s">
        <v>2035</v>
      </c>
      <c r="Q564" s="8">
        <f t="shared" si="16"/>
        <v>43536.208333333328</v>
      </c>
      <c r="R564" s="8">
        <f t="shared" si="17"/>
        <v>43538.208333333328</v>
      </c>
    </row>
    <row r="565" spans="1:18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t="s">
        <v>2040</v>
      </c>
      <c r="P565" t="s">
        <v>2041</v>
      </c>
      <c r="Q565" s="8">
        <f t="shared" si="16"/>
        <v>43417.25</v>
      </c>
      <c r="R565" s="8">
        <f t="shared" si="17"/>
        <v>43437.25</v>
      </c>
    </row>
    <row r="566" spans="1:18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t="s">
        <v>2038</v>
      </c>
      <c r="P566" t="s">
        <v>2039</v>
      </c>
      <c r="Q566" s="8">
        <f t="shared" si="16"/>
        <v>42078.208333333328</v>
      </c>
      <c r="R566" s="8">
        <f t="shared" si="17"/>
        <v>42086.208333333328</v>
      </c>
    </row>
    <row r="567" spans="1:18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t="s">
        <v>2038</v>
      </c>
      <c r="P567" t="s">
        <v>2039</v>
      </c>
      <c r="Q567" s="8">
        <f t="shared" si="16"/>
        <v>40862.25</v>
      </c>
      <c r="R567" s="8">
        <f t="shared" si="17"/>
        <v>40882.25</v>
      </c>
    </row>
    <row r="568" spans="1:18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t="s">
        <v>2034</v>
      </c>
      <c r="P568" t="s">
        <v>2042</v>
      </c>
      <c r="Q568" s="8">
        <f t="shared" si="16"/>
        <v>42424.25</v>
      </c>
      <c r="R568" s="8">
        <f t="shared" si="17"/>
        <v>42447.208333333328</v>
      </c>
    </row>
    <row r="569" spans="1:18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t="s">
        <v>2034</v>
      </c>
      <c r="P569" t="s">
        <v>2035</v>
      </c>
      <c r="Q569" s="8">
        <f t="shared" si="16"/>
        <v>41830.208333333336</v>
      </c>
      <c r="R569" s="8">
        <f t="shared" si="17"/>
        <v>41832.208333333336</v>
      </c>
    </row>
    <row r="570" spans="1:18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t="s">
        <v>2038</v>
      </c>
      <c r="P570" t="s">
        <v>2039</v>
      </c>
      <c r="Q570" s="8">
        <f t="shared" si="16"/>
        <v>40374.208333333336</v>
      </c>
      <c r="R570" s="8">
        <f t="shared" si="17"/>
        <v>40419.208333333336</v>
      </c>
    </row>
    <row r="571" spans="1:18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t="s">
        <v>2040</v>
      </c>
      <c r="P571" t="s">
        <v>2048</v>
      </c>
      <c r="Q571" s="8">
        <f t="shared" si="16"/>
        <v>40554.25</v>
      </c>
      <c r="R571" s="8">
        <f t="shared" si="17"/>
        <v>40566.25</v>
      </c>
    </row>
    <row r="572" spans="1:18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t="s">
        <v>2034</v>
      </c>
      <c r="P572" t="s">
        <v>2035</v>
      </c>
      <c r="Q572" s="8">
        <f t="shared" si="16"/>
        <v>41993.25</v>
      </c>
      <c r="R572" s="8">
        <f t="shared" si="17"/>
        <v>41999.25</v>
      </c>
    </row>
    <row r="573" spans="1:18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t="s">
        <v>2040</v>
      </c>
      <c r="P573" t="s">
        <v>2051</v>
      </c>
      <c r="Q573" s="8">
        <f t="shared" si="16"/>
        <v>42174.208333333328</v>
      </c>
      <c r="R573" s="8">
        <f t="shared" si="17"/>
        <v>42221.208333333328</v>
      </c>
    </row>
    <row r="574" spans="1:18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t="s">
        <v>2034</v>
      </c>
      <c r="P574" t="s">
        <v>2035</v>
      </c>
      <c r="Q574" s="8">
        <f t="shared" si="16"/>
        <v>42275.208333333328</v>
      </c>
      <c r="R574" s="8">
        <f t="shared" si="17"/>
        <v>42291.208333333328</v>
      </c>
    </row>
    <row r="575" spans="1:18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t="s">
        <v>2063</v>
      </c>
      <c r="P575" t="s">
        <v>2064</v>
      </c>
      <c r="Q575" s="8">
        <f t="shared" si="16"/>
        <v>41761.208333333336</v>
      </c>
      <c r="R575" s="8">
        <f t="shared" si="17"/>
        <v>41763.208333333336</v>
      </c>
    </row>
    <row r="576" spans="1:18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t="s">
        <v>2032</v>
      </c>
      <c r="P576" t="s">
        <v>2033</v>
      </c>
      <c r="Q576" s="8">
        <f t="shared" si="16"/>
        <v>43806.25</v>
      </c>
      <c r="R576" s="8">
        <f t="shared" si="17"/>
        <v>43816.25</v>
      </c>
    </row>
    <row r="577" spans="1:18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t="s">
        <v>2038</v>
      </c>
      <c r="P577" t="s">
        <v>2039</v>
      </c>
      <c r="Q577" s="8">
        <f t="shared" si="16"/>
        <v>41779.208333333336</v>
      </c>
      <c r="R577" s="8">
        <f t="shared" si="17"/>
        <v>41782.208333333336</v>
      </c>
    </row>
    <row r="578" spans="1:18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t="s">
        <v>2038</v>
      </c>
      <c r="P578" t="s">
        <v>2039</v>
      </c>
      <c r="Q578" s="8">
        <f t="shared" si="16"/>
        <v>43040.208333333328</v>
      </c>
      <c r="R578" s="8">
        <f t="shared" si="17"/>
        <v>43057.25</v>
      </c>
    </row>
    <row r="579" spans="1:18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t="s">
        <v>2034</v>
      </c>
      <c r="P579" t="s">
        <v>2057</v>
      </c>
      <c r="Q579" s="8">
        <f t="shared" ref="Q579:Q642" si="18">(((J579/60)/60)/24)+DATE(1970,1,1)</f>
        <v>40613.25</v>
      </c>
      <c r="R579" s="8">
        <f t="shared" ref="R579:R642" si="19">(((K579/60)/60)/24)+DATE(1970,1,1)</f>
        <v>40639.208333333336</v>
      </c>
    </row>
    <row r="580" spans="1:18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t="s">
        <v>2040</v>
      </c>
      <c r="P580" t="s">
        <v>2062</v>
      </c>
      <c r="Q580" s="8">
        <f t="shared" si="18"/>
        <v>40878.25</v>
      </c>
      <c r="R580" s="8">
        <f t="shared" si="19"/>
        <v>40881.25</v>
      </c>
    </row>
    <row r="581" spans="1:18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t="s">
        <v>2034</v>
      </c>
      <c r="P581" t="s">
        <v>2057</v>
      </c>
      <c r="Q581" s="8">
        <f t="shared" si="18"/>
        <v>40762.208333333336</v>
      </c>
      <c r="R581" s="8">
        <f t="shared" si="19"/>
        <v>40774.208333333336</v>
      </c>
    </row>
    <row r="582" spans="1:18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t="s">
        <v>2038</v>
      </c>
      <c r="P582" t="s">
        <v>2039</v>
      </c>
      <c r="Q582" s="8">
        <f t="shared" si="18"/>
        <v>41696.25</v>
      </c>
      <c r="R582" s="8">
        <f t="shared" si="19"/>
        <v>41704.25</v>
      </c>
    </row>
    <row r="583" spans="1:18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t="s">
        <v>2036</v>
      </c>
      <c r="P583" t="s">
        <v>2037</v>
      </c>
      <c r="Q583" s="8">
        <f t="shared" si="18"/>
        <v>40662.208333333336</v>
      </c>
      <c r="R583" s="8">
        <f t="shared" si="19"/>
        <v>40677.208333333336</v>
      </c>
    </row>
    <row r="584" spans="1:18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t="s">
        <v>2049</v>
      </c>
      <c r="P584" t="s">
        <v>2050</v>
      </c>
      <c r="Q584" s="8">
        <f t="shared" si="18"/>
        <v>42165.208333333328</v>
      </c>
      <c r="R584" s="8">
        <f t="shared" si="19"/>
        <v>42170.208333333328</v>
      </c>
    </row>
    <row r="585" spans="1:18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t="s">
        <v>2040</v>
      </c>
      <c r="P585" t="s">
        <v>2041</v>
      </c>
      <c r="Q585" s="8">
        <f t="shared" si="18"/>
        <v>40959.25</v>
      </c>
      <c r="R585" s="8">
        <f t="shared" si="19"/>
        <v>40976.25</v>
      </c>
    </row>
    <row r="586" spans="1:18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t="s">
        <v>2036</v>
      </c>
      <c r="P586" t="s">
        <v>2037</v>
      </c>
      <c r="Q586" s="8">
        <f t="shared" si="18"/>
        <v>41024.208333333336</v>
      </c>
      <c r="R586" s="8">
        <f t="shared" si="19"/>
        <v>41038.208333333336</v>
      </c>
    </row>
    <row r="587" spans="1:18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t="s">
        <v>2046</v>
      </c>
      <c r="P587" t="s">
        <v>2058</v>
      </c>
      <c r="Q587" s="8">
        <f t="shared" si="18"/>
        <v>40255.208333333336</v>
      </c>
      <c r="R587" s="8">
        <f t="shared" si="19"/>
        <v>40265.208333333336</v>
      </c>
    </row>
    <row r="588" spans="1:18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t="s">
        <v>2034</v>
      </c>
      <c r="P588" t="s">
        <v>2035</v>
      </c>
      <c r="Q588" s="8">
        <f t="shared" si="18"/>
        <v>40499.25</v>
      </c>
      <c r="R588" s="8">
        <f t="shared" si="19"/>
        <v>40518.25</v>
      </c>
    </row>
    <row r="589" spans="1:18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t="s">
        <v>2032</v>
      </c>
      <c r="P589" t="s">
        <v>2033</v>
      </c>
      <c r="Q589" s="8">
        <f t="shared" si="18"/>
        <v>43484.25</v>
      </c>
      <c r="R589" s="8">
        <f t="shared" si="19"/>
        <v>43536.208333333328</v>
      </c>
    </row>
    <row r="590" spans="1:18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t="s">
        <v>2038</v>
      </c>
      <c r="P590" t="s">
        <v>2039</v>
      </c>
      <c r="Q590" s="8">
        <f t="shared" si="18"/>
        <v>40262.208333333336</v>
      </c>
      <c r="R590" s="8">
        <f t="shared" si="19"/>
        <v>40293.208333333336</v>
      </c>
    </row>
    <row r="591" spans="1:18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t="s">
        <v>2040</v>
      </c>
      <c r="P591" t="s">
        <v>2041</v>
      </c>
      <c r="Q591" s="8">
        <f t="shared" si="18"/>
        <v>42190.208333333328</v>
      </c>
      <c r="R591" s="8">
        <f t="shared" si="19"/>
        <v>42197.208333333328</v>
      </c>
    </row>
    <row r="592" spans="1:18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t="s">
        <v>2046</v>
      </c>
      <c r="P592" t="s">
        <v>2055</v>
      </c>
      <c r="Q592" s="8">
        <f t="shared" si="18"/>
        <v>41994.25</v>
      </c>
      <c r="R592" s="8">
        <f t="shared" si="19"/>
        <v>42005.25</v>
      </c>
    </row>
    <row r="593" spans="1:18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t="s">
        <v>2049</v>
      </c>
      <c r="P593" t="s">
        <v>2050</v>
      </c>
      <c r="Q593" s="8">
        <f t="shared" si="18"/>
        <v>40373.208333333336</v>
      </c>
      <c r="R593" s="8">
        <f t="shared" si="19"/>
        <v>40383.208333333336</v>
      </c>
    </row>
    <row r="594" spans="1:18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t="s">
        <v>2038</v>
      </c>
      <c r="P594" t="s">
        <v>2039</v>
      </c>
      <c r="Q594" s="8">
        <f t="shared" si="18"/>
        <v>41789.208333333336</v>
      </c>
      <c r="R594" s="8">
        <f t="shared" si="19"/>
        <v>41798.208333333336</v>
      </c>
    </row>
    <row r="595" spans="1:18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t="s">
        <v>2040</v>
      </c>
      <c r="P595" t="s">
        <v>2048</v>
      </c>
      <c r="Q595" s="8">
        <f t="shared" si="18"/>
        <v>41724.208333333336</v>
      </c>
      <c r="R595" s="8">
        <f t="shared" si="19"/>
        <v>41737.208333333336</v>
      </c>
    </row>
    <row r="596" spans="1:18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t="s">
        <v>2038</v>
      </c>
      <c r="P596" t="s">
        <v>2039</v>
      </c>
      <c r="Q596" s="8">
        <f t="shared" si="18"/>
        <v>42548.208333333328</v>
      </c>
      <c r="R596" s="8">
        <f t="shared" si="19"/>
        <v>42551.208333333328</v>
      </c>
    </row>
    <row r="597" spans="1:18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t="s">
        <v>2038</v>
      </c>
      <c r="P597" t="s">
        <v>2039</v>
      </c>
      <c r="Q597" s="8">
        <f t="shared" si="18"/>
        <v>40253.208333333336</v>
      </c>
      <c r="R597" s="8">
        <f t="shared" si="19"/>
        <v>40274.208333333336</v>
      </c>
    </row>
    <row r="598" spans="1:18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t="s">
        <v>2040</v>
      </c>
      <c r="P598" t="s">
        <v>2043</v>
      </c>
      <c r="Q598" s="8">
        <f t="shared" si="18"/>
        <v>42434.25</v>
      </c>
      <c r="R598" s="8">
        <f t="shared" si="19"/>
        <v>42441.25</v>
      </c>
    </row>
    <row r="599" spans="1:18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t="s">
        <v>2038</v>
      </c>
      <c r="P599" t="s">
        <v>2039</v>
      </c>
      <c r="Q599" s="8">
        <f t="shared" si="18"/>
        <v>43786.25</v>
      </c>
      <c r="R599" s="8">
        <f t="shared" si="19"/>
        <v>43804.25</v>
      </c>
    </row>
    <row r="600" spans="1:18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t="s">
        <v>2034</v>
      </c>
      <c r="P600" t="s">
        <v>2035</v>
      </c>
      <c r="Q600" s="8">
        <f t="shared" si="18"/>
        <v>40344.208333333336</v>
      </c>
      <c r="R600" s="8">
        <f t="shared" si="19"/>
        <v>40373.208333333336</v>
      </c>
    </row>
    <row r="601" spans="1:18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t="s">
        <v>2040</v>
      </c>
      <c r="P601" t="s">
        <v>2041</v>
      </c>
      <c r="Q601" s="8">
        <f t="shared" si="18"/>
        <v>42047.25</v>
      </c>
      <c r="R601" s="8">
        <f t="shared" si="19"/>
        <v>42055.25</v>
      </c>
    </row>
    <row r="602" spans="1:18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t="s">
        <v>2032</v>
      </c>
      <c r="P602" t="s">
        <v>2033</v>
      </c>
      <c r="Q602" s="8">
        <f t="shared" si="18"/>
        <v>41485.208333333336</v>
      </c>
      <c r="R602" s="8">
        <f t="shared" si="19"/>
        <v>41497.208333333336</v>
      </c>
    </row>
    <row r="603" spans="1:18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t="s">
        <v>2036</v>
      </c>
      <c r="P603" t="s">
        <v>2045</v>
      </c>
      <c r="Q603" s="8">
        <f t="shared" si="18"/>
        <v>41789.208333333336</v>
      </c>
      <c r="R603" s="8">
        <f t="shared" si="19"/>
        <v>41806.208333333336</v>
      </c>
    </row>
    <row r="604" spans="1:18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t="s">
        <v>2038</v>
      </c>
      <c r="P604" t="s">
        <v>2039</v>
      </c>
      <c r="Q604" s="8">
        <f t="shared" si="18"/>
        <v>42160.208333333328</v>
      </c>
      <c r="R604" s="8">
        <f t="shared" si="19"/>
        <v>42171.208333333328</v>
      </c>
    </row>
    <row r="605" spans="1:18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t="s">
        <v>2038</v>
      </c>
      <c r="P605" t="s">
        <v>2039</v>
      </c>
      <c r="Q605" s="8">
        <f t="shared" si="18"/>
        <v>43573.208333333328</v>
      </c>
      <c r="R605" s="8">
        <f t="shared" si="19"/>
        <v>43600.208333333328</v>
      </c>
    </row>
    <row r="606" spans="1:18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t="s">
        <v>2038</v>
      </c>
      <c r="P606" t="s">
        <v>2039</v>
      </c>
      <c r="Q606" s="8">
        <f t="shared" si="18"/>
        <v>40565.25</v>
      </c>
      <c r="R606" s="8">
        <f t="shared" si="19"/>
        <v>40586.25</v>
      </c>
    </row>
    <row r="607" spans="1:18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t="s">
        <v>2046</v>
      </c>
      <c r="P607" t="s">
        <v>2047</v>
      </c>
      <c r="Q607" s="8">
        <f t="shared" si="18"/>
        <v>42280.208333333328</v>
      </c>
      <c r="R607" s="8">
        <f t="shared" si="19"/>
        <v>42321.25</v>
      </c>
    </row>
    <row r="608" spans="1:18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t="s">
        <v>2034</v>
      </c>
      <c r="P608" t="s">
        <v>2035</v>
      </c>
      <c r="Q608" s="8">
        <f t="shared" si="18"/>
        <v>42436.25</v>
      </c>
      <c r="R608" s="8">
        <f t="shared" si="19"/>
        <v>42447.208333333328</v>
      </c>
    </row>
    <row r="609" spans="1:18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t="s">
        <v>2032</v>
      </c>
      <c r="P609" t="s">
        <v>2033</v>
      </c>
      <c r="Q609" s="8">
        <f t="shared" si="18"/>
        <v>41721.208333333336</v>
      </c>
      <c r="R609" s="8">
        <f t="shared" si="19"/>
        <v>41723.208333333336</v>
      </c>
    </row>
    <row r="610" spans="1:18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t="s">
        <v>2034</v>
      </c>
      <c r="P610" t="s">
        <v>2057</v>
      </c>
      <c r="Q610" s="8">
        <f t="shared" si="18"/>
        <v>43530.25</v>
      </c>
      <c r="R610" s="8">
        <f t="shared" si="19"/>
        <v>43534.25</v>
      </c>
    </row>
    <row r="611" spans="1:18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t="s">
        <v>2040</v>
      </c>
      <c r="P611" t="s">
        <v>2062</v>
      </c>
      <c r="Q611" s="8">
        <f t="shared" si="18"/>
        <v>43481.25</v>
      </c>
      <c r="R611" s="8">
        <f t="shared" si="19"/>
        <v>43498.25</v>
      </c>
    </row>
    <row r="612" spans="1:18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t="s">
        <v>2038</v>
      </c>
      <c r="P612" t="s">
        <v>2039</v>
      </c>
      <c r="Q612" s="8">
        <f t="shared" si="18"/>
        <v>41259.25</v>
      </c>
      <c r="R612" s="8">
        <f t="shared" si="19"/>
        <v>41273.25</v>
      </c>
    </row>
    <row r="613" spans="1:18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t="s">
        <v>2038</v>
      </c>
      <c r="P613" t="s">
        <v>2039</v>
      </c>
      <c r="Q613" s="8">
        <f t="shared" si="18"/>
        <v>41480.208333333336</v>
      </c>
      <c r="R613" s="8">
        <f t="shared" si="19"/>
        <v>41492.208333333336</v>
      </c>
    </row>
    <row r="614" spans="1:18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t="s">
        <v>2034</v>
      </c>
      <c r="P614" t="s">
        <v>2042</v>
      </c>
      <c r="Q614" s="8">
        <f t="shared" si="18"/>
        <v>40474.208333333336</v>
      </c>
      <c r="R614" s="8">
        <f t="shared" si="19"/>
        <v>40497.25</v>
      </c>
    </row>
    <row r="615" spans="1:18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t="s">
        <v>2038</v>
      </c>
      <c r="P615" t="s">
        <v>2039</v>
      </c>
      <c r="Q615" s="8">
        <f t="shared" si="18"/>
        <v>42973.208333333328</v>
      </c>
      <c r="R615" s="8">
        <f t="shared" si="19"/>
        <v>42982.208333333328</v>
      </c>
    </row>
    <row r="616" spans="1:18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t="s">
        <v>2038</v>
      </c>
      <c r="P616" t="s">
        <v>2039</v>
      </c>
      <c r="Q616" s="8">
        <f t="shared" si="18"/>
        <v>42746.25</v>
      </c>
      <c r="R616" s="8">
        <f t="shared" si="19"/>
        <v>42764.25</v>
      </c>
    </row>
    <row r="617" spans="1:18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t="s">
        <v>2038</v>
      </c>
      <c r="P617" t="s">
        <v>2039</v>
      </c>
      <c r="Q617" s="8">
        <f t="shared" si="18"/>
        <v>42489.208333333328</v>
      </c>
      <c r="R617" s="8">
        <f t="shared" si="19"/>
        <v>42499.208333333328</v>
      </c>
    </row>
    <row r="618" spans="1:18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t="s">
        <v>2034</v>
      </c>
      <c r="P618" t="s">
        <v>2044</v>
      </c>
      <c r="Q618" s="8">
        <f t="shared" si="18"/>
        <v>41537.208333333336</v>
      </c>
      <c r="R618" s="8">
        <f t="shared" si="19"/>
        <v>41538.208333333336</v>
      </c>
    </row>
    <row r="619" spans="1:18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t="s">
        <v>2038</v>
      </c>
      <c r="P619" t="s">
        <v>2039</v>
      </c>
      <c r="Q619" s="8">
        <f t="shared" si="18"/>
        <v>41794.208333333336</v>
      </c>
      <c r="R619" s="8">
        <f t="shared" si="19"/>
        <v>41804.208333333336</v>
      </c>
    </row>
    <row r="620" spans="1:18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t="s">
        <v>2046</v>
      </c>
      <c r="P620" t="s">
        <v>2047</v>
      </c>
      <c r="Q620" s="8">
        <f t="shared" si="18"/>
        <v>41396.208333333336</v>
      </c>
      <c r="R620" s="8">
        <f t="shared" si="19"/>
        <v>41417.208333333336</v>
      </c>
    </row>
    <row r="621" spans="1:18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t="s">
        <v>2038</v>
      </c>
      <c r="P621" t="s">
        <v>2039</v>
      </c>
      <c r="Q621" s="8">
        <f t="shared" si="18"/>
        <v>40669.208333333336</v>
      </c>
      <c r="R621" s="8">
        <f t="shared" si="19"/>
        <v>40670.208333333336</v>
      </c>
    </row>
    <row r="622" spans="1:18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t="s">
        <v>2053</v>
      </c>
      <c r="P622" t="s">
        <v>2054</v>
      </c>
      <c r="Q622" s="8">
        <f t="shared" si="18"/>
        <v>42559.208333333328</v>
      </c>
      <c r="R622" s="8">
        <f t="shared" si="19"/>
        <v>42563.208333333328</v>
      </c>
    </row>
    <row r="623" spans="1:18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t="s">
        <v>2038</v>
      </c>
      <c r="P623" t="s">
        <v>2039</v>
      </c>
      <c r="Q623" s="8">
        <f t="shared" si="18"/>
        <v>42626.208333333328</v>
      </c>
      <c r="R623" s="8">
        <f t="shared" si="19"/>
        <v>42631.208333333328</v>
      </c>
    </row>
    <row r="624" spans="1:18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t="s">
        <v>2034</v>
      </c>
      <c r="P624" t="s">
        <v>2044</v>
      </c>
      <c r="Q624" s="8">
        <f t="shared" si="18"/>
        <v>43205.208333333328</v>
      </c>
      <c r="R624" s="8">
        <f t="shared" si="19"/>
        <v>43231.208333333328</v>
      </c>
    </row>
    <row r="625" spans="1:18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t="s">
        <v>2038</v>
      </c>
      <c r="P625" t="s">
        <v>2039</v>
      </c>
      <c r="Q625" s="8">
        <f t="shared" si="18"/>
        <v>42201.208333333328</v>
      </c>
      <c r="R625" s="8">
        <f t="shared" si="19"/>
        <v>42206.208333333328</v>
      </c>
    </row>
    <row r="626" spans="1:18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t="s">
        <v>2053</v>
      </c>
      <c r="P626" t="s">
        <v>2054</v>
      </c>
      <c r="Q626" s="8">
        <f t="shared" si="18"/>
        <v>42029.25</v>
      </c>
      <c r="R626" s="8">
        <f t="shared" si="19"/>
        <v>42035.25</v>
      </c>
    </row>
    <row r="627" spans="1:18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t="s">
        <v>2038</v>
      </c>
      <c r="P627" t="s">
        <v>2039</v>
      </c>
      <c r="Q627" s="8">
        <f t="shared" si="18"/>
        <v>43857.25</v>
      </c>
      <c r="R627" s="8">
        <f t="shared" si="19"/>
        <v>43871.25</v>
      </c>
    </row>
    <row r="628" spans="1:18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t="s">
        <v>2038</v>
      </c>
      <c r="P628" t="s">
        <v>2039</v>
      </c>
      <c r="Q628" s="8">
        <f t="shared" si="18"/>
        <v>40449.208333333336</v>
      </c>
      <c r="R628" s="8">
        <f t="shared" si="19"/>
        <v>40458.208333333336</v>
      </c>
    </row>
    <row r="629" spans="1:18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t="s">
        <v>2032</v>
      </c>
      <c r="P629" t="s">
        <v>2033</v>
      </c>
      <c r="Q629" s="8">
        <f t="shared" si="18"/>
        <v>40345.208333333336</v>
      </c>
      <c r="R629" s="8">
        <f t="shared" si="19"/>
        <v>40369.208333333336</v>
      </c>
    </row>
    <row r="630" spans="1:18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t="s">
        <v>2034</v>
      </c>
      <c r="P630" t="s">
        <v>2044</v>
      </c>
      <c r="Q630" s="8">
        <f t="shared" si="18"/>
        <v>40455.208333333336</v>
      </c>
      <c r="R630" s="8">
        <f t="shared" si="19"/>
        <v>40458.208333333336</v>
      </c>
    </row>
    <row r="631" spans="1:18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t="s">
        <v>2038</v>
      </c>
      <c r="P631" t="s">
        <v>2039</v>
      </c>
      <c r="Q631" s="8">
        <f t="shared" si="18"/>
        <v>42557.208333333328</v>
      </c>
      <c r="R631" s="8">
        <f t="shared" si="19"/>
        <v>42559.208333333328</v>
      </c>
    </row>
    <row r="632" spans="1:18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t="s">
        <v>2038</v>
      </c>
      <c r="P632" t="s">
        <v>2039</v>
      </c>
      <c r="Q632" s="8">
        <f t="shared" si="18"/>
        <v>43586.208333333328</v>
      </c>
      <c r="R632" s="8">
        <f t="shared" si="19"/>
        <v>43597.208333333328</v>
      </c>
    </row>
    <row r="633" spans="1:18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t="s">
        <v>2038</v>
      </c>
      <c r="P633" t="s">
        <v>2039</v>
      </c>
      <c r="Q633" s="8">
        <f t="shared" si="18"/>
        <v>43550.208333333328</v>
      </c>
      <c r="R633" s="8">
        <f t="shared" si="19"/>
        <v>43554.208333333328</v>
      </c>
    </row>
    <row r="634" spans="1:18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t="s">
        <v>2038</v>
      </c>
      <c r="P634" t="s">
        <v>2039</v>
      </c>
      <c r="Q634" s="8">
        <f t="shared" si="18"/>
        <v>41945.208333333336</v>
      </c>
      <c r="R634" s="8">
        <f t="shared" si="19"/>
        <v>41963.25</v>
      </c>
    </row>
    <row r="635" spans="1:18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t="s">
        <v>2040</v>
      </c>
      <c r="P635" t="s">
        <v>2048</v>
      </c>
      <c r="Q635" s="8">
        <f t="shared" si="18"/>
        <v>42315.25</v>
      </c>
      <c r="R635" s="8">
        <f t="shared" si="19"/>
        <v>42319.25</v>
      </c>
    </row>
    <row r="636" spans="1:18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t="s">
        <v>2040</v>
      </c>
      <c r="P636" t="s">
        <v>2059</v>
      </c>
      <c r="Q636" s="8">
        <f t="shared" si="18"/>
        <v>42819.208333333328</v>
      </c>
      <c r="R636" s="8">
        <f t="shared" si="19"/>
        <v>42833.208333333328</v>
      </c>
    </row>
    <row r="637" spans="1:18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t="s">
        <v>2040</v>
      </c>
      <c r="P637" t="s">
        <v>2059</v>
      </c>
      <c r="Q637" s="8">
        <f t="shared" si="18"/>
        <v>41314.25</v>
      </c>
      <c r="R637" s="8">
        <f t="shared" si="19"/>
        <v>41346.208333333336</v>
      </c>
    </row>
    <row r="638" spans="1:18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t="s">
        <v>2040</v>
      </c>
      <c r="P638" t="s">
        <v>2048</v>
      </c>
      <c r="Q638" s="8">
        <f t="shared" si="18"/>
        <v>40926.25</v>
      </c>
      <c r="R638" s="8">
        <f t="shared" si="19"/>
        <v>40971.25</v>
      </c>
    </row>
    <row r="639" spans="1:18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t="s">
        <v>2038</v>
      </c>
      <c r="P639" t="s">
        <v>2039</v>
      </c>
      <c r="Q639" s="8">
        <f t="shared" si="18"/>
        <v>42688.25</v>
      </c>
      <c r="R639" s="8">
        <f t="shared" si="19"/>
        <v>42696.25</v>
      </c>
    </row>
    <row r="640" spans="1:18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t="s">
        <v>2038</v>
      </c>
      <c r="P640" t="s">
        <v>2039</v>
      </c>
      <c r="Q640" s="8">
        <f t="shared" si="18"/>
        <v>40386.208333333336</v>
      </c>
      <c r="R640" s="8">
        <f t="shared" si="19"/>
        <v>40398.208333333336</v>
      </c>
    </row>
    <row r="641" spans="1:18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t="s">
        <v>2040</v>
      </c>
      <c r="P641" t="s">
        <v>2043</v>
      </c>
      <c r="Q641" s="8">
        <f t="shared" si="18"/>
        <v>43309.208333333328</v>
      </c>
      <c r="R641" s="8">
        <f t="shared" si="19"/>
        <v>43309.208333333328</v>
      </c>
    </row>
    <row r="642" spans="1:18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t="s">
        <v>2038</v>
      </c>
      <c r="P642" t="s">
        <v>2039</v>
      </c>
      <c r="Q642" s="8">
        <f t="shared" si="18"/>
        <v>42387.25</v>
      </c>
      <c r="R642" s="8">
        <f t="shared" si="19"/>
        <v>42390.25</v>
      </c>
    </row>
    <row r="643" spans="1:18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t="s">
        <v>2038</v>
      </c>
      <c r="P643" t="s">
        <v>2039</v>
      </c>
      <c r="Q643" s="8">
        <f t="shared" ref="Q643:Q706" si="20">(((J643/60)/60)/24)+DATE(1970,1,1)</f>
        <v>42786.25</v>
      </c>
      <c r="R643" s="8">
        <f t="shared" ref="R643:R706" si="21">(((K643/60)/60)/24)+DATE(1970,1,1)</f>
        <v>42814.208333333328</v>
      </c>
    </row>
    <row r="644" spans="1:18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t="s">
        <v>2036</v>
      </c>
      <c r="P644" t="s">
        <v>2045</v>
      </c>
      <c r="Q644" s="8">
        <f t="shared" si="20"/>
        <v>43451.25</v>
      </c>
      <c r="R644" s="8">
        <f t="shared" si="21"/>
        <v>43460.25</v>
      </c>
    </row>
    <row r="645" spans="1:18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t="s">
        <v>2038</v>
      </c>
      <c r="P645" t="s">
        <v>2039</v>
      </c>
      <c r="Q645" s="8">
        <f t="shared" si="20"/>
        <v>42795.25</v>
      </c>
      <c r="R645" s="8">
        <f t="shared" si="21"/>
        <v>42813.208333333328</v>
      </c>
    </row>
    <row r="646" spans="1:18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t="s">
        <v>2038</v>
      </c>
      <c r="P646" t="s">
        <v>2039</v>
      </c>
      <c r="Q646" s="8">
        <f t="shared" si="20"/>
        <v>43452.25</v>
      </c>
      <c r="R646" s="8">
        <f t="shared" si="21"/>
        <v>43468.25</v>
      </c>
    </row>
    <row r="647" spans="1:18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t="s">
        <v>2034</v>
      </c>
      <c r="P647" t="s">
        <v>2035</v>
      </c>
      <c r="Q647" s="8">
        <f t="shared" si="20"/>
        <v>43369.208333333328</v>
      </c>
      <c r="R647" s="8">
        <f t="shared" si="21"/>
        <v>43390.208333333328</v>
      </c>
    </row>
    <row r="648" spans="1:18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t="s">
        <v>2049</v>
      </c>
      <c r="P648" t="s">
        <v>2050</v>
      </c>
      <c r="Q648" s="8">
        <f t="shared" si="20"/>
        <v>41346.208333333336</v>
      </c>
      <c r="R648" s="8">
        <f t="shared" si="21"/>
        <v>41357.208333333336</v>
      </c>
    </row>
    <row r="649" spans="1:18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t="s">
        <v>2046</v>
      </c>
      <c r="P649" t="s">
        <v>2058</v>
      </c>
      <c r="Q649" s="8">
        <f t="shared" si="20"/>
        <v>43199.208333333328</v>
      </c>
      <c r="R649" s="8">
        <f t="shared" si="21"/>
        <v>43223.208333333328</v>
      </c>
    </row>
    <row r="650" spans="1:18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t="s">
        <v>2032</v>
      </c>
      <c r="P650" t="s">
        <v>2033</v>
      </c>
      <c r="Q650" s="8">
        <f t="shared" si="20"/>
        <v>42922.208333333328</v>
      </c>
      <c r="R650" s="8">
        <f t="shared" si="21"/>
        <v>42940.208333333328</v>
      </c>
    </row>
    <row r="651" spans="1:18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t="s">
        <v>2038</v>
      </c>
      <c r="P651" t="s">
        <v>2039</v>
      </c>
      <c r="Q651" s="8">
        <f t="shared" si="20"/>
        <v>40471.208333333336</v>
      </c>
      <c r="R651" s="8">
        <f t="shared" si="21"/>
        <v>40482.208333333336</v>
      </c>
    </row>
    <row r="652" spans="1:18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t="s">
        <v>2034</v>
      </c>
      <c r="P652" t="s">
        <v>2057</v>
      </c>
      <c r="Q652" s="8">
        <f t="shared" si="20"/>
        <v>41828.208333333336</v>
      </c>
      <c r="R652" s="8">
        <f t="shared" si="21"/>
        <v>41855.208333333336</v>
      </c>
    </row>
    <row r="653" spans="1:18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t="s">
        <v>2040</v>
      </c>
      <c r="P653" t="s">
        <v>2051</v>
      </c>
      <c r="Q653" s="8">
        <f t="shared" si="20"/>
        <v>41692.25</v>
      </c>
      <c r="R653" s="8">
        <f t="shared" si="21"/>
        <v>41707.25</v>
      </c>
    </row>
    <row r="654" spans="1:18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t="s">
        <v>2036</v>
      </c>
      <c r="P654" t="s">
        <v>2037</v>
      </c>
      <c r="Q654" s="8">
        <f t="shared" si="20"/>
        <v>42587.208333333328</v>
      </c>
      <c r="R654" s="8">
        <f t="shared" si="21"/>
        <v>42630.208333333328</v>
      </c>
    </row>
    <row r="655" spans="1:18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t="s">
        <v>2036</v>
      </c>
      <c r="P655" t="s">
        <v>2037</v>
      </c>
      <c r="Q655" s="8">
        <f t="shared" si="20"/>
        <v>42468.208333333328</v>
      </c>
      <c r="R655" s="8">
        <f t="shared" si="21"/>
        <v>42470.208333333328</v>
      </c>
    </row>
    <row r="656" spans="1:18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t="s">
        <v>2034</v>
      </c>
      <c r="P656" t="s">
        <v>2056</v>
      </c>
      <c r="Q656" s="8">
        <f t="shared" si="20"/>
        <v>42240.208333333328</v>
      </c>
      <c r="R656" s="8">
        <f t="shared" si="21"/>
        <v>42245.208333333328</v>
      </c>
    </row>
    <row r="657" spans="1:18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t="s">
        <v>2053</v>
      </c>
      <c r="P657" t="s">
        <v>2054</v>
      </c>
      <c r="Q657" s="8">
        <f t="shared" si="20"/>
        <v>42796.25</v>
      </c>
      <c r="R657" s="8">
        <f t="shared" si="21"/>
        <v>42809.208333333328</v>
      </c>
    </row>
    <row r="658" spans="1:18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t="s">
        <v>2032</v>
      </c>
      <c r="P658" t="s">
        <v>2033</v>
      </c>
      <c r="Q658" s="8">
        <f t="shared" si="20"/>
        <v>43097.25</v>
      </c>
      <c r="R658" s="8">
        <f t="shared" si="21"/>
        <v>43102.25</v>
      </c>
    </row>
    <row r="659" spans="1:18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t="s">
        <v>2040</v>
      </c>
      <c r="P659" t="s">
        <v>2062</v>
      </c>
      <c r="Q659" s="8">
        <f t="shared" si="20"/>
        <v>43096.25</v>
      </c>
      <c r="R659" s="8">
        <f t="shared" si="21"/>
        <v>43112.25</v>
      </c>
    </row>
    <row r="660" spans="1:18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t="s">
        <v>2034</v>
      </c>
      <c r="P660" t="s">
        <v>2035</v>
      </c>
      <c r="Q660" s="8">
        <f t="shared" si="20"/>
        <v>42246.208333333328</v>
      </c>
      <c r="R660" s="8">
        <f t="shared" si="21"/>
        <v>42269.208333333328</v>
      </c>
    </row>
    <row r="661" spans="1:18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t="s">
        <v>2040</v>
      </c>
      <c r="P661" t="s">
        <v>2041</v>
      </c>
      <c r="Q661" s="8">
        <f t="shared" si="20"/>
        <v>40570.25</v>
      </c>
      <c r="R661" s="8">
        <f t="shared" si="21"/>
        <v>40571.25</v>
      </c>
    </row>
    <row r="662" spans="1:18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t="s">
        <v>2038</v>
      </c>
      <c r="P662" t="s">
        <v>2039</v>
      </c>
      <c r="Q662" s="8">
        <f t="shared" si="20"/>
        <v>42237.208333333328</v>
      </c>
      <c r="R662" s="8">
        <f t="shared" si="21"/>
        <v>42246.208333333328</v>
      </c>
    </row>
    <row r="663" spans="1:18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t="s">
        <v>2034</v>
      </c>
      <c r="P663" t="s">
        <v>2057</v>
      </c>
      <c r="Q663" s="8">
        <f t="shared" si="20"/>
        <v>40996.208333333336</v>
      </c>
      <c r="R663" s="8">
        <f t="shared" si="21"/>
        <v>41026.208333333336</v>
      </c>
    </row>
    <row r="664" spans="1:18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t="s">
        <v>2038</v>
      </c>
      <c r="P664" t="s">
        <v>2039</v>
      </c>
      <c r="Q664" s="8">
        <f t="shared" si="20"/>
        <v>43443.25</v>
      </c>
      <c r="R664" s="8">
        <f t="shared" si="21"/>
        <v>43447.25</v>
      </c>
    </row>
    <row r="665" spans="1:18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t="s">
        <v>2038</v>
      </c>
      <c r="P665" t="s">
        <v>2039</v>
      </c>
      <c r="Q665" s="8">
        <f t="shared" si="20"/>
        <v>40458.208333333336</v>
      </c>
      <c r="R665" s="8">
        <f t="shared" si="21"/>
        <v>40481.208333333336</v>
      </c>
    </row>
    <row r="666" spans="1:18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t="s">
        <v>2034</v>
      </c>
      <c r="P666" t="s">
        <v>2057</v>
      </c>
      <c r="Q666" s="8">
        <f t="shared" si="20"/>
        <v>40959.25</v>
      </c>
      <c r="R666" s="8">
        <f t="shared" si="21"/>
        <v>40969.25</v>
      </c>
    </row>
    <row r="667" spans="1:18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t="s">
        <v>2040</v>
      </c>
      <c r="P667" t="s">
        <v>2041</v>
      </c>
      <c r="Q667" s="8">
        <f t="shared" si="20"/>
        <v>40733.208333333336</v>
      </c>
      <c r="R667" s="8">
        <f t="shared" si="21"/>
        <v>40747.208333333336</v>
      </c>
    </row>
    <row r="668" spans="1:18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t="s">
        <v>2038</v>
      </c>
      <c r="P668" t="s">
        <v>2039</v>
      </c>
      <c r="Q668" s="8">
        <f t="shared" si="20"/>
        <v>41516.208333333336</v>
      </c>
      <c r="R668" s="8">
        <f t="shared" si="21"/>
        <v>41522.208333333336</v>
      </c>
    </row>
    <row r="669" spans="1:18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t="s">
        <v>2063</v>
      </c>
      <c r="P669" t="s">
        <v>2064</v>
      </c>
      <c r="Q669" s="8">
        <f t="shared" si="20"/>
        <v>41892.208333333336</v>
      </c>
      <c r="R669" s="8">
        <f t="shared" si="21"/>
        <v>41901.208333333336</v>
      </c>
    </row>
    <row r="670" spans="1:18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t="s">
        <v>2038</v>
      </c>
      <c r="P670" t="s">
        <v>2039</v>
      </c>
      <c r="Q670" s="8">
        <f t="shared" si="20"/>
        <v>41122.208333333336</v>
      </c>
      <c r="R670" s="8">
        <f t="shared" si="21"/>
        <v>41134.208333333336</v>
      </c>
    </row>
    <row r="671" spans="1:18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t="s">
        <v>2038</v>
      </c>
      <c r="P671" t="s">
        <v>2039</v>
      </c>
      <c r="Q671" s="8">
        <f t="shared" si="20"/>
        <v>42912.208333333328</v>
      </c>
      <c r="R671" s="8">
        <f t="shared" si="21"/>
        <v>42921.208333333328</v>
      </c>
    </row>
    <row r="672" spans="1:18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t="s">
        <v>2034</v>
      </c>
      <c r="P672" t="s">
        <v>2044</v>
      </c>
      <c r="Q672" s="8">
        <f t="shared" si="20"/>
        <v>42425.25</v>
      </c>
      <c r="R672" s="8">
        <f t="shared" si="21"/>
        <v>42437.25</v>
      </c>
    </row>
    <row r="673" spans="1:18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t="s">
        <v>2038</v>
      </c>
      <c r="P673" t="s">
        <v>2039</v>
      </c>
      <c r="Q673" s="8">
        <f t="shared" si="20"/>
        <v>40390.208333333336</v>
      </c>
      <c r="R673" s="8">
        <f t="shared" si="21"/>
        <v>40394.208333333336</v>
      </c>
    </row>
    <row r="674" spans="1:18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t="s">
        <v>2038</v>
      </c>
      <c r="P674" t="s">
        <v>2039</v>
      </c>
      <c r="Q674" s="8">
        <f t="shared" si="20"/>
        <v>43180.208333333328</v>
      </c>
      <c r="R674" s="8">
        <f t="shared" si="21"/>
        <v>43190.208333333328</v>
      </c>
    </row>
    <row r="675" spans="1:18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t="s">
        <v>2034</v>
      </c>
      <c r="P675" t="s">
        <v>2044</v>
      </c>
      <c r="Q675" s="8">
        <f t="shared" si="20"/>
        <v>42475.208333333328</v>
      </c>
      <c r="R675" s="8">
        <f t="shared" si="21"/>
        <v>42496.208333333328</v>
      </c>
    </row>
    <row r="676" spans="1:18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t="s">
        <v>2053</v>
      </c>
      <c r="P676" t="s">
        <v>2054</v>
      </c>
      <c r="Q676" s="8">
        <f t="shared" si="20"/>
        <v>40774.208333333336</v>
      </c>
      <c r="R676" s="8">
        <f t="shared" si="21"/>
        <v>40821.208333333336</v>
      </c>
    </row>
    <row r="677" spans="1:18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t="s">
        <v>2063</v>
      </c>
      <c r="P677" t="s">
        <v>2064</v>
      </c>
      <c r="Q677" s="8">
        <f t="shared" si="20"/>
        <v>43719.208333333328</v>
      </c>
      <c r="R677" s="8">
        <f t="shared" si="21"/>
        <v>43726.208333333328</v>
      </c>
    </row>
    <row r="678" spans="1:18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t="s">
        <v>2053</v>
      </c>
      <c r="P678" t="s">
        <v>2054</v>
      </c>
      <c r="Q678" s="8">
        <f t="shared" si="20"/>
        <v>41178.208333333336</v>
      </c>
      <c r="R678" s="8">
        <f t="shared" si="21"/>
        <v>41187.208333333336</v>
      </c>
    </row>
    <row r="679" spans="1:18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t="s">
        <v>2046</v>
      </c>
      <c r="P679" t="s">
        <v>2052</v>
      </c>
      <c r="Q679" s="8">
        <f t="shared" si="20"/>
        <v>42561.208333333328</v>
      </c>
      <c r="R679" s="8">
        <f t="shared" si="21"/>
        <v>42611.208333333328</v>
      </c>
    </row>
    <row r="680" spans="1:18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t="s">
        <v>2040</v>
      </c>
      <c r="P680" t="s">
        <v>2043</v>
      </c>
      <c r="Q680" s="8">
        <f t="shared" si="20"/>
        <v>43484.25</v>
      </c>
      <c r="R680" s="8">
        <f t="shared" si="21"/>
        <v>43486.25</v>
      </c>
    </row>
    <row r="681" spans="1:18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t="s">
        <v>2032</v>
      </c>
      <c r="P681" t="s">
        <v>2033</v>
      </c>
      <c r="Q681" s="8">
        <f t="shared" si="20"/>
        <v>43756.208333333328</v>
      </c>
      <c r="R681" s="8">
        <f t="shared" si="21"/>
        <v>43761.208333333328</v>
      </c>
    </row>
    <row r="682" spans="1:18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t="s">
        <v>2049</v>
      </c>
      <c r="P682" t="s">
        <v>2060</v>
      </c>
      <c r="Q682" s="8">
        <f t="shared" si="20"/>
        <v>43813.25</v>
      </c>
      <c r="R682" s="8">
        <f t="shared" si="21"/>
        <v>43815.25</v>
      </c>
    </row>
    <row r="683" spans="1:18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t="s">
        <v>2038</v>
      </c>
      <c r="P683" t="s">
        <v>2039</v>
      </c>
      <c r="Q683" s="8">
        <f t="shared" si="20"/>
        <v>40898.25</v>
      </c>
      <c r="R683" s="8">
        <f t="shared" si="21"/>
        <v>40904.25</v>
      </c>
    </row>
    <row r="684" spans="1:18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t="s">
        <v>2038</v>
      </c>
      <c r="P684" t="s">
        <v>2039</v>
      </c>
      <c r="Q684" s="8">
        <f t="shared" si="20"/>
        <v>41619.25</v>
      </c>
      <c r="R684" s="8">
        <f t="shared" si="21"/>
        <v>41628.25</v>
      </c>
    </row>
    <row r="685" spans="1:18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t="s">
        <v>2038</v>
      </c>
      <c r="P685" t="s">
        <v>2039</v>
      </c>
      <c r="Q685" s="8">
        <f t="shared" si="20"/>
        <v>43359.208333333328</v>
      </c>
      <c r="R685" s="8">
        <f t="shared" si="21"/>
        <v>43361.208333333328</v>
      </c>
    </row>
    <row r="686" spans="1:18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t="s">
        <v>2046</v>
      </c>
      <c r="P686" t="s">
        <v>2047</v>
      </c>
      <c r="Q686" s="8">
        <f t="shared" si="20"/>
        <v>40358.208333333336</v>
      </c>
      <c r="R686" s="8">
        <f t="shared" si="21"/>
        <v>40378.208333333336</v>
      </c>
    </row>
    <row r="687" spans="1:18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t="s">
        <v>2038</v>
      </c>
      <c r="P687" t="s">
        <v>2039</v>
      </c>
      <c r="Q687" s="8">
        <f t="shared" si="20"/>
        <v>42239.208333333328</v>
      </c>
      <c r="R687" s="8">
        <f t="shared" si="21"/>
        <v>42263.208333333328</v>
      </c>
    </row>
    <row r="688" spans="1:18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t="s">
        <v>2036</v>
      </c>
      <c r="P688" t="s">
        <v>2045</v>
      </c>
      <c r="Q688" s="8">
        <f t="shared" si="20"/>
        <v>43186.208333333328</v>
      </c>
      <c r="R688" s="8">
        <f t="shared" si="21"/>
        <v>43197.208333333328</v>
      </c>
    </row>
    <row r="689" spans="1:18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t="s">
        <v>2038</v>
      </c>
      <c r="P689" t="s">
        <v>2039</v>
      </c>
      <c r="Q689" s="8">
        <f t="shared" si="20"/>
        <v>42806.25</v>
      </c>
      <c r="R689" s="8">
        <f t="shared" si="21"/>
        <v>42809.208333333328</v>
      </c>
    </row>
    <row r="690" spans="1:18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t="s">
        <v>2040</v>
      </c>
      <c r="P690" t="s">
        <v>2059</v>
      </c>
      <c r="Q690" s="8">
        <f t="shared" si="20"/>
        <v>43475.25</v>
      </c>
      <c r="R690" s="8">
        <f t="shared" si="21"/>
        <v>43491.25</v>
      </c>
    </row>
    <row r="691" spans="1:18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t="s">
        <v>2036</v>
      </c>
      <c r="P691" t="s">
        <v>2037</v>
      </c>
      <c r="Q691" s="8">
        <f t="shared" si="20"/>
        <v>41576.208333333336</v>
      </c>
      <c r="R691" s="8">
        <f t="shared" si="21"/>
        <v>41588.25</v>
      </c>
    </row>
    <row r="692" spans="1:18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t="s">
        <v>2040</v>
      </c>
      <c r="P692" t="s">
        <v>2041</v>
      </c>
      <c r="Q692" s="8">
        <f t="shared" si="20"/>
        <v>40874.25</v>
      </c>
      <c r="R692" s="8">
        <f t="shared" si="21"/>
        <v>40880.25</v>
      </c>
    </row>
    <row r="693" spans="1:18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t="s">
        <v>2040</v>
      </c>
      <c r="P693" t="s">
        <v>2041</v>
      </c>
      <c r="Q693" s="8">
        <f t="shared" si="20"/>
        <v>41185.208333333336</v>
      </c>
      <c r="R693" s="8">
        <f t="shared" si="21"/>
        <v>41202.208333333336</v>
      </c>
    </row>
    <row r="694" spans="1:18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t="s">
        <v>2034</v>
      </c>
      <c r="P694" t="s">
        <v>2035</v>
      </c>
      <c r="Q694" s="8">
        <f t="shared" si="20"/>
        <v>43655.208333333328</v>
      </c>
      <c r="R694" s="8">
        <f t="shared" si="21"/>
        <v>43673.208333333328</v>
      </c>
    </row>
    <row r="695" spans="1:18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t="s">
        <v>2038</v>
      </c>
      <c r="P695" t="s">
        <v>2039</v>
      </c>
      <c r="Q695" s="8">
        <f t="shared" si="20"/>
        <v>43025.208333333328</v>
      </c>
      <c r="R695" s="8">
        <f t="shared" si="21"/>
        <v>43042.208333333328</v>
      </c>
    </row>
    <row r="696" spans="1:18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t="s">
        <v>2038</v>
      </c>
      <c r="P696" t="s">
        <v>2039</v>
      </c>
      <c r="Q696" s="8">
        <f t="shared" si="20"/>
        <v>43066.25</v>
      </c>
      <c r="R696" s="8">
        <f t="shared" si="21"/>
        <v>43103.25</v>
      </c>
    </row>
    <row r="697" spans="1:18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t="s">
        <v>2034</v>
      </c>
      <c r="P697" t="s">
        <v>2035</v>
      </c>
      <c r="Q697" s="8">
        <f t="shared" si="20"/>
        <v>42322.25</v>
      </c>
      <c r="R697" s="8">
        <f t="shared" si="21"/>
        <v>42338.25</v>
      </c>
    </row>
    <row r="698" spans="1:18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t="s">
        <v>2038</v>
      </c>
      <c r="P698" t="s">
        <v>2039</v>
      </c>
      <c r="Q698" s="8">
        <f t="shared" si="20"/>
        <v>42114.208333333328</v>
      </c>
      <c r="R698" s="8">
        <f t="shared" si="21"/>
        <v>42115.208333333328</v>
      </c>
    </row>
    <row r="699" spans="1:18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t="s">
        <v>2034</v>
      </c>
      <c r="P699" t="s">
        <v>2042</v>
      </c>
      <c r="Q699" s="8">
        <f t="shared" si="20"/>
        <v>43190.208333333328</v>
      </c>
      <c r="R699" s="8">
        <f t="shared" si="21"/>
        <v>43192.208333333328</v>
      </c>
    </row>
    <row r="700" spans="1:18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t="s">
        <v>2036</v>
      </c>
      <c r="P700" t="s">
        <v>2045</v>
      </c>
      <c r="Q700" s="8">
        <f t="shared" si="20"/>
        <v>40871.25</v>
      </c>
      <c r="R700" s="8">
        <f t="shared" si="21"/>
        <v>40885.25</v>
      </c>
    </row>
    <row r="701" spans="1:18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t="s">
        <v>2040</v>
      </c>
      <c r="P701" t="s">
        <v>2043</v>
      </c>
      <c r="Q701" s="8">
        <f t="shared" si="20"/>
        <v>43641.208333333328</v>
      </c>
      <c r="R701" s="8">
        <f t="shared" si="21"/>
        <v>43642.208333333328</v>
      </c>
    </row>
    <row r="702" spans="1:18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t="s">
        <v>2036</v>
      </c>
      <c r="P702" t="s">
        <v>2045</v>
      </c>
      <c r="Q702" s="8">
        <f t="shared" si="20"/>
        <v>40203.25</v>
      </c>
      <c r="R702" s="8">
        <f t="shared" si="21"/>
        <v>40218.25</v>
      </c>
    </row>
    <row r="703" spans="1:18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t="s">
        <v>2038</v>
      </c>
      <c r="P703" t="s">
        <v>2039</v>
      </c>
      <c r="Q703" s="8">
        <f t="shared" si="20"/>
        <v>40629.208333333336</v>
      </c>
      <c r="R703" s="8">
        <f t="shared" si="21"/>
        <v>40636.208333333336</v>
      </c>
    </row>
    <row r="704" spans="1:18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t="s">
        <v>2036</v>
      </c>
      <c r="P704" t="s">
        <v>2045</v>
      </c>
      <c r="Q704" s="8">
        <f t="shared" si="20"/>
        <v>41477.208333333336</v>
      </c>
      <c r="R704" s="8">
        <f t="shared" si="21"/>
        <v>41482.208333333336</v>
      </c>
    </row>
    <row r="705" spans="1:18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t="s">
        <v>2046</v>
      </c>
      <c r="P705" t="s">
        <v>2058</v>
      </c>
      <c r="Q705" s="8">
        <f t="shared" si="20"/>
        <v>41020.208333333336</v>
      </c>
      <c r="R705" s="8">
        <f t="shared" si="21"/>
        <v>41037.208333333336</v>
      </c>
    </row>
    <row r="706" spans="1:18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t="s">
        <v>2040</v>
      </c>
      <c r="P706" t="s">
        <v>2048</v>
      </c>
      <c r="Q706" s="8">
        <f t="shared" si="20"/>
        <v>42555.208333333328</v>
      </c>
      <c r="R706" s="8">
        <f t="shared" si="21"/>
        <v>42570.208333333328</v>
      </c>
    </row>
    <row r="707" spans="1:18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t="s">
        <v>2046</v>
      </c>
      <c r="P707" t="s">
        <v>2047</v>
      </c>
      <c r="Q707" s="8">
        <f t="shared" ref="Q707:Q770" si="22">(((J707/60)/60)/24)+DATE(1970,1,1)</f>
        <v>41619.25</v>
      </c>
      <c r="R707" s="8">
        <f t="shared" ref="R707:R770" si="23">(((K707/60)/60)/24)+DATE(1970,1,1)</f>
        <v>41623.25</v>
      </c>
    </row>
    <row r="708" spans="1:18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t="s">
        <v>2036</v>
      </c>
      <c r="P708" t="s">
        <v>2037</v>
      </c>
      <c r="Q708" s="8">
        <f t="shared" si="22"/>
        <v>43471.25</v>
      </c>
      <c r="R708" s="8">
        <f t="shared" si="23"/>
        <v>43479.25</v>
      </c>
    </row>
    <row r="709" spans="1:18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t="s">
        <v>2040</v>
      </c>
      <c r="P709" t="s">
        <v>2043</v>
      </c>
      <c r="Q709" s="8">
        <f t="shared" si="22"/>
        <v>43442.25</v>
      </c>
      <c r="R709" s="8">
        <f t="shared" si="23"/>
        <v>43478.25</v>
      </c>
    </row>
    <row r="710" spans="1:18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t="s">
        <v>2038</v>
      </c>
      <c r="P710" t="s">
        <v>2039</v>
      </c>
      <c r="Q710" s="8">
        <f t="shared" si="22"/>
        <v>42877.208333333328</v>
      </c>
      <c r="R710" s="8">
        <f t="shared" si="23"/>
        <v>42887.208333333328</v>
      </c>
    </row>
    <row r="711" spans="1:18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t="s">
        <v>2038</v>
      </c>
      <c r="P711" t="s">
        <v>2039</v>
      </c>
      <c r="Q711" s="8">
        <f t="shared" si="22"/>
        <v>41018.208333333336</v>
      </c>
      <c r="R711" s="8">
        <f t="shared" si="23"/>
        <v>41025.208333333336</v>
      </c>
    </row>
    <row r="712" spans="1:18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t="s">
        <v>2038</v>
      </c>
      <c r="P712" t="s">
        <v>2039</v>
      </c>
      <c r="Q712" s="8">
        <f t="shared" si="22"/>
        <v>43295.208333333328</v>
      </c>
      <c r="R712" s="8">
        <f t="shared" si="23"/>
        <v>43302.208333333328</v>
      </c>
    </row>
    <row r="713" spans="1:18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t="s">
        <v>2038</v>
      </c>
      <c r="P713" t="s">
        <v>2039</v>
      </c>
      <c r="Q713" s="8">
        <f t="shared" si="22"/>
        <v>42393.25</v>
      </c>
      <c r="R713" s="8">
        <f t="shared" si="23"/>
        <v>42395.25</v>
      </c>
    </row>
    <row r="714" spans="1:18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t="s">
        <v>2038</v>
      </c>
      <c r="P714" t="s">
        <v>2039</v>
      </c>
      <c r="Q714" s="8">
        <f t="shared" si="22"/>
        <v>42559.208333333328</v>
      </c>
      <c r="R714" s="8">
        <f t="shared" si="23"/>
        <v>42600.208333333328</v>
      </c>
    </row>
    <row r="715" spans="1:18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t="s">
        <v>2046</v>
      </c>
      <c r="P715" t="s">
        <v>2055</v>
      </c>
      <c r="Q715" s="8">
        <f t="shared" si="22"/>
        <v>42604.208333333328</v>
      </c>
      <c r="R715" s="8">
        <f t="shared" si="23"/>
        <v>42616.208333333328</v>
      </c>
    </row>
    <row r="716" spans="1:18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t="s">
        <v>2034</v>
      </c>
      <c r="P716" t="s">
        <v>2035</v>
      </c>
      <c r="Q716" s="8">
        <f t="shared" si="22"/>
        <v>41870.208333333336</v>
      </c>
      <c r="R716" s="8">
        <f t="shared" si="23"/>
        <v>41871.208333333336</v>
      </c>
    </row>
    <row r="717" spans="1:18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t="s">
        <v>2049</v>
      </c>
      <c r="P717" t="s">
        <v>2060</v>
      </c>
      <c r="Q717" s="8">
        <f t="shared" si="22"/>
        <v>40397.208333333336</v>
      </c>
      <c r="R717" s="8">
        <f t="shared" si="23"/>
        <v>40402.208333333336</v>
      </c>
    </row>
    <row r="718" spans="1:18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t="s">
        <v>2038</v>
      </c>
      <c r="P718" t="s">
        <v>2039</v>
      </c>
      <c r="Q718" s="8">
        <f t="shared" si="22"/>
        <v>41465.208333333336</v>
      </c>
      <c r="R718" s="8">
        <f t="shared" si="23"/>
        <v>41493.208333333336</v>
      </c>
    </row>
    <row r="719" spans="1:18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t="s">
        <v>2040</v>
      </c>
      <c r="P719" t="s">
        <v>2041</v>
      </c>
      <c r="Q719" s="8">
        <f t="shared" si="22"/>
        <v>40777.208333333336</v>
      </c>
      <c r="R719" s="8">
        <f t="shared" si="23"/>
        <v>40798.208333333336</v>
      </c>
    </row>
    <row r="720" spans="1:18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t="s">
        <v>2036</v>
      </c>
      <c r="P720" t="s">
        <v>2045</v>
      </c>
      <c r="Q720" s="8">
        <f t="shared" si="22"/>
        <v>41442.208333333336</v>
      </c>
      <c r="R720" s="8">
        <f t="shared" si="23"/>
        <v>41468.208333333336</v>
      </c>
    </row>
    <row r="721" spans="1:18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t="s">
        <v>2046</v>
      </c>
      <c r="P721" t="s">
        <v>2052</v>
      </c>
      <c r="Q721" s="8">
        <f t="shared" si="22"/>
        <v>41058.208333333336</v>
      </c>
      <c r="R721" s="8">
        <f t="shared" si="23"/>
        <v>41069.208333333336</v>
      </c>
    </row>
    <row r="722" spans="1:18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t="s">
        <v>2038</v>
      </c>
      <c r="P722" t="s">
        <v>2039</v>
      </c>
      <c r="Q722" s="8">
        <f t="shared" si="22"/>
        <v>43152.25</v>
      </c>
      <c r="R722" s="8">
        <f t="shared" si="23"/>
        <v>43166.25</v>
      </c>
    </row>
    <row r="723" spans="1:18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t="s">
        <v>2034</v>
      </c>
      <c r="P723" t="s">
        <v>2035</v>
      </c>
      <c r="Q723" s="8">
        <f t="shared" si="22"/>
        <v>43194.208333333328</v>
      </c>
      <c r="R723" s="8">
        <f t="shared" si="23"/>
        <v>43200.208333333328</v>
      </c>
    </row>
    <row r="724" spans="1:18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t="s">
        <v>2040</v>
      </c>
      <c r="P724" t="s">
        <v>2041</v>
      </c>
      <c r="Q724" s="8">
        <f t="shared" si="22"/>
        <v>43045.25</v>
      </c>
      <c r="R724" s="8">
        <f t="shared" si="23"/>
        <v>43072.25</v>
      </c>
    </row>
    <row r="725" spans="1:18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t="s">
        <v>2038</v>
      </c>
      <c r="P725" t="s">
        <v>2039</v>
      </c>
      <c r="Q725" s="8">
        <f t="shared" si="22"/>
        <v>42431.25</v>
      </c>
      <c r="R725" s="8">
        <f t="shared" si="23"/>
        <v>42452.208333333328</v>
      </c>
    </row>
    <row r="726" spans="1:18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t="s">
        <v>2038</v>
      </c>
      <c r="P726" t="s">
        <v>2039</v>
      </c>
      <c r="Q726" s="8">
        <f t="shared" si="22"/>
        <v>41934.208333333336</v>
      </c>
      <c r="R726" s="8">
        <f t="shared" si="23"/>
        <v>41936.208333333336</v>
      </c>
    </row>
    <row r="727" spans="1:18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t="s">
        <v>2049</v>
      </c>
      <c r="P727" t="s">
        <v>2060</v>
      </c>
      <c r="Q727" s="8">
        <f t="shared" si="22"/>
        <v>41958.25</v>
      </c>
      <c r="R727" s="8">
        <f t="shared" si="23"/>
        <v>41960.25</v>
      </c>
    </row>
    <row r="728" spans="1:18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t="s">
        <v>2038</v>
      </c>
      <c r="P728" t="s">
        <v>2039</v>
      </c>
      <c r="Q728" s="8">
        <f t="shared" si="22"/>
        <v>40476.208333333336</v>
      </c>
      <c r="R728" s="8">
        <f t="shared" si="23"/>
        <v>40482.208333333336</v>
      </c>
    </row>
    <row r="729" spans="1:18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t="s">
        <v>2036</v>
      </c>
      <c r="P729" t="s">
        <v>2037</v>
      </c>
      <c r="Q729" s="8">
        <f t="shared" si="22"/>
        <v>43485.25</v>
      </c>
      <c r="R729" s="8">
        <f t="shared" si="23"/>
        <v>43543.208333333328</v>
      </c>
    </row>
    <row r="730" spans="1:18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t="s">
        <v>2038</v>
      </c>
      <c r="P730" t="s">
        <v>2039</v>
      </c>
      <c r="Q730" s="8">
        <f t="shared" si="22"/>
        <v>42515.208333333328</v>
      </c>
      <c r="R730" s="8">
        <f t="shared" si="23"/>
        <v>42526.208333333328</v>
      </c>
    </row>
    <row r="731" spans="1:18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t="s">
        <v>2040</v>
      </c>
      <c r="P731" t="s">
        <v>2043</v>
      </c>
      <c r="Q731" s="8">
        <f t="shared" si="22"/>
        <v>41309.25</v>
      </c>
      <c r="R731" s="8">
        <f t="shared" si="23"/>
        <v>41311.25</v>
      </c>
    </row>
    <row r="732" spans="1:18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t="s">
        <v>2036</v>
      </c>
      <c r="P732" t="s">
        <v>2045</v>
      </c>
      <c r="Q732" s="8">
        <f t="shared" si="22"/>
        <v>42147.208333333328</v>
      </c>
      <c r="R732" s="8">
        <f t="shared" si="23"/>
        <v>42153.208333333328</v>
      </c>
    </row>
    <row r="733" spans="1:18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t="s">
        <v>2036</v>
      </c>
      <c r="P733" t="s">
        <v>2037</v>
      </c>
      <c r="Q733" s="8">
        <f t="shared" si="22"/>
        <v>42939.208333333328</v>
      </c>
      <c r="R733" s="8">
        <f t="shared" si="23"/>
        <v>42940.208333333328</v>
      </c>
    </row>
    <row r="734" spans="1:18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t="s">
        <v>2034</v>
      </c>
      <c r="P734" t="s">
        <v>2035</v>
      </c>
      <c r="Q734" s="8">
        <f t="shared" si="22"/>
        <v>42816.208333333328</v>
      </c>
      <c r="R734" s="8">
        <f t="shared" si="23"/>
        <v>42839.208333333328</v>
      </c>
    </row>
    <row r="735" spans="1:18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t="s">
        <v>2034</v>
      </c>
      <c r="P735" t="s">
        <v>2056</v>
      </c>
      <c r="Q735" s="8">
        <f t="shared" si="22"/>
        <v>41844.208333333336</v>
      </c>
      <c r="R735" s="8">
        <f t="shared" si="23"/>
        <v>41857.208333333336</v>
      </c>
    </row>
    <row r="736" spans="1:18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t="s">
        <v>2038</v>
      </c>
      <c r="P736" t="s">
        <v>2039</v>
      </c>
      <c r="Q736" s="8">
        <f t="shared" si="22"/>
        <v>42763.25</v>
      </c>
      <c r="R736" s="8">
        <f t="shared" si="23"/>
        <v>42775.25</v>
      </c>
    </row>
    <row r="737" spans="1:18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t="s">
        <v>2053</v>
      </c>
      <c r="P737" t="s">
        <v>2054</v>
      </c>
      <c r="Q737" s="8">
        <f t="shared" si="22"/>
        <v>42459.208333333328</v>
      </c>
      <c r="R737" s="8">
        <f t="shared" si="23"/>
        <v>42466.208333333328</v>
      </c>
    </row>
    <row r="738" spans="1:18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t="s">
        <v>2046</v>
      </c>
      <c r="P738" t="s">
        <v>2047</v>
      </c>
      <c r="Q738" s="8">
        <f t="shared" si="22"/>
        <v>42055.25</v>
      </c>
      <c r="R738" s="8">
        <f t="shared" si="23"/>
        <v>42059.25</v>
      </c>
    </row>
    <row r="739" spans="1:18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t="s">
        <v>2034</v>
      </c>
      <c r="P739" t="s">
        <v>2044</v>
      </c>
      <c r="Q739" s="8">
        <f t="shared" si="22"/>
        <v>42685.25</v>
      </c>
      <c r="R739" s="8">
        <f t="shared" si="23"/>
        <v>42697.25</v>
      </c>
    </row>
    <row r="740" spans="1:18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t="s">
        <v>2038</v>
      </c>
      <c r="P740" t="s">
        <v>2039</v>
      </c>
      <c r="Q740" s="8">
        <f t="shared" si="22"/>
        <v>41959.25</v>
      </c>
      <c r="R740" s="8">
        <f t="shared" si="23"/>
        <v>41981.25</v>
      </c>
    </row>
    <row r="741" spans="1:18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t="s">
        <v>2034</v>
      </c>
      <c r="P741" t="s">
        <v>2044</v>
      </c>
      <c r="Q741" s="8">
        <f t="shared" si="22"/>
        <v>41089.208333333336</v>
      </c>
      <c r="R741" s="8">
        <f t="shared" si="23"/>
        <v>41090.208333333336</v>
      </c>
    </row>
    <row r="742" spans="1:18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t="s">
        <v>2038</v>
      </c>
      <c r="P742" t="s">
        <v>2039</v>
      </c>
      <c r="Q742" s="8">
        <f t="shared" si="22"/>
        <v>42769.25</v>
      </c>
      <c r="R742" s="8">
        <f t="shared" si="23"/>
        <v>42772.25</v>
      </c>
    </row>
    <row r="743" spans="1:18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t="s">
        <v>2038</v>
      </c>
      <c r="P743" t="s">
        <v>2039</v>
      </c>
      <c r="Q743" s="8">
        <f t="shared" si="22"/>
        <v>40321.208333333336</v>
      </c>
      <c r="R743" s="8">
        <f t="shared" si="23"/>
        <v>40322.208333333336</v>
      </c>
    </row>
    <row r="744" spans="1:18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t="s">
        <v>2034</v>
      </c>
      <c r="P744" t="s">
        <v>2042</v>
      </c>
      <c r="Q744" s="8">
        <f t="shared" si="22"/>
        <v>40197.25</v>
      </c>
      <c r="R744" s="8">
        <f t="shared" si="23"/>
        <v>40239.25</v>
      </c>
    </row>
    <row r="745" spans="1:18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t="s">
        <v>2038</v>
      </c>
      <c r="P745" t="s">
        <v>2039</v>
      </c>
      <c r="Q745" s="8">
        <f t="shared" si="22"/>
        <v>42298.208333333328</v>
      </c>
      <c r="R745" s="8">
        <f t="shared" si="23"/>
        <v>42304.208333333328</v>
      </c>
    </row>
    <row r="746" spans="1:18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t="s">
        <v>2038</v>
      </c>
      <c r="P746" t="s">
        <v>2039</v>
      </c>
      <c r="Q746" s="8">
        <f t="shared" si="22"/>
        <v>43322.208333333328</v>
      </c>
      <c r="R746" s="8">
        <f t="shared" si="23"/>
        <v>43324.208333333328</v>
      </c>
    </row>
    <row r="747" spans="1:18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t="s">
        <v>2036</v>
      </c>
      <c r="P747" t="s">
        <v>2045</v>
      </c>
      <c r="Q747" s="8">
        <f t="shared" si="22"/>
        <v>40328.208333333336</v>
      </c>
      <c r="R747" s="8">
        <f t="shared" si="23"/>
        <v>40355.208333333336</v>
      </c>
    </row>
    <row r="748" spans="1:18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t="s">
        <v>2036</v>
      </c>
      <c r="P748" t="s">
        <v>2037</v>
      </c>
      <c r="Q748" s="8">
        <f t="shared" si="22"/>
        <v>40825.208333333336</v>
      </c>
      <c r="R748" s="8">
        <f t="shared" si="23"/>
        <v>40830.208333333336</v>
      </c>
    </row>
    <row r="749" spans="1:18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t="s">
        <v>2038</v>
      </c>
      <c r="P749" t="s">
        <v>2039</v>
      </c>
      <c r="Q749" s="8">
        <f t="shared" si="22"/>
        <v>40423.208333333336</v>
      </c>
      <c r="R749" s="8">
        <f t="shared" si="23"/>
        <v>40434.208333333336</v>
      </c>
    </row>
    <row r="750" spans="1:18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t="s">
        <v>2040</v>
      </c>
      <c r="P750" t="s">
        <v>2048</v>
      </c>
      <c r="Q750" s="8">
        <f t="shared" si="22"/>
        <v>40238.25</v>
      </c>
      <c r="R750" s="8">
        <f t="shared" si="23"/>
        <v>40263.208333333336</v>
      </c>
    </row>
    <row r="751" spans="1:18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t="s">
        <v>2036</v>
      </c>
      <c r="P751" t="s">
        <v>2045</v>
      </c>
      <c r="Q751" s="8">
        <f t="shared" si="22"/>
        <v>41920.208333333336</v>
      </c>
      <c r="R751" s="8">
        <f t="shared" si="23"/>
        <v>41932.208333333336</v>
      </c>
    </row>
    <row r="752" spans="1:18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t="s">
        <v>2034</v>
      </c>
      <c r="P752" t="s">
        <v>2042</v>
      </c>
      <c r="Q752" s="8">
        <f t="shared" si="22"/>
        <v>40360.208333333336</v>
      </c>
      <c r="R752" s="8">
        <f t="shared" si="23"/>
        <v>40385.208333333336</v>
      </c>
    </row>
    <row r="753" spans="1:18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t="s">
        <v>2046</v>
      </c>
      <c r="P753" t="s">
        <v>2047</v>
      </c>
      <c r="Q753" s="8">
        <f t="shared" si="22"/>
        <v>42446.208333333328</v>
      </c>
      <c r="R753" s="8">
        <f t="shared" si="23"/>
        <v>42461.208333333328</v>
      </c>
    </row>
    <row r="754" spans="1:18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t="s">
        <v>2038</v>
      </c>
      <c r="P754" t="s">
        <v>2039</v>
      </c>
      <c r="Q754" s="8">
        <f t="shared" si="22"/>
        <v>40395.208333333336</v>
      </c>
      <c r="R754" s="8">
        <f t="shared" si="23"/>
        <v>40413.208333333336</v>
      </c>
    </row>
    <row r="755" spans="1:18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t="s">
        <v>2053</v>
      </c>
      <c r="P755" t="s">
        <v>2054</v>
      </c>
      <c r="Q755" s="8">
        <f t="shared" si="22"/>
        <v>40321.208333333336</v>
      </c>
      <c r="R755" s="8">
        <f t="shared" si="23"/>
        <v>40336.208333333336</v>
      </c>
    </row>
    <row r="756" spans="1:18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t="s">
        <v>2038</v>
      </c>
      <c r="P756" t="s">
        <v>2039</v>
      </c>
      <c r="Q756" s="8">
        <f t="shared" si="22"/>
        <v>41210.208333333336</v>
      </c>
      <c r="R756" s="8">
        <f t="shared" si="23"/>
        <v>41263.25</v>
      </c>
    </row>
    <row r="757" spans="1:18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t="s">
        <v>2038</v>
      </c>
      <c r="P757" t="s">
        <v>2039</v>
      </c>
      <c r="Q757" s="8">
        <f t="shared" si="22"/>
        <v>43096.25</v>
      </c>
      <c r="R757" s="8">
        <f t="shared" si="23"/>
        <v>43108.25</v>
      </c>
    </row>
    <row r="758" spans="1:18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t="s">
        <v>2038</v>
      </c>
      <c r="P758" t="s">
        <v>2039</v>
      </c>
      <c r="Q758" s="8">
        <f t="shared" si="22"/>
        <v>42024.25</v>
      </c>
      <c r="R758" s="8">
        <f t="shared" si="23"/>
        <v>42030.25</v>
      </c>
    </row>
    <row r="759" spans="1:18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t="s">
        <v>2040</v>
      </c>
      <c r="P759" t="s">
        <v>2043</v>
      </c>
      <c r="Q759" s="8">
        <f t="shared" si="22"/>
        <v>40675.208333333336</v>
      </c>
      <c r="R759" s="8">
        <f t="shared" si="23"/>
        <v>40679.208333333336</v>
      </c>
    </row>
    <row r="760" spans="1:18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t="s">
        <v>2034</v>
      </c>
      <c r="P760" t="s">
        <v>2035</v>
      </c>
      <c r="Q760" s="8">
        <f t="shared" si="22"/>
        <v>41936.208333333336</v>
      </c>
      <c r="R760" s="8">
        <f t="shared" si="23"/>
        <v>41945.208333333336</v>
      </c>
    </row>
    <row r="761" spans="1:18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t="s">
        <v>2034</v>
      </c>
      <c r="P761" t="s">
        <v>2042</v>
      </c>
      <c r="Q761" s="8">
        <f t="shared" si="22"/>
        <v>43136.25</v>
      </c>
      <c r="R761" s="8">
        <f t="shared" si="23"/>
        <v>43166.25</v>
      </c>
    </row>
    <row r="762" spans="1:18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t="s">
        <v>2049</v>
      </c>
      <c r="P762" t="s">
        <v>2050</v>
      </c>
      <c r="Q762" s="8">
        <f t="shared" si="22"/>
        <v>43678.208333333328</v>
      </c>
      <c r="R762" s="8">
        <f t="shared" si="23"/>
        <v>43707.208333333328</v>
      </c>
    </row>
    <row r="763" spans="1:18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t="s">
        <v>2034</v>
      </c>
      <c r="P763" t="s">
        <v>2035</v>
      </c>
      <c r="Q763" s="8">
        <f t="shared" si="22"/>
        <v>42938.208333333328</v>
      </c>
      <c r="R763" s="8">
        <f t="shared" si="23"/>
        <v>42943.208333333328</v>
      </c>
    </row>
    <row r="764" spans="1:18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t="s">
        <v>2034</v>
      </c>
      <c r="P764" t="s">
        <v>2057</v>
      </c>
      <c r="Q764" s="8">
        <f t="shared" si="22"/>
        <v>41241.25</v>
      </c>
      <c r="R764" s="8">
        <f t="shared" si="23"/>
        <v>41252.25</v>
      </c>
    </row>
    <row r="765" spans="1:18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t="s">
        <v>2038</v>
      </c>
      <c r="P765" t="s">
        <v>2039</v>
      </c>
      <c r="Q765" s="8">
        <f t="shared" si="22"/>
        <v>41037.208333333336</v>
      </c>
      <c r="R765" s="8">
        <f t="shared" si="23"/>
        <v>41072.208333333336</v>
      </c>
    </row>
    <row r="766" spans="1:18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t="s">
        <v>2034</v>
      </c>
      <c r="P766" t="s">
        <v>2035</v>
      </c>
      <c r="Q766" s="8">
        <f t="shared" si="22"/>
        <v>40676.208333333336</v>
      </c>
      <c r="R766" s="8">
        <f t="shared" si="23"/>
        <v>40684.208333333336</v>
      </c>
    </row>
    <row r="767" spans="1:18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t="s">
        <v>2034</v>
      </c>
      <c r="P767" t="s">
        <v>2044</v>
      </c>
      <c r="Q767" s="8">
        <f t="shared" si="22"/>
        <v>42840.208333333328</v>
      </c>
      <c r="R767" s="8">
        <f t="shared" si="23"/>
        <v>42865.208333333328</v>
      </c>
    </row>
    <row r="768" spans="1:18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t="s">
        <v>2040</v>
      </c>
      <c r="P768" t="s">
        <v>2062</v>
      </c>
      <c r="Q768" s="8">
        <f t="shared" si="22"/>
        <v>43362.208333333328</v>
      </c>
      <c r="R768" s="8">
        <f t="shared" si="23"/>
        <v>43363.208333333328</v>
      </c>
    </row>
    <row r="769" spans="1:18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t="s">
        <v>2046</v>
      </c>
      <c r="P769" t="s">
        <v>2058</v>
      </c>
      <c r="Q769" s="8">
        <f t="shared" si="22"/>
        <v>42283.208333333328</v>
      </c>
      <c r="R769" s="8">
        <f t="shared" si="23"/>
        <v>42328.25</v>
      </c>
    </row>
    <row r="770" spans="1:18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t="s">
        <v>2038</v>
      </c>
      <c r="P770" t="s">
        <v>2039</v>
      </c>
      <c r="Q770" s="8">
        <f t="shared" si="22"/>
        <v>41619.25</v>
      </c>
      <c r="R770" s="8">
        <f t="shared" si="23"/>
        <v>41634.25</v>
      </c>
    </row>
    <row r="771" spans="1:18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t="s">
        <v>2049</v>
      </c>
      <c r="P771" t="s">
        <v>2050</v>
      </c>
      <c r="Q771" s="8">
        <f t="shared" ref="Q771:Q834" si="24">(((J771/60)/60)/24)+DATE(1970,1,1)</f>
        <v>41501.208333333336</v>
      </c>
      <c r="R771" s="8">
        <f t="shared" ref="R771:R834" si="25">(((K771/60)/60)/24)+DATE(1970,1,1)</f>
        <v>41527.208333333336</v>
      </c>
    </row>
    <row r="772" spans="1:18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t="s">
        <v>2038</v>
      </c>
      <c r="P772" t="s">
        <v>2039</v>
      </c>
      <c r="Q772" s="8">
        <f t="shared" si="24"/>
        <v>41743.208333333336</v>
      </c>
      <c r="R772" s="8">
        <f t="shared" si="25"/>
        <v>41750.208333333336</v>
      </c>
    </row>
    <row r="773" spans="1:18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t="s">
        <v>2038</v>
      </c>
      <c r="P773" t="s">
        <v>2039</v>
      </c>
      <c r="Q773" s="8">
        <f t="shared" si="24"/>
        <v>43491.25</v>
      </c>
      <c r="R773" s="8">
        <f t="shared" si="25"/>
        <v>43518.25</v>
      </c>
    </row>
    <row r="774" spans="1:18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t="s">
        <v>2034</v>
      </c>
      <c r="P774" t="s">
        <v>2044</v>
      </c>
      <c r="Q774" s="8">
        <f t="shared" si="24"/>
        <v>43505.25</v>
      </c>
      <c r="R774" s="8">
        <f t="shared" si="25"/>
        <v>43509.25</v>
      </c>
    </row>
    <row r="775" spans="1:18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t="s">
        <v>2038</v>
      </c>
      <c r="P775" t="s">
        <v>2039</v>
      </c>
      <c r="Q775" s="8">
        <f t="shared" si="24"/>
        <v>42838.208333333328</v>
      </c>
      <c r="R775" s="8">
        <f t="shared" si="25"/>
        <v>42848.208333333328</v>
      </c>
    </row>
    <row r="776" spans="1:18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t="s">
        <v>2036</v>
      </c>
      <c r="P776" t="s">
        <v>2037</v>
      </c>
      <c r="Q776" s="8">
        <f t="shared" si="24"/>
        <v>42513.208333333328</v>
      </c>
      <c r="R776" s="8">
        <f t="shared" si="25"/>
        <v>42554.208333333328</v>
      </c>
    </row>
    <row r="777" spans="1:18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t="s">
        <v>2034</v>
      </c>
      <c r="P777" t="s">
        <v>2035</v>
      </c>
      <c r="Q777" s="8">
        <f t="shared" si="24"/>
        <v>41949.25</v>
      </c>
      <c r="R777" s="8">
        <f t="shared" si="25"/>
        <v>41959.25</v>
      </c>
    </row>
    <row r="778" spans="1:18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t="s">
        <v>2038</v>
      </c>
      <c r="P778" t="s">
        <v>2039</v>
      </c>
      <c r="Q778" s="8">
        <f t="shared" si="24"/>
        <v>43650.208333333328</v>
      </c>
      <c r="R778" s="8">
        <f t="shared" si="25"/>
        <v>43668.208333333328</v>
      </c>
    </row>
    <row r="779" spans="1:18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t="s">
        <v>2038</v>
      </c>
      <c r="P779" t="s">
        <v>2039</v>
      </c>
      <c r="Q779" s="8">
        <f t="shared" si="24"/>
        <v>40809.208333333336</v>
      </c>
      <c r="R779" s="8">
        <f t="shared" si="25"/>
        <v>40838.208333333336</v>
      </c>
    </row>
    <row r="780" spans="1:18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t="s">
        <v>2040</v>
      </c>
      <c r="P780" t="s">
        <v>2048</v>
      </c>
      <c r="Q780" s="8">
        <f t="shared" si="24"/>
        <v>40768.208333333336</v>
      </c>
      <c r="R780" s="8">
        <f t="shared" si="25"/>
        <v>40773.208333333336</v>
      </c>
    </row>
    <row r="781" spans="1:18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t="s">
        <v>2038</v>
      </c>
      <c r="P781" t="s">
        <v>2039</v>
      </c>
      <c r="Q781" s="8">
        <f t="shared" si="24"/>
        <v>42230.208333333328</v>
      </c>
      <c r="R781" s="8">
        <f t="shared" si="25"/>
        <v>42239.208333333328</v>
      </c>
    </row>
    <row r="782" spans="1:18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t="s">
        <v>2040</v>
      </c>
      <c r="P782" t="s">
        <v>2043</v>
      </c>
      <c r="Q782" s="8">
        <f t="shared" si="24"/>
        <v>42573.208333333328</v>
      </c>
      <c r="R782" s="8">
        <f t="shared" si="25"/>
        <v>42592.208333333328</v>
      </c>
    </row>
    <row r="783" spans="1:18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t="s">
        <v>2038</v>
      </c>
      <c r="P783" t="s">
        <v>2039</v>
      </c>
      <c r="Q783" s="8">
        <f t="shared" si="24"/>
        <v>40482.208333333336</v>
      </c>
      <c r="R783" s="8">
        <f t="shared" si="25"/>
        <v>40533.25</v>
      </c>
    </row>
    <row r="784" spans="1:18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t="s">
        <v>2040</v>
      </c>
      <c r="P784" t="s">
        <v>2048</v>
      </c>
      <c r="Q784" s="8">
        <f t="shared" si="24"/>
        <v>40603.25</v>
      </c>
      <c r="R784" s="8">
        <f t="shared" si="25"/>
        <v>40631.208333333336</v>
      </c>
    </row>
    <row r="785" spans="1:18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t="s">
        <v>2034</v>
      </c>
      <c r="P785" t="s">
        <v>2035</v>
      </c>
      <c r="Q785" s="8">
        <f t="shared" si="24"/>
        <v>41625.25</v>
      </c>
      <c r="R785" s="8">
        <f t="shared" si="25"/>
        <v>41632.25</v>
      </c>
    </row>
    <row r="786" spans="1:18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t="s">
        <v>2036</v>
      </c>
      <c r="P786" t="s">
        <v>2037</v>
      </c>
      <c r="Q786" s="8">
        <f t="shared" si="24"/>
        <v>42435.25</v>
      </c>
      <c r="R786" s="8">
        <f t="shared" si="25"/>
        <v>42446.208333333328</v>
      </c>
    </row>
    <row r="787" spans="1:18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t="s">
        <v>2040</v>
      </c>
      <c r="P787" t="s">
        <v>2048</v>
      </c>
      <c r="Q787" s="8">
        <f t="shared" si="24"/>
        <v>43582.208333333328</v>
      </c>
      <c r="R787" s="8">
        <f t="shared" si="25"/>
        <v>43616.208333333328</v>
      </c>
    </row>
    <row r="788" spans="1:18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t="s">
        <v>2034</v>
      </c>
      <c r="P788" t="s">
        <v>2057</v>
      </c>
      <c r="Q788" s="8">
        <f t="shared" si="24"/>
        <v>43186.208333333328</v>
      </c>
      <c r="R788" s="8">
        <f t="shared" si="25"/>
        <v>43193.208333333328</v>
      </c>
    </row>
    <row r="789" spans="1:18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t="s">
        <v>2034</v>
      </c>
      <c r="P789" t="s">
        <v>2035</v>
      </c>
      <c r="Q789" s="8">
        <f t="shared" si="24"/>
        <v>40684.208333333336</v>
      </c>
      <c r="R789" s="8">
        <f t="shared" si="25"/>
        <v>40693.208333333336</v>
      </c>
    </row>
    <row r="790" spans="1:18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t="s">
        <v>2040</v>
      </c>
      <c r="P790" t="s">
        <v>2048</v>
      </c>
      <c r="Q790" s="8">
        <f t="shared" si="24"/>
        <v>41202.208333333336</v>
      </c>
      <c r="R790" s="8">
        <f t="shared" si="25"/>
        <v>41223.25</v>
      </c>
    </row>
    <row r="791" spans="1:18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t="s">
        <v>2038</v>
      </c>
      <c r="P791" t="s">
        <v>2039</v>
      </c>
      <c r="Q791" s="8">
        <f t="shared" si="24"/>
        <v>41786.208333333336</v>
      </c>
      <c r="R791" s="8">
        <f t="shared" si="25"/>
        <v>41823.208333333336</v>
      </c>
    </row>
    <row r="792" spans="1:18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t="s">
        <v>2038</v>
      </c>
      <c r="P792" t="s">
        <v>2039</v>
      </c>
      <c r="Q792" s="8">
        <f t="shared" si="24"/>
        <v>40223.25</v>
      </c>
      <c r="R792" s="8">
        <f t="shared" si="25"/>
        <v>40229.25</v>
      </c>
    </row>
    <row r="793" spans="1:18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t="s">
        <v>2032</v>
      </c>
      <c r="P793" t="s">
        <v>2033</v>
      </c>
      <c r="Q793" s="8">
        <f t="shared" si="24"/>
        <v>42715.25</v>
      </c>
      <c r="R793" s="8">
        <f t="shared" si="25"/>
        <v>42731.25</v>
      </c>
    </row>
    <row r="794" spans="1:18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t="s">
        <v>2038</v>
      </c>
      <c r="P794" t="s">
        <v>2039</v>
      </c>
      <c r="Q794" s="8">
        <f t="shared" si="24"/>
        <v>41451.208333333336</v>
      </c>
      <c r="R794" s="8">
        <f t="shared" si="25"/>
        <v>41479.208333333336</v>
      </c>
    </row>
    <row r="795" spans="1:18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t="s">
        <v>2046</v>
      </c>
      <c r="P795" t="s">
        <v>2047</v>
      </c>
      <c r="Q795" s="8">
        <f t="shared" si="24"/>
        <v>41450.208333333336</v>
      </c>
      <c r="R795" s="8">
        <f t="shared" si="25"/>
        <v>41454.208333333336</v>
      </c>
    </row>
    <row r="796" spans="1:18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t="s">
        <v>2034</v>
      </c>
      <c r="P796" t="s">
        <v>2035</v>
      </c>
      <c r="Q796" s="8">
        <f t="shared" si="24"/>
        <v>43091.25</v>
      </c>
      <c r="R796" s="8">
        <f t="shared" si="25"/>
        <v>43103.25</v>
      </c>
    </row>
    <row r="797" spans="1:18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t="s">
        <v>2040</v>
      </c>
      <c r="P797" t="s">
        <v>2043</v>
      </c>
      <c r="Q797" s="8">
        <f t="shared" si="24"/>
        <v>42675.208333333328</v>
      </c>
      <c r="R797" s="8">
        <f t="shared" si="25"/>
        <v>42678.208333333328</v>
      </c>
    </row>
    <row r="798" spans="1:18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t="s">
        <v>2049</v>
      </c>
      <c r="P798" t="s">
        <v>2060</v>
      </c>
      <c r="Q798" s="8">
        <f t="shared" si="24"/>
        <v>41859.208333333336</v>
      </c>
      <c r="R798" s="8">
        <f t="shared" si="25"/>
        <v>41866.208333333336</v>
      </c>
    </row>
    <row r="799" spans="1:18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t="s">
        <v>2036</v>
      </c>
      <c r="P799" t="s">
        <v>2037</v>
      </c>
      <c r="Q799" s="8">
        <f t="shared" si="24"/>
        <v>43464.25</v>
      </c>
      <c r="R799" s="8">
        <f t="shared" si="25"/>
        <v>43487.25</v>
      </c>
    </row>
    <row r="800" spans="1:18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t="s">
        <v>2038</v>
      </c>
      <c r="P800" t="s">
        <v>2039</v>
      </c>
      <c r="Q800" s="8">
        <f t="shared" si="24"/>
        <v>41060.208333333336</v>
      </c>
      <c r="R800" s="8">
        <f t="shared" si="25"/>
        <v>41088.208333333336</v>
      </c>
    </row>
    <row r="801" spans="1:18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t="s">
        <v>2038</v>
      </c>
      <c r="P801" t="s">
        <v>2039</v>
      </c>
      <c r="Q801" s="8">
        <f t="shared" si="24"/>
        <v>42399.25</v>
      </c>
      <c r="R801" s="8">
        <f t="shared" si="25"/>
        <v>42403.25</v>
      </c>
    </row>
    <row r="802" spans="1:18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t="s">
        <v>2034</v>
      </c>
      <c r="P802" t="s">
        <v>2035</v>
      </c>
      <c r="Q802" s="8">
        <f t="shared" si="24"/>
        <v>42167.208333333328</v>
      </c>
      <c r="R802" s="8">
        <f t="shared" si="25"/>
        <v>42171.208333333328</v>
      </c>
    </row>
    <row r="803" spans="1:18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t="s">
        <v>2053</v>
      </c>
      <c r="P803" t="s">
        <v>2054</v>
      </c>
      <c r="Q803" s="8">
        <f t="shared" si="24"/>
        <v>43830.25</v>
      </c>
      <c r="R803" s="8">
        <f t="shared" si="25"/>
        <v>43852.25</v>
      </c>
    </row>
    <row r="804" spans="1:18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t="s">
        <v>2053</v>
      </c>
      <c r="P804" t="s">
        <v>2054</v>
      </c>
      <c r="Q804" s="8">
        <f t="shared" si="24"/>
        <v>43650.208333333328</v>
      </c>
      <c r="R804" s="8">
        <f t="shared" si="25"/>
        <v>43652.208333333328</v>
      </c>
    </row>
    <row r="805" spans="1:18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t="s">
        <v>2038</v>
      </c>
      <c r="P805" t="s">
        <v>2039</v>
      </c>
      <c r="Q805" s="8">
        <f t="shared" si="24"/>
        <v>43492.25</v>
      </c>
      <c r="R805" s="8">
        <f t="shared" si="25"/>
        <v>43526.25</v>
      </c>
    </row>
    <row r="806" spans="1:18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t="s">
        <v>2034</v>
      </c>
      <c r="P806" t="s">
        <v>2035</v>
      </c>
      <c r="Q806" s="8">
        <f t="shared" si="24"/>
        <v>43102.25</v>
      </c>
      <c r="R806" s="8">
        <f t="shared" si="25"/>
        <v>43122.25</v>
      </c>
    </row>
    <row r="807" spans="1:18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t="s">
        <v>2040</v>
      </c>
      <c r="P807" t="s">
        <v>2041</v>
      </c>
      <c r="Q807" s="8">
        <f t="shared" si="24"/>
        <v>41958.25</v>
      </c>
      <c r="R807" s="8">
        <f t="shared" si="25"/>
        <v>42009.25</v>
      </c>
    </row>
    <row r="808" spans="1:18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t="s">
        <v>2040</v>
      </c>
      <c r="P808" t="s">
        <v>2043</v>
      </c>
      <c r="Q808" s="8">
        <f t="shared" si="24"/>
        <v>40973.25</v>
      </c>
      <c r="R808" s="8">
        <f t="shared" si="25"/>
        <v>40997.208333333336</v>
      </c>
    </row>
    <row r="809" spans="1:18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t="s">
        <v>2038</v>
      </c>
      <c r="P809" t="s">
        <v>2039</v>
      </c>
      <c r="Q809" s="8">
        <f t="shared" si="24"/>
        <v>43753.208333333328</v>
      </c>
      <c r="R809" s="8">
        <f t="shared" si="25"/>
        <v>43797.25</v>
      </c>
    </row>
    <row r="810" spans="1:18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t="s">
        <v>2032</v>
      </c>
      <c r="P810" t="s">
        <v>2033</v>
      </c>
      <c r="Q810" s="8">
        <f t="shared" si="24"/>
        <v>42507.208333333328</v>
      </c>
      <c r="R810" s="8">
        <f t="shared" si="25"/>
        <v>42524.208333333328</v>
      </c>
    </row>
    <row r="811" spans="1:18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t="s">
        <v>2040</v>
      </c>
      <c r="P811" t="s">
        <v>2041</v>
      </c>
      <c r="Q811" s="8">
        <f t="shared" si="24"/>
        <v>41135.208333333336</v>
      </c>
      <c r="R811" s="8">
        <f t="shared" si="25"/>
        <v>41136.208333333336</v>
      </c>
    </row>
    <row r="812" spans="1:18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t="s">
        <v>2038</v>
      </c>
      <c r="P812" t="s">
        <v>2039</v>
      </c>
      <c r="Q812" s="8">
        <f t="shared" si="24"/>
        <v>43067.25</v>
      </c>
      <c r="R812" s="8">
        <f t="shared" si="25"/>
        <v>43077.25</v>
      </c>
    </row>
    <row r="813" spans="1:18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t="s">
        <v>2049</v>
      </c>
      <c r="P813" t="s">
        <v>2050</v>
      </c>
      <c r="Q813" s="8">
        <f t="shared" si="24"/>
        <v>42378.25</v>
      </c>
      <c r="R813" s="8">
        <f t="shared" si="25"/>
        <v>42380.25</v>
      </c>
    </row>
    <row r="814" spans="1:18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t="s">
        <v>2046</v>
      </c>
      <c r="P814" t="s">
        <v>2047</v>
      </c>
      <c r="Q814" s="8">
        <f t="shared" si="24"/>
        <v>43206.208333333328</v>
      </c>
      <c r="R814" s="8">
        <f t="shared" si="25"/>
        <v>43211.208333333328</v>
      </c>
    </row>
    <row r="815" spans="1:18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t="s">
        <v>2049</v>
      </c>
      <c r="P815" t="s">
        <v>2050</v>
      </c>
      <c r="Q815" s="8">
        <f t="shared" si="24"/>
        <v>41148.208333333336</v>
      </c>
      <c r="R815" s="8">
        <f t="shared" si="25"/>
        <v>41158.208333333336</v>
      </c>
    </row>
    <row r="816" spans="1:18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t="s">
        <v>2034</v>
      </c>
      <c r="P816" t="s">
        <v>2035</v>
      </c>
      <c r="Q816" s="8">
        <f t="shared" si="24"/>
        <v>42517.208333333328</v>
      </c>
      <c r="R816" s="8">
        <f t="shared" si="25"/>
        <v>42519.208333333328</v>
      </c>
    </row>
    <row r="817" spans="1:18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t="s">
        <v>2034</v>
      </c>
      <c r="P817" t="s">
        <v>2035</v>
      </c>
      <c r="Q817" s="8">
        <f t="shared" si="24"/>
        <v>43068.25</v>
      </c>
      <c r="R817" s="8">
        <f t="shared" si="25"/>
        <v>43094.25</v>
      </c>
    </row>
    <row r="818" spans="1:18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t="s">
        <v>2038</v>
      </c>
      <c r="P818" t="s">
        <v>2039</v>
      </c>
      <c r="Q818" s="8">
        <f t="shared" si="24"/>
        <v>41680.25</v>
      </c>
      <c r="R818" s="8">
        <f t="shared" si="25"/>
        <v>41682.25</v>
      </c>
    </row>
    <row r="819" spans="1:18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t="s">
        <v>2046</v>
      </c>
      <c r="P819" t="s">
        <v>2047</v>
      </c>
      <c r="Q819" s="8">
        <f t="shared" si="24"/>
        <v>43589.208333333328</v>
      </c>
      <c r="R819" s="8">
        <f t="shared" si="25"/>
        <v>43617.208333333328</v>
      </c>
    </row>
    <row r="820" spans="1:18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t="s">
        <v>2038</v>
      </c>
      <c r="P820" t="s">
        <v>2039</v>
      </c>
      <c r="Q820" s="8">
        <f t="shared" si="24"/>
        <v>43486.25</v>
      </c>
      <c r="R820" s="8">
        <f t="shared" si="25"/>
        <v>43499.25</v>
      </c>
    </row>
    <row r="821" spans="1:18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t="s">
        <v>2049</v>
      </c>
      <c r="P821" t="s">
        <v>2050</v>
      </c>
      <c r="Q821" s="8">
        <f t="shared" si="24"/>
        <v>41237.25</v>
      </c>
      <c r="R821" s="8">
        <f t="shared" si="25"/>
        <v>41252.25</v>
      </c>
    </row>
    <row r="822" spans="1:18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t="s">
        <v>2034</v>
      </c>
      <c r="P822" t="s">
        <v>2035</v>
      </c>
      <c r="Q822" s="8">
        <f t="shared" si="24"/>
        <v>43310.208333333328</v>
      </c>
      <c r="R822" s="8">
        <f t="shared" si="25"/>
        <v>43323.208333333328</v>
      </c>
    </row>
    <row r="823" spans="1:18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t="s">
        <v>2040</v>
      </c>
      <c r="P823" t="s">
        <v>2041</v>
      </c>
      <c r="Q823" s="8">
        <f t="shared" si="24"/>
        <v>42794.25</v>
      </c>
      <c r="R823" s="8">
        <f t="shared" si="25"/>
        <v>42807.208333333328</v>
      </c>
    </row>
    <row r="824" spans="1:18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t="s">
        <v>2034</v>
      </c>
      <c r="P824" t="s">
        <v>2035</v>
      </c>
      <c r="Q824" s="8">
        <f t="shared" si="24"/>
        <v>41698.25</v>
      </c>
      <c r="R824" s="8">
        <f t="shared" si="25"/>
        <v>41715.208333333336</v>
      </c>
    </row>
    <row r="825" spans="1:18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t="s">
        <v>2034</v>
      </c>
      <c r="P825" t="s">
        <v>2035</v>
      </c>
      <c r="Q825" s="8">
        <f t="shared" si="24"/>
        <v>41892.208333333336</v>
      </c>
      <c r="R825" s="8">
        <f t="shared" si="25"/>
        <v>41917.208333333336</v>
      </c>
    </row>
    <row r="826" spans="1:18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t="s">
        <v>2046</v>
      </c>
      <c r="P826" t="s">
        <v>2047</v>
      </c>
      <c r="Q826" s="8">
        <f t="shared" si="24"/>
        <v>40348.208333333336</v>
      </c>
      <c r="R826" s="8">
        <f t="shared" si="25"/>
        <v>40380.208333333336</v>
      </c>
    </row>
    <row r="827" spans="1:18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t="s">
        <v>2040</v>
      </c>
      <c r="P827" t="s">
        <v>2051</v>
      </c>
      <c r="Q827" s="8">
        <f t="shared" si="24"/>
        <v>42941.208333333328</v>
      </c>
      <c r="R827" s="8">
        <f t="shared" si="25"/>
        <v>42953.208333333328</v>
      </c>
    </row>
    <row r="828" spans="1:18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t="s">
        <v>2038</v>
      </c>
      <c r="P828" t="s">
        <v>2039</v>
      </c>
      <c r="Q828" s="8">
        <f t="shared" si="24"/>
        <v>40525.25</v>
      </c>
      <c r="R828" s="8">
        <f t="shared" si="25"/>
        <v>40553.25</v>
      </c>
    </row>
    <row r="829" spans="1:18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t="s">
        <v>2040</v>
      </c>
      <c r="P829" t="s">
        <v>2043</v>
      </c>
      <c r="Q829" s="8">
        <f t="shared" si="24"/>
        <v>40666.208333333336</v>
      </c>
      <c r="R829" s="8">
        <f t="shared" si="25"/>
        <v>40678.208333333336</v>
      </c>
    </row>
    <row r="830" spans="1:18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t="s">
        <v>2038</v>
      </c>
      <c r="P830" t="s">
        <v>2039</v>
      </c>
      <c r="Q830" s="8">
        <f t="shared" si="24"/>
        <v>43340.208333333328</v>
      </c>
      <c r="R830" s="8">
        <f t="shared" si="25"/>
        <v>43365.208333333328</v>
      </c>
    </row>
    <row r="831" spans="1:18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t="s">
        <v>2038</v>
      </c>
      <c r="P831" t="s">
        <v>2039</v>
      </c>
      <c r="Q831" s="8">
        <f t="shared" si="24"/>
        <v>42164.208333333328</v>
      </c>
      <c r="R831" s="8">
        <f t="shared" si="25"/>
        <v>42179.208333333328</v>
      </c>
    </row>
    <row r="832" spans="1:18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t="s">
        <v>2038</v>
      </c>
      <c r="P832" t="s">
        <v>2039</v>
      </c>
      <c r="Q832" s="8">
        <f t="shared" si="24"/>
        <v>43103.25</v>
      </c>
      <c r="R832" s="8">
        <f t="shared" si="25"/>
        <v>43162.25</v>
      </c>
    </row>
    <row r="833" spans="1:18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t="s">
        <v>2053</v>
      </c>
      <c r="P833" t="s">
        <v>2054</v>
      </c>
      <c r="Q833" s="8">
        <f t="shared" si="24"/>
        <v>40994.208333333336</v>
      </c>
      <c r="R833" s="8">
        <f t="shared" si="25"/>
        <v>41028.208333333336</v>
      </c>
    </row>
    <row r="834" spans="1:18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t="s">
        <v>2046</v>
      </c>
      <c r="P834" t="s">
        <v>2058</v>
      </c>
      <c r="Q834" s="8">
        <f t="shared" si="24"/>
        <v>42299.208333333328</v>
      </c>
      <c r="R834" s="8">
        <f t="shared" si="25"/>
        <v>42333.25</v>
      </c>
    </row>
    <row r="835" spans="1:18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t="s">
        <v>2046</v>
      </c>
      <c r="P835" t="s">
        <v>2058</v>
      </c>
      <c r="Q835" s="8">
        <f t="shared" ref="Q835:Q898" si="26">(((J835/60)/60)/24)+DATE(1970,1,1)</f>
        <v>40588.25</v>
      </c>
      <c r="R835" s="8">
        <f t="shared" ref="R835:R898" si="27">(((K835/60)/60)/24)+DATE(1970,1,1)</f>
        <v>40599.25</v>
      </c>
    </row>
    <row r="836" spans="1:18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t="s">
        <v>2038</v>
      </c>
      <c r="P836" t="s">
        <v>2039</v>
      </c>
      <c r="Q836" s="8">
        <f t="shared" si="26"/>
        <v>41448.208333333336</v>
      </c>
      <c r="R836" s="8">
        <f t="shared" si="27"/>
        <v>41454.208333333336</v>
      </c>
    </row>
    <row r="837" spans="1:18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t="s">
        <v>2036</v>
      </c>
      <c r="P837" t="s">
        <v>2037</v>
      </c>
      <c r="Q837" s="8">
        <f t="shared" si="26"/>
        <v>42063.25</v>
      </c>
      <c r="R837" s="8">
        <f t="shared" si="27"/>
        <v>42069.25</v>
      </c>
    </row>
    <row r="838" spans="1:18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t="s">
        <v>2034</v>
      </c>
      <c r="P838" t="s">
        <v>2044</v>
      </c>
      <c r="Q838" s="8">
        <f t="shared" si="26"/>
        <v>40214.25</v>
      </c>
      <c r="R838" s="8">
        <f t="shared" si="27"/>
        <v>40225.25</v>
      </c>
    </row>
    <row r="839" spans="1:18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t="s">
        <v>2034</v>
      </c>
      <c r="P839" t="s">
        <v>2057</v>
      </c>
      <c r="Q839" s="8">
        <f t="shared" si="26"/>
        <v>40629.208333333336</v>
      </c>
      <c r="R839" s="8">
        <f t="shared" si="27"/>
        <v>40683.208333333336</v>
      </c>
    </row>
    <row r="840" spans="1:18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t="s">
        <v>2038</v>
      </c>
      <c r="P840" t="s">
        <v>2039</v>
      </c>
      <c r="Q840" s="8">
        <f t="shared" si="26"/>
        <v>43370.208333333328</v>
      </c>
      <c r="R840" s="8">
        <f t="shared" si="27"/>
        <v>43379.208333333328</v>
      </c>
    </row>
    <row r="841" spans="1:18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t="s">
        <v>2040</v>
      </c>
      <c r="P841" t="s">
        <v>2041</v>
      </c>
      <c r="Q841" s="8">
        <f t="shared" si="26"/>
        <v>41715.208333333336</v>
      </c>
      <c r="R841" s="8">
        <f t="shared" si="27"/>
        <v>41760.208333333336</v>
      </c>
    </row>
    <row r="842" spans="1:18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t="s">
        <v>2038</v>
      </c>
      <c r="P842" t="s">
        <v>2039</v>
      </c>
      <c r="Q842" s="8">
        <f t="shared" si="26"/>
        <v>41836.208333333336</v>
      </c>
      <c r="R842" s="8">
        <f t="shared" si="27"/>
        <v>41838.208333333336</v>
      </c>
    </row>
    <row r="843" spans="1:18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t="s">
        <v>2036</v>
      </c>
      <c r="P843" t="s">
        <v>2037</v>
      </c>
      <c r="Q843" s="8">
        <f t="shared" si="26"/>
        <v>42419.25</v>
      </c>
      <c r="R843" s="8">
        <f t="shared" si="27"/>
        <v>42435.25</v>
      </c>
    </row>
    <row r="844" spans="1:18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t="s">
        <v>2036</v>
      </c>
      <c r="P844" t="s">
        <v>2045</v>
      </c>
      <c r="Q844" s="8">
        <f t="shared" si="26"/>
        <v>43266.208333333328</v>
      </c>
      <c r="R844" s="8">
        <f t="shared" si="27"/>
        <v>43269.208333333328</v>
      </c>
    </row>
    <row r="845" spans="1:18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t="s">
        <v>2053</v>
      </c>
      <c r="P845" t="s">
        <v>2054</v>
      </c>
      <c r="Q845" s="8">
        <f t="shared" si="26"/>
        <v>43338.208333333328</v>
      </c>
      <c r="R845" s="8">
        <f t="shared" si="27"/>
        <v>43344.208333333328</v>
      </c>
    </row>
    <row r="846" spans="1:18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t="s">
        <v>2040</v>
      </c>
      <c r="P846" t="s">
        <v>2041</v>
      </c>
      <c r="Q846" s="8">
        <f t="shared" si="26"/>
        <v>40930.25</v>
      </c>
      <c r="R846" s="8">
        <f t="shared" si="27"/>
        <v>40933.25</v>
      </c>
    </row>
    <row r="847" spans="1:18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t="s">
        <v>2036</v>
      </c>
      <c r="P847" t="s">
        <v>2037</v>
      </c>
      <c r="Q847" s="8">
        <f t="shared" si="26"/>
        <v>43235.208333333328</v>
      </c>
      <c r="R847" s="8">
        <f t="shared" si="27"/>
        <v>43272.208333333328</v>
      </c>
    </row>
    <row r="848" spans="1:18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t="s">
        <v>2036</v>
      </c>
      <c r="P848" t="s">
        <v>2037</v>
      </c>
      <c r="Q848" s="8">
        <f t="shared" si="26"/>
        <v>43302.208333333328</v>
      </c>
      <c r="R848" s="8">
        <f t="shared" si="27"/>
        <v>43338.208333333328</v>
      </c>
    </row>
    <row r="849" spans="1:18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t="s">
        <v>2032</v>
      </c>
      <c r="P849" t="s">
        <v>2033</v>
      </c>
      <c r="Q849" s="8">
        <f t="shared" si="26"/>
        <v>43107.25</v>
      </c>
      <c r="R849" s="8">
        <f t="shared" si="27"/>
        <v>43110.25</v>
      </c>
    </row>
    <row r="850" spans="1:18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t="s">
        <v>2040</v>
      </c>
      <c r="P850" t="s">
        <v>2043</v>
      </c>
      <c r="Q850" s="8">
        <f t="shared" si="26"/>
        <v>40341.208333333336</v>
      </c>
      <c r="R850" s="8">
        <f t="shared" si="27"/>
        <v>40350.208333333336</v>
      </c>
    </row>
    <row r="851" spans="1:18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t="s">
        <v>2034</v>
      </c>
      <c r="P851" t="s">
        <v>2044</v>
      </c>
      <c r="Q851" s="8">
        <f t="shared" si="26"/>
        <v>40948.25</v>
      </c>
      <c r="R851" s="8">
        <f t="shared" si="27"/>
        <v>40951.25</v>
      </c>
    </row>
    <row r="852" spans="1:18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t="s">
        <v>2034</v>
      </c>
      <c r="P852" t="s">
        <v>2035</v>
      </c>
      <c r="Q852" s="8">
        <f t="shared" si="26"/>
        <v>40866.25</v>
      </c>
      <c r="R852" s="8">
        <f t="shared" si="27"/>
        <v>40881.25</v>
      </c>
    </row>
    <row r="853" spans="1:18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t="s">
        <v>2034</v>
      </c>
      <c r="P853" t="s">
        <v>2042</v>
      </c>
      <c r="Q853" s="8">
        <f t="shared" si="26"/>
        <v>41031.208333333336</v>
      </c>
      <c r="R853" s="8">
        <f t="shared" si="27"/>
        <v>41064.208333333336</v>
      </c>
    </row>
    <row r="854" spans="1:18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t="s">
        <v>2049</v>
      </c>
      <c r="P854" t="s">
        <v>2050</v>
      </c>
      <c r="Q854" s="8">
        <f t="shared" si="26"/>
        <v>40740.208333333336</v>
      </c>
      <c r="R854" s="8">
        <f t="shared" si="27"/>
        <v>40750.208333333336</v>
      </c>
    </row>
    <row r="855" spans="1:18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t="s">
        <v>2034</v>
      </c>
      <c r="P855" t="s">
        <v>2044</v>
      </c>
      <c r="Q855" s="8">
        <f t="shared" si="26"/>
        <v>40714.208333333336</v>
      </c>
      <c r="R855" s="8">
        <f t="shared" si="27"/>
        <v>40719.208333333336</v>
      </c>
    </row>
    <row r="856" spans="1:18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t="s">
        <v>2046</v>
      </c>
      <c r="P856" t="s">
        <v>2052</v>
      </c>
      <c r="Q856" s="8">
        <f t="shared" si="26"/>
        <v>43787.25</v>
      </c>
      <c r="R856" s="8">
        <f t="shared" si="27"/>
        <v>43814.25</v>
      </c>
    </row>
    <row r="857" spans="1:18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t="s">
        <v>2038</v>
      </c>
      <c r="P857" t="s">
        <v>2039</v>
      </c>
      <c r="Q857" s="8">
        <f t="shared" si="26"/>
        <v>40712.208333333336</v>
      </c>
      <c r="R857" s="8">
        <f t="shared" si="27"/>
        <v>40743.208333333336</v>
      </c>
    </row>
    <row r="858" spans="1:18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t="s">
        <v>2032</v>
      </c>
      <c r="P858" t="s">
        <v>2033</v>
      </c>
      <c r="Q858" s="8">
        <f t="shared" si="26"/>
        <v>41023.208333333336</v>
      </c>
      <c r="R858" s="8">
        <f t="shared" si="27"/>
        <v>41040.208333333336</v>
      </c>
    </row>
    <row r="859" spans="1:18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t="s">
        <v>2040</v>
      </c>
      <c r="P859" t="s">
        <v>2051</v>
      </c>
      <c r="Q859" s="8">
        <f t="shared" si="26"/>
        <v>40944.25</v>
      </c>
      <c r="R859" s="8">
        <f t="shared" si="27"/>
        <v>40967.25</v>
      </c>
    </row>
    <row r="860" spans="1:18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t="s">
        <v>2032</v>
      </c>
      <c r="P860" t="s">
        <v>2033</v>
      </c>
      <c r="Q860" s="8">
        <f t="shared" si="26"/>
        <v>43211.208333333328</v>
      </c>
      <c r="R860" s="8">
        <f t="shared" si="27"/>
        <v>43218.208333333328</v>
      </c>
    </row>
    <row r="861" spans="1:18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t="s">
        <v>2038</v>
      </c>
      <c r="P861" t="s">
        <v>2039</v>
      </c>
      <c r="Q861" s="8">
        <f t="shared" si="26"/>
        <v>41334.25</v>
      </c>
      <c r="R861" s="8">
        <f t="shared" si="27"/>
        <v>41352.208333333336</v>
      </c>
    </row>
    <row r="862" spans="1:18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t="s">
        <v>2036</v>
      </c>
      <c r="P862" t="s">
        <v>2045</v>
      </c>
      <c r="Q862" s="8">
        <f t="shared" si="26"/>
        <v>43515.25</v>
      </c>
      <c r="R862" s="8">
        <f t="shared" si="27"/>
        <v>43525.25</v>
      </c>
    </row>
    <row r="863" spans="1:18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t="s">
        <v>2038</v>
      </c>
      <c r="P863" t="s">
        <v>2039</v>
      </c>
      <c r="Q863" s="8">
        <f t="shared" si="26"/>
        <v>40258.208333333336</v>
      </c>
      <c r="R863" s="8">
        <f t="shared" si="27"/>
        <v>40266.208333333336</v>
      </c>
    </row>
    <row r="864" spans="1:18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t="s">
        <v>2038</v>
      </c>
      <c r="P864" t="s">
        <v>2039</v>
      </c>
      <c r="Q864" s="8">
        <f t="shared" si="26"/>
        <v>40756.208333333336</v>
      </c>
      <c r="R864" s="8">
        <f t="shared" si="27"/>
        <v>40760.208333333336</v>
      </c>
    </row>
    <row r="865" spans="1:18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t="s">
        <v>2040</v>
      </c>
      <c r="P865" t="s">
        <v>2059</v>
      </c>
      <c r="Q865" s="8">
        <f t="shared" si="26"/>
        <v>42172.208333333328</v>
      </c>
      <c r="R865" s="8">
        <f t="shared" si="27"/>
        <v>42195.208333333328</v>
      </c>
    </row>
    <row r="866" spans="1:18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t="s">
        <v>2040</v>
      </c>
      <c r="P866" t="s">
        <v>2051</v>
      </c>
      <c r="Q866" s="8">
        <f t="shared" si="26"/>
        <v>42601.208333333328</v>
      </c>
      <c r="R866" s="8">
        <f t="shared" si="27"/>
        <v>42606.208333333328</v>
      </c>
    </row>
    <row r="867" spans="1:18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t="s">
        <v>2038</v>
      </c>
      <c r="P867" t="s">
        <v>2039</v>
      </c>
      <c r="Q867" s="8">
        <f t="shared" si="26"/>
        <v>41897.208333333336</v>
      </c>
      <c r="R867" s="8">
        <f t="shared" si="27"/>
        <v>41906.208333333336</v>
      </c>
    </row>
    <row r="868" spans="1:18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t="s">
        <v>2053</v>
      </c>
      <c r="P868" t="s">
        <v>2054</v>
      </c>
      <c r="Q868" s="8">
        <f t="shared" si="26"/>
        <v>40671.208333333336</v>
      </c>
      <c r="R868" s="8">
        <f t="shared" si="27"/>
        <v>40672.208333333336</v>
      </c>
    </row>
    <row r="869" spans="1:18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t="s">
        <v>2032</v>
      </c>
      <c r="P869" t="s">
        <v>2033</v>
      </c>
      <c r="Q869" s="8">
        <f t="shared" si="26"/>
        <v>43382.208333333328</v>
      </c>
      <c r="R869" s="8">
        <f t="shared" si="27"/>
        <v>43388.208333333328</v>
      </c>
    </row>
    <row r="870" spans="1:18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t="s">
        <v>2038</v>
      </c>
      <c r="P870" t="s">
        <v>2039</v>
      </c>
      <c r="Q870" s="8">
        <f t="shared" si="26"/>
        <v>41559.208333333336</v>
      </c>
      <c r="R870" s="8">
        <f t="shared" si="27"/>
        <v>41570.208333333336</v>
      </c>
    </row>
    <row r="871" spans="1:18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t="s">
        <v>2040</v>
      </c>
      <c r="P871" t="s">
        <v>2043</v>
      </c>
      <c r="Q871" s="8">
        <f t="shared" si="26"/>
        <v>40350.208333333336</v>
      </c>
      <c r="R871" s="8">
        <f t="shared" si="27"/>
        <v>40364.208333333336</v>
      </c>
    </row>
    <row r="872" spans="1:18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t="s">
        <v>2038</v>
      </c>
      <c r="P872" t="s">
        <v>2039</v>
      </c>
      <c r="Q872" s="8">
        <f t="shared" si="26"/>
        <v>42240.208333333328</v>
      </c>
      <c r="R872" s="8">
        <f t="shared" si="27"/>
        <v>42265.208333333328</v>
      </c>
    </row>
    <row r="873" spans="1:18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t="s">
        <v>2038</v>
      </c>
      <c r="P873" t="s">
        <v>2039</v>
      </c>
      <c r="Q873" s="8">
        <f t="shared" si="26"/>
        <v>43040.208333333328</v>
      </c>
      <c r="R873" s="8">
        <f t="shared" si="27"/>
        <v>43058.25</v>
      </c>
    </row>
    <row r="874" spans="1:18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t="s">
        <v>2040</v>
      </c>
      <c r="P874" t="s">
        <v>2062</v>
      </c>
      <c r="Q874" s="8">
        <f t="shared" si="26"/>
        <v>43346.208333333328</v>
      </c>
      <c r="R874" s="8">
        <f t="shared" si="27"/>
        <v>43351.208333333328</v>
      </c>
    </row>
    <row r="875" spans="1:18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t="s">
        <v>2053</v>
      </c>
      <c r="P875" t="s">
        <v>2054</v>
      </c>
      <c r="Q875" s="8">
        <f t="shared" si="26"/>
        <v>41647.25</v>
      </c>
      <c r="R875" s="8">
        <f t="shared" si="27"/>
        <v>41652.25</v>
      </c>
    </row>
    <row r="876" spans="1:18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t="s">
        <v>2053</v>
      </c>
      <c r="P876" t="s">
        <v>2054</v>
      </c>
      <c r="Q876" s="8">
        <f t="shared" si="26"/>
        <v>40291.208333333336</v>
      </c>
      <c r="R876" s="8">
        <f t="shared" si="27"/>
        <v>40329.208333333336</v>
      </c>
    </row>
    <row r="877" spans="1:18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t="s">
        <v>2034</v>
      </c>
      <c r="P877" t="s">
        <v>2035</v>
      </c>
      <c r="Q877" s="8">
        <f t="shared" si="26"/>
        <v>40556.25</v>
      </c>
      <c r="R877" s="8">
        <f t="shared" si="27"/>
        <v>40557.25</v>
      </c>
    </row>
    <row r="878" spans="1:18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t="s">
        <v>2053</v>
      </c>
      <c r="P878" t="s">
        <v>2054</v>
      </c>
      <c r="Q878" s="8">
        <f t="shared" si="26"/>
        <v>43624.208333333328</v>
      </c>
      <c r="R878" s="8">
        <f t="shared" si="27"/>
        <v>43648.208333333328</v>
      </c>
    </row>
    <row r="879" spans="1:18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t="s">
        <v>2032</v>
      </c>
      <c r="P879" t="s">
        <v>2033</v>
      </c>
      <c r="Q879" s="8">
        <f t="shared" si="26"/>
        <v>42577.208333333328</v>
      </c>
      <c r="R879" s="8">
        <f t="shared" si="27"/>
        <v>42578.208333333328</v>
      </c>
    </row>
    <row r="880" spans="1:18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t="s">
        <v>2034</v>
      </c>
      <c r="P880" t="s">
        <v>2056</v>
      </c>
      <c r="Q880" s="8">
        <f t="shared" si="26"/>
        <v>43845.25</v>
      </c>
      <c r="R880" s="8">
        <f t="shared" si="27"/>
        <v>43869.25</v>
      </c>
    </row>
    <row r="881" spans="1:18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t="s">
        <v>2046</v>
      </c>
      <c r="P881" t="s">
        <v>2047</v>
      </c>
      <c r="Q881" s="8">
        <f t="shared" si="26"/>
        <v>42788.25</v>
      </c>
      <c r="R881" s="8">
        <f t="shared" si="27"/>
        <v>42797.25</v>
      </c>
    </row>
    <row r="882" spans="1:18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t="s">
        <v>2034</v>
      </c>
      <c r="P882" t="s">
        <v>2042</v>
      </c>
      <c r="Q882" s="8">
        <f t="shared" si="26"/>
        <v>43667.208333333328</v>
      </c>
      <c r="R882" s="8">
        <f t="shared" si="27"/>
        <v>43669.208333333328</v>
      </c>
    </row>
    <row r="883" spans="1:18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t="s">
        <v>2038</v>
      </c>
      <c r="P883" t="s">
        <v>2039</v>
      </c>
      <c r="Q883" s="8">
        <f t="shared" si="26"/>
        <v>42194.208333333328</v>
      </c>
      <c r="R883" s="8">
        <f t="shared" si="27"/>
        <v>42223.208333333328</v>
      </c>
    </row>
    <row r="884" spans="1:18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t="s">
        <v>2038</v>
      </c>
      <c r="P884" t="s">
        <v>2039</v>
      </c>
      <c r="Q884" s="8">
        <f t="shared" si="26"/>
        <v>42025.25</v>
      </c>
      <c r="R884" s="8">
        <f t="shared" si="27"/>
        <v>42029.25</v>
      </c>
    </row>
    <row r="885" spans="1:18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t="s">
        <v>2040</v>
      </c>
      <c r="P885" t="s">
        <v>2051</v>
      </c>
      <c r="Q885" s="8">
        <f t="shared" si="26"/>
        <v>40323.208333333336</v>
      </c>
      <c r="R885" s="8">
        <f t="shared" si="27"/>
        <v>40359.208333333336</v>
      </c>
    </row>
    <row r="886" spans="1:18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t="s">
        <v>2038</v>
      </c>
      <c r="P886" t="s">
        <v>2039</v>
      </c>
      <c r="Q886" s="8">
        <f t="shared" si="26"/>
        <v>41763.208333333336</v>
      </c>
      <c r="R886" s="8">
        <f t="shared" si="27"/>
        <v>41765.208333333336</v>
      </c>
    </row>
    <row r="887" spans="1:18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t="s">
        <v>2038</v>
      </c>
      <c r="P887" t="s">
        <v>2039</v>
      </c>
      <c r="Q887" s="8">
        <f t="shared" si="26"/>
        <v>40335.208333333336</v>
      </c>
      <c r="R887" s="8">
        <f t="shared" si="27"/>
        <v>40373.208333333336</v>
      </c>
    </row>
    <row r="888" spans="1:18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t="s">
        <v>2034</v>
      </c>
      <c r="P888" t="s">
        <v>2044</v>
      </c>
      <c r="Q888" s="8">
        <f t="shared" si="26"/>
        <v>40416.208333333336</v>
      </c>
      <c r="R888" s="8">
        <f t="shared" si="27"/>
        <v>40434.208333333336</v>
      </c>
    </row>
    <row r="889" spans="1:18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t="s">
        <v>2038</v>
      </c>
      <c r="P889" t="s">
        <v>2039</v>
      </c>
      <c r="Q889" s="8">
        <f t="shared" si="26"/>
        <v>42202.208333333328</v>
      </c>
      <c r="R889" s="8">
        <f t="shared" si="27"/>
        <v>42249.208333333328</v>
      </c>
    </row>
    <row r="890" spans="1:18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t="s">
        <v>2038</v>
      </c>
      <c r="P890" t="s">
        <v>2039</v>
      </c>
      <c r="Q890" s="8">
        <f t="shared" si="26"/>
        <v>42836.208333333328</v>
      </c>
      <c r="R890" s="8">
        <f t="shared" si="27"/>
        <v>42855.208333333328</v>
      </c>
    </row>
    <row r="891" spans="1:18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t="s">
        <v>2034</v>
      </c>
      <c r="P891" t="s">
        <v>2042</v>
      </c>
      <c r="Q891" s="8">
        <f t="shared" si="26"/>
        <v>41710.208333333336</v>
      </c>
      <c r="R891" s="8">
        <f t="shared" si="27"/>
        <v>41717.208333333336</v>
      </c>
    </row>
    <row r="892" spans="1:18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t="s">
        <v>2034</v>
      </c>
      <c r="P892" t="s">
        <v>2044</v>
      </c>
      <c r="Q892" s="8">
        <f t="shared" si="26"/>
        <v>43640.208333333328</v>
      </c>
      <c r="R892" s="8">
        <f t="shared" si="27"/>
        <v>43641.208333333328</v>
      </c>
    </row>
    <row r="893" spans="1:18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t="s">
        <v>2040</v>
      </c>
      <c r="P893" t="s">
        <v>2041</v>
      </c>
      <c r="Q893" s="8">
        <f t="shared" si="26"/>
        <v>40880.25</v>
      </c>
      <c r="R893" s="8">
        <f t="shared" si="27"/>
        <v>40924.25</v>
      </c>
    </row>
    <row r="894" spans="1:18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t="s">
        <v>2046</v>
      </c>
      <c r="P894" t="s">
        <v>2058</v>
      </c>
      <c r="Q894" s="8">
        <f t="shared" si="26"/>
        <v>40319.208333333336</v>
      </c>
      <c r="R894" s="8">
        <f t="shared" si="27"/>
        <v>40360.208333333336</v>
      </c>
    </row>
    <row r="895" spans="1:18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t="s">
        <v>2040</v>
      </c>
      <c r="P895" t="s">
        <v>2041</v>
      </c>
      <c r="Q895" s="8">
        <f t="shared" si="26"/>
        <v>42170.208333333328</v>
      </c>
      <c r="R895" s="8">
        <f t="shared" si="27"/>
        <v>42174.208333333328</v>
      </c>
    </row>
    <row r="896" spans="1:18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t="s">
        <v>2040</v>
      </c>
      <c r="P896" t="s">
        <v>2059</v>
      </c>
      <c r="Q896" s="8">
        <f t="shared" si="26"/>
        <v>41466.208333333336</v>
      </c>
      <c r="R896" s="8">
        <f t="shared" si="27"/>
        <v>41496.208333333336</v>
      </c>
    </row>
    <row r="897" spans="1:18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t="s">
        <v>2038</v>
      </c>
      <c r="P897" t="s">
        <v>2039</v>
      </c>
      <c r="Q897" s="8">
        <f t="shared" si="26"/>
        <v>43134.25</v>
      </c>
      <c r="R897" s="8">
        <f t="shared" si="27"/>
        <v>43143.25</v>
      </c>
    </row>
    <row r="898" spans="1:18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t="s">
        <v>2032</v>
      </c>
      <c r="P898" t="s">
        <v>2033</v>
      </c>
      <c r="Q898" s="8">
        <f t="shared" si="26"/>
        <v>40738.208333333336</v>
      </c>
      <c r="R898" s="8">
        <f t="shared" si="27"/>
        <v>40741.208333333336</v>
      </c>
    </row>
    <row r="899" spans="1:18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t="s">
        <v>2038</v>
      </c>
      <c r="P899" t="s">
        <v>2039</v>
      </c>
      <c r="Q899" s="8">
        <f t="shared" ref="Q899:Q962" si="28">(((J899/60)/60)/24)+DATE(1970,1,1)</f>
        <v>43583.208333333328</v>
      </c>
      <c r="R899" s="8">
        <f t="shared" ref="R899:R962" si="29">(((K899/60)/60)/24)+DATE(1970,1,1)</f>
        <v>43585.208333333328</v>
      </c>
    </row>
    <row r="900" spans="1:18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t="s">
        <v>2040</v>
      </c>
      <c r="P900" t="s">
        <v>2041</v>
      </c>
      <c r="Q900" s="8">
        <f t="shared" si="28"/>
        <v>43815.25</v>
      </c>
      <c r="R900" s="8">
        <f t="shared" si="29"/>
        <v>43821.25</v>
      </c>
    </row>
    <row r="901" spans="1:18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t="s">
        <v>2034</v>
      </c>
      <c r="P901" t="s">
        <v>2057</v>
      </c>
      <c r="Q901" s="8">
        <f t="shared" si="28"/>
        <v>41554.208333333336</v>
      </c>
      <c r="R901" s="8">
        <f t="shared" si="29"/>
        <v>41572.208333333336</v>
      </c>
    </row>
    <row r="902" spans="1:18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t="s">
        <v>2036</v>
      </c>
      <c r="P902" t="s">
        <v>2037</v>
      </c>
      <c r="Q902" s="8">
        <f t="shared" si="28"/>
        <v>41901.208333333336</v>
      </c>
      <c r="R902" s="8">
        <f t="shared" si="29"/>
        <v>41902.208333333336</v>
      </c>
    </row>
    <row r="903" spans="1:18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t="s">
        <v>2034</v>
      </c>
      <c r="P903" t="s">
        <v>2035</v>
      </c>
      <c r="Q903" s="8">
        <f t="shared" si="28"/>
        <v>43298.208333333328</v>
      </c>
      <c r="R903" s="8">
        <f t="shared" si="29"/>
        <v>43331.208333333328</v>
      </c>
    </row>
    <row r="904" spans="1:18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t="s">
        <v>2036</v>
      </c>
      <c r="P904" t="s">
        <v>2037</v>
      </c>
      <c r="Q904" s="8">
        <f t="shared" si="28"/>
        <v>42399.25</v>
      </c>
      <c r="R904" s="8">
        <f t="shared" si="29"/>
        <v>42441.25</v>
      </c>
    </row>
    <row r="905" spans="1:18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t="s">
        <v>2046</v>
      </c>
      <c r="P905" t="s">
        <v>2047</v>
      </c>
      <c r="Q905" s="8">
        <f t="shared" si="28"/>
        <v>41034.208333333336</v>
      </c>
      <c r="R905" s="8">
        <f t="shared" si="29"/>
        <v>41049.208333333336</v>
      </c>
    </row>
    <row r="906" spans="1:18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t="s">
        <v>2046</v>
      </c>
      <c r="P906" t="s">
        <v>2055</v>
      </c>
      <c r="Q906" s="8">
        <f t="shared" si="28"/>
        <v>41186.208333333336</v>
      </c>
      <c r="R906" s="8">
        <f t="shared" si="29"/>
        <v>41190.208333333336</v>
      </c>
    </row>
    <row r="907" spans="1:18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t="s">
        <v>2038</v>
      </c>
      <c r="P907" t="s">
        <v>2039</v>
      </c>
      <c r="Q907" s="8">
        <f t="shared" si="28"/>
        <v>41536.208333333336</v>
      </c>
      <c r="R907" s="8">
        <f t="shared" si="29"/>
        <v>41539.208333333336</v>
      </c>
    </row>
    <row r="908" spans="1:18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t="s">
        <v>2040</v>
      </c>
      <c r="P908" t="s">
        <v>2041</v>
      </c>
      <c r="Q908" s="8">
        <f t="shared" si="28"/>
        <v>42868.208333333328</v>
      </c>
      <c r="R908" s="8">
        <f t="shared" si="29"/>
        <v>42904.208333333328</v>
      </c>
    </row>
    <row r="909" spans="1:18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t="s">
        <v>2038</v>
      </c>
      <c r="P909" t="s">
        <v>2039</v>
      </c>
      <c r="Q909" s="8">
        <f t="shared" si="28"/>
        <v>40660.208333333336</v>
      </c>
      <c r="R909" s="8">
        <f t="shared" si="29"/>
        <v>40667.208333333336</v>
      </c>
    </row>
    <row r="910" spans="1:18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t="s">
        <v>2049</v>
      </c>
      <c r="P910" t="s">
        <v>2050</v>
      </c>
      <c r="Q910" s="8">
        <f t="shared" si="28"/>
        <v>41031.208333333336</v>
      </c>
      <c r="R910" s="8">
        <f t="shared" si="29"/>
        <v>41042.208333333336</v>
      </c>
    </row>
    <row r="911" spans="1:18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t="s">
        <v>2038</v>
      </c>
      <c r="P911" t="s">
        <v>2039</v>
      </c>
      <c r="Q911" s="8">
        <f t="shared" si="28"/>
        <v>43255.208333333328</v>
      </c>
      <c r="R911" s="8">
        <f t="shared" si="29"/>
        <v>43282.208333333328</v>
      </c>
    </row>
    <row r="912" spans="1:18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t="s">
        <v>2038</v>
      </c>
      <c r="P912" t="s">
        <v>2039</v>
      </c>
      <c r="Q912" s="8">
        <f t="shared" si="28"/>
        <v>42026.25</v>
      </c>
      <c r="R912" s="8">
        <f t="shared" si="29"/>
        <v>42027.25</v>
      </c>
    </row>
    <row r="913" spans="1:18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t="s">
        <v>2036</v>
      </c>
      <c r="P913" t="s">
        <v>2037</v>
      </c>
      <c r="Q913" s="8">
        <f t="shared" si="28"/>
        <v>43717.208333333328</v>
      </c>
      <c r="R913" s="8">
        <f t="shared" si="29"/>
        <v>43719.208333333328</v>
      </c>
    </row>
    <row r="914" spans="1:18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t="s">
        <v>2040</v>
      </c>
      <c r="P914" t="s">
        <v>2043</v>
      </c>
      <c r="Q914" s="8">
        <f t="shared" si="28"/>
        <v>41157.208333333336</v>
      </c>
      <c r="R914" s="8">
        <f t="shared" si="29"/>
        <v>41170.208333333336</v>
      </c>
    </row>
    <row r="915" spans="1:18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t="s">
        <v>2040</v>
      </c>
      <c r="P915" t="s">
        <v>2043</v>
      </c>
      <c r="Q915" s="8">
        <f t="shared" si="28"/>
        <v>43597.208333333328</v>
      </c>
      <c r="R915" s="8">
        <f t="shared" si="29"/>
        <v>43610.208333333328</v>
      </c>
    </row>
    <row r="916" spans="1:18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t="s">
        <v>2038</v>
      </c>
      <c r="P916" t="s">
        <v>2039</v>
      </c>
      <c r="Q916" s="8">
        <f t="shared" si="28"/>
        <v>41490.208333333336</v>
      </c>
      <c r="R916" s="8">
        <f t="shared" si="29"/>
        <v>41502.208333333336</v>
      </c>
    </row>
    <row r="917" spans="1:18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t="s">
        <v>2040</v>
      </c>
      <c r="P917" t="s">
        <v>2059</v>
      </c>
      <c r="Q917" s="8">
        <f t="shared" si="28"/>
        <v>42976.208333333328</v>
      </c>
      <c r="R917" s="8">
        <f t="shared" si="29"/>
        <v>42985.208333333328</v>
      </c>
    </row>
    <row r="918" spans="1:18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t="s">
        <v>2053</v>
      </c>
      <c r="P918" t="s">
        <v>2054</v>
      </c>
      <c r="Q918" s="8">
        <f t="shared" si="28"/>
        <v>41991.25</v>
      </c>
      <c r="R918" s="8">
        <f t="shared" si="29"/>
        <v>42000.25</v>
      </c>
    </row>
    <row r="919" spans="1:18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t="s">
        <v>2040</v>
      </c>
      <c r="P919" t="s">
        <v>2051</v>
      </c>
      <c r="Q919" s="8">
        <f t="shared" si="28"/>
        <v>40722.208333333336</v>
      </c>
      <c r="R919" s="8">
        <f t="shared" si="29"/>
        <v>40746.208333333336</v>
      </c>
    </row>
    <row r="920" spans="1:18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t="s">
        <v>2046</v>
      </c>
      <c r="P920" t="s">
        <v>2055</v>
      </c>
      <c r="Q920" s="8">
        <f t="shared" si="28"/>
        <v>41117.208333333336</v>
      </c>
      <c r="R920" s="8">
        <f t="shared" si="29"/>
        <v>41128.208333333336</v>
      </c>
    </row>
    <row r="921" spans="1:18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t="s">
        <v>2038</v>
      </c>
      <c r="P921" t="s">
        <v>2039</v>
      </c>
      <c r="Q921" s="8">
        <f t="shared" si="28"/>
        <v>43022.208333333328</v>
      </c>
      <c r="R921" s="8">
        <f t="shared" si="29"/>
        <v>43054.25</v>
      </c>
    </row>
    <row r="922" spans="1:18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t="s">
        <v>2040</v>
      </c>
      <c r="P922" t="s">
        <v>2048</v>
      </c>
      <c r="Q922" s="8">
        <f t="shared" si="28"/>
        <v>43503.25</v>
      </c>
      <c r="R922" s="8">
        <f t="shared" si="29"/>
        <v>43523.25</v>
      </c>
    </row>
    <row r="923" spans="1:18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t="s">
        <v>2036</v>
      </c>
      <c r="P923" t="s">
        <v>2037</v>
      </c>
      <c r="Q923" s="8">
        <f t="shared" si="28"/>
        <v>40951.25</v>
      </c>
      <c r="R923" s="8">
        <f t="shared" si="29"/>
        <v>40965.25</v>
      </c>
    </row>
    <row r="924" spans="1:18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t="s">
        <v>2034</v>
      </c>
      <c r="P924" t="s">
        <v>2061</v>
      </c>
      <c r="Q924" s="8">
        <f t="shared" si="28"/>
        <v>43443.25</v>
      </c>
      <c r="R924" s="8">
        <f t="shared" si="29"/>
        <v>43452.25</v>
      </c>
    </row>
    <row r="925" spans="1:18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t="s">
        <v>2038</v>
      </c>
      <c r="P925" t="s">
        <v>2039</v>
      </c>
      <c r="Q925" s="8">
        <f t="shared" si="28"/>
        <v>40373.208333333336</v>
      </c>
      <c r="R925" s="8">
        <f t="shared" si="29"/>
        <v>40374.208333333336</v>
      </c>
    </row>
    <row r="926" spans="1:18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t="s">
        <v>2038</v>
      </c>
      <c r="P926" t="s">
        <v>2039</v>
      </c>
      <c r="Q926" s="8">
        <f t="shared" si="28"/>
        <v>43769.208333333328</v>
      </c>
      <c r="R926" s="8">
        <f t="shared" si="29"/>
        <v>43780.25</v>
      </c>
    </row>
    <row r="927" spans="1:18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t="s">
        <v>2038</v>
      </c>
      <c r="P927" t="s">
        <v>2039</v>
      </c>
      <c r="Q927" s="8">
        <f t="shared" si="28"/>
        <v>43000.208333333328</v>
      </c>
      <c r="R927" s="8">
        <f t="shared" si="29"/>
        <v>43012.208333333328</v>
      </c>
    </row>
    <row r="928" spans="1:18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t="s">
        <v>2032</v>
      </c>
      <c r="P928" t="s">
        <v>2033</v>
      </c>
      <c r="Q928" s="8">
        <f t="shared" si="28"/>
        <v>42502.208333333328</v>
      </c>
      <c r="R928" s="8">
        <f t="shared" si="29"/>
        <v>42506.208333333328</v>
      </c>
    </row>
    <row r="929" spans="1:18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t="s">
        <v>2038</v>
      </c>
      <c r="P929" t="s">
        <v>2039</v>
      </c>
      <c r="Q929" s="8">
        <f t="shared" si="28"/>
        <v>41102.208333333336</v>
      </c>
      <c r="R929" s="8">
        <f t="shared" si="29"/>
        <v>41131.208333333336</v>
      </c>
    </row>
    <row r="930" spans="1:18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t="s">
        <v>2036</v>
      </c>
      <c r="P930" t="s">
        <v>2037</v>
      </c>
      <c r="Q930" s="8">
        <f t="shared" si="28"/>
        <v>41637.25</v>
      </c>
      <c r="R930" s="8">
        <f t="shared" si="29"/>
        <v>41646.25</v>
      </c>
    </row>
    <row r="931" spans="1:18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t="s">
        <v>2038</v>
      </c>
      <c r="P931" t="s">
        <v>2039</v>
      </c>
      <c r="Q931" s="8">
        <f t="shared" si="28"/>
        <v>42858.208333333328</v>
      </c>
      <c r="R931" s="8">
        <f t="shared" si="29"/>
        <v>42872.208333333328</v>
      </c>
    </row>
    <row r="932" spans="1:18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t="s">
        <v>2038</v>
      </c>
      <c r="P932" t="s">
        <v>2039</v>
      </c>
      <c r="Q932" s="8">
        <f t="shared" si="28"/>
        <v>42060.25</v>
      </c>
      <c r="R932" s="8">
        <f t="shared" si="29"/>
        <v>42067.25</v>
      </c>
    </row>
    <row r="933" spans="1:18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t="s">
        <v>2038</v>
      </c>
      <c r="P933" t="s">
        <v>2039</v>
      </c>
      <c r="Q933" s="8">
        <f t="shared" si="28"/>
        <v>41818.208333333336</v>
      </c>
      <c r="R933" s="8">
        <f t="shared" si="29"/>
        <v>41820.208333333336</v>
      </c>
    </row>
    <row r="934" spans="1:18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t="s">
        <v>2034</v>
      </c>
      <c r="P934" t="s">
        <v>2035</v>
      </c>
      <c r="Q934" s="8">
        <f t="shared" si="28"/>
        <v>41709.208333333336</v>
      </c>
      <c r="R934" s="8">
        <f t="shared" si="29"/>
        <v>41712.208333333336</v>
      </c>
    </row>
    <row r="935" spans="1:18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t="s">
        <v>2038</v>
      </c>
      <c r="P935" t="s">
        <v>2039</v>
      </c>
      <c r="Q935" s="8">
        <f t="shared" si="28"/>
        <v>41372.208333333336</v>
      </c>
      <c r="R935" s="8">
        <f t="shared" si="29"/>
        <v>41385.208333333336</v>
      </c>
    </row>
    <row r="936" spans="1:18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t="s">
        <v>2038</v>
      </c>
      <c r="P936" t="s">
        <v>2039</v>
      </c>
      <c r="Q936" s="8">
        <f t="shared" si="28"/>
        <v>42422.25</v>
      </c>
      <c r="R936" s="8">
        <f t="shared" si="29"/>
        <v>42428.25</v>
      </c>
    </row>
    <row r="937" spans="1:18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t="s">
        <v>2038</v>
      </c>
      <c r="P937" t="s">
        <v>2039</v>
      </c>
      <c r="Q937" s="8">
        <f t="shared" si="28"/>
        <v>42209.208333333328</v>
      </c>
      <c r="R937" s="8">
        <f t="shared" si="29"/>
        <v>42216.208333333328</v>
      </c>
    </row>
    <row r="938" spans="1:18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t="s">
        <v>2038</v>
      </c>
      <c r="P938" t="s">
        <v>2039</v>
      </c>
      <c r="Q938" s="8">
        <f t="shared" si="28"/>
        <v>43668.208333333328</v>
      </c>
      <c r="R938" s="8">
        <f t="shared" si="29"/>
        <v>43671.208333333328</v>
      </c>
    </row>
    <row r="939" spans="1:18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t="s">
        <v>2040</v>
      </c>
      <c r="P939" t="s">
        <v>2041</v>
      </c>
      <c r="Q939" s="8">
        <f t="shared" si="28"/>
        <v>42334.25</v>
      </c>
      <c r="R939" s="8">
        <f t="shared" si="29"/>
        <v>42343.25</v>
      </c>
    </row>
    <row r="940" spans="1:18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t="s">
        <v>2046</v>
      </c>
      <c r="P940" t="s">
        <v>2052</v>
      </c>
      <c r="Q940" s="8">
        <f t="shared" si="28"/>
        <v>43263.208333333328</v>
      </c>
      <c r="R940" s="8">
        <f t="shared" si="29"/>
        <v>43299.208333333328</v>
      </c>
    </row>
    <row r="941" spans="1:18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t="s">
        <v>2049</v>
      </c>
      <c r="P941" t="s">
        <v>2050</v>
      </c>
      <c r="Q941" s="8">
        <f t="shared" si="28"/>
        <v>40670.208333333336</v>
      </c>
      <c r="R941" s="8">
        <f t="shared" si="29"/>
        <v>40687.208333333336</v>
      </c>
    </row>
    <row r="942" spans="1:18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t="s">
        <v>2036</v>
      </c>
      <c r="P942" t="s">
        <v>2037</v>
      </c>
      <c r="Q942" s="8">
        <f t="shared" si="28"/>
        <v>41244.25</v>
      </c>
      <c r="R942" s="8">
        <f t="shared" si="29"/>
        <v>41266.25</v>
      </c>
    </row>
    <row r="943" spans="1:18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t="s">
        <v>2038</v>
      </c>
      <c r="P943" t="s">
        <v>2039</v>
      </c>
      <c r="Q943" s="8">
        <f t="shared" si="28"/>
        <v>40552.25</v>
      </c>
      <c r="R943" s="8">
        <f t="shared" si="29"/>
        <v>40587.25</v>
      </c>
    </row>
    <row r="944" spans="1:18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t="s">
        <v>2038</v>
      </c>
      <c r="P944" t="s">
        <v>2039</v>
      </c>
      <c r="Q944" s="8">
        <f t="shared" si="28"/>
        <v>40568.25</v>
      </c>
      <c r="R944" s="8">
        <f t="shared" si="29"/>
        <v>40571.25</v>
      </c>
    </row>
    <row r="945" spans="1:18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t="s">
        <v>2032</v>
      </c>
      <c r="P945" t="s">
        <v>2033</v>
      </c>
      <c r="Q945" s="8">
        <f t="shared" si="28"/>
        <v>41906.208333333336</v>
      </c>
      <c r="R945" s="8">
        <f t="shared" si="29"/>
        <v>41941.208333333336</v>
      </c>
    </row>
    <row r="946" spans="1:18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t="s">
        <v>2053</v>
      </c>
      <c r="P946" t="s">
        <v>2054</v>
      </c>
      <c r="Q946" s="8">
        <f t="shared" si="28"/>
        <v>42776.25</v>
      </c>
      <c r="R946" s="8">
        <f t="shared" si="29"/>
        <v>42795.25</v>
      </c>
    </row>
    <row r="947" spans="1:18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t="s">
        <v>2053</v>
      </c>
      <c r="P947" t="s">
        <v>2054</v>
      </c>
      <c r="Q947" s="8">
        <f t="shared" si="28"/>
        <v>41004.208333333336</v>
      </c>
      <c r="R947" s="8">
        <f t="shared" si="29"/>
        <v>41019.208333333336</v>
      </c>
    </row>
    <row r="948" spans="1:18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t="s">
        <v>2038</v>
      </c>
      <c r="P948" t="s">
        <v>2039</v>
      </c>
      <c r="Q948" s="8">
        <f t="shared" si="28"/>
        <v>40710.208333333336</v>
      </c>
      <c r="R948" s="8">
        <f t="shared" si="29"/>
        <v>40712.208333333336</v>
      </c>
    </row>
    <row r="949" spans="1:18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t="s">
        <v>2038</v>
      </c>
      <c r="P949" t="s">
        <v>2039</v>
      </c>
      <c r="Q949" s="8">
        <f t="shared" si="28"/>
        <v>41908.208333333336</v>
      </c>
      <c r="R949" s="8">
        <f t="shared" si="29"/>
        <v>41915.208333333336</v>
      </c>
    </row>
    <row r="950" spans="1:18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t="s">
        <v>2040</v>
      </c>
      <c r="P950" t="s">
        <v>2041</v>
      </c>
      <c r="Q950" s="8">
        <f t="shared" si="28"/>
        <v>41985.25</v>
      </c>
      <c r="R950" s="8">
        <f t="shared" si="29"/>
        <v>41995.25</v>
      </c>
    </row>
    <row r="951" spans="1:18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t="s">
        <v>2036</v>
      </c>
      <c r="P951" t="s">
        <v>2037</v>
      </c>
      <c r="Q951" s="8">
        <f t="shared" si="28"/>
        <v>42112.208333333328</v>
      </c>
      <c r="R951" s="8">
        <f t="shared" si="29"/>
        <v>42131.208333333328</v>
      </c>
    </row>
    <row r="952" spans="1:18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t="s">
        <v>2038</v>
      </c>
      <c r="P952" t="s">
        <v>2039</v>
      </c>
      <c r="Q952" s="8">
        <f t="shared" si="28"/>
        <v>43571.208333333328</v>
      </c>
      <c r="R952" s="8">
        <f t="shared" si="29"/>
        <v>43576.208333333328</v>
      </c>
    </row>
    <row r="953" spans="1:18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t="s">
        <v>2034</v>
      </c>
      <c r="P953" t="s">
        <v>2035</v>
      </c>
      <c r="Q953" s="8">
        <f t="shared" si="28"/>
        <v>42730.25</v>
      </c>
      <c r="R953" s="8">
        <f t="shared" si="29"/>
        <v>42731.25</v>
      </c>
    </row>
    <row r="954" spans="1:18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t="s">
        <v>2040</v>
      </c>
      <c r="P954" t="s">
        <v>2041</v>
      </c>
      <c r="Q954" s="8">
        <f t="shared" si="28"/>
        <v>42591.208333333328</v>
      </c>
      <c r="R954" s="8">
        <f t="shared" si="29"/>
        <v>42605.208333333328</v>
      </c>
    </row>
    <row r="955" spans="1:18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t="s">
        <v>2040</v>
      </c>
      <c r="P955" t="s">
        <v>2062</v>
      </c>
      <c r="Q955" s="8">
        <f t="shared" si="28"/>
        <v>42358.25</v>
      </c>
      <c r="R955" s="8">
        <f t="shared" si="29"/>
        <v>42394.25</v>
      </c>
    </row>
    <row r="956" spans="1:18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t="s">
        <v>2036</v>
      </c>
      <c r="P956" t="s">
        <v>2037</v>
      </c>
      <c r="Q956" s="8">
        <f t="shared" si="28"/>
        <v>41174.208333333336</v>
      </c>
      <c r="R956" s="8">
        <f t="shared" si="29"/>
        <v>41198.208333333336</v>
      </c>
    </row>
    <row r="957" spans="1:18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t="s">
        <v>2038</v>
      </c>
      <c r="P957" t="s">
        <v>2039</v>
      </c>
      <c r="Q957" s="8">
        <f t="shared" si="28"/>
        <v>41238.25</v>
      </c>
      <c r="R957" s="8">
        <f t="shared" si="29"/>
        <v>41240.25</v>
      </c>
    </row>
    <row r="958" spans="1:18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t="s">
        <v>2040</v>
      </c>
      <c r="P958" t="s">
        <v>2062</v>
      </c>
      <c r="Q958" s="8">
        <f t="shared" si="28"/>
        <v>42360.25</v>
      </c>
      <c r="R958" s="8">
        <f t="shared" si="29"/>
        <v>42364.25</v>
      </c>
    </row>
    <row r="959" spans="1:18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t="s">
        <v>2038</v>
      </c>
      <c r="P959" t="s">
        <v>2039</v>
      </c>
      <c r="Q959" s="8">
        <f t="shared" si="28"/>
        <v>40955.25</v>
      </c>
      <c r="R959" s="8">
        <f t="shared" si="29"/>
        <v>40958.25</v>
      </c>
    </row>
    <row r="960" spans="1:18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t="s">
        <v>2040</v>
      </c>
      <c r="P960" t="s">
        <v>2048</v>
      </c>
      <c r="Q960" s="8">
        <f t="shared" si="28"/>
        <v>40350.208333333336</v>
      </c>
      <c r="R960" s="8">
        <f t="shared" si="29"/>
        <v>40372.208333333336</v>
      </c>
    </row>
    <row r="961" spans="1:18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t="s">
        <v>2046</v>
      </c>
      <c r="P961" t="s">
        <v>2058</v>
      </c>
      <c r="Q961" s="8">
        <f t="shared" si="28"/>
        <v>40357.208333333336</v>
      </c>
      <c r="R961" s="8">
        <f t="shared" si="29"/>
        <v>40385.208333333336</v>
      </c>
    </row>
    <row r="962" spans="1:18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t="s">
        <v>2036</v>
      </c>
      <c r="P962" t="s">
        <v>2037</v>
      </c>
      <c r="Q962" s="8">
        <f t="shared" si="28"/>
        <v>42408.25</v>
      </c>
      <c r="R962" s="8">
        <f t="shared" si="29"/>
        <v>42445.208333333328</v>
      </c>
    </row>
    <row r="963" spans="1:18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t="s">
        <v>2046</v>
      </c>
      <c r="P963" t="s">
        <v>2058</v>
      </c>
      <c r="Q963" s="8">
        <f t="shared" ref="Q963:Q1001" si="30">(((J963/60)/60)/24)+DATE(1970,1,1)</f>
        <v>40591.25</v>
      </c>
      <c r="R963" s="8">
        <f t="shared" ref="R963:R1001" si="31">(((K963/60)/60)/24)+DATE(1970,1,1)</f>
        <v>40595.25</v>
      </c>
    </row>
    <row r="964" spans="1:18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t="s">
        <v>2032</v>
      </c>
      <c r="P964" t="s">
        <v>2033</v>
      </c>
      <c r="Q964" s="8">
        <f t="shared" si="30"/>
        <v>41592.25</v>
      </c>
      <c r="R964" s="8">
        <f t="shared" si="31"/>
        <v>41613.25</v>
      </c>
    </row>
    <row r="965" spans="1:18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t="s">
        <v>2053</v>
      </c>
      <c r="P965" t="s">
        <v>2054</v>
      </c>
      <c r="Q965" s="8">
        <f t="shared" si="30"/>
        <v>40607.25</v>
      </c>
      <c r="R965" s="8">
        <f t="shared" si="31"/>
        <v>40613.25</v>
      </c>
    </row>
    <row r="966" spans="1:18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t="s">
        <v>2038</v>
      </c>
      <c r="P966" t="s">
        <v>2039</v>
      </c>
      <c r="Q966" s="8">
        <f t="shared" si="30"/>
        <v>42135.208333333328</v>
      </c>
      <c r="R966" s="8">
        <f t="shared" si="31"/>
        <v>42140.208333333328</v>
      </c>
    </row>
    <row r="967" spans="1:18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t="s">
        <v>2034</v>
      </c>
      <c r="P967" t="s">
        <v>2035</v>
      </c>
      <c r="Q967" s="8">
        <f t="shared" si="30"/>
        <v>40203.25</v>
      </c>
      <c r="R967" s="8">
        <f t="shared" si="31"/>
        <v>40243.25</v>
      </c>
    </row>
    <row r="968" spans="1:18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t="s">
        <v>2038</v>
      </c>
      <c r="P968" t="s">
        <v>2039</v>
      </c>
      <c r="Q968" s="8">
        <f t="shared" si="30"/>
        <v>42901.208333333328</v>
      </c>
      <c r="R968" s="8">
        <f t="shared" si="31"/>
        <v>42903.208333333328</v>
      </c>
    </row>
    <row r="969" spans="1:18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t="s">
        <v>2034</v>
      </c>
      <c r="P969" t="s">
        <v>2061</v>
      </c>
      <c r="Q969" s="8">
        <f t="shared" si="30"/>
        <v>41005.208333333336</v>
      </c>
      <c r="R969" s="8">
        <f t="shared" si="31"/>
        <v>41042.208333333336</v>
      </c>
    </row>
    <row r="970" spans="1:18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t="s">
        <v>2032</v>
      </c>
      <c r="P970" t="s">
        <v>2033</v>
      </c>
      <c r="Q970" s="8">
        <f t="shared" si="30"/>
        <v>40544.25</v>
      </c>
      <c r="R970" s="8">
        <f t="shared" si="31"/>
        <v>40559.25</v>
      </c>
    </row>
    <row r="971" spans="1:18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t="s">
        <v>2038</v>
      </c>
      <c r="P971" t="s">
        <v>2039</v>
      </c>
      <c r="Q971" s="8">
        <f t="shared" si="30"/>
        <v>43821.25</v>
      </c>
      <c r="R971" s="8">
        <f t="shared" si="31"/>
        <v>43828.25</v>
      </c>
    </row>
    <row r="972" spans="1:18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t="s">
        <v>2038</v>
      </c>
      <c r="P972" t="s">
        <v>2039</v>
      </c>
      <c r="Q972" s="8">
        <f t="shared" si="30"/>
        <v>40672.208333333336</v>
      </c>
      <c r="R972" s="8">
        <f t="shared" si="31"/>
        <v>40673.208333333336</v>
      </c>
    </row>
    <row r="973" spans="1:18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t="s">
        <v>2040</v>
      </c>
      <c r="P973" t="s">
        <v>2059</v>
      </c>
      <c r="Q973" s="8">
        <f t="shared" si="30"/>
        <v>41555.208333333336</v>
      </c>
      <c r="R973" s="8">
        <f t="shared" si="31"/>
        <v>41561.208333333336</v>
      </c>
    </row>
    <row r="974" spans="1:18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t="s">
        <v>2036</v>
      </c>
      <c r="P974" t="s">
        <v>2037</v>
      </c>
      <c r="Q974" s="8">
        <f t="shared" si="30"/>
        <v>41792.208333333336</v>
      </c>
      <c r="R974" s="8">
        <f t="shared" si="31"/>
        <v>41801.208333333336</v>
      </c>
    </row>
    <row r="975" spans="1:18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t="s">
        <v>2038</v>
      </c>
      <c r="P975" t="s">
        <v>2039</v>
      </c>
      <c r="Q975" s="8">
        <f t="shared" si="30"/>
        <v>40522.25</v>
      </c>
      <c r="R975" s="8">
        <f t="shared" si="31"/>
        <v>40524.25</v>
      </c>
    </row>
    <row r="976" spans="1:18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t="s">
        <v>2034</v>
      </c>
      <c r="P976" t="s">
        <v>2044</v>
      </c>
      <c r="Q976" s="8">
        <f t="shared" si="30"/>
        <v>41412.208333333336</v>
      </c>
      <c r="R976" s="8">
        <f t="shared" si="31"/>
        <v>41413.208333333336</v>
      </c>
    </row>
    <row r="977" spans="1:18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t="s">
        <v>2038</v>
      </c>
      <c r="P977" t="s">
        <v>2039</v>
      </c>
      <c r="Q977" s="8">
        <f t="shared" si="30"/>
        <v>42337.25</v>
      </c>
      <c r="R977" s="8">
        <f t="shared" si="31"/>
        <v>42376.25</v>
      </c>
    </row>
    <row r="978" spans="1:18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t="s">
        <v>2038</v>
      </c>
      <c r="P978" t="s">
        <v>2039</v>
      </c>
      <c r="Q978" s="8">
        <f t="shared" si="30"/>
        <v>40571.25</v>
      </c>
      <c r="R978" s="8">
        <f t="shared" si="31"/>
        <v>40577.25</v>
      </c>
    </row>
    <row r="979" spans="1:18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t="s">
        <v>2032</v>
      </c>
      <c r="P979" t="s">
        <v>2033</v>
      </c>
      <c r="Q979" s="8">
        <f t="shared" si="30"/>
        <v>43138.25</v>
      </c>
      <c r="R979" s="8">
        <f t="shared" si="31"/>
        <v>43170.25</v>
      </c>
    </row>
    <row r="980" spans="1:18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t="s">
        <v>2049</v>
      </c>
      <c r="P980" t="s">
        <v>2050</v>
      </c>
      <c r="Q980" s="8">
        <f t="shared" si="30"/>
        <v>42686.25</v>
      </c>
      <c r="R980" s="8">
        <f t="shared" si="31"/>
        <v>42708.25</v>
      </c>
    </row>
    <row r="981" spans="1:18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t="s">
        <v>2038</v>
      </c>
      <c r="P981" t="s">
        <v>2039</v>
      </c>
      <c r="Q981" s="8">
        <f t="shared" si="30"/>
        <v>42078.208333333328</v>
      </c>
      <c r="R981" s="8">
        <f t="shared" si="31"/>
        <v>42084.208333333328</v>
      </c>
    </row>
    <row r="982" spans="1:18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t="s">
        <v>2046</v>
      </c>
      <c r="P982" t="s">
        <v>2047</v>
      </c>
      <c r="Q982" s="8">
        <f t="shared" si="30"/>
        <v>42307.208333333328</v>
      </c>
      <c r="R982" s="8">
        <f t="shared" si="31"/>
        <v>42312.25</v>
      </c>
    </row>
    <row r="983" spans="1:18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t="s">
        <v>2036</v>
      </c>
      <c r="P983" t="s">
        <v>2037</v>
      </c>
      <c r="Q983" s="8">
        <f t="shared" si="30"/>
        <v>43094.25</v>
      </c>
      <c r="R983" s="8">
        <f t="shared" si="31"/>
        <v>43127.25</v>
      </c>
    </row>
    <row r="984" spans="1:18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t="s">
        <v>2040</v>
      </c>
      <c r="P984" t="s">
        <v>2041</v>
      </c>
      <c r="Q984" s="8">
        <f t="shared" si="30"/>
        <v>40743.208333333336</v>
      </c>
      <c r="R984" s="8">
        <f t="shared" si="31"/>
        <v>40745.208333333336</v>
      </c>
    </row>
    <row r="985" spans="1:18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t="s">
        <v>2040</v>
      </c>
      <c r="P985" t="s">
        <v>2041</v>
      </c>
      <c r="Q985" s="8">
        <f t="shared" si="30"/>
        <v>43681.208333333328</v>
      </c>
      <c r="R985" s="8">
        <f t="shared" si="31"/>
        <v>43696.208333333328</v>
      </c>
    </row>
    <row r="986" spans="1:18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t="s">
        <v>2038</v>
      </c>
      <c r="P986" t="s">
        <v>2039</v>
      </c>
      <c r="Q986" s="8">
        <f t="shared" si="30"/>
        <v>43716.208333333328</v>
      </c>
      <c r="R986" s="8">
        <f t="shared" si="31"/>
        <v>43742.208333333328</v>
      </c>
    </row>
    <row r="987" spans="1:18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t="s">
        <v>2034</v>
      </c>
      <c r="P987" t="s">
        <v>2035</v>
      </c>
      <c r="Q987" s="8">
        <f t="shared" si="30"/>
        <v>41614.25</v>
      </c>
      <c r="R987" s="8">
        <f t="shared" si="31"/>
        <v>41640.25</v>
      </c>
    </row>
    <row r="988" spans="1:18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t="s">
        <v>2034</v>
      </c>
      <c r="P988" t="s">
        <v>2035</v>
      </c>
      <c r="Q988" s="8">
        <f t="shared" si="30"/>
        <v>40638.208333333336</v>
      </c>
      <c r="R988" s="8">
        <f t="shared" si="31"/>
        <v>40652.208333333336</v>
      </c>
    </row>
    <row r="989" spans="1:18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t="s">
        <v>2040</v>
      </c>
      <c r="P989" t="s">
        <v>2041</v>
      </c>
      <c r="Q989" s="8">
        <f t="shared" si="30"/>
        <v>42852.208333333328</v>
      </c>
      <c r="R989" s="8">
        <f t="shared" si="31"/>
        <v>42866.208333333328</v>
      </c>
    </row>
    <row r="990" spans="1:18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t="s">
        <v>2046</v>
      </c>
      <c r="P990" t="s">
        <v>2055</v>
      </c>
      <c r="Q990" s="8">
        <f t="shared" si="30"/>
        <v>42686.25</v>
      </c>
      <c r="R990" s="8">
        <f t="shared" si="31"/>
        <v>42707.25</v>
      </c>
    </row>
    <row r="991" spans="1:18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t="s">
        <v>2046</v>
      </c>
      <c r="P991" t="s">
        <v>2058</v>
      </c>
      <c r="Q991" s="8">
        <f t="shared" si="30"/>
        <v>43571.208333333328</v>
      </c>
      <c r="R991" s="8">
        <f t="shared" si="31"/>
        <v>43576.208333333328</v>
      </c>
    </row>
    <row r="992" spans="1:18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t="s">
        <v>2040</v>
      </c>
      <c r="P992" t="s">
        <v>2043</v>
      </c>
      <c r="Q992" s="8">
        <f t="shared" si="30"/>
        <v>42432.25</v>
      </c>
      <c r="R992" s="8">
        <f t="shared" si="31"/>
        <v>42454.208333333328</v>
      </c>
    </row>
    <row r="993" spans="1:18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t="s">
        <v>2034</v>
      </c>
      <c r="P993" t="s">
        <v>2035</v>
      </c>
      <c r="Q993" s="8">
        <f t="shared" si="30"/>
        <v>41907.208333333336</v>
      </c>
      <c r="R993" s="8">
        <f t="shared" si="31"/>
        <v>41911.208333333336</v>
      </c>
    </row>
    <row r="994" spans="1:18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t="s">
        <v>2040</v>
      </c>
      <c r="P994" t="s">
        <v>2043</v>
      </c>
      <c r="Q994" s="8">
        <f t="shared" si="30"/>
        <v>43227.208333333328</v>
      </c>
      <c r="R994" s="8">
        <f t="shared" si="31"/>
        <v>43241.208333333328</v>
      </c>
    </row>
    <row r="995" spans="1:18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t="s">
        <v>2053</v>
      </c>
      <c r="P995" t="s">
        <v>2054</v>
      </c>
      <c r="Q995" s="8">
        <f t="shared" si="30"/>
        <v>42362.25</v>
      </c>
      <c r="R995" s="8">
        <f t="shared" si="31"/>
        <v>42379.25</v>
      </c>
    </row>
    <row r="996" spans="1:18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t="s">
        <v>2046</v>
      </c>
      <c r="P996" t="s">
        <v>2058</v>
      </c>
      <c r="Q996" s="8">
        <f t="shared" si="30"/>
        <v>41929.208333333336</v>
      </c>
      <c r="R996" s="8">
        <f t="shared" si="31"/>
        <v>41935.208333333336</v>
      </c>
    </row>
    <row r="997" spans="1:18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t="s">
        <v>2032</v>
      </c>
      <c r="P997" t="s">
        <v>2033</v>
      </c>
      <c r="Q997" s="8">
        <f t="shared" si="30"/>
        <v>43408.208333333328</v>
      </c>
      <c r="R997" s="8">
        <f t="shared" si="31"/>
        <v>43437.25</v>
      </c>
    </row>
    <row r="998" spans="1:18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t="s">
        <v>2038</v>
      </c>
      <c r="P998" t="s">
        <v>2039</v>
      </c>
      <c r="Q998" s="8">
        <f t="shared" si="30"/>
        <v>41276.25</v>
      </c>
      <c r="R998" s="8">
        <f t="shared" si="31"/>
        <v>41306.25</v>
      </c>
    </row>
    <row r="999" spans="1:18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t="s">
        <v>2038</v>
      </c>
      <c r="P999" t="s">
        <v>2039</v>
      </c>
      <c r="Q999" s="8">
        <f t="shared" si="30"/>
        <v>41659.25</v>
      </c>
      <c r="R999" s="8">
        <f t="shared" si="31"/>
        <v>41664.25</v>
      </c>
    </row>
    <row r="1000" spans="1:18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t="s">
        <v>2034</v>
      </c>
      <c r="P1000" t="s">
        <v>2044</v>
      </c>
      <c r="Q1000" s="8">
        <f t="shared" si="30"/>
        <v>40220.25</v>
      </c>
      <c r="R1000" s="8">
        <f t="shared" si="31"/>
        <v>40234.25</v>
      </c>
    </row>
    <row r="1001" spans="1:18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t="s">
        <v>2032</v>
      </c>
      <c r="P1001" t="s">
        <v>2033</v>
      </c>
      <c r="Q1001" s="8">
        <f t="shared" si="30"/>
        <v>42550.208333333328</v>
      </c>
      <c r="R1001" s="8">
        <f t="shared" si="31"/>
        <v>42557.208333333328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26972-1CB9-9E4A-A309-2862A5982D3B}">
  <dimension ref="A1"/>
  <sheetViews>
    <sheetView workbookViewId="0">
      <selection activeCell="F36" sqref="F36"/>
    </sheetView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25F3-3BFB-6742-B75E-34A834083382}">
  <sheetPr codeName="Sheet6"/>
  <dimension ref="A1:H24"/>
  <sheetViews>
    <sheetView zoomScale="106" workbookViewId="0">
      <selection activeCell="A4" sqref="A4"/>
    </sheetView>
  </sheetViews>
  <sheetFormatPr baseColWidth="10" defaultRowHeight="16" x14ac:dyDescent="0.2"/>
  <cols>
    <col min="1" max="1" width="34.6640625" bestFit="1" customWidth="1"/>
    <col min="2" max="2" width="18.33203125" bestFit="1" customWidth="1"/>
    <col min="3" max="3" width="12.6640625" bestFit="1" customWidth="1"/>
    <col min="4" max="4" width="16.33203125" bestFit="1" customWidth="1"/>
    <col min="5" max="5" width="12" bestFit="1" customWidth="1"/>
    <col min="6" max="6" width="19.5" bestFit="1" customWidth="1"/>
    <col min="7" max="8" width="18.33203125" bestFit="1" customWidth="1"/>
  </cols>
  <sheetData>
    <row r="1" spans="1:8" s="9" customFormat="1" x14ac:dyDescent="0.2">
      <c r="A1" s="9" t="s">
        <v>2084</v>
      </c>
      <c r="B1" s="12" t="s">
        <v>2085</v>
      </c>
      <c r="C1" s="9" t="s">
        <v>2086</v>
      </c>
      <c r="D1" s="12" t="s">
        <v>2090</v>
      </c>
      <c r="E1" s="9" t="s">
        <v>2091</v>
      </c>
      <c r="F1" s="9" t="s">
        <v>2087</v>
      </c>
      <c r="G1" s="12" t="s">
        <v>2088</v>
      </c>
      <c r="H1" s="9" t="s">
        <v>2089</v>
      </c>
    </row>
    <row r="2" spans="1:8" ht="18" x14ac:dyDescent="0.2">
      <c r="A2" s="13" t="s">
        <v>2092</v>
      </c>
      <c r="B2" s="11">
        <f>COUNTIFS(Crowdfunding!$F$1:$F$1001,"successful",Crowdfunding!$D1:$D1001,"&lt;1000")</f>
        <v>30</v>
      </c>
      <c r="C2">
        <f>COUNTIFS(Crowdfunding!$F$1:$F$1001,"failed",Crowdfunding!$D1:$D1001,"&lt;1000")</f>
        <v>20</v>
      </c>
      <c r="D2">
        <f>COUNTIFS(Crowdfunding!$F$1:$F$1001,"canceled",Crowdfunding!$D1:$D1001,"&lt;1000")</f>
        <v>1</v>
      </c>
      <c r="E2">
        <f>SUM(B2,C2,D2)</f>
        <v>51</v>
      </c>
      <c r="F2" s="16">
        <f>(B2)/E2</f>
        <v>0.58823529411764708</v>
      </c>
      <c r="G2" s="16">
        <f>(C2/E2)</f>
        <v>0.39215686274509803</v>
      </c>
      <c r="H2" s="16">
        <f>(D2)/E2</f>
        <v>1.9607843137254902E-2</v>
      </c>
    </row>
    <row r="3" spans="1:8" ht="19" x14ac:dyDescent="0.2">
      <c r="A3" s="13" t="s">
        <v>2093</v>
      </c>
      <c r="B3" s="14">
        <f>COUNTIFS(Crowdfunding!$F$1:$F$1001,"successful",Crowdfunding!$D1:$D1001,"&gt;=1000",Crowdfunding!$D1:$D1001,"&lt;=4999" )</f>
        <v>191</v>
      </c>
      <c r="C3" s="15">
        <f>COUNTIFS(Crowdfunding!$F$2:$F$1001,"failed",Crowdfunding!$D$2:$D$1001,"&gt;=1000",Crowdfunding!$D2:$D1001,"&lt;5000")</f>
        <v>38</v>
      </c>
      <c r="D3">
        <f>COUNTIFS(Crowdfunding!$F$2:$F$1001,"canceled",Crowdfunding!$D$2:$D$1001,"&gt;=1000",Crowdfunding!$D2:$D1001,"&lt;5000")</f>
        <v>2</v>
      </c>
      <c r="E3">
        <f t="shared" ref="E3:E13" si="0">SUM(B3,C3,D3)</f>
        <v>231</v>
      </c>
      <c r="F3" s="16">
        <f t="shared" ref="F3:F13" si="1">(B3)/E3</f>
        <v>0.82683982683982682</v>
      </c>
      <c r="G3" s="16">
        <f t="shared" ref="G3:G13" si="2">(C3/E3)</f>
        <v>0.16450216450216451</v>
      </c>
      <c r="H3" s="16">
        <f t="shared" ref="H3:H13" si="3">(D3)/E3</f>
        <v>8.658008658008658E-3</v>
      </c>
    </row>
    <row r="4" spans="1:8" ht="19" x14ac:dyDescent="0.2">
      <c r="A4" s="13" t="s">
        <v>2094</v>
      </c>
      <c r="B4" s="14">
        <f>COUNTIFS(Crowdfunding!$F$1:$F$1001,"successful",Crowdfunding!$D1:$D1001,"&gt;=5000",Crowdfunding!$D1:$D1001,"&lt;=9999" )</f>
        <v>164</v>
      </c>
      <c r="C4" s="15">
        <f>COUNTIFS(Crowdfunding!$F$2:$F$1001,"failed",Crowdfunding!$D$2:$D$1001,"&gt;=5000",Crowdfunding!$D$2:$D$1001,"&lt;10000")</f>
        <v>126</v>
      </c>
      <c r="D4">
        <f>COUNTIFS(Crowdfunding!$F$2:$F$1001,"canceled",Crowdfunding!$D$2:$D$1001,"&gt;=5000",Crowdfunding!$D2:$D1001,"&lt;9999")</f>
        <v>25</v>
      </c>
      <c r="E4">
        <f t="shared" si="0"/>
        <v>315</v>
      </c>
      <c r="F4" s="16">
        <f t="shared" si="1"/>
        <v>0.52063492063492067</v>
      </c>
      <c r="G4" s="16">
        <f t="shared" si="2"/>
        <v>0.4</v>
      </c>
      <c r="H4" s="16">
        <f t="shared" si="3"/>
        <v>7.9365079365079361E-2</v>
      </c>
    </row>
    <row r="5" spans="1:8" ht="18" x14ac:dyDescent="0.2">
      <c r="A5" s="13" t="s">
        <v>2095</v>
      </c>
      <c r="B5" s="11">
        <f>COUNTIFS(Crowdfunding!$F$1:$F$1001,"successful",Crowdfunding!$D1:$D1001,"&gt;9999",Crowdfunding!$D1:$D1001,"&lt;15000" )</f>
        <v>4</v>
      </c>
      <c r="C5">
        <f>COUNTIFS(Crowdfunding!$F$2:$F$1001,"failed",Crowdfunding!$D$2:$D$1001,"&gt;=10000",Crowdfunding!$D$2:$D$1001,"&lt;15000")</f>
        <v>5</v>
      </c>
      <c r="D5">
        <f>COUNTIFS(Crowdfunding!$F$2:$F$1001,"canceled",Crowdfunding!$D$2:$D$1001,"&gt;=10000",Crowdfunding!$D2:$D1001,"&lt;14999")</f>
        <v>0</v>
      </c>
      <c r="E5">
        <f t="shared" si="0"/>
        <v>9</v>
      </c>
      <c r="F5" s="16">
        <f t="shared" si="1"/>
        <v>0.44444444444444442</v>
      </c>
      <c r="G5" s="16">
        <f t="shared" si="2"/>
        <v>0.55555555555555558</v>
      </c>
      <c r="H5" s="16">
        <f t="shared" si="3"/>
        <v>0</v>
      </c>
    </row>
    <row r="6" spans="1:8" ht="18" x14ac:dyDescent="0.2">
      <c r="A6" s="13" t="s">
        <v>2096</v>
      </c>
      <c r="B6" s="11">
        <f>COUNTIFS(Crowdfunding!$F$1:$F$1001,"successful",Crowdfunding!$D1:$D1001,"&gt;=15000",Crowdfunding!$D1:$D1001,"&lt;=19999" )</f>
        <v>10</v>
      </c>
      <c r="C6" s="11">
        <f>COUNTIFS(Crowdfunding!$F$1:$F$1001,"failedl",Crowdfunding!$D1:$D1001,"&gt;=15000",Crowdfunding!$D1:$D1001,"&lt;=20000" )</f>
        <v>0</v>
      </c>
      <c r="D6">
        <f>COUNTIFS(Crowdfunding!$F$2:$F$1001,"canceled",Crowdfunding!$D$2:$D$1001,"&gt;=150000",Crowdfunding!$D2:$D1001,"&lt;20000")</f>
        <v>0</v>
      </c>
      <c r="E6">
        <f t="shared" si="0"/>
        <v>10</v>
      </c>
      <c r="F6" s="16">
        <f t="shared" si="1"/>
        <v>1</v>
      </c>
      <c r="G6" s="16">
        <f t="shared" si="2"/>
        <v>0</v>
      </c>
      <c r="H6" s="16">
        <f t="shared" si="3"/>
        <v>0</v>
      </c>
    </row>
    <row r="7" spans="1:8" ht="18" x14ac:dyDescent="0.2">
      <c r="A7" s="13" t="s">
        <v>2097</v>
      </c>
      <c r="B7" s="11">
        <f>COUNTIFS(Crowdfunding!$F$1:$F$1001,"successful",Crowdfunding!$D1:$D1001,"&gt;=20000",Crowdfunding!$D1:$D1001,"&lt;=24999" )</f>
        <v>7</v>
      </c>
      <c r="C7">
        <f>COUNTIFS(Crowdfunding!$F$1:$F$1001,"failedl",Crowdfunding!$D1:$D1001,"&gt;=20000",Crowdfunding!$D1:$D1001,"&lt;=25000" )</f>
        <v>0</v>
      </c>
      <c r="D7">
        <f>COUNTIFS(Crowdfunding!$F$2:$F$1001,"canceled",Crowdfunding!$D$2:$D$1001,"&gt;=200000",Crowdfunding!$D2:$D1001,"&lt;24999")</f>
        <v>0</v>
      </c>
      <c r="E7">
        <f t="shared" si="0"/>
        <v>7</v>
      </c>
      <c r="F7" s="16">
        <f t="shared" si="1"/>
        <v>1</v>
      </c>
      <c r="G7" s="16">
        <f t="shared" si="2"/>
        <v>0</v>
      </c>
      <c r="H7" s="16">
        <f t="shared" si="3"/>
        <v>0</v>
      </c>
    </row>
    <row r="8" spans="1:8" ht="18" x14ac:dyDescent="0.2">
      <c r="A8" s="13" t="s">
        <v>2098</v>
      </c>
      <c r="B8" s="11">
        <f>COUNTIFS(Crowdfunding!$F$1:$F$1001,"successful",Crowdfunding!$D1:$D1001,"&gt;=25000",Crowdfunding!$D1:$D1001,"&lt;=29999" )</f>
        <v>11</v>
      </c>
      <c r="C8">
        <f>COUNTIFS(Crowdfunding!$F$1:$F$1001,"failed",Crowdfunding!$D1:$D1001,"&gt;=25000",Crowdfunding!$D1:$D1001,"&lt;=30000" )</f>
        <v>3</v>
      </c>
      <c r="D8">
        <f>COUNTIFS(Crowdfunding!$F$2:$F$1001,"canceled",Crowdfunding!$D$2:$D$1001,"&gt;=25000",Crowdfunding!$D2:$D1001,"&lt;29999")</f>
        <v>0</v>
      </c>
      <c r="E8">
        <f t="shared" si="0"/>
        <v>14</v>
      </c>
      <c r="F8" s="16">
        <f t="shared" si="1"/>
        <v>0.7857142857142857</v>
      </c>
      <c r="G8" s="16">
        <f t="shared" si="2"/>
        <v>0.21428571428571427</v>
      </c>
      <c r="H8" s="16">
        <f t="shared" si="3"/>
        <v>0</v>
      </c>
    </row>
    <row r="9" spans="1:8" ht="18" x14ac:dyDescent="0.2">
      <c r="A9" s="13" t="s">
        <v>2099</v>
      </c>
      <c r="B9" s="11">
        <f>COUNTIFS(Crowdfunding!$F$1:$F$1001,"successful",Crowdfunding!$D1:$D1001,"&gt;=30000",Crowdfunding!$D1:$D1001,"&lt;=34999" )</f>
        <v>7</v>
      </c>
      <c r="C9">
        <f>COUNTIFS(Crowdfunding!$F$2:$F$1001,"failed",Crowdfunding!$D$2:$D$1001,"&gt;=30000",Crowdfunding!$D$2:$D$1001,"&lt;34999")</f>
        <v>0</v>
      </c>
      <c r="D9">
        <f>COUNTIFS(Crowdfunding!$F$2:$F$1001,"canceled",Crowdfunding!$D$2:$D$1001,"&gt;=30000",Crowdfunding!$D2:$D1001,"&lt;34999")</f>
        <v>0</v>
      </c>
      <c r="E9">
        <f t="shared" si="0"/>
        <v>7</v>
      </c>
      <c r="F9" s="16">
        <f t="shared" si="1"/>
        <v>1</v>
      </c>
      <c r="G9" s="16">
        <f t="shared" si="2"/>
        <v>0</v>
      </c>
      <c r="H9" s="16">
        <f t="shared" si="3"/>
        <v>0</v>
      </c>
    </row>
    <row r="10" spans="1:8" ht="18" x14ac:dyDescent="0.2">
      <c r="A10" s="13" t="s">
        <v>2100</v>
      </c>
      <c r="B10" s="11">
        <f>COUNTIFS(Crowdfunding!$F$1:$F$1001,"successful",Crowdfunding!$D1:$D1001,"&gt;=35000",Crowdfunding!$D1:$D1001,"&lt;=39999" )</f>
        <v>8</v>
      </c>
      <c r="C10">
        <f>COUNTIFS(Crowdfunding!$F$1:$F$1001,"failed",Crowdfunding!$D1:$D1001,"&gt;=35000",Crowdfunding!$D1:$D1001,"&lt;=39999" )</f>
        <v>3</v>
      </c>
      <c r="D10">
        <f>COUNTIFS(Crowdfunding!$F$2:$F$1001,"canceled",Crowdfunding!$D$2:$D$1001,"&gt;=35000",Crowdfunding!$D2:$D1001,"&lt;39999")</f>
        <v>1</v>
      </c>
      <c r="E10">
        <f t="shared" si="0"/>
        <v>12</v>
      </c>
      <c r="F10" s="16">
        <f t="shared" si="1"/>
        <v>0.66666666666666663</v>
      </c>
      <c r="G10" s="16">
        <f t="shared" si="2"/>
        <v>0.25</v>
      </c>
      <c r="H10" s="16">
        <f t="shared" si="3"/>
        <v>8.3333333333333329E-2</v>
      </c>
    </row>
    <row r="11" spans="1:8" ht="18" x14ac:dyDescent="0.2">
      <c r="A11" s="13" t="s">
        <v>2101</v>
      </c>
      <c r="B11" s="11">
        <f>COUNTIFS(Crowdfunding!$F$1:$F$1001,"successful",Crowdfunding!$D1:$D1001,"&gt;=40000",Crowdfunding!$D1:$D1001,"&lt;=44999" )</f>
        <v>11</v>
      </c>
      <c r="C11">
        <f>COUNTIFS(Crowdfunding!$F$2:$F$1001,"failed",Crowdfunding!$D$2:$D$1001,"&gt;=40000",Crowdfunding!$D$2:$D$1001,"&lt;44999")</f>
        <v>3</v>
      </c>
      <c r="D11">
        <f>COUNTIFS(Crowdfunding!$F$2:$F$1001,"canceled",Crowdfunding!$D$2:$D$1001,"&gt;=40000",Crowdfunding!$D2:$D1001,"&lt;44999")</f>
        <v>0</v>
      </c>
      <c r="E11">
        <f t="shared" si="0"/>
        <v>14</v>
      </c>
      <c r="F11" s="16">
        <f t="shared" si="1"/>
        <v>0.7857142857142857</v>
      </c>
      <c r="G11" s="16">
        <f t="shared" si="2"/>
        <v>0.21428571428571427</v>
      </c>
      <c r="H11" s="16">
        <f t="shared" si="3"/>
        <v>0</v>
      </c>
    </row>
    <row r="12" spans="1:8" ht="18" x14ac:dyDescent="0.2">
      <c r="A12" s="13" t="s">
        <v>2102</v>
      </c>
      <c r="B12" s="11">
        <f>COUNTIFS(Crowdfunding!$F$1:$F$1001,"successful",Crowdfunding!$D1:$D1001,"&gt;=45000",Crowdfunding!$D1:$D1001,"&lt;=49999" )</f>
        <v>8</v>
      </c>
      <c r="C12">
        <f>COUNTIFS(Crowdfunding!$F$2:$F$1001,"failed",Crowdfunding!$D$2:$D$1001,"&gt;=45000",Crowdfunding!$D$2:$D$1001,"&lt;50000")</f>
        <v>3</v>
      </c>
      <c r="D12">
        <f>COUNTIFS(Crowdfunding!$F$2:$F$1001,"canceled",Crowdfunding!$D$2:$D$1001,"&gt;=45000",Crowdfunding!$D2:$D1001,"&lt;49999")</f>
        <v>0</v>
      </c>
      <c r="E12">
        <f t="shared" si="0"/>
        <v>11</v>
      </c>
      <c r="F12" s="16">
        <f t="shared" si="1"/>
        <v>0.72727272727272729</v>
      </c>
      <c r="G12" s="16">
        <f t="shared" si="2"/>
        <v>0.27272727272727271</v>
      </c>
      <c r="H12" s="16">
        <f t="shared" si="3"/>
        <v>0</v>
      </c>
    </row>
    <row r="13" spans="1:8" ht="18" x14ac:dyDescent="0.2">
      <c r="A13" s="13" t="s">
        <v>2103</v>
      </c>
      <c r="B13" s="11">
        <f>COUNTIFS(Crowdfunding!$F$1:$F$1001,"successful",Crowdfunding!$D1:$D1001,"&gt;=50000")</f>
        <v>114</v>
      </c>
      <c r="C13">
        <f>COUNTIFS(Crowdfunding!$F$2:$F$1001,"failed",Crowdfunding!$D$2:$D$1001,"&gt;=50000")</f>
        <v>163</v>
      </c>
      <c r="D13">
        <f>COUNTIFS(Crowdfunding!$F$2:$F$1001,"canceled",Crowdfunding!$D$2:$D$1001,"&gt;=50000")</f>
        <v>28</v>
      </c>
      <c r="E13">
        <f t="shared" si="0"/>
        <v>305</v>
      </c>
      <c r="F13" s="16">
        <f t="shared" si="1"/>
        <v>0.3737704918032787</v>
      </c>
      <c r="G13" s="16">
        <f t="shared" si="2"/>
        <v>0.53442622950819674</v>
      </c>
      <c r="H13" s="16">
        <f t="shared" si="3"/>
        <v>9.1803278688524587E-2</v>
      </c>
    </row>
    <row r="24" spans="4:4" ht="19" x14ac:dyDescent="0.2">
      <c r="D24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Crowdfunding</vt:lpstr>
      <vt:lpstr>bonus statistical analysis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brinda gajjar</cp:lastModifiedBy>
  <dcterms:created xsi:type="dcterms:W3CDTF">2021-09-29T18:52:28Z</dcterms:created>
  <dcterms:modified xsi:type="dcterms:W3CDTF">2022-09-30T03:01:17Z</dcterms:modified>
</cp:coreProperties>
</file>