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4" sheetId="1" state="visible" r:id="rId2"/>
    <sheet name="2015" sheetId="2" state="visible" r:id="rId3"/>
    <sheet name="2016" sheetId="3" state="visible" r:id="rId4"/>
    <sheet name="2017" sheetId="4" state="visible" r:id="rId5"/>
    <sheet name="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<sst xmlns="http://schemas.openxmlformats.org/spreadsheetml/2006/main" count="58" uniqueCount="14">
  <si>
    <t xml:space="preserve">Aantal bezoekers</t>
  </si>
  <si>
    <t xml:space="preserve">Regio</t>
  </si>
  <si>
    <t xml:space="preserve">Q1</t>
  </si>
  <si>
    <t xml:space="preserve">Q2</t>
  </si>
  <si>
    <t xml:space="preserve">Q3</t>
  </si>
  <si>
    <t xml:space="preserve">Q4</t>
  </si>
  <si>
    <t xml:space="preserve">Noord</t>
  </si>
  <si>
    <t xml:space="preserve">Oost</t>
  </si>
  <si>
    <t xml:space="preserve">Zuid</t>
  </si>
  <si>
    <t xml:space="preserve">West</t>
  </si>
  <si>
    <t xml:space="preserve">Totaal</t>
  </si>
  <si>
    <t xml:space="preserve">N/A</t>
  </si>
  <si>
    <t xml:space="preserve">Midden</t>
  </si>
  <si>
    <t xml:space="preserve">???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</si>
</sst>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 * #,##0.00_ ;_ * \-#,##0.00_ ;_ * \-??_ ;_ @_ "/>
    <numFmt numFmtId="166" formatCode="_ [$€-2]\ * #,##0.00_ ;_ [$€-2]\ * \-#,##0.00_ ;_ [$€-2]\ * \-??_ ;_ @_ "/>
    <numFmt numFmtId="167" formatCode="_ * #,##0_ ;_ * \-#,##0_ ;_ * \-??_ ;_ @_ 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8"/>
      <color rgb="FF558ED5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0</xdr:rowOff>
    </xdr:from>
    <xdr:to>
      <xdr:col>1</xdr:col>
      <xdr:colOff>1612440</xdr:colOff>
      <xdr:row>7</xdr:row>
      <xdr:rowOff>174600</xdr:rowOff>
    </xdr:to>
    <xdr:pic>
      <xdr:nvPicPr>
        <xdr:cNvPr id="0" name="Afbeelding 2" descr=""/>
        <xdr:cNvPicPr/>
      </xdr:nvPicPr>
      <xdr:blipFill>
        <a:blip r:embed="rId1"/>
        <a:stretch/>
      </xdr:blipFill>
      <xdr:spPr>
        <a:xfrm>
          <a:off x="211320" y="620280"/>
          <a:ext cx="1611720" cy="105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0</xdr:rowOff>
    </xdr:from>
    <xdr:to>
      <xdr:col>1</xdr:col>
      <xdr:colOff>1612440</xdr:colOff>
      <xdr:row>7</xdr:row>
      <xdr:rowOff>174600</xdr:rowOff>
    </xdr:to>
    <xdr:pic>
      <xdr:nvPicPr>
        <xdr:cNvPr id="1" name="Afbeelding 2" descr=""/>
        <xdr:cNvPicPr/>
      </xdr:nvPicPr>
      <xdr:blipFill>
        <a:blip r:embed="rId1"/>
        <a:stretch/>
      </xdr:blipFill>
      <xdr:spPr>
        <a:xfrm>
          <a:off x="211320" y="620280"/>
          <a:ext cx="1611720" cy="105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0</xdr:rowOff>
    </xdr:from>
    <xdr:to>
      <xdr:col>1</xdr:col>
      <xdr:colOff>1612440</xdr:colOff>
      <xdr:row>7</xdr:row>
      <xdr:rowOff>174600</xdr:rowOff>
    </xdr:to>
    <xdr:pic>
      <xdr:nvPicPr>
        <xdr:cNvPr id="2" name="Afbeelding 2" descr=""/>
        <xdr:cNvPicPr/>
      </xdr:nvPicPr>
      <xdr:blipFill>
        <a:blip r:embed="rId1"/>
        <a:stretch/>
      </xdr:blipFill>
      <xdr:spPr>
        <a:xfrm>
          <a:off x="211320" y="620280"/>
          <a:ext cx="1611720" cy="105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0</xdr:rowOff>
    </xdr:from>
    <xdr:to>
      <xdr:col>1</xdr:col>
      <xdr:colOff>1612440</xdr:colOff>
      <xdr:row>7</xdr:row>
      <xdr:rowOff>174600</xdr:rowOff>
    </xdr:to>
    <xdr:pic>
      <xdr:nvPicPr>
        <xdr:cNvPr id="3" name="Afbeelding 2" descr=""/>
        <xdr:cNvPicPr/>
      </xdr:nvPicPr>
      <xdr:blipFill>
        <a:blip r:embed="rId1"/>
        <a:stretch/>
      </xdr:blipFill>
      <xdr:spPr>
        <a:xfrm>
          <a:off x="211320" y="620280"/>
          <a:ext cx="1611720" cy="105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-360</xdr:rowOff>
    </xdr:from>
    <xdr:to>
      <xdr:col>1</xdr:col>
      <xdr:colOff>1609560</xdr:colOff>
      <xdr:row>7</xdr:row>
      <xdr:rowOff>174600</xdr:rowOff>
    </xdr:to>
    <xdr:pic>
      <xdr:nvPicPr>
        <xdr:cNvPr id="4" name="Afbeelding 2" descr=""/>
        <xdr:cNvPicPr/>
      </xdr:nvPicPr>
      <xdr:blipFill>
        <a:blip r:embed="rId1"/>
        <a:stretch/>
      </xdr:blipFill>
      <xdr:spPr>
        <a:xfrm>
          <a:off x="211320" y="619920"/>
          <a:ext cx="1608840" cy="1051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D3:H8" headerRowCount="1" totalsRowCount="0" totalsRowShown="0">
  <autoFilter ref="D3:H8"/>
  <tableColumns count="5">
    <tableColumn id="1" name="Regio"/>
    <tableColumn id="2" name="Q1"/>
    <tableColumn id="3" name="Q2"/>
    <tableColumn id="4" name="Q3"/>
    <tableColumn id="5" name="Q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2.86"/>
    <col collapsed="false" customWidth="true" hidden="false" outlineLevel="0" max="3" min="3" style="1" width="2.99"/>
    <col collapsed="false" customWidth="true" hidden="false" outlineLevel="0" max="4" min="4" style="1" width="10.38"/>
    <col collapsed="false" customWidth="true" hidden="false" outlineLevel="0" max="8" min="5" style="1" width="7.79"/>
    <col collapsed="false" customWidth="true" hidden="false" outlineLevel="0" max="1025" min="9" style="1" width="9.13"/>
  </cols>
  <sheetData>
    <row r="1" customFormat="false" ht="33.85" hidden="false" customHeight="false" outlineLevel="0" collapsed="false"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customFormat="false" ht="13.8" hidden="false" customHeight="false" outlineLevel="0" collapsed="false">
      <c r="D4" s="5" t="s">
        <v>6</v>
      </c>
      <c r="E4" s="6" t="n">
        <v>1200</v>
      </c>
      <c r="F4" s="6" t="n">
        <f aca="false">Tabel1[[#This Row],[Q1]]+10</f>
        <v>1210</v>
      </c>
      <c r="G4" s="6" t="n">
        <f aca="false">Tabel1[[#This Row],[Q2]]-5</f>
        <v>1205</v>
      </c>
      <c r="H4" s="6" t="n">
        <f aca="false">Tabel1[[#This Row],[Q3]]+15</f>
        <v>1220</v>
      </c>
    </row>
    <row r="5" customFormat="false" ht="13.8" hidden="false" customHeight="false" outlineLevel="0" collapsed="false">
      <c r="D5" s="5" t="s">
        <v>7</v>
      </c>
      <c r="E5" s="6" t="n">
        <f aca="false">E4+85</f>
        <v>1285</v>
      </c>
      <c r="F5" s="6" t="n">
        <f aca="false">Tabel1[[#This Row],[Q1]]+11</f>
        <v>1296</v>
      </c>
      <c r="G5" s="6" t="n">
        <f aca="false">Tabel1[[#This Row],[Q2]]-4</f>
        <v>1292</v>
      </c>
      <c r="H5" s="6" t="n">
        <f aca="false">Tabel1[[#This Row],[Q3]]+13</f>
        <v>1305</v>
      </c>
    </row>
    <row r="6" customFormat="false" ht="13.8" hidden="false" customHeight="false" outlineLevel="0" collapsed="false">
      <c r="D6" s="5" t="s">
        <v>8</v>
      </c>
      <c r="E6" s="6" t="n">
        <f aca="false">E4+120</f>
        <v>1320</v>
      </c>
      <c r="F6" s="6" t="n">
        <f aca="false">Tabel1[[#This Row],[Q1]]+8</f>
        <v>1328</v>
      </c>
      <c r="G6" s="6" t="n">
        <f aca="false">Tabel1[[#This Row],[Q2]]-3</f>
        <v>1325</v>
      </c>
      <c r="H6" s="6" t="n">
        <f aca="false">Tabel1[[#This Row],[Q3]]+11</f>
        <v>1336</v>
      </c>
    </row>
    <row r="7" customFormat="false" ht="13.8" hidden="false" customHeight="false" outlineLevel="0" collapsed="false">
      <c r="D7" s="7" t="s">
        <v>9</v>
      </c>
      <c r="E7" s="8" t="n">
        <f aca="false">E4-75</f>
        <v>1125</v>
      </c>
      <c r="F7" s="8" t="n">
        <f aca="false">Tabel1[[#This Row],[Q1]]+7</f>
        <v>1132</v>
      </c>
      <c r="G7" s="8" t="n">
        <f aca="false">Tabel1[[#This Row],[Q2]]-6</f>
        <v>1126</v>
      </c>
      <c r="H7" s="8" t="n">
        <f aca="false">Tabel1[[#This Row],[Q3]]+14</f>
        <v>1140</v>
      </c>
    </row>
    <row r="8" customFormat="false" ht="13.8" hidden="false" customHeight="false" outlineLevel="0" collapsed="false">
      <c r="D8" s="9" t="s">
        <v>10</v>
      </c>
      <c r="E8" s="10" t="n">
        <f aca="false">SUBTOTAL(109,E4:E7)</f>
        <v>4930</v>
      </c>
      <c r="F8" s="10" t="n">
        <f aca="false">SUBTOTAL(109,F4:F7)</f>
        <v>4966</v>
      </c>
      <c r="G8" s="10" t="n">
        <f aca="false">SUBTOTAL(109,G4:G7)</f>
        <v>4948</v>
      </c>
      <c r="H8" s="10" t="n">
        <f aca="false">SUBTOTAL(109,H4:H7)</f>
        <v>5001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2.86"/>
    <col collapsed="false" customWidth="true" hidden="false" outlineLevel="0" max="3" min="3" style="1" width="2.99"/>
    <col collapsed="false" customWidth="true" hidden="false" outlineLevel="0" max="4" min="4" style="1" width="10.38"/>
    <col collapsed="false" customWidth="true" hidden="false" outlineLevel="0" max="8" min="5" style="1" width="7.79"/>
    <col collapsed="false" customWidth="true" hidden="false" outlineLevel="0" max="1025" min="9" style="1" width="9.13"/>
  </cols>
  <sheetData>
    <row r="1" customFormat="false" ht="33.85" hidden="false" customHeight="false" outlineLevel="0" collapsed="false"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D3" s="3" t="s">
        <v>1</v>
      </c>
      <c r="E3" s="11" t="s">
        <v>2</v>
      </c>
      <c r="F3" s="11" t="s">
        <v>3</v>
      </c>
      <c r="G3" s="11" t="s">
        <v>4</v>
      </c>
      <c r="H3" s="11" t="s">
        <v>5</v>
      </c>
    </row>
    <row r="4" customFormat="false" ht="13.8" hidden="false" customHeight="false" outlineLevel="0" collapsed="false">
      <c r="D4" s="5" t="s">
        <v>6</v>
      </c>
      <c r="E4" s="6" t="n">
        <v>1136</v>
      </c>
      <c r="F4" s="6" t="n">
        <v>1199</v>
      </c>
      <c r="G4" s="6" t="n">
        <v>1208</v>
      </c>
      <c r="H4" s="6" t="n">
        <v>1179</v>
      </c>
    </row>
    <row r="5" customFormat="false" ht="13.8" hidden="false" customHeight="false" outlineLevel="0" collapsed="false">
      <c r="D5" s="5" t="s">
        <v>7</v>
      </c>
      <c r="E5" s="6" t="n">
        <f aca="false">E4+85</f>
        <v>1221</v>
      </c>
      <c r="F5" s="6" t="n">
        <v>1305</v>
      </c>
      <c r="G5" s="6" t="n">
        <v>1313</v>
      </c>
      <c r="H5" s="6" t="n">
        <v>1331</v>
      </c>
    </row>
    <row r="6" customFormat="false" ht="13.8" hidden="false" customHeight="false" outlineLevel="0" collapsed="false">
      <c r="D6" s="5" t="s">
        <v>8</v>
      </c>
      <c r="E6" s="6" t="n">
        <f aca="false">E4+120</f>
        <v>1256</v>
      </c>
      <c r="F6" s="6" t="n">
        <v>1326</v>
      </c>
      <c r="G6" s="6" t="n">
        <v>1299</v>
      </c>
      <c r="H6" s="6" t="n">
        <v>1361</v>
      </c>
    </row>
    <row r="7" customFormat="false" ht="13.8" hidden="false" customHeight="false" outlineLevel="0" collapsed="false">
      <c r="D7" s="7" t="s">
        <v>9</v>
      </c>
      <c r="E7" s="8" t="n">
        <f aca="false">E4-75</f>
        <v>1061</v>
      </c>
      <c r="F7" s="8" t="n">
        <v>1149</v>
      </c>
      <c r="G7" s="8" t="n">
        <v>1119</v>
      </c>
      <c r="H7" s="8" t="n">
        <v>1158</v>
      </c>
    </row>
    <row r="8" customFormat="false" ht="13.8" hidden="false" customHeight="false" outlineLevel="0" collapsed="false">
      <c r="D8" s="9" t="s">
        <v>10</v>
      </c>
      <c r="E8" s="10" t="n">
        <f aca="false">SUBTOTAL(109,E4:E7)</f>
        <v>4674</v>
      </c>
      <c r="F8" s="10" t="n">
        <f aca="false">SUBTOTAL(109,F4:F7)</f>
        <v>4979</v>
      </c>
      <c r="G8" s="10" t="n">
        <f aca="false">SUBTOTAL(109,G4:G7)</f>
        <v>4939</v>
      </c>
      <c r="H8" s="10" t="n">
        <f aca="false">SUBTOTAL(109,H4:H7)</f>
        <v>5029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2.86"/>
    <col collapsed="false" customWidth="true" hidden="false" outlineLevel="0" max="3" min="3" style="1" width="2.99"/>
    <col collapsed="false" customWidth="true" hidden="false" outlineLevel="0" max="4" min="4" style="1" width="10.38"/>
    <col collapsed="false" customWidth="true" hidden="false" outlineLevel="0" max="8" min="5" style="1" width="7.79"/>
    <col collapsed="false" customWidth="true" hidden="false" outlineLevel="0" max="1025" min="9" style="1" width="9.13"/>
  </cols>
  <sheetData>
    <row r="1" customFormat="false" ht="33.85" hidden="false" customHeight="false" outlineLevel="0" collapsed="false"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D3" s="3" t="s">
        <v>1</v>
      </c>
      <c r="E3" s="11" t="s">
        <v>2</v>
      </c>
      <c r="F3" s="11" t="s">
        <v>3</v>
      </c>
      <c r="G3" s="11" t="s">
        <v>4</v>
      </c>
      <c r="H3" s="11" t="s">
        <v>5</v>
      </c>
    </row>
    <row r="4" customFormat="false" ht="13.8" hidden="false" customHeight="false" outlineLevel="0" collapsed="false">
      <c r="D4" s="5" t="s">
        <v>6</v>
      </c>
      <c r="E4" s="6" t="n">
        <v>1169</v>
      </c>
      <c r="F4" s="6" t="n">
        <f aca="false">Tabel1[[#This Row],[Q1]]+10</f>
        <v>1210</v>
      </c>
      <c r="G4" s="6" t="n">
        <f aca="false">Tabel1[[#This Row],[Q2]]-5</f>
        <v>1205</v>
      </c>
      <c r="H4" s="6" t="n">
        <f aca="false">Tabel1[[#This Row],[Q3]]+15</f>
        <v>1220</v>
      </c>
    </row>
    <row r="5" customFormat="false" ht="13.8" hidden="false" customHeight="false" outlineLevel="0" collapsed="false">
      <c r="D5" s="5" t="s">
        <v>7</v>
      </c>
      <c r="E5" s="6" t="n">
        <f aca="false">E4+85</f>
        <v>1254</v>
      </c>
      <c r="F5" s="6" t="n">
        <f aca="false">Tabel1[[#This Row],[Q1]]+11</f>
        <v>1296</v>
      </c>
      <c r="G5" s="6" t="n">
        <f aca="false">Tabel1[[#This Row],[Q2]]-4</f>
        <v>1292</v>
      </c>
      <c r="H5" s="6" t="n">
        <f aca="false">Tabel1[[#This Row],[Q3]]+13</f>
        <v>1305</v>
      </c>
    </row>
    <row r="6" customFormat="false" ht="13.8" hidden="false" customHeight="false" outlineLevel="0" collapsed="false">
      <c r="D6" s="5" t="s">
        <v>8</v>
      </c>
      <c r="E6" s="6" t="n">
        <f aca="false">E4+120</f>
        <v>1289</v>
      </c>
      <c r="F6" s="6" t="n">
        <f aca="false">Tabel1[[#This Row],[Q1]]+8</f>
        <v>1328</v>
      </c>
      <c r="G6" s="6"/>
      <c r="H6" s="6" t="n">
        <f aca="false">Tabel1[[#This Row],[Q3]]+11</f>
        <v>1336</v>
      </c>
    </row>
    <row r="7" customFormat="false" ht="13.8" hidden="false" customHeight="false" outlineLevel="0" collapsed="false">
      <c r="D7" s="7" t="s">
        <v>9</v>
      </c>
      <c r="E7" s="8" t="n">
        <f aca="false">E4-75</f>
        <v>1094</v>
      </c>
      <c r="F7" s="8" t="n">
        <f aca="false">Tabel1[[#This Row],[Q1]]+7</f>
        <v>1132</v>
      </c>
      <c r="G7" s="8" t="n">
        <f aca="false">Tabel1[[#This Row],[Q2]]-6</f>
        <v>1126</v>
      </c>
      <c r="H7" s="8" t="n">
        <f aca="false">Tabel1[[#This Row],[Q3]]+14</f>
        <v>1140</v>
      </c>
    </row>
    <row r="8" customFormat="false" ht="13.8" hidden="false" customHeight="false" outlineLevel="0" collapsed="false">
      <c r="D8" s="9" t="s">
        <v>10</v>
      </c>
      <c r="E8" s="10" t="n">
        <f aca="false">SUBTOTAL(109,E4:E7)</f>
        <v>4806</v>
      </c>
      <c r="F8" s="10" t="n">
        <f aca="false">SUBTOTAL(109,F4:F7)</f>
        <v>4966</v>
      </c>
      <c r="G8" s="10" t="n">
        <f aca="false">SUBTOTAL(109,G4:G7)</f>
        <v>3623</v>
      </c>
      <c r="H8" s="10" t="n">
        <f aca="false">SUBTOTAL(109,H4:H7)</f>
        <v>5001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2.86"/>
    <col collapsed="false" customWidth="true" hidden="false" outlineLevel="0" max="3" min="3" style="1" width="2.99"/>
    <col collapsed="false" customWidth="true" hidden="false" outlineLevel="0" max="4" min="4" style="1" width="10.38"/>
    <col collapsed="false" customWidth="true" hidden="false" outlineLevel="0" max="8" min="5" style="1" width="7.79"/>
    <col collapsed="false" customWidth="true" hidden="false" outlineLevel="0" max="1025" min="9" style="1" width="9.13"/>
  </cols>
  <sheetData>
    <row r="1" customFormat="false" ht="33.85" hidden="false" customHeight="false" outlineLevel="0" collapsed="false"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customFormat="false" ht="13.8" hidden="false" customHeight="false" outlineLevel="0" collapsed="false">
      <c r="D4" s="5" t="s">
        <v>6</v>
      </c>
      <c r="E4" s="6" t="n">
        <v>1210</v>
      </c>
      <c r="F4" s="6" t="n">
        <f aca="false">E4+40</f>
        <v>1250</v>
      </c>
      <c r="G4" s="6" t="n">
        <f aca="false">E4+21</f>
        <v>1231</v>
      </c>
      <c r="H4" s="6" t="n">
        <f aca="false">E4-50</f>
        <v>1160</v>
      </c>
    </row>
    <row r="5" customFormat="false" ht="13.8" hidden="false" customHeight="false" outlineLevel="0" collapsed="false">
      <c r="D5" s="5" t="s">
        <v>7</v>
      </c>
      <c r="E5" s="6" t="n">
        <f aca="false">E4+55</f>
        <v>1265</v>
      </c>
      <c r="F5" s="6" t="n">
        <f aca="false">E5+25</f>
        <v>1290</v>
      </c>
      <c r="G5" s="6" t="n">
        <f aca="false">E5+77</f>
        <v>1342</v>
      </c>
      <c r="H5" s="6" t="n">
        <f aca="false">E5+5</f>
        <v>1270</v>
      </c>
    </row>
    <row r="6" customFormat="false" ht="13.8" hidden="false" customHeight="false" outlineLevel="0" collapsed="false">
      <c r="D6" s="5" t="s">
        <v>8</v>
      </c>
      <c r="E6" s="6" t="n">
        <f aca="false">E4+12</f>
        <v>1222</v>
      </c>
      <c r="F6" s="6" t="n">
        <f aca="false">E6+37</f>
        <v>1259</v>
      </c>
      <c r="G6" s="6" t="s">
        <v>11</v>
      </c>
      <c r="H6" s="6" t="n">
        <f aca="false">E6+16</f>
        <v>1238</v>
      </c>
    </row>
    <row r="7" customFormat="false" ht="13.8" hidden="false" customHeight="false" outlineLevel="0" collapsed="false">
      <c r="D7" s="7" t="s">
        <v>9</v>
      </c>
      <c r="E7" s="8" t="n">
        <f aca="false">E4-50</f>
        <v>1160</v>
      </c>
      <c r="F7" s="8" t="n">
        <f aca="false">E7-15</f>
        <v>1145</v>
      </c>
      <c r="G7" s="8" t="n">
        <f aca="false">E7-20</f>
        <v>1140</v>
      </c>
      <c r="H7" s="8" t="n">
        <f aca="false">E7+30</f>
        <v>1190</v>
      </c>
    </row>
    <row r="8" customFormat="false" ht="13.8" hidden="false" customHeight="false" outlineLevel="0" collapsed="false">
      <c r="D8" s="9" t="s">
        <v>10</v>
      </c>
      <c r="E8" s="10" t="n">
        <f aca="false">SUBTOTAL(109,E4:E7)</f>
        <v>4857</v>
      </c>
      <c r="F8" s="10" t="n">
        <f aca="false">SUBTOTAL(109,F4:F7)</f>
        <v>4944</v>
      </c>
      <c r="G8" s="10" t="n">
        <f aca="false">SUBTOTAL(109,G4:G7)</f>
        <v>3713</v>
      </c>
      <c r="H8" s="10" t="n">
        <f aca="false">SUBTOTAL(109,H4:H7)</f>
        <v>4858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22.86"/>
    <col collapsed="false" customWidth="true" hidden="false" outlineLevel="0" max="3" min="3" style="1" width="2.99"/>
    <col collapsed="false" customWidth="true" hidden="false" outlineLevel="0" max="4" min="4" style="1" width="10.38"/>
    <col collapsed="false" customWidth="true" hidden="false" outlineLevel="0" max="8" min="5" style="1" width="7.79"/>
    <col collapsed="false" customWidth="true" hidden="false" outlineLevel="0" max="1025" min="9" style="1" width="9.13"/>
  </cols>
  <sheetData>
    <row r="1" customFormat="false" ht="33.85" hidden="false" customHeight="false" outlineLevel="0" collapsed="false"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customFormat="false" ht="13.8" hidden="false" customHeight="false" outlineLevel="0" collapsed="false">
      <c r="D4" s="5" t="s">
        <v>6</v>
      </c>
      <c r="E4" s="6" t="n">
        <v>1210</v>
      </c>
      <c r="F4" s="6" t="n">
        <f aca="false">E4+15</f>
        <v>1225</v>
      </c>
      <c r="G4" s="6" t="n">
        <f aca="false">E4+20</f>
        <v>1230</v>
      </c>
      <c r="H4" s="6" t="n">
        <f aca="false">E4-5</f>
        <v>1205</v>
      </c>
    </row>
    <row r="5" customFormat="false" ht="13.8" hidden="false" customHeight="false" outlineLevel="0" collapsed="false">
      <c r="D5" s="5" t="s">
        <v>7</v>
      </c>
      <c r="E5" s="6" t="n">
        <f aca="false">E4+85</f>
        <v>1295</v>
      </c>
      <c r="F5" s="6" t="n">
        <f aca="false">E5+15</f>
        <v>1310</v>
      </c>
      <c r="G5" s="6" t="n">
        <f aca="false">E5+20</f>
        <v>1315</v>
      </c>
      <c r="H5" s="6" t="n">
        <f aca="false">E5-5</f>
        <v>1290</v>
      </c>
    </row>
    <row r="6" customFormat="false" ht="13.8" hidden="false" customHeight="false" outlineLevel="0" collapsed="false">
      <c r="D6" s="5" t="s">
        <v>12</v>
      </c>
      <c r="E6" s="6" t="n">
        <v>1111</v>
      </c>
      <c r="F6" s="6" t="n">
        <v>1208</v>
      </c>
      <c r="G6" s="6" t="n">
        <v>1298</v>
      </c>
      <c r="H6" s="6" t="n">
        <v>1138</v>
      </c>
    </row>
    <row r="7" customFormat="false" ht="13.8" hidden="false" customHeight="false" outlineLevel="0" collapsed="false">
      <c r="D7" s="5" t="s">
        <v>8</v>
      </c>
      <c r="E7" s="6" t="n">
        <f aca="false">E4+120</f>
        <v>1330</v>
      </c>
      <c r="F7" s="6" t="n">
        <f aca="false">E7+15</f>
        <v>1345</v>
      </c>
      <c r="G7" s="6" t="s">
        <v>13</v>
      </c>
      <c r="H7" s="6" t="n">
        <f aca="false">E7-5</f>
        <v>1325</v>
      </c>
    </row>
    <row r="8" customFormat="false" ht="13.8" hidden="false" customHeight="false" outlineLevel="0" collapsed="false">
      <c r="D8" s="7" t="s">
        <v>9</v>
      </c>
      <c r="E8" s="8" t="n">
        <f aca="false">E4-75</f>
        <v>1135</v>
      </c>
      <c r="F8" s="8" t="n">
        <f aca="false">E8+15</f>
        <v>1150</v>
      </c>
      <c r="G8" s="8" t="n">
        <f aca="false">E8+20</f>
        <v>1155</v>
      </c>
      <c r="H8" s="8" t="n">
        <f aca="false">E8-5</f>
        <v>1130</v>
      </c>
    </row>
    <row r="9" customFormat="false" ht="13.8" hidden="false" customHeight="false" outlineLevel="0" collapsed="false">
      <c r="D9" s="9" t="s">
        <v>10</v>
      </c>
      <c r="E9" s="10" t="n">
        <f aca="false">SUBTOTAL(109,E4:E8)</f>
        <v>6081</v>
      </c>
      <c r="F9" s="10" t="n">
        <f aca="false">SUBTOTAL(109,F4:F8)</f>
        <v>6238</v>
      </c>
      <c r="G9" s="10" t="n">
        <f aca="false">SUBTOTAL(109,G4:G8)</f>
        <v>4998</v>
      </c>
      <c r="H9" s="10" t="n">
        <f aca="false">SUBTOTAL(109,H4:H8)</f>
        <v>6088</v>
      </c>
    </row>
  </sheetData>
  <mergeCells count="1">
    <mergeCell ref="D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2018-07-17T20:29:42Z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